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C:\Users\fukak\OneDrive\デスクトップ\学連\学連記録会\完成品\"/>
    </mc:Choice>
  </mc:AlternateContent>
  <xr:revisionPtr revIDLastSave="0" documentId="8_{CB53EAF6-AC03-45A3-A11A-3D45DC3BF003}" xr6:coauthVersionLast="47" xr6:coauthVersionMax="47" xr10:uidLastSave="{00000000-0000-0000-0000-000000000000}"/>
  <workbookProtection workbookAlgorithmName="SHA-512" workbookHashValue="tut8VPx2MVwCBY2+TMgoZfyJD/+15drfPZErXUvG/KkiTDKlLVhPaYKTguaoCvhlMJapJrdUt8N2x0MFk8JQ7Q==" workbookSaltValue="cYDSgTHXEPxorapfzLp5DA==" workbookSpinCount="100000" lockStructure="1"/>
  <bookViews>
    <workbookView xWindow="-120" yWindow="-120" windowWidth="29040" windowHeight="16440" xr2:uid="{00000000-000D-0000-FFFF-FFFF00000000}"/>
  </bookViews>
  <sheets>
    <sheet name="基本情報登録" sheetId="1" r:id="rId1"/>
    <sheet name="様式Ⅰ（男子）" sheetId="3" r:id="rId2"/>
    <sheet name="様式Ⅱ リレー(男子)" sheetId="4" state="hidden" r:id="rId3"/>
    <sheet name="様式Ⅲ　混成(男子)" sheetId="7" state="hidden" r:id="rId4"/>
    <sheet name="様式Ⅰ (女子)" sheetId="9" r:id="rId5"/>
    <sheet name="様式Ⅱ リレー(女子)" sheetId="10" state="hidden" r:id="rId6"/>
    <sheet name="様式Ⅲ　混成(女子)" sheetId="11" state="hidden" r:id="rId7"/>
    <sheet name="人数チェック表 " sheetId="18" r:id="rId8"/>
    <sheet name="様式Ⅳ　明細書" sheetId="12" r:id="rId9"/>
    <sheet name="登録データ（男）" sheetId="2" state="hidden" r:id="rId10"/>
    <sheet name="登録データ（女）" sheetId="17" state="hidden" r:id="rId11"/>
    <sheet name="男子mat" sheetId="13" state="hidden" r:id="rId12"/>
    <sheet name="女子mat" sheetId="16" state="hidden" r:id="rId13"/>
    <sheet name="Sheet1" sheetId="19" state="hidden" r:id="rId14"/>
    <sheet name="リレー・所属情報" sheetId="14" state="hidden" r:id="rId15"/>
  </sheets>
  <externalReferences>
    <externalReference r:id="rId16"/>
  </externalReferences>
  <definedNames>
    <definedName name="_xlnm._FilterDatabase" localSheetId="4" hidden="1">'様式Ⅰ (女子)'!$A$13:$S$467</definedName>
    <definedName name="_xlnm.Print_Area" localSheetId="0">基本情報登録!$A$1:$J$33</definedName>
    <definedName name="_xlnm.Print_Area" localSheetId="4">'様式Ⅰ (女子)'!$A$1:$AY$467</definedName>
    <definedName name="_xlnm.Print_Area" localSheetId="1">'様式Ⅰ（男子）'!$A$1:$R$467</definedName>
    <definedName name="_xlnm.Print_Area" localSheetId="5">'様式Ⅱ リレー(女子)'!$A$1:$J$130</definedName>
    <definedName name="_xlnm.Print_Area" localSheetId="2">'様式Ⅱ リレー(男子)'!$A$1:$J$132</definedName>
    <definedName name="_xlnm.Print_Area" localSheetId="6">'様式Ⅲ　混成(女子)'!$A$1:$J$115</definedName>
    <definedName name="_xlnm.Print_Area" localSheetId="3">'様式Ⅲ　混成(男子)'!$A$1:$J$108</definedName>
    <definedName name="_xlnm.Print_Area" localSheetId="8">'様式Ⅳ　明細書'!$A$1:$I$55</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8" i="1" l="1"/>
  <c r="AF20" i="9"/>
  <c r="AF21" i="9"/>
  <c r="AF22" i="9"/>
  <c r="AF23" i="9"/>
  <c r="AF24" i="9"/>
  <c r="AF25" i="9"/>
  <c r="AF26" i="9"/>
  <c r="AF27" i="9"/>
  <c r="AF28" i="9"/>
  <c r="AF29" i="9"/>
  <c r="AF30" i="9"/>
  <c r="AF31" i="9"/>
  <c r="AF32" i="9"/>
  <c r="AF33" i="9"/>
  <c r="AF34" i="9"/>
  <c r="AF35" i="9"/>
  <c r="AF36" i="9"/>
  <c r="AF37" i="9"/>
  <c r="AF38" i="9"/>
  <c r="AF39" i="9"/>
  <c r="AF40" i="9"/>
  <c r="AF41" i="9"/>
  <c r="AF42" i="9"/>
  <c r="AF43" i="9"/>
  <c r="AF44" i="9"/>
  <c r="AF45" i="9"/>
  <c r="AF46" i="9"/>
  <c r="AF47" i="9"/>
  <c r="AF48" i="9"/>
  <c r="AF49" i="9"/>
  <c r="AF50" i="9"/>
  <c r="AF51" i="9"/>
  <c r="AF52" i="9"/>
  <c r="AF53" i="9"/>
  <c r="AF54" i="9"/>
  <c r="AF55" i="9"/>
  <c r="AF56" i="9"/>
  <c r="AF57" i="9"/>
  <c r="AF58" i="9"/>
  <c r="AF59" i="9"/>
  <c r="AF60" i="9"/>
  <c r="AF61" i="9"/>
  <c r="AF62" i="9"/>
  <c r="AF63" i="9"/>
  <c r="AF64" i="9"/>
  <c r="AF65" i="9"/>
  <c r="AF66" i="9"/>
  <c r="AF67" i="9"/>
  <c r="AF68" i="9"/>
  <c r="AF69" i="9"/>
  <c r="AF70" i="9"/>
  <c r="AF71" i="9"/>
  <c r="AF72" i="9"/>
  <c r="AF73" i="9"/>
  <c r="AF74" i="9"/>
  <c r="AF75" i="9"/>
  <c r="AF76" i="9"/>
  <c r="AF77" i="9"/>
  <c r="AF78" i="9"/>
  <c r="AF79" i="9"/>
  <c r="AF80" i="9"/>
  <c r="AF81" i="9"/>
  <c r="AF82" i="9"/>
  <c r="AF83" i="9"/>
  <c r="AF84" i="9"/>
  <c r="AF85" i="9"/>
  <c r="AF86" i="9"/>
  <c r="AF87" i="9"/>
  <c r="AF88" i="9"/>
  <c r="AF89" i="9"/>
  <c r="AF90" i="9"/>
  <c r="AF91" i="9"/>
  <c r="AF92" i="9"/>
  <c r="AF93" i="9"/>
  <c r="AF94" i="9"/>
  <c r="AF95" i="9"/>
  <c r="AF96" i="9"/>
  <c r="AF97" i="9"/>
  <c r="AF98" i="9"/>
  <c r="AF99" i="9"/>
  <c r="AF100" i="9"/>
  <c r="AF101" i="9"/>
  <c r="AF102" i="9"/>
  <c r="AF103" i="9"/>
  <c r="AF104" i="9"/>
  <c r="AF105" i="9"/>
  <c r="AF106" i="9"/>
  <c r="AF107" i="9"/>
  <c r="AF108" i="9"/>
  <c r="AF109" i="9"/>
  <c r="AF110" i="9"/>
  <c r="AF111" i="9"/>
  <c r="AF112" i="9"/>
  <c r="AF113" i="9"/>
  <c r="AF114" i="9"/>
  <c r="AF115" i="9"/>
  <c r="AF116" i="9"/>
  <c r="AF117" i="9"/>
  <c r="AF118" i="9"/>
  <c r="AF119" i="9"/>
  <c r="AF120" i="9"/>
  <c r="AF121" i="9"/>
  <c r="AF122" i="9"/>
  <c r="AF123" i="9"/>
  <c r="AF124" i="9"/>
  <c r="AF125" i="9"/>
  <c r="AF126" i="9"/>
  <c r="AF127" i="9"/>
  <c r="AF128" i="9"/>
  <c r="AF129" i="9"/>
  <c r="AF130" i="9"/>
  <c r="AF131" i="9"/>
  <c r="AF132" i="9"/>
  <c r="AF133" i="9"/>
  <c r="AF134" i="9"/>
  <c r="AF135" i="9"/>
  <c r="AF136" i="9"/>
  <c r="AF137" i="9"/>
  <c r="AF138" i="9"/>
  <c r="AF139" i="9"/>
  <c r="AF140" i="9"/>
  <c r="AF141" i="9"/>
  <c r="AF142" i="9"/>
  <c r="AF143" i="9"/>
  <c r="AF144" i="9"/>
  <c r="AF145" i="9"/>
  <c r="AF146" i="9"/>
  <c r="AF147" i="9"/>
  <c r="AF148" i="9"/>
  <c r="AF149" i="9"/>
  <c r="AF150" i="9"/>
  <c r="AF151" i="9"/>
  <c r="AF152" i="9"/>
  <c r="AF153" i="9"/>
  <c r="AF154" i="9"/>
  <c r="AF155" i="9"/>
  <c r="AF156" i="9"/>
  <c r="AF157" i="9"/>
  <c r="AF158" i="9"/>
  <c r="AF159" i="9"/>
  <c r="AF160" i="9"/>
  <c r="AF161" i="9"/>
  <c r="AF162" i="9"/>
  <c r="AF163" i="9"/>
  <c r="AF164" i="9"/>
  <c r="AF165" i="9"/>
  <c r="AF166" i="9"/>
  <c r="AF167" i="9"/>
  <c r="AF168" i="9"/>
  <c r="AF169" i="9"/>
  <c r="AF170" i="9"/>
  <c r="AF171" i="9"/>
  <c r="AF172" i="9"/>
  <c r="AF173" i="9"/>
  <c r="AF174" i="9"/>
  <c r="AF175" i="9"/>
  <c r="AF176" i="9"/>
  <c r="AF177" i="9"/>
  <c r="AF178" i="9"/>
  <c r="AF179" i="9"/>
  <c r="AF180" i="9"/>
  <c r="AF181" i="9"/>
  <c r="AF182" i="9"/>
  <c r="AF183" i="9"/>
  <c r="AF184" i="9"/>
  <c r="AF185" i="9"/>
  <c r="AF186" i="9"/>
  <c r="AF187" i="9"/>
  <c r="AF188" i="9"/>
  <c r="AF189" i="9"/>
  <c r="AF190" i="9"/>
  <c r="AF191" i="9"/>
  <c r="AF192" i="9"/>
  <c r="AF193" i="9"/>
  <c r="AF194" i="9"/>
  <c r="AF195" i="9"/>
  <c r="AF196" i="9"/>
  <c r="AF197" i="9"/>
  <c r="AF198" i="9"/>
  <c r="AF199" i="9"/>
  <c r="AF200" i="9"/>
  <c r="AF201" i="9"/>
  <c r="AF202" i="9"/>
  <c r="AF203" i="9"/>
  <c r="AF204" i="9"/>
  <c r="AF205" i="9"/>
  <c r="AF206" i="9"/>
  <c r="AF207" i="9"/>
  <c r="AF208" i="9"/>
  <c r="AF209" i="9"/>
  <c r="AF210" i="9"/>
  <c r="AF211" i="9"/>
  <c r="AF212" i="9"/>
  <c r="AF213" i="9"/>
  <c r="AF214" i="9"/>
  <c r="AF215" i="9"/>
  <c r="AF216" i="9"/>
  <c r="AF217" i="9"/>
  <c r="AF218" i="9"/>
  <c r="AF219" i="9"/>
  <c r="AF220" i="9"/>
  <c r="AF221" i="9"/>
  <c r="AF222" i="9"/>
  <c r="AF223" i="9"/>
  <c r="AF224" i="9"/>
  <c r="AF225" i="9"/>
  <c r="AF226" i="9"/>
  <c r="AF227" i="9"/>
  <c r="AF228" i="9"/>
  <c r="AF229" i="9"/>
  <c r="AF230" i="9"/>
  <c r="AF231" i="9"/>
  <c r="AF232" i="9"/>
  <c r="AF233" i="9"/>
  <c r="AF234" i="9"/>
  <c r="AF235" i="9"/>
  <c r="AF236" i="9"/>
  <c r="AF237" i="9"/>
  <c r="AF238" i="9"/>
  <c r="AF239" i="9"/>
  <c r="AF240" i="9"/>
  <c r="AF241" i="9"/>
  <c r="AF242" i="9"/>
  <c r="AF243" i="9"/>
  <c r="AF244" i="9"/>
  <c r="AF245" i="9"/>
  <c r="AF246" i="9"/>
  <c r="AF247" i="9"/>
  <c r="AF248" i="9"/>
  <c r="AF249" i="9"/>
  <c r="AF250" i="9"/>
  <c r="AF251" i="9"/>
  <c r="AF252" i="9"/>
  <c r="AF253" i="9"/>
  <c r="AF254" i="9"/>
  <c r="AF255" i="9"/>
  <c r="AF256" i="9"/>
  <c r="AF257" i="9"/>
  <c r="AF258" i="9"/>
  <c r="AF259" i="9"/>
  <c r="AF260" i="9"/>
  <c r="AF261" i="9"/>
  <c r="AF262" i="9"/>
  <c r="AF263" i="9"/>
  <c r="AF264" i="9"/>
  <c r="AF265" i="9"/>
  <c r="AF266" i="9"/>
  <c r="AF267" i="9"/>
  <c r="AF268" i="9"/>
  <c r="AF269" i="9"/>
  <c r="AF270" i="9"/>
  <c r="AF271" i="9"/>
  <c r="AF272" i="9"/>
  <c r="AF273" i="9"/>
  <c r="AF274" i="9"/>
  <c r="AF275" i="9"/>
  <c r="AF276" i="9"/>
  <c r="AF277" i="9"/>
  <c r="AF278" i="9"/>
  <c r="AF279" i="9"/>
  <c r="AF280" i="9"/>
  <c r="AF281" i="9"/>
  <c r="AF282" i="9"/>
  <c r="AF283" i="9"/>
  <c r="AF284" i="9"/>
  <c r="AF285" i="9"/>
  <c r="AF286" i="9"/>
  <c r="AF287" i="9"/>
  <c r="AF288" i="9"/>
  <c r="AF289" i="9"/>
  <c r="AF290" i="9"/>
  <c r="AF291" i="9"/>
  <c r="AF292" i="9"/>
  <c r="AF293" i="9"/>
  <c r="AF294" i="9"/>
  <c r="AF295" i="9"/>
  <c r="AF296" i="9"/>
  <c r="AF297" i="9"/>
  <c r="AF298" i="9"/>
  <c r="AF299" i="9"/>
  <c r="AF300" i="9"/>
  <c r="AF301" i="9"/>
  <c r="AF302" i="9"/>
  <c r="AF303" i="9"/>
  <c r="AF304" i="9"/>
  <c r="AF305" i="9"/>
  <c r="AF306" i="9"/>
  <c r="AF307" i="9"/>
  <c r="AF308" i="9"/>
  <c r="AF309" i="9"/>
  <c r="AF310" i="9"/>
  <c r="AF311" i="9"/>
  <c r="AF312" i="9"/>
  <c r="AF313" i="9"/>
  <c r="AF314" i="9"/>
  <c r="AF315" i="9"/>
  <c r="AF316" i="9"/>
  <c r="AF317" i="9"/>
  <c r="AF318" i="9"/>
  <c r="AF319" i="9"/>
  <c r="AF320" i="9"/>
  <c r="AF321" i="9"/>
  <c r="AF322" i="9"/>
  <c r="AF323" i="9"/>
  <c r="AF324" i="9"/>
  <c r="AF325" i="9"/>
  <c r="AF326" i="9"/>
  <c r="AF327" i="9"/>
  <c r="AF328" i="9"/>
  <c r="AF329" i="9"/>
  <c r="AF330" i="9"/>
  <c r="AF331" i="9"/>
  <c r="AF332" i="9"/>
  <c r="AF333" i="9"/>
  <c r="AF334" i="9"/>
  <c r="AF335" i="9"/>
  <c r="AF336" i="9"/>
  <c r="AF337" i="9"/>
  <c r="AF338" i="9"/>
  <c r="AF339" i="9"/>
  <c r="AF340" i="9"/>
  <c r="AF341" i="9"/>
  <c r="AF342" i="9"/>
  <c r="AF343" i="9"/>
  <c r="AF344" i="9"/>
  <c r="AF345" i="9"/>
  <c r="AF346" i="9"/>
  <c r="AF347" i="9"/>
  <c r="AF348" i="9"/>
  <c r="AF349" i="9"/>
  <c r="AF350" i="9"/>
  <c r="AF351" i="9"/>
  <c r="AF352" i="9"/>
  <c r="AF353" i="9"/>
  <c r="AF354" i="9"/>
  <c r="AF355" i="9"/>
  <c r="AF356" i="9"/>
  <c r="AF357" i="9"/>
  <c r="AF358" i="9"/>
  <c r="AF359" i="9"/>
  <c r="AF360" i="9"/>
  <c r="AF361" i="9"/>
  <c r="AF362" i="9"/>
  <c r="AF363" i="9"/>
  <c r="AF364" i="9"/>
  <c r="AF365" i="9"/>
  <c r="AF366" i="9"/>
  <c r="AF367" i="9"/>
  <c r="AF368" i="9"/>
  <c r="AF369" i="9"/>
  <c r="AF370" i="9"/>
  <c r="AF371" i="9"/>
  <c r="AF372" i="9"/>
  <c r="AF373" i="9"/>
  <c r="AF374" i="9"/>
  <c r="AF375" i="9"/>
  <c r="AF376" i="9"/>
  <c r="AF377" i="9"/>
  <c r="AF378" i="9"/>
  <c r="AF379" i="9"/>
  <c r="AF380" i="9"/>
  <c r="AF381" i="9"/>
  <c r="AF382" i="9"/>
  <c r="AF383" i="9"/>
  <c r="AF384" i="9"/>
  <c r="AF385" i="9"/>
  <c r="AF386" i="9"/>
  <c r="AF387" i="9"/>
  <c r="AF388" i="9"/>
  <c r="AF389" i="9"/>
  <c r="AF390" i="9"/>
  <c r="AF391" i="9"/>
  <c r="AF392" i="9"/>
  <c r="AF393" i="9"/>
  <c r="AF394" i="9"/>
  <c r="AF395" i="9"/>
  <c r="AF396" i="9"/>
  <c r="AF397" i="9"/>
  <c r="AF398" i="9"/>
  <c r="AF399" i="9"/>
  <c r="AF400" i="9"/>
  <c r="AF401" i="9"/>
  <c r="AF402" i="9"/>
  <c r="AF403" i="9"/>
  <c r="AF404" i="9"/>
  <c r="AF405" i="9"/>
  <c r="AF406" i="9"/>
  <c r="AF407" i="9"/>
  <c r="AF408" i="9"/>
  <c r="AF409" i="9"/>
  <c r="AF410" i="9"/>
  <c r="AF411" i="9"/>
  <c r="AF412" i="9"/>
  <c r="AF413" i="9"/>
  <c r="AF414" i="9"/>
  <c r="AF415" i="9"/>
  <c r="AF416" i="9"/>
  <c r="AF417" i="9"/>
  <c r="AF418" i="9"/>
  <c r="AF419" i="9"/>
  <c r="AF420" i="9"/>
  <c r="AF421" i="9"/>
  <c r="AF422" i="9"/>
  <c r="AF423" i="9"/>
  <c r="AF424" i="9"/>
  <c r="AF425" i="9"/>
  <c r="AF426" i="9"/>
  <c r="AF427" i="9"/>
  <c r="AF428" i="9"/>
  <c r="AF429" i="9"/>
  <c r="AF430" i="9"/>
  <c r="AF431" i="9"/>
  <c r="AF432" i="9"/>
  <c r="AF433" i="9"/>
  <c r="AF434" i="9"/>
  <c r="AF435" i="9"/>
  <c r="AF436" i="9"/>
  <c r="AF437" i="9"/>
  <c r="AF438" i="9"/>
  <c r="AF439" i="9"/>
  <c r="AF440" i="9"/>
  <c r="AF441" i="9"/>
  <c r="AF442" i="9"/>
  <c r="AF443" i="9"/>
  <c r="AF444" i="9"/>
  <c r="AF445" i="9"/>
  <c r="AF446" i="9"/>
  <c r="AF447" i="9"/>
  <c r="AF448" i="9"/>
  <c r="AF449" i="9"/>
  <c r="AF450" i="9"/>
  <c r="AF451" i="9"/>
  <c r="AF452" i="9"/>
  <c r="AF453" i="9"/>
  <c r="AF454" i="9"/>
  <c r="AF455" i="9"/>
  <c r="AF456" i="9"/>
  <c r="AF457" i="9"/>
  <c r="AF458" i="9"/>
  <c r="AF459" i="9"/>
  <c r="AF460" i="9"/>
  <c r="AF461" i="9"/>
  <c r="AF462" i="9"/>
  <c r="AF463" i="9"/>
  <c r="AF464" i="9"/>
  <c r="AF465" i="9"/>
  <c r="AF466" i="9"/>
  <c r="AF467" i="9"/>
  <c r="AF19" i="9"/>
  <c r="AF18" i="9"/>
  <c r="AH18" i="9"/>
  <c r="C24" i="9" l="1"/>
  <c r="C27" i="9"/>
  <c r="C30" i="9"/>
  <c r="C33" i="9"/>
  <c r="C36" i="9"/>
  <c r="C39" i="9"/>
  <c r="C42" i="9"/>
  <c r="C45" i="9"/>
  <c r="C48" i="9"/>
  <c r="C51" i="9"/>
  <c r="C54" i="9"/>
  <c r="C57" i="9"/>
  <c r="C60" i="9"/>
  <c r="C63" i="9"/>
  <c r="C66" i="9"/>
  <c r="C69" i="9"/>
  <c r="C72" i="9"/>
  <c r="C75" i="9"/>
  <c r="C78" i="9"/>
  <c r="C81" i="9"/>
  <c r="C84" i="9"/>
  <c r="C87" i="9"/>
  <c r="C90" i="9"/>
  <c r="C93" i="9"/>
  <c r="C96" i="9"/>
  <c r="C99" i="9"/>
  <c r="C102" i="9"/>
  <c r="C105" i="9"/>
  <c r="C108" i="9"/>
  <c r="C111" i="9"/>
  <c r="C114" i="9"/>
  <c r="C117" i="9"/>
  <c r="C120" i="9"/>
  <c r="C123" i="9"/>
  <c r="C126" i="9"/>
  <c r="C129" i="9"/>
  <c r="C132" i="9"/>
  <c r="C135" i="9"/>
  <c r="C138" i="9"/>
  <c r="C141" i="9"/>
  <c r="C144" i="9"/>
  <c r="C147" i="9"/>
  <c r="C150" i="9"/>
  <c r="C153" i="9"/>
  <c r="C156" i="9"/>
  <c r="C159" i="9"/>
  <c r="C162" i="9"/>
  <c r="C165" i="9"/>
  <c r="C168" i="9"/>
  <c r="C171" i="9"/>
  <c r="C174" i="9"/>
  <c r="C177" i="9"/>
  <c r="C180" i="9"/>
  <c r="C183" i="9"/>
  <c r="C186" i="9"/>
  <c r="C189" i="9"/>
  <c r="C192" i="9"/>
  <c r="C195" i="9"/>
  <c r="C198" i="9"/>
  <c r="C201" i="9"/>
  <c r="C204" i="9"/>
  <c r="C207" i="9"/>
  <c r="C210" i="9"/>
  <c r="C213" i="9"/>
  <c r="C216" i="9"/>
  <c r="C219" i="9"/>
  <c r="C222" i="9"/>
  <c r="C225" i="9"/>
  <c r="C228" i="9"/>
  <c r="C231" i="9"/>
  <c r="C234" i="9"/>
  <c r="C237" i="9"/>
  <c r="C240" i="9"/>
  <c r="C243" i="9"/>
  <c r="C246" i="9"/>
  <c r="C249" i="9"/>
  <c r="C252" i="9"/>
  <c r="C255" i="9"/>
  <c r="C258" i="9"/>
  <c r="C261" i="9"/>
  <c r="C264" i="9"/>
  <c r="C267" i="9"/>
  <c r="C270" i="9"/>
  <c r="C273" i="9"/>
  <c r="C276" i="9"/>
  <c r="C279" i="9"/>
  <c r="C282" i="9"/>
  <c r="C285" i="9"/>
  <c r="C288" i="9"/>
  <c r="C291" i="9"/>
  <c r="C294" i="9"/>
  <c r="C297" i="9"/>
  <c r="C300" i="9"/>
  <c r="C303" i="9"/>
  <c r="C306" i="9"/>
  <c r="C309" i="9"/>
  <c r="C312" i="9"/>
  <c r="C315" i="9"/>
  <c r="C318" i="9"/>
  <c r="C321" i="9"/>
  <c r="C324" i="9"/>
  <c r="C327" i="9"/>
  <c r="C330" i="9"/>
  <c r="C333" i="9"/>
  <c r="C336" i="9"/>
  <c r="C339" i="9"/>
  <c r="C342" i="9"/>
  <c r="C345" i="9"/>
  <c r="C348" i="9"/>
  <c r="C351" i="9"/>
  <c r="C354" i="9"/>
  <c r="C357" i="9"/>
  <c r="C360" i="9"/>
  <c r="C363" i="9"/>
  <c r="C366" i="9"/>
  <c r="C369" i="9"/>
  <c r="C372" i="9"/>
  <c r="C375" i="9"/>
  <c r="C378" i="9"/>
  <c r="C381" i="9"/>
  <c r="C384" i="9"/>
  <c r="C387" i="9"/>
  <c r="C390" i="9"/>
  <c r="C393" i="9"/>
  <c r="C396" i="9"/>
  <c r="C399" i="9"/>
  <c r="C402" i="9"/>
  <c r="C405" i="9"/>
  <c r="C408" i="9"/>
  <c r="C411" i="9"/>
  <c r="C414" i="9"/>
  <c r="C417" i="9"/>
  <c r="C420" i="9"/>
  <c r="C423" i="9"/>
  <c r="C426" i="9"/>
  <c r="C429" i="9"/>
  <c r="C432" i="9"/>
  <c r="C435" i="9"/>
  <c r="C438" i="9"/>
  <c r="C441" i="9"/>
  <c r="C444" i="9"/>
  <c r="C447" i="9"/>
  <c r="C450" i="9"/>
  <c r="C453" i="9"/>
  <c r="C456" i="9"/>
  <c r="C459" i="9"/>
  <c r="C462" i="9"/>
  <c r="C465" i="9"/>
  <c r="C21" i="9"/>
  <c r="C18" i="9"/>
  <c r="J21" i="9"/>
  <c r="L21" i="9"/>
  <c r="J24" i="9"/>
  <c r="L24" i="9"/>
  <c r="J27" i="9"/>
  <c r="L27" i="9"/>
  <c r="J30" i="9"/>
  <c r="L30" i="9"/>
  <c r="J33" i="9"/>
  <c r="L33" i="9"/>
  <c r="J36" i="9"/>
  <c r="L36" i="9"/>
  <c r="J39" i="9"/>
  <c r="L39" i="9"/>
  <c r="J42" i="9"/>
  <c r="L42" i="9"/>
  <c r="J45" i="9"/>
  <c r="L45" i="9"/>
  <c r="J48" i="9"/>
  <c r="L48" i="9"/>
  <c r="J51" i="9"/>
  <c r="L51" i="9"/>
  <c r="J54" i="9"/>
  <c r="L54" i="9"/>
  <c r="J57" i="9"/>
  <c r="L57" i="9"/>
  <c r="J60" i="9"/>
  <c r="L60" i="9"/>
  <c r="J63" i="9"/>
  <c r="L63" i="9"/>
  <c r="J66" i="9"/>
  <c r="L66" i="9"/>
  <c r="J69" i="9"/>
  <c r="L69" i="9"/>
  <c r="J72" i="9"/>
  <c r="L72" i="9"/>
  <c r="J75" i="9"/>
  <c r="L75" i="9"/>
  <c r="J78" i="9"/>
  <c r="L78" i="9"/>
  <c r="J81" i="9"/>
  <c r="L81" i="9"/>
  <c r="J84" i="9"/>
  <c r="L84" i="9"/>
  <c r="J87" i="9"/>
  <c r="L87" i="9"/>
  <c r="J90" i="9"/>
  <c r="L90" i="9"/>
  <c r="J93" i="9"/>
  <c r="L93" i="9"/>
  <c r="J96" i="9"/>
  <c r="L96" i="9"/>
  <c r="J99" i="9"/>
  <c r="L99" i="9"/>
  <c r="J102" i="9"/>
  <c r="L102" i="9"/>
  <c r="J105" i="9"/>
  <c r="L105" i="9"/>
  <c r="J108" i="9"/>
  <c r="L108" i="9"/>
  <c r="J111" i="9"/>
  <c r="L111" i="9"/>
  <c r="J114" i="9"/>
  <c r="L114" i="9"/>
  <c r="J117" i="9"/>
  <c r="L117" i="9"/>
  <c r="J120" i="9"/>
  <c r="L120" i="9"/>
  <c r="J123" i="9"/>
  <c r="L123" i="9"/>
  <c r="J126" i="9"/>
  <c r="L126" i="9"/>
  <c r="J129" i="9"/>
  <c r="L129" i="9"/>
  <c r="J132" i="9"/>
  <c r="L132" i="9"/>
  <c r="J135" i="9"/>
  <c r="L135" i="9"/>
  <c r="J138" i="9"/>
  <c r="L138" i="9"/>
  <c r="J141" i="9"/>
  <c r="L141" i="9"/>
  <c r="J144" i="9"/>
  <c r="L144" i="9"/>
  <c r="J147" i="9"/>
  <c r="L147" i="9"/>
  <c r="J150" i="9"/>
  <c r="L150" i="9"/>
  <c r="J153" i="9"/>
  <c r="L153" i="9"/>
  <c r="J156" i="9"/>
  <c r="L156" i="9"/>
  <c r="J159" i="9"/>
  <c r="L159" i="9"/>
  <c r="J162" i="9"/>
  <c r="L162" i="9"/>
  <c r="J165" i="9"/>
  <c r="L165" i="9"/>
  <c r="J171" i="9"/>
  <c r="L171" i="9"/>
  <c r="J174" i="9"/>
  <c r="L174" i="9"/>
  <c r="J177" i="9"/>
  <c r="L177" i="9"/>
  <c r="J180" i="9"/>
  <c r="L180" i="9"/>
  <c r="J183" i="9"/>
  <c r="L183" i="9"/>
  <c r="J186" i="9"/>
  <c r="L186" i="9"/>
  <c r="J189" i="9"/>
  <c r="L189" i="9"/>
  <c r="J192" i="9"/>
  <c r="L192" i="9"/>
  <c r="J195" i="9"/>
  <c r="L195" i="9"/>
  <c r="J198" i="9"/>
  <c r="L198" i="9"/>
  <c r="J201" i="9"/>
  <c r="L201" i="9"/>
  <c r="J204" i="9"/>
  <c r="L204" i="9"/>
  <c r="J207" i="9"/>
  <c r="L207" i="9"/>
  <c r="J210" i="9"/>
  <c r="L210" i="9"/>
  <c r="J213" i="9"/>
  <c r="L213" i="9"/>
  <c r="J216" i="9"/>
  <c r="L216" i="9"/>
  <c r="J219" i="9"/>
  <c r="L219" i="9"/>
  <c r="J222" i="9"/>
  <c r="L222" i="9"/>
  <c r="J225" i="9"/>
  <c r="L225" i="9"/>
  <c r="J228" i="9"/>
  <c r="L228" i="9"/>
  <c r="J231" i="9"/>
  <c r="L231" i="9"/>
  <c r="J234" i="9"/>
  <c r="L234" i="9"/>
  <c r="J237" i="9"/>
  <c r="L237" i="9"/>
  <c r="J240" i="9"/>
  <c r="L240" i="9"/>
  <c r="J243" i="9"/>
  <c r="L243" i="9"/>
  <c r="J246" i="9"/>
  <c r="L246" i="9"/>
  <c r="J249" i="9"/>
  <c r="L249" i="9"/>
  <c r="J252" i="9"/>
  <c r="L252" i="9"/>
  <c r="J255" i="9"/>
  <c r="L255" i="9"/>
  <c r="J258" i="9"/>
  <c r="L258" i="9"/>
  <c r="J261" i="9"/>
  <c r="L261" i="9"/>
  <c r="J264" i="9"/>
  <c r="L264" i="9"/>
  <c r="J267" i="9"/>
  <c r="L267" i="9"/>
  <c r="J270" i="9"/>
  <c r="L270" i="9"/>
  <c r="J273" i="9"/>
  <c r="L273" i="9"/>
  <c r="J276" i="9"/>
  <c r="L276" i="9"/>
  <c r="J279" i="9"/>
  <c r="L279" i="9"/>
  <c r="J282" i="9"/>
  <c r="L282" i="9"/>
  <c r="J285" i="9"/>
  <c r="L285" i="9"/>
  <c r="J288" i="9"/>
  <c r="L288" i="9"/>
  <c r="J291" i="9"/>
  <c r="L291" i="9"/>
  <c r="J294" i="9"/>
  <c r="L294" i="9"/>
  <c r="J297" i="9"/>
  <c r="L297" i="9"/>
  <c r="J300" i="9"/>
  <c r="L300" i="9"/>
  <c r="J303" i="9"/>
  <c r="L303" i="9"/>
  <c r="J306" i="9"/>
  <c r="L306" i="9"/>
  <c r="J309" i="9"/>
  <c r="L309" i="9"/>
  <c r="J312" i="9"/>
  <c r="L312" i="9"/>
  <c r="J315" i="9"/>
  <c r="L315" i="9"/>
  <c r="J318" i="9"/>
  <c r="L318" i="9"/>
  <c r="J321" i="9"/>
  <c r="L321" i="9"/>
  <c r="J324" i="9"/>
  <c r="L324" i="9"/>
  <c r="J327" i="9"/>
  <c r="L327" i="9"/>
  <c r="J330" i="9"/>
  <c r="L330" i="9"/>
  <c r="J333" i="9"/>
  <c r="L333" i="9"/>
  <c r="J336" i="9"/>
  <c r="L336" i="9"/>
  <c r="J339" i="9"/>
  <c r="L339" i="9"/>
  <c r="J342" i="9"/>
  <c r="L342" i="9"/>
  <c r="J345" i="9"/>
  <c r="L345" i="9"/>
  <c r="J348" i="9"/>
  <c r="L348" i="9"/>
  <c r="J351" i="9"/>
  <c r="L351" i="9"/>
  <c r="J354" i="9"/>
  <c r="L354" i="9"/>
  <c r="J357" i="9"/>
  <c r="L357" i="9"/>
  <c r="J360" i="9"/>
  <c r="L360" i="9"/>
  <c r="J363" i="9"/>
  <c r="L363" i="9"/>
  <c r="J366" i="9"/>
  <c r="L366" i="9"/>
  <c r="J369" i="9"/>
  <c r="L369" i="9"/>
  <c r="J372" i="9"/>
  <c r="L372" i="9"/>
  <c r="J375" i="9"/>
  <c r="L375" i="9"/>
  <c r="J378" i="9"/>
  <c r="L378" i="9"/>
  <c r="J381" i="9"/>
  <c r="L381" i="9"/>
  <c r="J384" i="9"/>
  <c r="L384" i="9"/>
  <c r="J387" i="9"/>
  <c r="L387" i="9"/>
  <c r="J390" i="9"/>
  <c r="L390" i="9"/>
  <c r="J393" i="9"/>
  <c r="L393" i="9"/>
  <c r="J396" i="9"/>
  <c r="L396" i="9"/>
  <c r="J399" i="9"/>
  <c r="L399" i="9"/>
  <c r="J402" i="9"/>
  <c r="L402" i="9"/>
  <c r="J405" i="9"/>
  <c r="L405" i="9"/>
  <c r="J408" i="9"/>
  <c r="L408" i="9"/>
  <c r="J411" i="9"/>
  <c r="L411" i="9"/>
  <c r="J414" i="9"/>
  <c r="L414" i="9"/>
  <c r="J417" i="9"/>
  <c r="L417" i="9"/>
  <c r="J420" i="9"/>
  <c r="L420" i="9"/>
  <c r="J423" i="9"/>
  <c r="L423" i="9"/>
  <c r="J426" i="9"/>
  <c r="L426" i="9"/>
  <c r="J429" i="9"/>
  <c r="L429" i="9"/>
  <c r="J432" i="9"/>
  <c r="L432" i="9"/>
  <c r="J435" i="9"/>
  <c r="L435" i="9"/>
  <c r="J438" i="9"/>
  <c r="L438" i="9"/>
  <c r="J441" i="9"/>
  <c r="L441" i="9"/>
  <c r="J444" i="9"/>
  <c r="L444" i="9"/>
  <c r="J447" i="9"/>
  <c r="L447" i="9"/>
  <c r="J450" i="9"/>
  <c r="L450" i="9"/>
  <c r="J453" i="9"/>
  <c r="L453" i="9"/>
  <c r="J456" i="9"/>
  <c r="L456" i="9"/>
  <c r="J459" i="9"/>
  <c r="L459" i="9"/>
  <c r="J462" i="9"/>
  <c r="L462" i="9"/>
  <c r="J465" i="9"/>
  <c r="L465" i="9"/>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AE141" i="3"/>
  <c r="AE142" i="3"/>
  <c r="AE143" i="3"/>
  <c r="AE144" i="3"/>
  <c r="AE145" i="3"/>
  <c r="AE146" i="3"/>
  <c r="AE147" i="3"/>
  <c r="AE148" i="3"/>
  <c r="AE149" i="3"/>
  <c r="AE150" i="3"/>
  <c r="AE151" i="3"/>
  <c r="AE152" i="3"/>
  <c r="AE153" i="3"/>
  <c r="AE154" i="3"/>
  <c r="AE155" i="3"/>
  <c r="AE156" i="3"/>
  <c r="AE157" i="3"/>
  <c r="AE158" i="3"/>
  <c r="AE159" i="3"/>
  <c r="AE160" i="3"/>
  <c r="AE161" i="3"/>
  <c r="AE162" i="3"/>
  <c r="AE163" i="3"/>
  <c r="AE164" i="3"/>
  <c r="AE165" i="3"/>
  <c r="AE166" i="3"/>
  <c r="AE167" i="3"/>
  <c r="AE168" i="3"/>
  <c r="AE169" i="3"/>
  <c r="AE170" i="3"/>
  <c r="AE171" i="3"/>
  <c r="AE172" i="3"/>
  <c r="AE173" i="3"/>
  <c r="AE174" i="3"/>
  <c r="AE175" i="3"/>
  <c r="AE176" i="3"/>
  <c r="AE177" i="3"/>
  <c r="AE178" i="3"/>
  <c r="AE179" i="3"/>
  <c r="AE180" i="3"/>
  <c r="AE181" i="3"/>
  <c r="AE182" i="3"/>
  <c r="AE183" i="3"/>
  <c r="AE184" i="3"/>
  <c r="AE185" i="3"/>
  <c r="AE186" i="3"/>
  <c r="AE187" i="3"/>
  <c r="AE188" i="3"/>
  <c r="AE189" i="3"/>
  <c r="AE190" i="3"/>
  <c r="AE191" i="3"/>
  <c r="AE192" i="3"/>
  <c r="AE193" i="3"/>
  <c r="AE194" i="3"/>
  <c r="AE195" i="3"/>
  <c r="AE196" i="3"/>
  <c r="AE197" i="3"/>
  <c r="AE198" i="3"/>
  <c r="AE199" i="3"/>
  <c r="AE200" i="3"/>
  <c r="AE201" i="3"/>
  <c r="AE202" i="3"/>
  <c r="AE203" i="3"/>
  <c r="AE204" i="3"/>
  <c r="AE205" i="3"/>
  <c r="AE206" i="3"/>
  <c r="AE207" i="3"/>
  <c r="AE208" i="3"/>
  <c r="AE209" i="3"/>
  <c r="AE210" i="3"/>
  <c r="AE211" i="3"/>
  <c r="AE212" i="3"/>
  <c r="AE213" i="3"/>
  <c r="AE214" i="3"/>
  <c r="AE215" i="3"/>
  <c r="AE216" i="3"/>
  <c r="AE217" i="3"/>
  <c r="AE218" i="3"/>
  <c r="AE219" i="3"/>
  <c r="AE220" i="3"/>
  <c r="AE221" i="3"/>
  <c r="AE222" i="3"/>
  <c r="AE223" i="3"/>
  <c r="AE224" i="3"/>
  <c r="AE225" i="3"/>
  <c r="AE226" i="3"/>
  <c r="AE227" i="3"/>
  <c r="AE228" i="3"/>
  <c r="AE229" i="3"/>
  <c r="AE230" i="3"/>
  <c r="AE231" i="3"/>
  <c r="AE232" i="3"/>
  <c r="AE233" i="3"/>
  <c r="AE234" i="3"/>
  <c r="AE235" i="3"/>
  <c r="AE236" i="3"/>
  <c r="AE237" i="3"/>
  <c r="AE238" i="3"/>
  <c r="AE239" i="3"/>
  <c r="AE240" i="3"/>
  <c r="AE241" i="3"/>
  <c r="AE242" i="3"/>
  <c r="AE243" i="3"/>
  <c r="AE244" i="3"/>
  <c r="AE245" i="3"/>
  <c r="AE246" i="3"/>
  <c r="AE247" i="3"/>
  <c r="AE248" i="3"/>
  <c r="AE249" i="3"/>
  <c r="AE250" i="3"/>
  <c r="AE251" i="3"/>
  <c r="AE252" i="3"/>
  <c r="AE253" i="3"/>
  <c r="AE254" i="3"/>
  <c r="AE255" i="3"/>
  <c r="AE256" i="3"/>
  <c r="AE257" i="3"/>
  <c r="AE258" i="3"/>
  <c r="AE259" i="3"/>
  <c r="AE260" i="3"/>
  <c r="AE261" i="3"/>
  <c r="AE262" i="3"/>
  <c r="AE263" i="3"/>
  <c r="AE264" i="3"/>
  <c r="AE265" i="3"/>
  <c r="AE266" i="3"/>
  <c r="AE267" i="3"/>
  <c r="AE268" i="3"/>
  <c r="AE269" i="3"/>
  <c r="AE270" i="3"/>
  <c r="AE271" i="3"/>
  <c r="AE272" i="3"/>
  <c r="AE273" i="3"/>
  <c r="AE274" i="3"/>
  <c r="AE275" i="3"/>
  <c r="AE276" i="3"/>
  <c r="AE277" i="3"/>
  <c r="AE278" i="3"/>
  <c r="AE279" i="3"/>
  <c r="AE280" i="3"/>
  <c r="AE281" i="3"/>
  <c r="AE282" i="3"/>
  <c r="AE283" i="3"/>
  <c r="AE284" i="3"/>
  <c r="AE285" i="3"/>
  <c r="AE286" i="3"/>
  <c r="AE287" i="3"/>
  <c r="AE288" i="3"/>
  <c r="AE289" i="3"/>
  <c r="AE290" i="3"/>
  <c r="AE291" i="3"/>
  <c r="AE292" i="3"/>
  <c r="AE293" i="3"/>
  <c r="AE294" i="3"/>
  <c r="AE295" i="3"/>
  <c r="AE296" i="3"/>
  <c r="AE297" i="3"/>
  <c r="AE298" i="3"/>
  <c r="AE299" i="3"/>
  <c r="AE300" i="3"/>
  <c r="AE301" i="3"/>
  <c r="AE302" i="3"/>
  <c r="AE303" i="3"/>
  <c r="AE304" i="3"/>
  <c r="AE305" i="3"/>
  <c r="AE306" i="3"/>
  <c r="AE307" i="3"/>
  <c r="AE308" i="3"/>
  <c r="AE309" i="3"/>
  <c r="AE310" i="3"/>
  <c r="AE311" i="3"/>
  <c r="AE312" i="3"/>
  <c r="AE313" i="3"/>
  <c r="AE314" i="3"/>
  <c r="AE315" i="3"/>
  <c r="AE316" i="3"/>
  <c r="AE317" i="3"/>
  <c r="AE318" i="3"/>
  <c r="AE319" i="3"/>
  <c r="AE320" i="3"/>
  <c r="AE321" i="3"/>
  <c r="AE322" i="3"/>
  <c r="AE323" i="3"/>
  <c r="AE324" i="3"/>
  <c r="AE325" i="3"/>
  <c r="AE326" i="3"/>
  <c r="AE327" i="3"/>
  <c r="AE328" i="3"/>
  <c r="AE329" i="3"/>
  <c r="AE330" i="3"/>
  <c r="AE331" i="3"/>
  <c r="AE332" i="3"/>
  <c r="AE333" i="3"/>
  <c r="AE334" i="3"/>
  <c r="AE335" i="3"/>
  <c r="AE336" i="3"/>
  <c r="AE337" i="3"/>
  <c r="AE338" i="3"/>
  <c r="AE339" i="3"/>
  <c r="AE340" i="3"/>
  <c r="AE341" i="3"/>
  <c r="AE342" i="3"/>
  <c r="AE343" i="3"/>
  <c r="AE344" i="3"/>
  <c r="AE345" i="3"/>
  <c r="AE346" i="3"/>
  <c r="AE347" i="3"/>
  <c r="AE348" i="3"/>
  <c r="AE349" i="3"/>
  <c r="AE350" i="3"/>
  <c r="AE351" i="3"/>
  <c r="AE352" i="3"/>
  <c r="AE353" i="3"/>
  <c r="AE354" i="3"/>
  <c r="AE355" i="3"/>
  <c r="AE356" i="3"/>
  <c r="AE357" i="3"/>
  <c r="AE358" i="3"/>
  <c r="AE359" i="3"/>
  <c r="AE360" i="3"/>
  <c r="AE361" i="3"/>
  <c r="AE362" i="3"/>
  <c r="AE363" i="3"/>
  <c r="AE364" i="3"/>
  <c r="AE365" i="3"/>
  <c r="AE366" i="3"/>
  <c r="AE367" i="3"/>
  <c r="AE368" i="3"/>
  <c r="AE369" i="3"/>
  <c r="AE370" i="3"/>
  <c r="AE371" i="3"/>
  <c r="AE372" i="3"/>
  <c r="AE373" i="3"/>
  <c r="AE374" i="3"/>
  <c r="AE375" i="3"/>
  <c r="AE376" i="3"/>
  <c r="AE377" i="3"/>
  <c r="AE378" i="3"/>
  <c r="AE379" i="3"/>
  <c r="AE380" i="3"/>
  <c r="AE381" i="3"/>
  <c r="AE382" i="3"/>
  <c r="AE383" i="3"/>
  <c r="AE384" i="3"/>
  <c r="AE385" i="3"/>
  <c r="AE386" i="3"/>
  <c r="AE387" i="3"/>
  <c r="AE388" i="3"/>
  <c r="AE389" i="3"/>
  <c r="AE390" i="3"/>
  <c r="AE391" i="3"/>
  <c r="AE392" i="3"/>
  <c r="AE393" i="3"/>
  <c r="AE394" i="3"/>
  <c r="AE395" i="3"/>
  <c r="AE396" i="3"/>
  <c r="AE397" i="3"/>
  <c r="AE398" i="3"/>
  <c r="AE399" i="3"/>
  <c r="AE400" i="3"/>
  <c r="AE401" i="3"/>
  <c r="AE402" i="3"/>
  <c r="AE403" i="3"/>
  <c r="AE404" i="3"/>
  <c r="AE405" i="3"/>
  <c r="AE406" i="3"/>
  <c r="AE407" i="3"/>
  <c r="AE408" i="3"/>
  <c r="AE409" i="3"/>
  <c r="AE410" i="3"/>
  <c r="AE411" i="3"/>
  <c r="AE412" i="3"/>
  <c r="AE413" i="3"/>
  <c r="AE414" i="3"/>
  <c r="AE415" i="3"/>
  <c r="AE416" i="3"/>
  <c r="AE417" i="3"/>
  <c r="AE418" i="3"/>
  <c r="AE419" i="3"/>
  <c r="AE420" i="3"/>
  <c r="AE421" i="3"/>
  <c r="AE422" i="3"/>
  <c r="AE423" i="3"/>
  <c r="AE424" i="3"/>
  <c r="AE425" i="3"/>
  <c r="AE426" i="3"/>
  <c r="AE427" i="3"/>
  <c r="AE428" i="3"/>
  <c r="AE429" i="3"/>
  <c r="AE430" i="3"/>
  <c r="AE431" i="3"/>
  <c r="AE432" i="3"/>
  <c r="AE433" i="3"/>
  <c r="AE434" i="3"/>
  <c r="AE435" i="3"/>
  <c r="AE436" i="3"/>
  <c r="AE437" i="3"/>
  <c r="AE438" i="3"/>
  <c r="AE439" i="3"/>
  <c r="AE440" i="3"/>
  <c r="AE441" i="3"/>
  <c r="AE442" i="3"/>
  <c r="AE443" i="3"/>
  <c r="AE444" i="3"/>
  <c r="AE445" i="3"/>
  <c r="AE446" i="3"/>
  <c r="AE447" i="3"/>
  <c r="AE448" i="3"/>
  <c r="AE449" i="3"/>
  <c r="AE450" i="3"/>
  <c r="AE451" i="3"/>
  <c r="AE452" i="3"/>
  <c r="AE453" i="3"/>
  <c r="AE454" i="3"/>
  <c r="AE455" i="3"/>
  <c r="AE456" i="3"/>
  <c r="AE457" i="3"/>
  <c r="AE458" i="3"/>
  <c r="AE459" i="3"/>
  <c r="AE460" i="3"/>
  <c r="AE461" i="3"/>
  <c r="AE462" i="3"/>
  <c r="AE463" i="3"/>
  <c r="AE464" i="3"/>
  <c r="AE465" i="3"/>
  <c r="AE466" i="3"/>
  <c r="AE467" i="3"/>
  <c r="AE19" i="3"/>
  <c r="AE18" i="3"/>
  <c r="I24" i="3" l="1"/>
  <c r="K24" i="3"/>
  <c r="I27" i="3"/>
  <c r="K27" i="3"/>
  <c r="I30" i="3"/>
  <c r="K30" i="3"/>
  <c r="I33" i="3"/>
  <c r="K33" i="3"/>
  <c r="I36" i="3"/>
  <c r="K36" i="3"/>
  <c r="I39" i="3"/>
  <c r="K39" i="3"/>
  <c r="I42" i="3"/>
  <c r="K42" i="3"/>
  <c r="I45" i="3"/>
  <c r="K45" i="3"/>
  <c r="I48" i="3"/>
  <c r="K48" i="3"/>
  <c r="I51" i="3"/>
  <c r="K51" i="3"/>
  <c r="I54" i="3"/>
  <c r="K54" i="3"/>
  <c r="I57" i="3"/>
  <c r="K57" i="3"/>
  <c r="I60" i="3"/>
  <c r="K60" i="3"/>
  <c r="I63" i="3"/>
  <c r="K63" i="3"/>
  <c r="I66" i="3"/>
  <c r="K66" i="3"/>
  <c r="I69" i="3"/>
  <c r="K69" i="3"/>
  <c r="I72" i="3"/>
  <c r="K72" i="3"/>
  <c r="I75" i="3"/>
  <c r="K75" i="3"/>
  <c r="I78" i="3"/>
  <c r="K78" i="3"/>
  <c r="I81" i="3"/>
  <c r="K81" i="3"/>
  <c r="I84" i="3"/>
  <c r="K84" i="3"/>
  <c r="I87" i="3"/>
  <c r="K87" i="3"/>
  <c r="I90" i="3"/>
  <c r="K90" i="3"/>
  <c r="I93" i="3"/>
  <c r="K93" i="3"/>
  <c r="I96" i="3"/>
  <c r="K96" i="3"/>
  <c r="I99" i="3"/>
  <c r="K99" i="3"/>
  <c r="I102" i="3"/>
  <c r="K102" i="3"/>
  <c r="I105" i="3"/>
  <c r="K105" i="3"/>
  <c r="I108" i="3"/>
  <c r="K108" i="3"/>
  <c r="I111" i="3"/>
  <c r="K111" i="3"/>
  <c r="I114" i="3"/>
  <c r="K114" i="3"/>
  <c r="I117" i="3"/>
  <c r="K117" i="3"/>
  <c r="I120" i="3"/>
  <c r="K120" i="3"/>
  <c r="I126" i="3"/>
  <c r="K126" i="3"/>
  <c r="I129" i="3"/>
  <c r="K129" i="3"/>
  <c r="I132" i="3"/>
  <c r="K132" i="3"/>
  <c r="I135" i="3"/>
  <c r="K135" i="3"/>
  <c r="I138" i="3"/>
  <c r="K138" i="3"/>
  <c r="I141" i="3"/>
  <c r="K141" i="3"/>
  <c r="I144" i="3"/>
  <c r="K144" i="3"/>
  <c r="I147" i="3"/>
  <c r="K147" i="3"/>
  <c r="I150" i="3"/>
  <c r="K150" i="3"/>
  <c r="I153" i="3"/>
  <c r="K153" i="3"/>
  <c r="I156" i="3"/>
  <c r="K156" i="3"/>
  <c r="I159" i="3"/>
  <c r="K159" i="3"/>
  <c r="I162" i="3"/>
  <c r="K162" i="3"/>
  <c r="I165" i="3"/>
  <c r="K165" i="3"/>
  <c r="I171" i="3"/>
  <c r="K171" i="3"/>
  <c r="I174" i="3"/>
  <c r="K174" i="3"/>
  <c r="I177" i="3"/>
  <c r="K177" i="3"/>
  <c r="I180" i="3"/>
  <c r="K180" i="3"/>
  <c r="I183" i="3"/>
  <c r="K183" i="3"/>
  <c r="I186" i="3"/>
  <c r="K186" i="3"/>
  <c r="I189" i="3"/>
  <c r="K189" i="3"/>
  <c r="I192" i="3"/>
  <c r="K192" i="3"/>
  <c r="I195" i="3"/>
  <c r="K195" i="3"/>
  <c r="I198" i="3"/>
  <c r="K198" i="3"/>
  <c r="I201" i="3"/>
  <c r="K201" i="3"/>
  <c r="I204" i="3"/>
  <c r="K204" i="3"/>
  <c r="I207" i="3"/>
  <c r="K207" i="3"/>
  <c r="I210" i="3"/>
  <c r="K210" i="3"/>
  <c r="I213" i="3"/>
  <c r="K213" i="3"/>
  <c r="I216" i="3"/>
  <c r="K216" i="3"/>
  <c r="I219" i="3"/>
  <c r="K219" i="3"/>
  <c r="I222" i="3"/>
  <c r="K222" i="3"/>
  <c r="I225" i="3"/>
  <c r="K225" i="3"/>
  <c r="I228" i="3"/>
  <c r="K228" i="3"/>
  <c r="I231" i="3"/>
  <c r="K231" i="3"/>
  <c r="I234" i="3"/>
  <c r="K234" i="3"/>
  <c r="I237" i="3"/>
  <c r="K237" i="3"/>
  <c r="I240" i="3"/>
  <c r="K240" i="3"/>
  <c r="I243" i="3"/>
  <c r="K243" i="3"/>
  <c r="I246" i="3"/>
  <c r="K246" i="3"/>
  <c r="I249" i="3"/>
  <c r="K249" i="3"/>
  <c r="I252" i="3"/>
  <c r="K252" i="3"/>
  <c r="I255" i="3"/>
  <c r="K255" i="3"/>
  <c r="I258" i="3"/>
  <c r="K258" i="3"/>
  <c r="I261" i="3"/>
  <c r="K261" i="3"/>
  <c r="I264" i="3"/>
  <c r="K264" i="3"/>
  <c r="I267" i="3"/>
  <c r="K267" i="3"/>
  <c r="I270" i="3"/>
  <c r="K270" i="3"/>
  <c r="I273" i="3"/>
  <c r="K273" i="3"/>
  <c r="I276" i="3"/>
  <c r="K276" i="3"/>
  <c r="I279" i="3"/>
  <c r="K279" i="3"/>
  <c r="I282" i="3"/>
  <c r="K282" i="3"/>
  <c r="I285" i="3"/>
  <c r="K285" i="3"/>
  <c r="I288" i="3"/>
  <c r="K288" i="3"/>
  <c r="I291" i="3"/>
  <c r="K291" i="3"/>
  <c r="I294" i="3"/>
  <c r="K294" i="3"/>
  <c r="I297" i="3"/>
  <c r="K297" i="3"/>
  <c r="I300" i="3"/>
  <c r="K300" i="3"/>
  <c r="I303" i="3"/>
  <c r="K303" i="3"/>
  <c r="I306" i="3"/>
  <c r="K306" i="3"/>
  <c r="I309" i="3"/>
  <c r="K309" i="3"/>
  <c r="I312" i="3"/>
  <c r="K312" i="3"/>
  <c r="I315" i="3"/>
  <c r="K315" i="3"/>
  <c r="I318" i="3"/>
  <c r="K318" i="3"/>
  <c r="I321" i="3"/>
  <c r="K321" i="3"/>
  <c r="I324" i="3"/>
  <c r="K324" i="3"/>
  <c r="I327" i="3"/>
  <c r="K327" i="3"/>
  <c r="I330" i="3"/>
  <c r="K330" i="3"/>
  <c r="I333" i="3"/>
  <c r="K333" i="3"/>
  <c r="I336" i="3"/>
  <c r="K336" i="3"/>
  <c r="I339" i="3"/>
  <c r="K339" i="3"/>
  <c r="I342" i="3"/>
  <c r="K342" i="3"/>
  <c r="I345" i="3"/>
  <c r="K345" i="3"/>
  <c r="I348" i="3"/>
  <c r="K348" i="3"/>
  <c r="I351" i="3"/>
  <c r="K351" i="3"/>
  <c r="I354" i="3"/>
  <c r="K354" i="3"/>
  <c r="I357" i="3"/>
  <c r="K357" i="3"/>
  <c r="I360" i="3"/>
  <c r="K360" i="3"/>
  <c r="I363" i="3"/>
  <c r="K363" i="3"/>
  <c r="I366" i="3"/>
  <c r="K366" i="3"/>
  <c r="I369" i="3"/>
  <c r="K369" i="3"/>
  <c r="I372" i="3"/>
  <c r="K372" i="3"/>
  <c r="I375" i="3"/>
  <c r="K375" i="3"/>
  <c r="I378" i="3"/>
  <c r="K378" i="3"/>
  <c r="I381" i="3"/>
  <c r="K381" i="3"/>
  <c r="I384" i="3"/>
  <c r="K384" i="3"/>
  <c r="I387" i="3"/>
  <c r="K387" i="3"/>
  <c r="I390" i="3"/>
  <c r="K390" i="3"/>
  <c r="I393" i="3"/>
  <c r="K393" i="3"/>
  <c r="I396" i="3"/>
  <c r="K396" i="3"/>
  <c r="I399" i="3"/>
  <c r="K399" i="3"/>
  <c r="I402" i="3"/>
  <c r="K402" i="3"/>
  <c r="I405" i="3"/>
  <c r="K405" i="3"/>
  <c r="I408" i="3"/>
  <c r="K408" i="3"/>
  <c r="I411" i="3"/>
  <c r="K411" i="3"/>
  <c r="I414" i="3"/>
  <c r="K414" i="3"/>
  <c r="I417" i="3"/>
  <c r="K417" i="3"/>
  <c r="I420" i="3"/>
  <c r="K420" i="3"/>
  <c r="I423" i="3"/>
  <c r="K423" i="3"/>
  <c r="I426" i="3"/>
  <c r="K426" i="3"/>
  <c r="I429" i="3"/>
  <c r="K429" i="3"/>
  <c r="I432" i="3"/>
  <c r="K432" i="3"/>
  <c r="I435" i="3"/>
  <c r="K435" i="3"/>
  <c r="I438" i="3"/>
  <c r="K438" i="3"/>
  <c r="I441" i="3"/>
  <c r="K441" i="3"/>
  <c r="I444" i="3"/>
  <c r="K444" i="3"/>
  <c r="I447" i="3"/>
  <c r="K447" i="3"/>
  <c r="I450" i="3"/>
  <c r="K450" i="3"/>
  <c r="I453" i="3"/>
  <c r="K453" i="3"/>
  <c r="I456" i="3"/>
  <c r="K456" i="3"/>
  <c r="I459" i="3"/>
  <c r="K459" i="3"/>
  <c r="I462" i="3"/>
  <c r="K462" i="3"/>
  <c r="I465" i="3"/>
  <c r="K465" i="3"/>
  <c r="I19" i="18" l="1"/>
  <c r="H22" i="18"/>
  <c r="I22" i="18"/>
  <c r="J22" i="18"/>
  <c r="K22" i="18"/>
  <c r="L22" i="18"/>
  <c r="J19" i="18"/>
  <c r="K19" i="18"/>
  <c r="L19" i="18"/>
  <c r="H15" i="18"/>
  <c r="I15" i="18"/>
  <c r="J15" i="18"/>
  <c r="K15" i="18"/>
  <c r="L15" i="18"/>
  <c r="I12" i="18"/>
  <c r="J12" i="18"/>
  <c r="K12" i="18"/>
  <c r="L12" i="18"/>
  <c r="E19" i="3" l="1"/>
  <c r="E19" i="9"/>
  <c r="G22" i="18"/>
  <c r="F22" i="18"/>
  <c r="E22" i="18"/>
  <c r="D22" i="18"/>
  <c r="C22" i="18"/>
  <c r="H19" i="18"/>
  <c r="G19" i="18"/>
  <c r="F19" i="18"/>
  <c r="E19" i="18"/>
  <c r="D19" i="18"/>
  <c r="C19" i="18"/>
  <c r="P6" i="9"/>
  <c r="AJ23" i="9"/>
  <c r="AJ24" i="9"/>
  <c r="AJ25" i="9"/>
  <c r="AJ26" i="9"/>
  <c r="AJ27" i="9"/>
  <c r="AJ28" i="9"/>
  <c r="AJ29" i="9"/>
  <c r="AJ30" i="9"/>
  <c r="AJ31" i="9"/>
  <c r="AJ32" i="9"/>
  <c r="AJ33" i="9"/>
  <c r="AJ34" i="9"/>
  <c r="AJ35" i="9"/>
  <c r="AJ36" i="9"/>
  <c r="AJ37" i="9"/>
  <c r="AJ38" i="9"/>
  <c r="AJ39" i="9"/>
  <c r="AJ40" i="9"/>
  <c r="AJ41" i="9"/>
  <c r="AJ42" i="9"/>
  <c r="AJ43" i="9"/>
  <c r="AJ44" i="9"/>
  <c r="AJ45" i="9"/>
  <c r="AJ46" i="9"/>
  <c r="AJ47" i="9"/>
  <c r="AJ48" i="9"/>
  <c r="AJ49" i="9"/>
  <c r="AJ50" i="9"/>
  <c r="AJ51" i="9"/>
  <c r="AJ52" i="9"/>
  <c r="AJ53" i="9"/>
  <c r="AJ54" i="9"/>
  <c r="AJ55" i="9"/>
  <c r="AJ56" i="9"/>
  <c r="AJ57" i="9"/>
  <c r="AJ58" i="9"/>
  <c r="AJ59" i="9"/>
  <c r="AJ60" i="9"/>
  <c r="AJ61" i="9"/>
  <c r="AJ62" i="9"/>
  <c r="AJ63" i="9"/>
  <c r="AJ64" i="9"/>
  <c r="AJ65" i="9"/>
  <c r="AJ66" i="9"/>
  <c r="AJ67" i="9"/>
  <c r="AJ68" i="9"/>
  <c r="AJ69" i="9"/>
  <c r="AJ70" i="9"/>
  <c r="AJ71" i="9"/>
  <c r="AJ72" i="9"/>
  <c r="AJ73" i="9"/>
  <c r="AJ74" i="9"/>
  <c r="AJ75" i="9"/>
  <c r="AJ76" i="9"/>
  <c r="AJ77" i="9"/>
  <c r="AJ78" i="9"/>
  <c r="AJ79" i="9"/>
  <c r="AJ80" i="9"/>
  <c r="AJ81" i="9"/>
  <c r="AJ82" i="9"/>
  <c r="AJ83" i="9"/>
  <c r="AJ84" i="9"/>
  <c r="AJ85" i="9"/>
  <c r="AJ86" i="9"/>
  <c r="AJ87" i="9"/>
  <c r="AJ88" i="9"/>
  <c r="AJ89" i="9"/>
  <c r="AJ90" i="9"/>
  <c r="AJ91" i="9"/>
  <c r="AJ92" i="9"/>
  <c r="AJ93" i="9"/>
  <c r="AJ94" i="9"/>
  <c r="AJ95" i="9"/>
  <c r="AJ96" i="9"/>
  <c r="AJ97" i="9"/>
  <c r="AJ98" i="9"/>
  <c r="AJ99" i="9"/>
  <c r="AJ100" i="9"/>
  <c r="AJ101" i="9"/>
  <c r="AJ102" i="9"/>
  <c r="AJ103" i="9"/>
  <c r="AJ104" i="9"/>
  <c r="AJ105" i="9"/>
  <c r="AJ106" i="9"/>
  <c r="AJ107" i="9"/>
  <c r="AJ108" i="9"/>
  <c r="AJ109" i="9"/>
  <c r="AJ110" i="9"/>
  <c r="AJ111" i="9"/>
  <c r="AJ112" i="9"/>
  <c r="AJ113" i="9"/>
  <c r="AJ114" i="9"/>
  <c r="AJ115" i="9"/>
  <c r="AJ116" i="9"/>
  <c r="AJ117" i="9"/>
  <c r="AJ118" i="9"/>
  <c r="AJ119" i="9"/>
  <c r="AJ120" i="9"/>
  <c r="AJ121" i="9"/>
  <c r="AJ122" i="9"/>
  <c r="AJ123" i="9"/>
  <c r="AJ124" i="9"/>
  <c r="AJ125" i="9"/>
  <c r="AJ126" i="9"/>
  <c r="AJ127" i="9"/>
  <c r="AJ128" i="9"/>
  <c r="AJ129" i="9"/>
  <c r="AJ130" i="9"/>
  <c r="AJ131" i="9"/>
  <c r="AJ132" i="9"/>
  <c r="AJ133" i="9"/>
  <c r="AJ134" i="9"/>
  <c r="AJ135" i="9"/>
  <c r="AJ136" i="9"/>
  <c r="AJ137" i="9"/>
  <c r="AJ138" i="9"/>
  <c r="AJ139" i="9"/>
  <c r="AJ140" i="9"/>
  <c r="AJ141" i="9"/>
  <c r="AJ142" i="9"/>
  <c r="AJ143" i="9"/>
  <c r="AJ144" i="9"/>
  <c r="AJ145" i="9"/>
  <c r="AJ146" i="9"/>
  <c r="AJ147" i="9"/>
  <c r="AJ148" i="9"/>
  <c r="AJ149" i="9"/>
  <c r="AJ150" i="9"/>
  <c r="AJ151" i="9"/>
  <c r="AJ152" i="9"/>
  <c r="AJ153" i="9"/>
  <c r="AJ154" i="9"/>
  <c r="AJ155" i="9"/>
  <c r="AJ156" i="9"/>
  <c r="AJ157" i="9"/>
  <c r="AJ158" i="9"/>
  <c r="AJ159" i="9"/>
  <c r="AJ160" i="9"/>
  <c r="AJ161" i="9"/>
  <c r="AJ162" i="9"/>
  <c r="AJ163" i="9"/>
  <c r="AJ164" i="9"/>
  <c r="AJ165" i="9"/>
  <c r="AJ166" i="9"/>
  <c r="AJ167" i="9"/>
  <c r="AJ169" i="9"/>
  <c r="AJ170" i="9"/>
  <c r="AJ171" i="9"/>
  <c r="AJ172" i="9"/>
  <c r="AJ173" i="9"/>
  <c r="AJ174" i="9"/>
  <c r="AJ175" i="9"/>
  <c r="AJ176" i="9"/>
  <c r="AJ177" i="9"/>
  <c r="AJ178" i="9"/>
  <c r="AJ179" i="9"/>
  <c r="AJ180" i="9"/>
  <c r="AJ181" i="9"/>
  <c r="AJ182" i="9"/>
  <c r="AJ183" i="9"/>
  <c r="AJ184" i="9"/>
  <c r="AJ185" i="9"/>
  <c r="AJ186" i="9"/>
  <c r="AJ187" i="9"/>
  <c r="AJ188" i="9"/>
  <c r="AJ189" i="9"/>
  <c r="AJ190" i="9"/>
  <c r="AJ191" i="9"/>
  <c r="AJ192" i="9"/>
  <c r="AJ193" i="9"/>
  <c r="AJ194" i="9"/>
  <c r="AJ195" i="9"/>
  <c r="AJ196" i="9"/>
  <c r="AJ197" i="9"/>
  <c r="AJ198" i="9"/>
  <c r="AJ199" i="9"/>
  <c r="AJ200" i="9"/>
  <c r="AJ201" i="9"/>
  <c r="AJ202" i="9"/>
  <c r="AJ203" i="9"/>
  <c r="AJ204" i="9"/>
  <c r="AJ205" i="9"/>
  <c r="AJ206" i="9"/>
  <c r="AJ207" i="9"/>
  <c r="AJ208" i="9"/>
  <c r="AJ209" i="9"/>
  <c r="AJ210" i="9"/>
  <c r="AJ211" i="9"/>
  <c r="AJ212" i="9"/>
  <c r="AJ213" i="9"/>
  <c r="AJ214" i="9"/>
  <c r="AJ215" i="9"/>
  <c r="AJ216" i="9"/>
  <c r="AJ217" i="9"/>
  <c r="AJ218" i="9"/>
  <c r="AJ219" i="9"/>
  <c r="AJ220" i="9"/>
  <c r="AJ221" i="9"/>
  <c r="AJ222" i="9"/>
  <c r="AJ223" i="9"/>
  <c r="AJ224" i="9"/>
  <c r="AJ225" i="9"/>
  <c r="AJ226" i="9"/>
  <c r="AJ227" i="9"/>
  <c r="AJ228" i="9"/>
  <c r="AJ229" i="9"/>
  <c r="AJ230" i="9"/>
  <c r="AJ231" i="9"/>
  <c r="AJ232" i="9"/>
  <c r="AJ233" i="9"/>
  <c r="AJ234" i="9"/>
  <c r="AJ235" i="9"/>
  <c r="AJ236" i="9"/>
  <c r="AJ237" i="9"/>
  <c r="AJ238" i="9"/>
  <c r="AJ239" i="9"/>
  <c r="AJ240" i="9"/>
  <c r="AJ241" i="9"/>
  <c r="AJ242" i="9"/>
  <c r="AJ243" i="9"/>
  <c r="AJ244" i="9"/>
  <c r="AJ245" i="9"/>
  <c r="AJ246" i="9"/>
  <c r="AJ247" i="9"/>
  <c r="AJ248" i="9"/>
  <c r="AJ249" i="9"/>
  <c r="AJ250" i="9"/>
  <c r="AJ251" i="9"/>
  <c r="AJ252" i="9"/>
  <c r="AJ253" i="9"/>
  <c r="AJ254" i="9"/>
  <c r="AJ255" i="9"/>
  <c r="AJ256" i="9"/>
  <c r="AJ257" i="9"/>
  <c r="AJ258" i="9"/>
  <c r="AJ259" i="9"/>
  <c r="AJ260" i="9"/>
  <c r="AJ261" i="9"/>
  <c r="AJ262" i="9"/>
  <c r="AJ263" i="9"/>
  <c r="AJ264" i="9"/>
  <c r="AJ265" i="9"/>
  <c r="AJ266" i="9"/>
  <c r="AJ267" i="9"/>
  <c r="AJ268" i="9"/>
  <c r="AJ269" i="9"/>
  <c r="AJ270" i="9"/>
  <c r="AJ271" i="9"/>
  <c r="AJ272" i="9"/>
  <c r="AJ273" i="9"/>
  <c r="AJ274" i="9"/>
  <c r="AJ275" i="9"/>
  <c r="AJ276" i="9"/>
  <c r="AJ277" i="9"/>
  <c r="AJ278" i="9"/>
  <c r="AJ279" i="9"/>
  <c r="AJ280" i="9"/>
  <c r="AJ281" i="9"/>
  <c r="AJ282" i="9"/>
  <c r="AJ283" i="9"/>
  <c r="AJ284" i="9"/>
  <c r="AJ285" i="9"/>
  <c r="AJ286" i="9"/>
  <c r="AJ287" i="9"/>
  <c r="AJ288" i="9"/>
  <c r="AJ289" i="9"/>
  <c r="AJ290" i="9"/>
  <c r="AJ291" i="9"/>
  <c r="AJ292" i="9"/>
  <c r="AJ293" i="9"/>
  <c r="AJ294" i="9"/>
  <c r="AJ295" i="9"/>
  <c r="AJ296" i="9"/>
  <c r="AJ297" i="9"/>
  <c r="AJ298" i="9"/>
  <c r="AJ299" i="9"/>
  <c r="AJ300" i="9"/>
  <c r="AJ301" i="9"/>
  <c r="AJ302" i="9"/>
  <c r="AJ303" i="9"/>
  <c r="AJ304" i="9"/>
  <c r="AJ305" i="9"/>
  <c r="AJ306" i="9"/>
  <c r="AJ307" i="9"/>
  <c r="AJ308" i="9"/>
  <c r="AJ309" i="9"/>
  <c r="AJ310" i="9"/>
  <c r="AJ311" i="9"/>
  <c r="AJ312" i="9"/>
  <c r="AJ313" i="9"/>
  <c r="AJ314" i="9"/>
  <c r="AJ315" i="9"/>
  <c r="AJ316" i="9"/>
  <c r="AJ317" i="9"/>
  <c r="AJ318" i="9"/>
  <c r="AJ319" i="9"/>
  <c r="AJ320" i="9"/>
  <c r="AJ321" i="9"/>
  <c r="AJ322" i="9"/>
  <c r="AJ323" i="9"/>
  <c r="AJ324" i="9"/>
  <c r="AJ325" i="9"/>
  <c r="AJ326" i="9"/>
  <c r="AJ327" i="9"/>
  <c r="AJ328" i="9"/>
  <c r="AJ329" i="9"/>
  <c r="AJ330" i="9"/>
  <c r="AJ331" i="9"/>
  <c r="AJ332" i="9"/>
  <c r="AJ333" i="9"/>
  <c r="AJ334" i="9"/>
  <c r="AJ335" i="9"/>
  <c r="AJ336" i="9"/>
  <c r="AJ337" i="9"/>
  <c r="AJ338" i="9"/>
  <c r="AJ339" i="9"/>
  <c r="AJ340" i="9"/>
  <c r="AJ341" i="9"/>
  <c r="AJ342" i="9"/>
  <c r="AJ343" i="9"/>
  <c r="AJ344" i="9"/>
  <c r="AJ345" i="9"/>
  <c r="AJ346" i="9"/>
  <c r="AJ347" i="9"/>
  <c r="AJ348" i="9"/>
  <c r="AJ349" i="9"/>
  <c r="AJ350" i="9"/>
  <c r="AJ351" i="9"/>
  <c r="AJ352" i="9"/>
  <c r="AJ353" i="9"/>
  <c r="AJ354" i="9"/>
  <c r="AJ355" i="9"/>
  <c r="AJ356" i="9"/>
  <c r="AJ357" i="9"/>
  <c r="AJ358" i="9"/>
  <c r="AJ359" i="9"/>
  <c r="AJ360" i="9"/>
  <c r="AJ361" i="9"/>
  <c r="AJ362" i="9"/>
  <c r="AJ363" i="9"/>
  <c r="AJ364" i="9"/>
  <c r="AJ365" i="9"/>
  <c r="AJ366" i="9"/>
  <c r="AJ367" i="9"/>
  <c r="AJ368" i="9"/>
  <c r="AJ369" i="9"/>
  <c r="AJ370" i="9"/>
  <c r="AJ371" i="9"/>
  <c r="AJ372" i="9"/>
  <c r="AJ373" i="9"/>
  <c r="AJ374" i="9"/>
  <c r="AJ375" i="9"/>
  <c r="AJ376" i="9"/>
  <c r="AJ377" i="9"/>
  <c r="AJ378" i="9"/>
  <c r="AJ379" i="9"/>
  <c r="AJ380" i="9"/>
  <c r="AJ381" i="9"/>
  <c r="AJ382" i="9"/>
  <c r="AJ383" i="9"/>
  <c r="AJ384" i="9"/>
  <c r="AJ385" i="9"/>
  <c r="AJ386" i="9"/>
  <c r="AJ387" i="9"/>
  <c r="AJ388" i="9"/>
  <c r="AJ389" i="9"/>
  <c r="AJ390" i="9"/>
  <c r="AJ391" i="9"/>
  <c r="AJ392" i="9"/>
  <c r="AJ393" i="9"/>
  <c r="AJ394" i="9"/>
  <c r="AJ395" i="9"/>
  <c r="AJ396" i="9"/>
  <c r="AJ397" i="9"/>
  <c r="AJ398" i="9"/>
  <c r="AJ399" i="9"/>
  <c r="AJ400" i="9"/>
  <c r="AJ401" i="9"/>
  <c r="AJ402" i="9"/>
  <c r="AJ403" i="9"/>
  <c r="AJ404" i="9"/>
  <c r="AJ405" i="9"/>
  <c r="AJ406" i="9"/>
  <c r="AJ407" i="9"/>
  <c r="AJ408" i="9"/>
  <c r="AJ409" i="9"/>
  <c r="AJ410" i="9"/>
  <c r="AJ411" i="9"/>
  <c r="AJ412" i="9"/>
  <c r="AJ413" i="9"/>
  <c r="AJ414" i="9"/>
  <c r="AJ415" i="9"/>
  <c r="AJ416" i="9"/>
  <c r="AJ417" i="9"/>
  <c r="AJ418" i="9"/>
  <c r="AJ419" i="9"/>
  <c r="AJ420" i="9"/>
  <c r="AJ421" i="9"/>
  <c r="AJ422" i="9"/>
  <c r="AJ423" i="9"/>
  <c r="AJ424" i="9"/>
  <c r="AJ425" i="9"/>
  <c r="AJ426" i="9"/>
  <c r="AJ427" i="9"/>
  <c r="AJ428" i="9"/>
  <c r="AJ429" i="9"/>
  <c r="AJ430" i="9"/>
  <c r="AJ431" i="9"/>
  <c r="AJ432" i="9"/>
  <c r="AJ433" i="9"/>
  <c r="AJ434" i="9"/>
  <c r="AJ435" i="9"/>
  <c r="AJ436" i="9"/>
  <c r="AJ437" i="9"/>
  <c r="AJ438" i="9"/>
  <c r="AJ439" i="9"/>
  <c r="AJ440" i="9"/>
  <c r="AJ441" i="9"/>
  <c r="AJ442" i="9"/>
  <c r="AJ443" i="9"/>
  <c r="AJ444" i="9"/>
  <c r="AJ445" i="9"/>
  <c r="AJ446" i="9"/>
  <c r="AJ447" i="9"/>
  <c r="AJ448" i="9"/>
  <c r="AJ449" i="9"/>
  <c r="AJ450" i="9"/>
  <c r="AJ451" i="9"/>
  <c r="AJ452" i="9"/>
  <c r="AJ453" i="9"/>
  <c r="AJ454" i="9"/>
  <c r="AJ455" i="9"/>
  <c r="AJ456" i="9"/>
  <c r="AJ457" i="9"/>
  <c r="AJ458" i="9"/>
  <c r="AJ459" i="9"/>
  <c r="AJ460" i="9"/>
  <c r="AJ461" i="9"/>
  <c r="AJ462" i="9"/>
  <c r="AJ463" i="9"/>
  <c r="AJ464" i="9"/>
  <c r="AJ465" i="9"/>
  <c r="AJ466" i="9"/>
  <c r="AJ467" i="9"/>
  <c r="AD467" i="9"/>
  <c r="AD19" i="9"/>
  <c r="AD20" i="9"/>
  <c r="AD21" i="9"/>
  <c r="AD22" i="9"/>
  <c r="AD23" i="9"/>
  <c r="AD24" i="9"/>
  <c r="AD25" i="9"/>
  <c r="AD26" i="9"/>
  <c r="AD27" i="9"/>
  <c r="AD28" i="9"/>
  <c r="AD29" i="9"/>
  <c r="AD30" i="9"/>
  <c r="AD31" i="9"/>
  <c r="AD32" i="9"/>
  <c r="AD33" i="9"/>
  <c r="AD34" i="9"/>
  <c r="AD35" i="9"/>
  <c r="AD36" i="9"/>
  <c r="AD37" i="9"/>
  <c r="AD38" i="9"/>
  <c r="AD39" i="9"/>
  <c r="AD40" i="9"/>
  <c r="AD41" i="9"/>
  <c r="AD42" i="9"/>
  <c r="AD43" i="9"/>
  <c r="AD44" i="9"/>
  <c r="AD45" i="9"/>
  <c r="AD46" i="9"/>
  <c r="AD47" i="9"/>
  <c r="AD48" i="9"/>
  <c r="AD49" i="9"/>
  <c r="AD50" i="9"/>
  <c r="AD51" i="9"/>
  <c r="AD52" i="9"/>
  <c r="AD53" i="9"/>
  <c r="AD54" i="9"/>
  <c r="AD55" i="9"/>
  <c r="AD56" i="9"/>
  <c r="AD57" i="9"/>
  <c r="AD58" i="9"/>
  <c r="AD59" i="9"/>
  <c r="AD60" i="9"/>
  <c r="AD61" i="9"/>
  <c r="AD62" i="9"/>
  <c r="AD63" i="9"/>
  <c r="AD64" i="9"/>
  <c r="AD65" i="9"/>
  <c r="AD66" i="9"/>
  <c r="AD67" i="9"/>
  <c r="AD68" i="9"/>
  <c r="AD69" i="9"/>
  <c r="AD70" i="9"/>
  <c r="AD71" i="9"/>
  <c r="AD72" i="9"/>
  <c r="AD73" i="9"/>
  <c r="AD74" i="9"/>
  <c r="AD75" i="9"/>
  <c r="AD76" i="9"/>
  <c r="AD77" i="9"/>
  <c r="AD78" i="9"/>
  <c r="AD79" i="9"/>
  <c r="AD80" i="9"/>
  <c r="AD81" i="9"/>
  <c r="AD82" i="9"/>
  <c r="AD83" i="9"/>
  <c r="AD84" i="9"/>
  <c r="AD85" i="9"/>
  <c r="AD86" i="9"/>
  <c r="AD87" i="9"/>
  <c r="AD88" i="9"/>
  <c r="AD89" i="9"/>
  <c r="AD90" i="9"/>
  <c r="AD91" i="9"/>
  <c r="AD92" i="9"/>
  <c r="AD93" i="9"/>
  <c r="AD94" i="9"/>
  <c r="AD95" i="9"/>
  <c r="AD96" i="9"/>
  <c r="AD97" i="9"/>
  <c r="AD98" i="9"/>
  <c r="AD99" i="9"/>
  <c r="AD100" i="9"/>
  <c r="AD101" i="9"/>
  <c r="AD102" i="9"/>
  <c r="AD103" i="9"/>
  <c r="AD104" i="9"/>
  <c r="AD105" i="9"/>
  <c r="AD106" i="9"/>
  <c r="AD107" i="9"/>
  <c r="AD108" i="9"/>
  <c r="AD109" i="9"/>
  <c r="AD110" i="9"/>
  <c r="AD111" i="9"/>
  <c r="AD112" i="9"/>
  <c r="AD113" i="9"/>
  <c r="AD114" i="9"/>
  <c r="AD115" i="9"/>
  <c r="AD116" i="9"/>
  <c r="AD117" i="9"/>
  <c r="AD118" i="9"/>
  <c r="AD119" i="9"/>
  <c r="AD120" i="9"/>
  <c r="AD121" i="9"/>
  <c r="AD122" i="9"/>
  <c r="AD123" i="9"/>
  <c r="AD124" i="9"/>
  <c r="AD125" i="9"/>
  <c r="AD126" i="9"/>
  <c r="AD127" i="9"/>
  <c r="AD128" i="9"/>
  <c r="AD129" i="9"/>
  <c r="AD130" i="9"/>
  <c r="AD131" i="9"/>
  <c r="AD132" i="9"/>
  <c r="AD133" i="9"/>
  <c r="AD134" i="9"/>
  <c r="AD135" i="9"/>
  <c r="AD136" i="9"/>
  <c r="AD137" i="9"/>
  <c r="AD138" i="9"/>
  <c r="AD139" i="9"/>
  <c r="AD140" i="9"/>
  <c r="AD141" i="9"/>
  <c r="AD142" i="9"/>
  <c r="AD143" i="9"/>
  <c r="AD144" i="9"/>
  <c r="AD145" i="9"/>
  <c r="AD146" i="9"/>
  <c r="AD147" i="9"/>
  <c r="AD148" i="9"/>
  <c r="AD149" i="9"/>
  <c r="AD150" i="9"/>
  <c r="AD151" i="9"/>
  <c r="AD152" i="9"/>
  <c r="AD153" i="9"/>
  <c r="AD154" i="9"/>
  <c r="AD155" i="9"/>
  <c r="AD156" i="9"/>
  <c r="AD157" i="9"/>
  <c r="AD158" i="9"/>
  <c r="AD159" i="9"/>
  <c r="AD160" i="9"/>
  <c r="AD161" i="9"/>
  <c r="AD162" i="9"/>
  <c r="AD163" i="9"/>
  <c r="AD164" i="9"/>
  <c r="AD165" i="9"/>
  <c r="AD166" i="9"/>
  <c r="AD167" i="9"/>
  <c r="AD168" i="9"/>
  <c r="AD169" i="9"/>
  <c r="AD170" i="9"/>
  <c r="AD171" i="9"/>
  <c r="AD172" i="9"/>
  <c r="AD173" i="9"/>
  <c r="AD174" i="9"/>
  <c r="AD175" i="9"/>
  <c r="AD176" i="9"/>
  <c r="AD177" i="9"/>
  <c r="AD178" i="9"/>
  <c r="AD179" i="9"/>
  <c r="AD180" i="9"/>
  <c r="AD181" i="9"/>
  <c r="AD182" i="9"/>
  <c r="AD183" i="9"/>
  <c r="AD184" i="9"/>
  <c r="AD185" i="9"/>
  <c r="AD186" i="9"/>
  <c r="AD187" i="9"/>
  <c r="AD188" i="9"/>
  <c r="AD189" i="9"/>
  <c r="AD190" i="9"/>
  <c r="AD191" i="9"/>
  <c r="AD192" i="9"/>
  <c r="AD193" i="9"/>
  <c r="AD194" i="9"/>
  <c r="AD195" i="9"/>
  <c r="AD196" i="9"/>
  <c r="AD197" i="9"/>
  <c r="AD198" i="9"/>
  <c r="AD199" i="9"/>
  <c r="AD200" i="9"/>
  <c r="AD201" i="9"/>
  <c r="AD202" i="9"/>
  <c r="AD203" i="9"/>
  <c r="AD204" i="9"/>
  <c r="AD205" i="9"/>
  <c r="AD206" i="9"/>
  <c r="AD207" i="9"/>
  <c r="AD208" i="9"/>
  <c r="AD209" i="9"/>
  <c r="AD210" i="9"/>
  <c r="AD211" i="9"/>
  <c r="AD212" i="9"/>
  <c r="AD213" i="9"/>
  <c r="AD214" i="9"/>
  <c r="AD215" i="9"/>
  <c r="AD216" i="9"/>
  <c r="AD217" i="9"/>
  <c r="AD218" i="9"/>
  <c r="AD219" i="9"/>
  <c r="AD220" i="9"/>
  <c r="AD221" i="9"/>
  <c r="AD222" i="9"/>
  <c r="AD223" i="9"/>
  <c r="AD224" i="9"/>
  <c r="AD225" i="9"/>
  <c r="AD226" i="9"/>
  <c r="AD227" i="9"/>
  <c r="AD228" i="9"/>
  <c r="AD229" i="9"/>
  <c r="AD230" i="9"/>
  <c r="AD231" i="9"/>
  <c r="AD232" i="9"/>
  <c r="AD233" i="9"/>
  <c r="AD234" i="9"/>
  <c r="AD235" i="9"/>
  <c r="AD236" i="9"/>
  <c r="AD237" i="9"/>
  <c r="AD238" i="9"/>
  <c r="AD239" i="9"/>
  <c r="AD240" i="9"/>
  <c r="AD241" i="9"/>
  <c r="AD242" i="9"/>
  <c r="AD243" i="9"/>
  <c r="AD244" i="9"/>
  <c r="AD245" i="9"/>
  <c r="AD246" i="9"/>
  <c r="AD247" i="9"/>
  <c r="AD248" i="9"/>
  <c r="AD249" i="9"/>
  <c r="AD250" i="9"/>
  <c r="AD251" i="9"/>
  <c r="AD252" i="9"/>
  <c r="AD253" i="9"/>
  <c r="AD254" i="9"/>
  <c r="AD255" i="9"/>
  <c r="AD256" i="9"/>
  <c r="AD257" i="9"/>
  <c r="AD258" i="9"/>
  <c r="AD259" i="9"/>
  <c r="AD260" i="9"/>
  <c r="AD261" i="9"/>
  <c r="AD262" i="9"/>
  <c r="AD263" i="9"/>
  <c r="AD264" i="9"/>
  <c r="AD265" i="9"/>
  <c r="AD266" i="9"/>
  <c r="AD267" i="9"/>
  <c r="AD268" i="9"/>
  <c r="AD269" i="9"/>
  <c r="AD270" i="9"/>
  <c r="AD271" i="9"/>
  <c r="AD272" i="9"/>
  <c r="AD273" i="9"/>
  <c r="AD274" i="9"/>
  <c r="AD275" i="9"/>
  <c r="AD276" i="9"/>
  <c r="AD277" i="9"/>
  <c r="AD278" i="9"/>
  <c r="AD279" i="9"/>
  <c r="AD280" i="9"/>
  <c r="AD281" i="9"/>
  <c r="AD282" i="9"/>
  <c r="AD283" i="9"/>
  <c r="AD284" i="9"/>
  <c r="AD285" i="9"/>
  <c r="AD286" i="9"/>
  <c r="AD287" i="9"/>
  <c r="AD288" i="9"/>
  <c r="AD289" i="9"/>
  <c r="AD290" i="9"/>
  <c r="AD291" i="9"/>
  <c r="AD292" i="9"/>
  <c r="AD293" i="9"/>
  <c r="AD294" i="9"/>
  <c r="AD295" i="9"/>
  <c r="AD296" i="9"/>
  <c r="AD297" i="9"/>
  <c r="AD298" i="9"/>
  <c r="AD299" i="9"/>
  <c r="AD300" i="9"/>
  <c r="AD301" i="9"/>
  <c r="AD302" i="9"/>
  <c r="AD303" i="9"/>
  <c r="AD304" i="9"/>
  <c r="AD305" i="9"/>
  <c r="AD306" i="9"/>
  <c r="AD307" i="9"/>
  <c r="AD308" i="9"/>
  <c r="AD309" i="9"/>
  <c r="AD310" i="9"/>
  <c r="AD311" i="9"/>
  <c r="AD312" i="9"/>
  <c r="AD313" i="9"/>
  <c r="AD314" i="9"/>
  <c r="AD315" i="9"/>
  <c r="AD316" i="9"/>
  <c r="AD317" i="9"/>
  <c r="AD318" i="9"/>
  <c r="AD319" i="9"/>
  <c r="AD320" i="9"/>
  <c r="AD321" i="9"/>
  <c r="AD322" i="9"/>
  <c r="AD323" i="9"/>
  <c r="AD324" i="9"/>
  <c r="AD325" i="9"/>
  <c r="AD326" i="9"/>
  <c r="AD327" i="9"/>
  <c r="AD328" i="9"/>
  <c r="AD329" i="9"/>
  <c r="AD330" i="9"/>
  <c r="AD331" i="9"/>
  <c r="AD332" i="9"/>
  <c r="AD333" i="9"/>
  <c r="AD334" i="9"/>
  <c r="AD335" i="9"/>
  <c r="AD336" i="9"/>
  <c r="AD337" i="9"/>
  <c r="AD338" i="9"/>
  <c r="AD339" i="9"/>
  <c r="AD340" i="9"/>
  <c r="AD341" i="9"/>
  <c r="AD342" i="9"/>
  <c r="AD343" i="9"/>
  <c r="AD344" i="9"/>
  <c r="AD345" i="9"/>
  <c r="AD346" i="9"/>
  <c r="AD347" i="9"/>
  <c r="AD348" i="9"/>
  <c r="AD349" i="9"/>
  <c r="AD350" i="9"/>
  <c r="AD351" i="9"/>
  <c r="AD352" i="9"/>
  <c r="AD353" i="9"/>
  <c r="AD354" i="9"/>
  <c r="AD355" i="9"/>
  <c r="AD356" i="9"/>
  <c r="AD357" i="9"/>
  <c r="AD358" i="9"/>
  <c r="AD359" i="9"/>
  <c r="AD360" i="9"/>
  <c r="AD361" i="9"/>
  <c r="AD362" i="9"/>
  <c r="AD363" i="9"/>
  <c r="AD364" i="9"/>
  <c r="AD365" i="9"/>
  <c r="AD366" i="9"/>
  <c r="AD367" i="9"/>
  <c r="AD368" i="9"/>
  <c r="AD369" i="9"/>
  <c r="AD370" i="9"/>
  <c r="AD371" i="9"/>
  <c r="AD372" i="9"/>
  <c r="AD373" i="9"/>
  <c r="AD374" i="9"/>
  <c r="AD375" i="9"/>
  <c r="AD376" i="9"/>
  <c r="AD377" i="9"/>
  <c r="AD378" i="9"/>
  <c r="AD379" i="9"/>
  <c r="AD380" i="9"/>
  <c r="AD381" i="9"/>
  <c r="AD382" i="9"/>
  <c r="AD383" i="9"/>
  <c r="AD384" i="9"/>
  <c r="AD385" i="9"/>
  <c r="AD386" i="9"/>
  <c r="AD387" i="9"/>
  <c r="AD388" i="9"/>
  <c r="AD389" i="9"/>
  <c r="AD390" i="9"/>
  <c r="AD391" i="9"/>
  <c r="AD392" i="9"/>
  <c r="AD393" i="9"/>
  <c r="AD394" i="9"/>
  <c r="AD395" i="9"/>
  <c r="AD396" i="9"/>
  <c r="AD397" i="9"/>
  <c r="AD398" i="9"/>
  <c r="AD399" i="9"/>
  <c r="AD400" i="9"/>
  <c r="AD401" i="9"/>
  <c r="AD402" i="9"/>
  <c r="AD403" i="9"/>
  <c r="AD404" i="9"/>
  <c r="AD405" i="9"/>
  <c r="AD406" i="9"/>
  <c r="AD407" i="9"/>
  <c r="AD408" i="9"/>
  <c r="AD409" i="9"/>
  <c r="AD410" i="9"/>
  <c r="AD411" i="9"/>
  <c r="AD412" i="9"/>
  <c r="AD413" i="9"/>
  <c r="AD414" i="9"/>
  <c r="AD415" i="9"/>
  <c r="AD416" i="9"/>
  <c r="AD417" i="9"/>
  <c r="AD418" i="9"/>
  <c r="AD419" i="9"/>
  <c r="AD420" i="9"/>
  <c r="AD421" i="9"/>
  <c r="AD422" i="9"/>
  <c r="AD423" i="9"/>
  <c r="AD424" i="9"/>
  <c r="AD425" i="9"/>
  <c r="AD426" i="9"/>
  <c r="AD427" i="9"/>
  <c r="AD428" i="9"/>
  <c r="AD429" i="9"/>
  <c r="AD430" i="9"/>
  <c r="AD431" i="9"/>
  <c r="AD432" i="9"/>
  <c r="AD433" i="9"/>
  <c r="AD434" i="9"/>
  <c r="AD435" i="9"/>
  <c r="AD436" i="9"/>
  <c r="AD437" i="9"/>
  <c r="AD438" i="9"/>
  <c r="AD439" i="9"/>
  <c r="AD440" i="9"/>
  <c r="AD441" i="9"/>
  <c r="AD442" i="9"/>
  <c r="AD443" i="9"/>
  <c r="AD444" i="9"/>
  <c r="AD445" i="9"/>
  <c r="AD446" i="9"/>
  <c r="AD447" i="9"/>
  <c r="AD448" i="9"/>
  <c r="AD449" i="9"/>
  <c r="AD450" i="9"/>
  <c r="AD451" i="9"/>
  <c r="AD452" i="9"/>
  <c r="AD453" i="9"/>
  <c r="AD454" i="9"/>
  <c r="AD455" i="9"/>
  <c r="AD456" i="9"/>
  <c r="AD457" i="9"/>
  <c r="AD458" i="9"/>
  <c r="AD459" i="9"/>
  <c r="AD460" i="9"/>
  <c r="AD461" i="9"/>
  <c r="AD462" i="9"/>
  <c r="AD463" i="9"/>
  <c r="AD464" i="9"/>
  <c r="AD465" i="9"/>
  <c r="AD466"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H112" i="9"/>
  <c r="AH113" i="9"/>
  <c r="AH114" i="9"/>
  <c r="AH115" i="9"/>
  <c r="AH116" i="9"/>
  <c r="AH117" i="9"/>
  <c r="AH118" i="9"/>
  <c r="AH119" i="9"/>
  <c r="AH120" i="9"/>
  <c r="AH121" i="9"/>
  <c r="AH122" i="9"/>
  <c r="AH123" i="9"/>
  <c r="AH124" i="9"/>
  <c r="AH125" i="9"/>
  <c r="AH126" i="9"/>
  <c r="AH127" i="9"/>
  <c r="AH128" i="9"/>
  <c r="AH129" i="9"/>
  <c r="AH130" i="9"/>
  <c r="AH131" i="9"/>
  <c r="AH132" i="9"/>
  <c r="AH133" i="9"/>
  <c r="AH134" i="9"/>
  <c r="AH135" i="9"/>
  <c r="AH136" i="9"/>
  <c r="AH137" i="9"/>
  <c r="AH138" i="9"/>
  <c r="AH139" i="9"/>
  <c r="AH140" i="9"/>
  <c r="AH141" i="9"/>
  <c r="AH142" i="9"/>
  <c r="AH143" i="9"/>
  <c r="AH144" i="9"/>
  <c r="AH145" i="9"/>
  <c r="AH146" i="9"/>
  <c r="AH147" i="9"/>
  <c r="AH148" i="9"/>
  <c r="AH149" i="9"/>
  <c r="AH150" i="9"/>
  <c r="AH151" i="9"/>
  <c r="AH152" i="9"/>
  <c r="AH153" i="9"/>
  <c r="AH154" i="9"/>
  <c r="AH155" i="9"/>
  <c r="AH156" i="9"/>
  <c r="AH157" i="9"/>
  <c r="AH158" i="9"/>
  <c r="AH159" i="9"/>
  <c r="AH160" i="9"/>
  <c r="AH161" i="9"/>
  <c r="AH162" i="9"/>
  <c r="AH163" i="9"/>
  <c r="AH164" i="9"/>
  <c r="AH165" i="9"/>
  <c r="AH166" i="9"/>
  <c r="AH167" i="9"/>
  <c r="AH168" i="9"/>
  <c r="AH169" i="9"/>
  <c r="AH170" i="9"/>
  <c r="AH171" i="9"/>
  <c r="AH172" i="9"/>
  <c r="AH173" i="9"/>
  <c r="AH174" i="9"/>
  <c r="AH175" i="9"/>
  <c r="AH176" i="9"/>
  <c r="AH177" i="9"/>
  <c r="AH178" i="9"/>
  <c r="AH179" i="9"/>
  <c r="AH180" i="9"/>
  <c r="AH181" i="9"/>
  <c r="AH182" i="9"/>
  <c r="AH183" i="9"/>
  <c r="AH184" i="9"/>
  <c r="AH185" i="9"/>
  <c r="AH186" i="9"/>
  <c r="AH187" i="9"/>
  <c r="AH188" i="9"/>
  <c r="AH189" i="9"/>
  <c r="AH190" i="9"/>
  <c r="AH191" i="9"/>
  <c r="AH192" i="9"/>
  <c r="AH193" i="9"/>
  <c r="AH194" i="9"/>
  <c r="AH195" i="9"/>
  <c r="AH196" i="9"/>
  <c r="AH197" i="9"/>
  <c r="AH198" i="9"/>
  <c r="AH199" i="9"/>
  <c r="AH200" i="9"/>
  <c r="AH201" i="9"/>
  <c r="AH202" i="9"/>
  <c r="AH203" i="9"/>
  <c r="AH204" i="9"/>
  <c r="AH205" i="9"/>
  <c r="AH206" i="9"/>
  <c r="AH207" i="9"/>
  <c r="AH208" i="9"/>
  <c r="AH209" i="9"/>
  <c r="AH210" i="9"/>
  <c r="AH211" i="9"/>
  <c r="AH212" i="9"/>
  <c r="AH213" i="9"/>
  <c r="AH214" i="9"/>
  <c r="AH215" i="9"/>
  <c r="AH216" i="9"/>
  <c r="AH217" i="9"/>
  <c r="AH218" i="9"/>
  <c r="AH219" i="9"/>
  <c r="AH220" i="9"/>
  <c r="AH221" i="9"/>
  <c r="AH222" i="9"/>
  <c r="AH223" i="9"/>
  <c r="AH224" i="9"/>
  <c r="AH225" i="9"/>
  <c r="AH226" i="9"/>
  <c r="AH227" i="9"/>
  <c r="AH228" i="9"/>
  <c r="AH229" i="9"/>
  <c r="AH230" i="9"/>
  <c r="AH231" i="9"/>
  <c r="AH232" i="9"/>
  <c r="AH233" i="9"/>
  <c r="AH234" i="9"/>
  <c r="AH235" i="9"/>
  <c r="AH236" i="9"/>
  <c r="AH237" i="9"/>
  <c r="AH238" i="9"/>
  <c r="AH239" i="9"/>
  <c r="AH240" i="9"/>
  <c r="AH241" i="9"/>
  <c r="AH242" i="9"/>
  <c r="AH243" i="9"/>
  <c r="AH244" i="9"/>
  <c r="AH245" i="9"/>
  <c r="AH246" i="9"/>
  <c r="AH247" i="9"/>
  <c r="AH248" i="9"/>
  <c r="AH249" i="9"/>
  <c r="AH250" i="9"/>
  <c r="AH251" i="9"/>
  <c r="AH252" i="9"/>
  <c r="AH253" i="9"/>
  <c r="AH254" i="9"/>
  <c r="AH255" i="9"/>
  <c r="AH256" i="9"/>
  <c r="AH257" i="9"/>
  <c r="AH258" i="9"/>
  <c r="AH259" i="9"/>
  <c r="AH260" i="9"/>
  <c r="AH261" i="9"/>
  <c r="AH262" i="9"/>
  <c r="AH263" i="9"/>
  <c r="AH264" i="9"/>
  <c r="AH265" i="9"/>
  <c r="AH266" i="9"/>
  <c r="AH267" i="9"/>
  <c r="AH268" i="9"/>
  <c r="AH269" i="9"/>
  <c r="AH270" i="9"/>
  <c r="AH271" i="9"/>
  <c r="AH272" i="9"/>
  <c r="AH273" i="9"/>
  <c r="AH274" i="9"/>
  <c r="AH275" i="9"/>
  <c r="AH276" i="9"/>
  <c r="AH277" i="9"/>
  <c r="AH278" i="9"/>
  <c r="AH279" i="9"/>
  <c r="AH280" i="9"/>
  <c r="AH281" i="9"/>
  <c r="AH282" i="9"/>
  <c r="AH283" i="9"/>
  <c r="AH284" i="9"/>
  <c r="AH285" i="9"/>
  <c r="AH286" i="9"/>
  <c r="AH287" i="9"/>
  <c r="AH288" i="9"/>
  <c r="AH289" i="9"/>
  <c r="AH290" i="9"/>
  <c r="AH291" i="9"/>
  <c r="AH292" i="9"/>
  <c r="AH293" i="9"/>
  <c r="AH294" i="9"/>
  <c r="AH295" i="9"/>
  <c r="AH296" i="9"/>
  <c r="AH297" i="9"/>
  <c r="AH298" i="9"/>
  <c r="AH299" i="9"/>
  <c r="AH300" i="9"/>
  <c r="AH301" i="9"/>
  <c r="AH302" i="9"/>
  <c r="AH303" i="9"/>
  <c r="AH304" i="9"/>
  <c r="AH305" i="9"/>
  <c r="AH306" i="9"/>
  <c r="AH307" i="9"/>
  <c r="AH308" i="9"/>
  <c r="AH309" i="9"/>
  <c r="AH310" i="9"/>
  <c r="AH311" i="9"/>
  <c r="AH312" i="9"/>
  <c r="AH313" i="9"/>
  <c r="AH314" i="9"/>
  <c r="AH315" i="9"/>
  <c r="AH316" i="9"/>
  <c r="AH317" i="9"/>
  <c r="AH318" i="9"/>
  <c r="AH319" i="9"/>
  <c r="AH320" i="9"/>
  <c r="AH321" i="9"/>
  <c r="AH322" i="9"/>
  <c r="AH323" i="9"/>
  <c r="AH324" i="9"/>
  <c r="AH325" i="9"/>
  <c r="AH326" i="9"/>
  <c r="AH327" i="9"/>
  <c r="AH328" i="9"/>
  <c r="AH329" i="9"/>
  <c r="AH330" i="9"/>
  <c r="AH331" i="9"/>
  <c r="AH332" i="9"/>
  <c r="AH333" i="9"/>
  <c r="AH334" i="9"/>
  <c r="AH335" i="9"/>
  <c r="AH336" i="9"/>
  <c r="AH337" i="9"/>
  <c r="AH338" i="9"/>
  <c r="AH339" i="9"/>
  <c r="AH340" i="9"/>
  <c r="AH341" i="9"/>
  <c r="AH342" i="9"/>
  <c r="AH343" i="9"/>
  <c r="AH344" i="9"/>
  <c r="AH345" i="9"/>
  <c r="AH346" i="9"/>
  <c r="AH347" i="9"/>
  <c r="AH348" i="9"/>
  <c r="AH349" i="9"/>
  <c r="AH350" i="9"/>
  <c r="AH351" i="9"/>
  <c r="AH352" i="9"/>
  <c r="AH353" i="9"/>
  <c r="AH354" i="9"/>
  <c r="AH355" i="9"/>
  <c r="AH356" i="9"/>
  <c r="AH357" i="9"/>
  <c r="AH358" i="9"/>
  <c r="AH359" i="9"/>
  <c r="AH360" i="9"/>
  <c r="AH361" i="9"/>
  <c r="AH362" i="9"/>
  <c r="AH363" i="9"/>
  <c r="AH364" i="9"/>
  <c r="AH365" i="9"/>
  <c r="AH366" i="9"/>
  <c r="AH367" i="9"/>
  <c r="AH368" i="9"/>
  <c r="AH369" i="9"/>
  <c r="AH370" i="9"/>
  <c r="AH371" i="9"/>
  <c r="AH372" i="9"/>
  <c r="AH373" i="9"/>
  <c r="AH374" i="9"/>
  <c r="AH375" i="9"/>
  <c r="AH376" i="9"/>
  <c r="AH377" i="9"/>
  <c r="AH378" i="9"/>
  <c r="AH379" i="9"/>
  <c r="AH380" i="9"/>
  <c r="AH381" i="9"/>
  <c r="AH382" i="9"/>
  <c r="AH383" i="9"/>
  <c r="AH384" i="9"/>
  <c r="AH385" i="9"/>
  <c r="AH386" i="9"/>
  <c r="AH387" i="9"/>
  <c r="AH388" i="9"/>
  <c r="AH389" i="9"/>
  <c r="AH390" i="9"/>
  <c r="AH391" i="9"/>
  <c r="AH392" i="9"/>
  <c r="AH393" i="9"/>
  <c r="AH394" i="9"/>
  <c r="AH395" i="9"/>
  <c r="AH396" i="9"/>
  <c r="AH397" i="9"/>
  <c r="AH398" i="9"/>
  <c r="AH399" i="9"/>
  <c r="AH400" i="9"/>
  <c r="AH401" i="9"/>
  <c r="AH402" i="9"/>
  <c r="AH403" i="9"/>
  <c r="AH404" i="9"/>
  <c r="AH405" i="9"/>
  <c r="AH406" i="9"/>
  <c r="AH407" i="9"/>
  <c r="AH408" i="9"/>
  <c r="AH409" i="9"/>
  <c r="AH410" i="9"/>
  <c r="AH411" i="9"/>
  <c r="AH412" i="9"/>
  <c r="AH413" i="9"/>
  <c r="AH414" i="9"/>
  <c r="AH415" i="9"/>
  <c r="AH416" i="9"/>
  <c r="AH417" i="9"/>
  <c r="AH418" i="9"/>
  <c r="AH419" i="9"/>
  <c r="AH420" i="9"/>
  <c r="AH421" i="9"/>
  <c r="AH422" i="9"/>
  <c r="AH423" i="9"/>
  <c r="AH424" i="9"/>
  <c r="AH425" i="9"/>
  <c r="AH426" i="9"/>
  <c r="AH427" i="9"/>
  <c r="AH428" i="9"/>
  <c r="AH429" i="9"/>
  <c r="AH430" i="9"/>
  <c r="AH431" i="9"/>
  <c r="AH432" i="9"/>
  <c r="AH433" i="9"/>
  <c r="AH434" i="9"/>
  <c r="AH435" i="9"/>
  <c r="AH436" i="9"/>
  <c r="AH437" i="9"/>
  <c r="AH438" i="9"/>
  <c r="AH439" i="9"/>
  <c r="AH440" i="9"/>
  <c r="AH441" i="9"/>
  <c r="AH442" i="9"/>
  <c r="AH443" i="9"/>
  <c r="AH444" i="9"/>
  <c r="AH445" i="9"/>
  <c r="AH446" i="9"/>
  <c r="AH447" i="9"/>
  <c r="AH448" i="9"/>
  <c r="AH449" i="9"/>
  <c r="AH450" i="9"/>
  <c r="AH451" i="9"/>
  <c r="AH452" i="9"/>
  <c r="AH453" i="9"/>
  <c r="AH454" i="9"/>
  <c r="AH455" i="9"/>
  <c r="AH456" i="9"/>
  <c r="AH457" i="9"/>
  <c r="AH458" i="9"/>
  <c r="AH459" i="9"/>
  <c r="AH460" i="9"/>
  <c r="AH461" i="9"/>
  <c r="AH462" i="9"/>
  <c r="AH463" i="9"/>
  <c r="AH464" i="9"/>
  <c r="AH465" i="9"/>
  <c r="AH466" i="9"/>
  <c r="AH467" i="9"/>
  <c r="C15" i="18"/>
  <c r="J168" i="9" l="1"/>
  <c r="L168" i="9"/>
  <c r="E18" i="3"/>
  <c r="D18" i="3"/>
  <c r="AE19" i="9"/>
  <c r="AE20" i="9"/>
  <c r="AE21" i="9"/>
  <c r="AE22" i="9"/>
  <c r="AE23" i="9"/>
  <c r="AE24" i="9"/>
  <c r="AE25" i="9"/>
  <c r="AE26" i="9"/>
  <c r="AE27" i="9"/>
  <c r="AE28" i="9"/>
  <c r="AE29" i="9"/>
  <c r="AE30" i="9"/>
  <c r="AE31" i="9"/>
  <c r="AE32" i="9"/>
  <c r="AE33" i="9"/>
  <c r="AE34" i="9"/>
  <c r="AE35" i="9"/>
  <c r="AE36" i="9"/>
  <c r="AE37" i="9"/>
  <c r="AE38" i="9"/>
  <c r="AE39" i="9"/>
  <c r="AE40" i="9"/>
  <c r="AE41" i="9"/>
  <c r="AE42" i="9"/>
  <c r="AE43" i="9"/>
  <c r="AE44" i="9"/>
  <c r="AE45" i="9"/>
  <c r="AE46" i="9"/>
  <c r="AE47" i="9"/>
  <c r="AE48" i="9"/>
  <c r="AE49" i="9"/>
  <c r="AE50" i="9"/>
  <c r="AE51" i="9"/>
  <c r="AE52" i="9"/>
  <c r="AE53" i="9"/>
  <c r="AE54" i="9"/>
  <c r="AE55" i="9"/>
  <c r="AE56" i="9"/>
  <c r="AE57" i="9"/>
  <c r="AE58" i="9"/>
  <c r="AE59" i="9"/>
  <c r="AE60" i="9"/>
  <c r="AE61" i="9"/>
  <c r="AE62" i="9"/>
  <c r="AE63" i="9"/>
  <c r="AE64" i="9"/>
  <c r="AE65" i="9"/>
  <c r="AE66" i="9"/>
  <c r="AE67" i="9"/>
  <c r="AE68" i="9"/>
  <c r="AE69" i="9"/>
  <c r="AE70" i="9"/>
  <c r="AE71" i="9"/>
  <c r="AE72" i="9"/>
  <c r="AE73" i="9"/>
  <c r="AE74" i="9"/>
  <c r="AE75" i="9"/>
  <c r="AE76" i="9"/>
  <c r="AE77" i="9"/>
  <c r="AE78" i="9"/>
  <c r="AE79" i="9"/>
  <c r="AE80" i="9"/>
  <c r="AE81" i="9"/>
  <c r="AE82" i="9"/>
  <c r="AE83" i="9"/>
  <c r="AE84" i="9"/>
  <c r="AE85" i="9"/>
  <c r="AE86" i="9"/>
  <c r="AE87" i="9"/>
  <c r="AE88" i="9"/>
  <c r="AE89" i="9"/>
  <c r="AE90" i="9"/>
  <c r="AE91" i="9"/>
  <c r="AE92" i="9"/>
  <c r="AE93" i="9"/>
  <c r="AE94" i="9"/>
  <c r="AE95" i="9"/>
  <c r="AE96" i="9"/>
  <c r="AE97" i="9"/>
  <c r="AE98" i="9"/>
  <c r="AE99" i="9"/>
  <c r="AE100" i="9"/>
  <c r="AE101" i="9"/>
  <c r="AE102" i="9"/>
  <c r="AE103" i="9"/>
  <c r="AE104" i="9"/>
  <c r="AE105" i="9"/>
  <c r="AE106" i="9"/>
  <c r="AE107" i="9"/>
  <c r="AE108" i="9"/>
  <c r="AE109" i="9"/>
  <c r="AE110" i="9"/>
  <c r="AE111" i="9"/>
  <c r="AE112" i="9"/>
  <c r="AE113" i="9"/>
  <c r="AE114" i="9"/>
  <c r="AE115" i="9"/>
  <c r="AE116" i="9"/>
  <c r="AE117" i="9"/>
  <c r="AE118" i="9"/>
  <c r="AE119" i="9"/>
  <c r="AE120" i="9"/>
  <c r="AE121" i="9"/>
  <c r="AE122" i="9"/>
  <c r="AE123" i="9"/>
  <c r="AE124" i="9"/>
  <c r="AE125" i="9"/>
  <c r="AE126" i="9"/>
  <c r="AE127" i="9"/>
  <c r="AE128" i="9"/>
  <c r="AE129" i="9"/>
  <c r="AE130" i="9"/>
  <c r="AE131" i="9"/>
  <c r="AE132" i="9"/>
  <c r="AE133" i="9"/>
  <c r="AE134" i="9"/>
  <c r="AE135" i="9"/>
  <c r="AE136" i="9"/>
  <c r="AE137" i="9"/>
  <c r="AE138" i="9"/>
  <c r="AE139" i="9"/>
  <c r="AE140" i="9"/>
  <c r="AE141" i="9"/>
  <c r="AE142" i="9"/>
  <c r="AE143" i="9"/>
  <c r="AE144" i="9"/>
  <c r="AE145" i="9"/>
  <c r="AE146" i="9"/>
  <c r="AE147" i="9"/>
  <c r="AE148" i="9"/>
  <c r="AE149" i="9"/>
  <c r="AE150" i="9"/>
  <c r="AE151" i="9"/>
  <c r="AE152" i="9"/>
  <c r="AE153" i="9"/>
  <c r="AE154" i="9"/>
  <c r="AE155" i="9"/>
  <c r="AE156" i="9"/>
  <c r="AE157" i="9"/>
  <c r="AE158" i="9"/>
  <c r="AE159" i="9"/>
  <c r="AE160" i="9"/>
  <c r="AE161" i="9"/>
  <c r="AE162" i="9"/>
  <c r="AE163" i="9"/>
  <c r="AE164" i="9"/>
  <c r="AE165" i="9"/>
  <c r="AE166" i="9"/>
  <c r="AE167" i="9"/>
  <c r="AE168" i="9"/>
  <c r="AE169" i="9"/>
  <c r="AE170" i="9"/>
  <c r="AE171" i="9"/>
  <c r="AE172" i="9"/>
  <c r="AE173" i="9"/>
  <c r="AE174" i="9"/>
  <c r="AE175" i="9"/>
  <c r="AE176" i="9"/>
  <c r="AE177" i="9"/>
  <c r="AE178" i="9"/>
  <c r="AE179" i="9"/>
  <c r="AE180" i="9"/>
  <c r="AE181" i="9"/>
  <c r="AE182" i="9"/>
  <c r="AE183" i="9"/>
  <c r="AE184" i="9"/>
  <c r="AE185" i="9"/>
  <c r="AE186" i="9"/>
  <c r="AE187" i="9"/>
  <c r="AE188" i="9"/>
  <c r="AE189" i="9"/>
  <c r="AE190" i="9"/>
  <c r="AE191" i="9"/>
  <c r="AE192" i="9"/>
  <c r="AE193" i="9"/>
  <c r="AE194" i="9"/>
  <c r="AE195" i="9"/>
  <c r="AE196" i="9"/>
  <c r="AE197" i="9"/>
  <c r="AE198" i="9"/>
  <c r="AE199" i="9"/>
  <c r="AE200" i="9"/>
  <c r="AE201" i="9"/>
  <c r="AE202" i="9"/>
  <c r="AE203" i="9"/>
  <c r="AE204" i="9"/>
  <c r="AE205" i="9"/>
  <c r="AE206" i="9"/>
  <c r="AE207" i="9"/>
  <c r="AE208" i="9"/>
  <c r="AE209" i="9"/>
  <c r="AE210" i="9"/>
  <c r="AE211" i="9"/>
  <c r="AE212" i="9"/>
  <c r="AE213" i="9"/>
  <c r="AE214" i="9"/>
  <c r="AE215" i="9"/>
  <c r="AE216" i="9"/>
  <c r="AE217" i="9"/>
  <c r="AE218" i="9"/>
  <c r="AE219" i="9"/>
  <c r="AE220" i="9"/>
  <c r="AE221" i="9"/>
  <c r="AE222" i="9"/>
  <c r="AE223" i="9"/>
  <c r="AE224" i="9"/>
  <c r="AE225" i="9"/>
  <c r="AE226" i="9"/>
  <c r="AE227" i="9"/>
  <c r="AE228" i="9"/>
  <c r="AE229" i="9"/>
  <c r="AE230" i="9"/>
  <c r="AE231" i="9"/>
  <c r="AE232" i="9"/>
  <c r="AE233" i="9"/>
  <c r="AE234" i="9"/>
  <c r="AE235" i="9"/>
  <c r="AE236" i="9"/>
  <c r="AE237" i="9"/>
  <c r="AE238" i="9"/>
  <c r="AE239" i="9"/>
  <c r="AE240" i="9"/>
  <c r="AE241" i="9"/>
  <c r="AE242" i="9"/>
  <c r="AE243" i="9"/>
  <c r="AE244" i="9"/>
  <c r="AE245" i="9"/>
  <c r="AE246" i="9"/>
  <c r="AE247" i="9"/>
  <c r="AE248" i="9"/>
  <c r="AE249" i="9"/>
  <c r="AE250" i="9"/>
  <c r="AE251" i="9"/>
  <c r="AE252" i="9"/>
  <c r="AE253" i="9"/>
  <c r="AE254" i="9"/>
  <c r="AE255" i="9"/>
  <c r="AE256" i="9"/>
  <c r="AE257" i="9"/>
  <c r="AE258" i="9"/>
  <c r="AE259" i="9"/>
  <c r="AE260" i="9"/>
  <c r="AE261" i="9"/>
  <c r="AE262" i="9"/>
  <c r="AE263" i="9"/>
  <c r="AE264" i="9"/>
  <c r="AE265" i="9"/>
  <c r="AE266" i="9"/>
  <c r="AE267" i="9"/>
  <c r="AE268" i="9"/>
  <c r="AE269" i="9"/>
  <c r="AE270" i="9"/>
  <c r="AE271" i="9"/>
  <c r="AE272" i="9"/>
  <c r="AE273" i="9"/>
  <c r="AE274" i="9"/>
  <c r="AE275" i="9"/>
  <c r="AE276" i="9"/>
  <c r="AE277" i="9"/>
  <c r="AE278" i="9"/>
  <c r="AE279" i="9"/>
  <c r="AE280" i="9"/>
  <c r="AE281" i="9"/>
  <c r="AE282" i="9"/>
  <c r="AE283" i="9"/>
  <c r="AE284" i="9"/>
  <c r="AE285" i="9"/>
  <c r="AE286" i="9"/>
  <c r="AE287" i="9"/>
  <c r="AE288" i="9"/>
  <c r="AE289" i="9"/>
  <c r="AE290" i="9"/>
  <c r="AE291" i="9"/>
  <c r="AE292" i="9"/>
  <c r="AE293" i="9"/>
  <c r="AE294" i="9"/>
  <c r="AE295" i="9"/>
  <c r="AE296" i="9"/>
  <c r="AE297" i="9"/>
  <c r="AE298" i="9"/>
  <c r="AE299" i="9"/>
  <c r="AE300" i="9"/>
  <c r="AE301" i="9"/>
  <c r="AE302" i="9"/>
  <c r="AE303" i="9"/>
  <c r="AE304" i="9"/>
  <c r="AE305" i="9"/>
  <c r="AE306" i="9"/>
  <c r="AE307" i="9"/>
  <c r="AE308" i="9"/>
  <c r="AE309" i="9"/>
  <c r="AE310" i="9"/>
  <c r="AE311" i="9"/>
  <c r="AE312" i="9"/>
  <c r="AE313" i="9"/>
  <c r="AE314" i="9"/>
  <c r="AE315" i="9"/>
  <c r="AE316" i="9"/>
  <c r="AE317" i="9"/>
  <c r="AE318" i="9"/>
  <c r="AE319" i="9"/>
  <c r="AE320" i="9"/>
  <c r="AE321" i="9"/>
  <c r="AE322" i="9"/>
  <c r="AE323" i="9"/>
  <c r="AE324" i="9"/>
  <c r="AE325" i="9"/>
  <c r="AE326" i="9"/>
  <c r="AE327" i="9"/>
  <c r="AE328" i="9"/>
  <c r="AE329" i="9"/>
  <c r="AE330" i="9"/>
  <c r="AE331" i="9"/>
  <c r="AE332" i="9"/>
  <c r="AE333" i="9"/>
  <c r="AE334" i="9"/>
  <c r="AE335" i="9"/>
  <c r="AE336" i="9"/>
  <c r="AE337" i="9"/>
  <c r="AE338" i="9"/>
  <c r="AE339" i="9"/>
  <c r="AE340" i="9"/>
  <c r="AE341" i="9"/>
  <c r="AE342" i="9"/>
  <c r="AE343" i="9"/>
  <c r="AE344" i="9"/>
  <c r="AE345" i="9"/>
  <c r="AE346" i="9"/>
  <c r="AE347" i="9"/>
  <c r="AE348" i="9"/>
  <c r="AE349" i="9"/>
  <c r="AE350" i="9"/>
  <c r="AE351" i="9"/>
  <c r="AE352" i="9"/>
  <c r="AE353" i="9"/>
  <c r="AE354" i="9"/>
  <c r="AE355" i="9"/>
  <c r="AE356" i="9"/>
  <c r="AE357" i="9"/>
  <c r="AE358" i="9"/>
  <c r="AE359" i="9"/>
  <c r="AE360" i="9"/>
  <c r="AE361" i="9"/>
  <c r="AE362" i="9"/>
  <c r="AE363" i="9"/>
  <c r="AE364" i="9"/>
  <c r="AE365" i="9"/>
  <c r="AE366" i="9"/>
  <c r="AE367" i="9"/>
  <c r="AE368" i="9"/>
  <c r="AE369" i="9"/>
  <c r="AE370" i="9"/>
  <c r="AE371" i="9"/>
  <c r="AE372" i="9"/>
  <c r="AE373" i="9"/>
  <c r="AE374" i="9"/>
  <c r="AE375" i="9"/>
  <c r="AE376" i="9"/>
  <c r="AE377" i="9"/>
  <c r="AE378" i="9"/>
  <c r="AE379" i="9"/>
  <c r="AE380" i="9"/>
  <c r="AE381" i="9"/>
  <c r="AE382" i="9"/>
  <c r="AE383" i="9"/>
  <c r="AE384" i="9"/>
  <c r="AE385" i="9"/>
  <c r="AE386" i="9"/>
  <c r="AE387" i="9"/>
  <c r="AE388" i="9"/>
  <c r="AE389" i="9"/>
  <c r="AE390" i="9"/>
  <c r="AE391" i="9"/>
  <c r="AE392" i="9"/>
  <c r="AE393" i="9"/>
  <c r="AE394" i="9"/>
  <c r="AE395" i="9"/>
  <c r="AE396" i="9"/>
  <c r="AE397" i="9"/>
  <c r="AE398" i="9"/>
  <c r="AE399" i="9"/>
  <c r="AE400" i="9"/>
  <c r="AE401" i="9"/>
  <c r="AE402" i="9"/>
  <c r="AE403" i="9"/>
  <c r="AE404" i="9"/>
  <c r="AE405" i="9"/>
  <c r="AE406" i="9"/>
  <c r="AE407" i="9"/>
  <c r="AE408" i="9"/>
  <c r="AE409" i="9"/>
  <c r="AE410" i="9"/>
  <c r="AE411" i="9"/>
  <c r="AE412" i="9"/>
  <c r="AE413" i="9"/>
  <c r="AE414" i="9"/>
  <c r="AE415" i="9"/>
  <c r="AE416" i="9"/>
  <c r="AE417" i="9"/>
  <c r="AE418" i="9"/>
  <c r="AE419" i="9"/>
  <c r="AE420" i="9"/>
  <c r="AE421" i="9"/>
  <c r="AE422" i="9"/>
  <c r="AE423" i="9"/>
  <c r="AE424" i="9"/>
  <c r="AE425" i="9"/>
  <c r="AE426" i="9"/>
  <c r="AE427" i="9"/>
  <c r="AE428" i="9"/>
  <c r="AE429" i="9"/>
  <c r="AE430" i="9"/>
  <c r="AE431" i="9"/>
  <c r="AE432" i="9"/>
  <c r="AE433" i="9"/>
  <c r="AE434" i="9"/>
  <c r="AE435" i="9"/>
  <c r="AE436" i="9"/>
  <c r="AE437" i="9"/>
  <c r="AE438" i="9"/>
  <c r="AE439" i="9"/>
  <c r="AE440" i="9"/>
  <c r="AE441" i="9"/>
  <c r="AE442" i="9"/>
  <c r="AE443" i="9"/>
  <c r="AE444" i="9"/>
  <c r="AE445" i="9"/>
  <c r="AE446" i="9"/>
  <c r="AE447" i="9"/>
  <c r="AE448" i="9"/>
  <c r="AE449" i="9"/>
  <c r="AE450" i="9"/>
  <c r="AE451" i="9"/>
  <c r="AE452" i="9"/>
  <c r="AE453" i="9"/>
  <c r="AE454" i="9"/>
  <c r="AE455" i="9"/>
  <c r="AE456" i="9"/>
  <c r="AE457" i="9"/>
  <c r="AE458" i="9"/>
  <c r="AE459" i="9"/>
  <c r="AE460" i="9"/>
  <c r="AE461" i="9"/>
  <c r="AE462" i="9"/>
  <c r="AE463" i="9"/>
  <c r="AE464" i="9"/>
  <c r="AE465" i="9"/>
  <c r="AE466" i="9"/>
  <c r="AE467" i="9"/>
  <c r="AE18" i="9"/>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AD298" i="3"/>
  <c r="AD299" i="3"/>
  <c r="AD300" i="3"/>
  <c r="AD301" i="3"/>
  <c r="AD302" i="3"/>
  <c r="AD303" i="3"/>
  <c r="AD304" i="3"/>
  <c r="AD305" i="3"/>
  <c r="AD306" i="3"/>
  <c r="AD307" i="3"/>
  <c r="AD308" i="3"/>
  <c r="AD309" i="3"/>
  <c r="AD310" i="3"/>
  <c r="AD311" i="3"/>
  <c r="AD312" i="3"/>
  <c r="AD313" i="3"/>
  <c r="AD314" i="3"/>
  <c r="AD315" i="3"/>
  <c r="AD316" i="3"/>
  <c r="AD317" i="3"/>
  <c r="AD318" i="3"/>
  <c r="AD319" i="3"/>
  <c r="AD320" i="3"/>
  <c r="AD321" i="3"/>
  <c r="AD322" i="3"/>
  <c r="AD323" i="3"/>
  <c r="AD324" i="3"/>
  <c r="AD325" i="3"/>
  <c r="AD326" i="3"/>
  <c r="AD327" i="3"/>
  <c r="AD328" i="3"/>
  <c r="AD329" i="3"/>
  <c r="AD330" i="3"/>
  <c r="AD331" i="3"/>
  <c r="AD332" i="3"/>
  <c r="AD333" i="3"/>
  <c r="AD334" i="3"/>
  <c r="AD335" i="3"/>
  <c r="AD336" i="3"/>
  <c r="AD337" i="3"/>
  <c r="AD338" i="3"/>
  <c r="AD339" i="3"/>
  <c r="AD340" i="3"/>
  <c r="AD341" i="3"/>
  <c r="AD342" i="3"/>
  <c r="AD343" i="3"/>
  <c r="AD344" i="3"/>
  <c r="AD345" i="3"/>
  <c r="AD346" i="3"/>
  <c r="AD347" i="3"/>
  <c r="AD348" i="3"/>
  <c r="AD349" i="3"/>
  <c r="AD350" i="3"/>
  <c r="AD351" i="3"/>
  <c r="AD352" i="3"/>
  <c r="AD353" i="3"/>
  <c r="AD354" i="3"/>
  <c r="AD355" i="3"/>
  <c r="AD356" i="3"/>
  <c r="AD357" i="3"/>
  <c r="AD358" i="3"/>
  <c r="AD359" i="3"/>
  <c r="AD360" i="3"/>
  <c r="AD361" i="3"/>
  <c r="AD362" i="3"/>
  <c r="AD363" i="3"/>
  <c r="AD364" i="3"/>
  <c r="AD365" i="3"/>
  <c r="AD366" i="3"/>
  <c r="AD367" i="3"/>
  <c r="AD368" i="3"/>
  <c r="AD369" i="3"/>
  <c r="AD370" i="3"/>
  <c r="AD371" i="3"/>
  <c r="AD372" i="3"/>
  <c r="AD373" i="3"/>
  <c r="AD374" i="3"/>
  <c r="AD375" i="3"/>
  <c r="AD376" i="3"/>
  <c r="AD377" i="3"/>
  <c r="AD378" i="3"/>
  <c r="AD379" i="3"/>
  <c r="AD380" i="3"/>
  <c r="AD381" i="3"/>
  <c r="AD382" i="3"/>
  <c r="AD383" i="3"/>
  <c r="AD384" i="3"/>
  <c r="AD385" i="3"/>
  <c r="AD386" i="3"/>
  <c r="AD387" i="3"/>
  <c r="AD388" i="3"/>
  <c r="AD389" i="3"/>
  <c r="AD390" i="3"/>
  <c r="AD391" i="3"/>
  <c r="AD392" i="3"/>
  <c r="AD393" i="3"/>
  <c r="AD394" i="3"/>
  <c r="AD395" i="3"/>
  <c r="AD396" i="3"/>
  <c r="AD397" i="3"/>
  <c r="AD398" i="3"/>
  <c r="AD399" i="3"/>
  <c r="AD400" i="3"/>
  <c r="AD401" i="3"/>
  <c r="AD402" i="3"/>
  <c r="AD403" i="3"/>
  <c r="AD404" i="3"/>
  <c r="AD405" i="3"/>
  <c r="AD406" i="3"/>
  <c r="AD407" i="3"/>
  <c r="AD408" i="3"/>
  <c r="AD409" i="3"/>
  <c r="AD410" i="3"/>
  <c r="AD411" i="3"/>
  <c r="AD412" i="3"/>
  <c r="AD413" i="3"/>
  <c r="AD414" i="3"/>
  <c r="AD415" i="3"/>
  <c r="AD416" i="3"/>
  <c r="AD417" i="3"/>
  <c r="AD418" i="3"/>
  <c r="AD419" i="3"/>
  <c r="AD420" i="3"/>
  <c r="AD421" i="3"/>
  <c r="AD422" i="3"/>
  <c r="AD423" i="3"/>
  <c r="AD424" i="3"/>
  <c r="AD425" i="3"/>
  <c r="AD426" i="3"/>
  <c r="AD427" i="3"/>
  <c r="AD428" i="3"/>
  <c r="AD429" i="3"/>
  <c r="AD430" i="3"/>
  <c r="AD431" i="3"/>
  <c r="AD432" i="3"/>
  <c r="AD433" i="3"/>
  <c r="AD434" i="3"/>
  <c r="AD435" i="3"/>
  <c r="AD436" i="3"/>
  <c r="AD437" i="3"/>
  <c r="AD438" i="3"/>
  <c r="AD439" i="3"/>
  <c r="AD440" i="3"/>
  <c r="AD441" i="3"/>
  <c r="AD442" i="3"/>
  <c r="AD443" i="3"/>
  <c r="AD444" i="3"/>
  <c r="AD445" i="3"/>
  <c r="AD446" i="3"/>
  <c r="AD447" i="3"/>
  <c r="AD448" i="3"/>
  <c r="AD449" i="3"/>
  <c r="AD450" i="3"/>
  <c r="AD451" i="3"/>
  <c r="AD452" i="3"/>
  <c r="AD453" i="3"/>
  <c r="AD454" i="3"/>
  <c r="AD455" i="3"/>
  <c r="AD456" i="3"/>
  <c r="AD457" i="3"/>
  <c r="AD458" i="3"/>
  <c r="AD459" i="3"/>
  <c r="AD460" i="3"/>
  <c r="AD461" i="3"/>
  <c r="AD462" i="3"/>
  <c r="AD463" i="3"/>
  <c r="AD464" i="3"/>
  <c r="AD465" i="3"/>
  <c r="AD466" i="3"/>
  <c r="AD467" i="3"/>
  <c r="AD19" i="3"/>
  <c r="AD20" i="3"/>
  <c r="AD21" i="3"/>
  <c r="AD18" i="3"/>
  <c r="E24" i="3"/>
  <c r="E25" i="3"/>
  <c r="E27" i="3"/>
  <c r="E28" i="3"/>
  <c r="E30" i="3"/>
  <c r="E31" i="3"/>
  <c r="E33" i="3"/>
  <c r="E34" i="3"/>
  <c r="E36" i="3"/>
  <c r="E37" i="3"/>
  <c r="E39" i="3"/>
  <c r="E40" i="3"/>
  <c r="E42" i="3"/>
  <c r="E43" i="3"/>
  <c r="E45" i="3"/>
  <c r="E46" i="3"/>
  <c r="E48" i="3"/>
  <c r="E49" i="3"/>
  <c r="E51" i="3"/>
  <c r="E52" i="3"/>
  <c r="E54" i="3"/>
  <c r="E55" i="3"/>
  <c r="E57" i="3"/>
  <c r="E58" i="3"/>
  <c r="E60" i="3"/>
  <c r="E61" i="3"/>
  <c r="E63" i="3"/>
  <c r="E64" i="3"/>
  <c r="E66" i="3"/>
  <c r="E67" i="3"/>
  <c r="E69" i="3"/>
  <c r="E70" i="3"/>
  <c r="E72" i="3"/>
  <c r="E73" i="3"/>
  <c r="E75" i="3"/>
  <c r="E76" i="3"/>
  <c r="E78" i="3"/>
  <c r="E79" i="3"/>
  <c r="E81" i="3"/>
  <c r="E82" i="3"/>
  <c r="E84" i="3"/>
  <c r="E85" i="3"/>
  <c r="E87" i="3"/>
  <c r="E88" i="3"/>
  <c r="E90" i="3"/>
  <c r="E91" i="3"/>
  <c r="E93" i="3"/>
  <c r="E94" i="3"/>
  <c r="E96" i="3"/>
  <c r="E97" i="3"/>
  <c r="E99" i="3"/>
  <c r="E100" i="3"/>
  <c r="E102" i="3"/>
  <c r="E103" i="3"/>
  <c r="E105" i="3"/>
  <c r="E106" i="3"/>
  <c r="E108" i="3"/>
  <c r="E109" i="3"/>
  <c r="E111" i="3"/>
  <c r="E112" i="3"/>
  <c r="E114" i="3"/>
  <c r="E115" i="3"/>
  <c r="E117" i="3"/>
  <c r="E118" i="3"/>
  <c r="E120" i="3"/>
  <c r="E121" i="3"/>
  <c r="E123" i="3"/>
  <c r="E124" i="3"/>
  <c r="E126" i="3"/>
  <c r="E127" i="3"/>
  <c r="E129" i="3"/>
  <c r="E130" i="3"/>
  <c r="E132" i="3"/>
  <c r="E133" i="3"/>
  <c r="E135" i="3"/>
  <c r="E136" i="3"/>
  <c r="E138" i="3"/>
  <c r="E139" i="3"/>
  <c r="E141" i="3"/>
  <c r="E142" i="3"/>
  <c r="E144" i="3"/>
  <c r="E145" i="3"/>
  <c r="E147" i="3"/>
  <c r="E148" i="3"/>
  <c r="E150" i="3"/>
  <c r="E151" i="3"/>
  <c r="E153" i="3"/>
  <c r="E154" i="3"/>
  <c r="E156" i="3"/>
  <c r="E157" i="3"/>
  <c r="E159" i="3"/>
  <c r="E160" i="3"/>
  <c r="E162" i="3"/>
  <c r="E163" i="3"/>
  <c r="E165" i="3"/>
  <c r="E166" i="3"/>
  <c r="E168" i="3"/>
  <c r="E169" i="3"/>
  <c r="E171" i="3"/>
  <c r="E172" i="3"/>
  <c r="E174" i="3"/>
  <c r="E175" i="3"/>
  <c r="E177" i="3"/>
  <c r="E178" i="3"/>
  <c r="E180" i="3"/>
  <c r="E181" i="3"/>
  <c r="E183" i="3"/>
  <c r="E184" i="3"/>
  <c r="E186" i="3"/>
  <c r="E187" i="3"/>
  <c r="E189" i="3"/>
  <c r="E190" i="3"/>
  <c r="E192" i="3"/>
  <c r="E193" i="3"/>
  <c r="E195" i="3"/>
  <c r="E196" i="3"/>
  <c r="E198" i="3"/>
  <c r="E199" i="3"/>
  <c r="E201" i="3"/>
  <c r="E202" i="3"/>
  <c r="E204" i="3"/>
  <c r="E205" i="3"/>
  <c r="E207" i="3"/>
  <c r="E208" i="3"/>
  <c r="E210" i="3"/>
  <c r="E211" i="3"/>
  <c r="E213" i="3"/>
  <c r="E214" i="3"/>
  <c r="E216" i="3"/>
  <c r="E217" i="3"/>
  <c r="E219" i="3"/>
  <c r="E220" i="3"/>
  <c r="E222" i="3"/>
  <c r="E223" i="3"/>
  <c r="E225" i="3"/>
  <c r="E226" i="3"/>
  <c r="E228" i="3"/>
  <c r="E229" i="3"/>
  <c r="E231" i="3"/>
  <c r="E232" i="3"/>
  <c r="E234" i="3"/>
  <c r="E235" i="3"/>
  <c r="E237" i="3"/>
  <c r="E238" i="3"/>
  <c r="E240" i="3"/>
  <c r="E241" i="3"/>
  <c r="E243" i="3"/>
  <c r="E244" i="3"/>
  <c r="E246" i="3"/>
  <c r="E247" i="3"/>
  <c r="E249" i="3"/>
  <c r="E250" i="3"/>
  <c r="E252" i="3"/>
  <c r="E253" i="3"/>
  <c r="E255" i="3"/>
  <c r="E256" i="3"/>
  <c r="E258" i="3"/>
  <c r="E259" i="3"/>
  <c r="E261" i="3"/>
  <c r="E262" i="3"/>
  <c r="E264" i="3"/>
  <c r="E265" i="3"/>
  <c r="E267" i="3"/>
  <c r="E268" i="3"/>
  <c r="E270" i="3"/>
  <c r="E271" i="3"/>
  <c r="E273" i="3"/>
  <c r="E274" i="3"/>
  <c r="E276" i="3"/>
  <c r="E277" i="3"/>
  <c r="E279" i="3"/>
  <c r="E280" i="3"/>
  <c r="E282" i="3"/>
  <c r="E283" i="3"/>
  <c r="E285" i="3"/>
  <c r="E286" i="3"/>
  <c r="E288" i="3"/>
  <c r="E289" i="3"/>
  <c r="E291" i="3"/>
  <c r="E292" i="3"/>
  <c r="E294" i="3"/>
  <c r="E295" i="3"/>
  <c r="E297" i="3"/>
  <c r="E298" i="3"/>
  <c r="E300" i="3"/>
  <c r="E301" i="3"/>
  <c r="E303" i="3"/>
  <c r="E304" i="3"/>
  <c r="E306" i="3"/>
  <c r="E307" i="3"/>
  <c r="E309" i="3"/>
  <c r="E310" i="3"/>
  <c r="E312" i="3"/>
  <c r="E313" i="3"/>
  <c r="E315" i="3"/>
  <c r="E316" i="3"/>
  <c r="E318" i="3"/>
  <c r="E319" i="3"/>
  <c r="E321" i="3"/>
  <c r="E322" i="3"/>
  <c r="E324" i="3"/>
  <c r="E325" i="3"/>
  <c r="E327" i="3"/>
  <c r="E328" i="3"/>
  <c r="E330" i="3"/>
  <c r="E331" i="3"/>
  <c r="E333" i="3"/>
  <c r="E334" i="3"/>
  <c r="E336" i="3"/>
  <c r="E337" i="3"/>
  <c r="E339" i="3"/>
  <c r="E340" i="3"/>
  <c r="E342" i="3"/>
  <c r="E343" i="3"/>
  <c r="E345" i="3"/>
  <c r="E346" i="3"/>
  <c r="E348" i="3"/>
  <c r="E349" i="3"/>
  <c r="E351" i="3"/>
  <c r="E352" i="3"/>
  <c r="E354" i="3"/>
  <c r="E355" i="3"/>
  <c r="E357" i="3"/>
  <c r="E358" i="3"/>
  <c r="E360" i="3"/>
  <c r="E361" i="3"/>
  <c r="E363" i="3"/>
  <c r="E364" i="3"/>
  <c r="E366" i="3"/>
  <c r="E367" i="3"/>
  <c r="E369" i="3"/>
  <c r="E370" i="3"/>
  <c r="E372" i="3"/>
  <c r="E373" i="3"/>
  <c r="E375" i="3"/>
  <c r="E376" i="3"/>
  <c r="E378" i="3"/>
  <c r="E379" i="3"/>
  <c r="E381" i="3"/>
  <c r="E382" i="3"/>
  <c r="E384" i="3"/>
  <c r="E385" i="3"/>
  <c r="E387" i="3"/>
  <c r="E388" i="3"/>
  <c r="E390" i="3"/>
  <c r="E391" i="3"/>
  <c r="E393" i="3"/>
  <c r="E394" i="3"/>
  <c r="E396" i="3"/>
  <c r="E397" i="3"/>
  <c r="E399" i="3"/>
  <c r="E400" i="3"/>
  <c r="E402" i="3"/>
  <c r="E403" i="3"/>
  <c r="E405" i="3"/>
  <c r="E406" i="3"/>
  <c r="E408" i="3"/>
  <c r="E409" i="3"/>
  <c r="E411" i="3"/>
  <c r="E412" i="3"/>
  <c r="E414" i="3"/>
  <c r="E415" i="3"/>
  <c r="E417" i="3"/>
  <c r="E418" i="3"/>
  <c r="E420" i="3"/>
  <c r="E421" i="3"/>
  <c r="E423" i="3"/>
  <c r="E424" i="3"/>
  <c r="E426" i="3"/>
  <c r="E427" i="3"/>
  <c r="E429" i="3"/>
  <c r="E430" i="3"/>
  <c r="E432" i="3"/>
  <c r="E433" i="3"/>
  <c r="E435" i="3"/>
  <c r="E436" i="3"/>
  <c r="E438" i="3"/>
  <c r="E439" i="3"/>
  <c r="E441" i="3"/>
  <c r="E442" i="3"/>
  <c r="E444" i="3"/>
  <c r="E445" i="3"/>
  <c r="E447" i="3"/>
  <c r="E448" i="3"/>
  <c r="E450" i="3"/>
  <c r="E451" i="3"/>
  <c r="E453" i="3"/>
  <c r="E454" i="3"/>
  <c r="E456" i="3"/>
  <c r="E457" i="3"/>
  <c r="E459" i="3"/>
  <c r="E460" i="3"/>
  <c r="E462" i="3"/>
  <c r="E463" i="3"/>
  <c r="E465" i="3"/>
  <c r="E466" i="3"/>
  <c r="E21" i="3"/>
  <c r="E22" i="3"/>
  <c r="C21" i="3"/>
  <c r="D21" i="3"/>
  <c r="C24" i="3"/>
  <c r="D24" i="3"/>
  <c r="C27" i="3"/>
  <c r="D27" i="3"/>
  <c r="C30" i="3"/>
  <c r="D30" i="3"/>
  <c r="C33" i="3"/>
  <c r="D33" i="3"/>
  <c r="C36" i="3"/>
  <c r="D36" i="3"/>
  <c r="C39" i="3"/>
  <c r="D39" i="3"/>
  <c r="C42" i="3"/>
  <c r="D42" i="3"/>
  <c r="C45" i="3"/>
  <c r="D45" i="3"/>
  <c r="C48" i="3"/>
  <c r="D48" i="3"/>
  <c r="C51" i="3"/>
  <c r="D51" i="3"/>
  <c r="C54" i="3"/>
  <c r="D54" i="3"/>
  <c r="C57" i="3"/>
  <c r="D57" i="3"/>
  <c r="C60" i="3"/>
  <c r="D60" i="3"/>
  <c r="C63" i="3"/>
  <c r="D63" i="3"/>
  <c r="C66" i="3"/>
  <c r="D66" i="3"/>
  <c r="C69" i="3"/>
  <c r="D69" i="3"/>
  <c r="C72" i="3"/>
  <c r="D72" i="3"/>
  <c r="C75" i="3"/>
  <c r="D75" i="3"/>
  <c r="C78" i="3"/>
  <c r="D78" i="3"/>
  <c r="C81" i="3"/>
  <c r="D81" i="3"/>
  <c r="C84" i="3"/>
  <c r="D84" i="3"/>
  <c r="C87" i="3"/>
  <c r="D87" i="3"/>
  <c r="C90" i="3"/>
  <c r="D90" i="3"/>
  <c r="C93" i="3"/>
  <c r="D93" i="3"/>
  <c r="C96" i="3"/>
  <c r="D96" i="3"/>
  <c r="C99" i="3"/>
  <c r="D99" i="3"/>
  <c r="C102" i="3"/>
  <c r="D102" i="3"/>
  <c r="C105" i="3"/>
  <c r="D105" i="3"/>
  <c r="C108" i="3"/>
  <c r="D108" i="3"/>
  <c r="C111" i="3"/>
  <c r="D111" i="3"/>
  <c r="C114" i="3"/>
  <c r="D114" i="3"/>
  <c r="C117" i="3"/>
  <c r="D117" i="3"/>
  <c r="C120" i="3"/>
  <c r="D120" i="3"/>
  <c r="C123" i="3"/>
  <c r="D123" i="3"/>
  <c r="C126" i="3"/>
  <c r="D126" i="3"/>
  <c r="C129" i="3"/>
  <c r="D129" i="3"/>
  <c r="C132" i="3"/>
  <c r="D132" i="3"/>
  <c r="C135" i="3"/>
  <c r="D135" i="3"/>
  <c r="C138" i="3"/>
  <c r="D138" i="3"/>
  <c r="C141" i="3"/>
  <c r="D141" i="3"/>
  <c r="C144" i="3"/>
  <c r="D144" i="3"/>
  <c r="C147" i="3"/>
  <c r="D147" i="3"/>
  <c r="C150" i="3"/>
  <c r="D150" i="3"/>
  <c r="C153" i="3"/>
  <c r="D153" i="3"/>
  <c r="C156" i="3"/>
  <c r="D156" i="3"/>
  <c r="C159" i="3"/>
  <c r="D159" i="3"/>
  <c r="C162" i="3"/>
  <c r="D162" i="3"/>
  <c r="C165" i="3"/>
  <c r="D165" i="3"/>
  <c r="C168" i="3"/>
  <c r="D168" i="3"/>
  <c r="C171" i="3"/>
  <c r="D171" i="3"/>
  <c r="C174" i="3"/>
  <c r="D174" i="3"/>
  <c r="C177" i="3"/>
  <c r="D177" i="3"/>
  <c r="C180" i="3"/>
  <c r="D180" i="3"/>
  <c r="C183" i="3"/>
  <c r="D183" i="3"/>
  <c r="C186" i="3"/>
  <c r="D186" i="3"/>
  <c r="C189" i="3"/>
  <c r="D189" i="3"/>
  <c r="C192" i="3"/>
  <c r="D192" i="3"/>
  <c r="C195" i="3"/>
  <c r="D195" i="3"/>
  <c r="C198" i="3"/>
  <c r="D198" i="3"/>
  <c r="C201" i="3"/>
  <c r="D201" i="3"/>
  <c r="C204" i="3"/>
  <c r="D204" i="3"/>
  <c r="C207" i="3"/>
  <c r="D207" i="3"/>
  <c r="C210" i="3"/>
  <c r="D210" i="3"/>
  <c r="C213" i="3"/>
  <c r="D213" i="3"/>
  <c r="C216" i="3"/>
  <c r="D216" i="3"/>
  <c r="C219" i="3"/>
  <c r="D219" i="3"/>
  <c r="C222" i="3"/>
  <c r="D222" i="3"/>
  <c r="C225" i="3"/>
  <c r="D225" i="3"/>
  <c r="C228" i="3"/>
  <c r="D228" i="3"/>
  <c r="C231" i="3"/>
  <c r="D231" i="3"/>
  <c r="C234" i="3"/>
  <c r="D234" i="3"/>
  <c r="C237" i="3"/>
  <c r="D237" i="3"/>
  <c r="C240" i="3"/>
  <c r="D240" i="3"/>
  <c r="C243" i="3"/>
  <c r="D243" i="3"/>
  <c r="C246" i="3"/>
  <c r="D246" i="3"/>
  <c r="C249" i="3"/>
  <c r="D249" i="3"/>
  <c r="C252" i="3"/>
  <c r="D252" i="3"/>
  <c r="C255" i="3"/>
  <c r="D255" i="3"/>
  <c r="C258" i="3"/>
  <c r="D258" i="3"/>
  <c r="C261" i="3"/>
  <c r="D261" i="3"/>
  <c r="C264" i="3"/>
  <c r="D264" i="3"/>
  <c r="C267" i="3"/>
  <c r="D267" i="3"/>
  <c r="C270" i="3"/>
  <c r="D270" i="3"/>
  <c r="C273" i="3"/>
  <c r="D273" i="3"/>
  <c r="C276" i="3"/>
  <c r="D276" i="3"/>
  <c r="C279" i="3"/>
  <c r="D279" i="3"/>
  <c r="C282" i="3"/>
  <c r="D282" i="3"/>
  <c r="C285" i="3"/>
  <c r="D285" i="3"/>
  <c r="C288" i="3"/>
  <c r="D288" i="3"/>
  <c r="C291" i="3"/>
  <c r="D291" i="3"/>
  <c r="C294" i="3"/>
  <c r="D294" i="3"/>
  <c r="C297" i="3"/>
  <c r="D297" i="3"/>
  <c r="C300" i="3"/>
  <c r="D300" i="3"/>
  <c r="C303" i="3"/>
  <c r="D303" i="3"/>
  <c r="C306" i="3"/>
  <c r="D306" i="3"/>
  <c r="C309" i="3"/>
  <c r="D309" i="3"/>
  <c r="C312" i="3"/>
  <c r="D312" i="3"/>
  <c r="C315" i="3"/>
  <c r="D315" i="3"/>
  <c r="C318" i="3"/>
  <c r="D318" i="3"/>
  <c r="C321" i="3"/>
  <c r="D321" i="3"/>
  <c r="C324" i="3"/>
  <c r="D324" i="3"/>
  <c r="C327" i="3"/>
  <c r="D327" i="3"/>
  <c r="C330" i="3"/>
  <c r="D330" i="3"/>
  <c r="C333" i="3"/>
  <c r="D333" i="3"/>
  <c r="C336" i="3"/>
  <c r="D336" i="3"/>
  <c r="C339" i="3"/>
  <c r="D339" i="3"/>
  <c r="C342" i="3"/>
  <c r="D342" i="3"/>
  <c r="C345" i="3"/>
  <c r="D345" i="3"/>
  <c r="C348" i="3"/>
  <c r="D348" i="3"/>
  <c r="C351" i="3"/>
  <c r="D351" i="3"/>
  <c r="C354" i="3"/>
  <c r="D354" i="3"/>
  <c r="C357" i="3"/>
  <c r="D357" i="3"/>
  <c r="C360" i="3"/>
  <c r="D360" i="3"/>
  <c r="C363" i="3"/>
  <c r="D363" i="3"/>
  <c r="C366" i="3"/>
  <c r="D366" i="3"/>
  <c r="C369" i="3"/>
  <c r="D369" i="3"/>
  <c r="C372" i="3"/>
  <c r="D372" i="3"/>
  <c r="C375" i="3"/>
  <c r="D375" i="3"/>
  <c r="C378" i="3"/>
  <c r="D378" i="3"/>
  <c r="C381" i="3"/>
  <c r="D381" i="3"/>
  <c r="C384" i="3"/>
  <c r="D384" i="3"/>
  <c r="C387" i="3"/>
  <c r="D387" i="3"/>
  <c r="C390" i="3"/>
  <c r="D390" i="3"/>
  <c r="C393" i="3"/>
  <c r="D393" i="3"/>
  <c r="C396" i="3"/>
  <c r="D396" i="3"/>
  <c r="C399" i="3"/>
  <c r="D399" i="3"/>
  <c r="C402" i="3"/>
  <c r="D402" i="3"/>
  <c r="C405" i="3"/>
  <c r="D405" i="3"/>
  <c r="C408" i="3"/>
  <c r="D408" i="3"/>
  <c r="C411" i="3"/>
  <c r="D411" i="3"/>
  <c r="C414" i="3"/>
  <c r="D414" i="3"/>
  <c r="C417" i="3"/>
  <c r="D417" i="3"/>
  <c r="C420" i="3"/>
  <c r="D420" i="3"/>
  <c r="C423" i="3"/>
  <c r="D423" i="3"/>
  <c r="C426" i="3"/>
  <c r="D426" i="3"/>
  <c r="C429" i="3"/>
  <c r="D429" i="3"/>
  <c r="C432" i="3"/>
  <c r="D432" i="3"/>
  <c r="C435" i="3"/>
  <c r="D435" i="3"/>
  <c r="C438" i="3"/>
  <c r="D438" i="3"/>
  <c r="C441" i="3"/>
  <c r="D441" i="3"/>
  <c r="C444" i="3"/>
  <c r="D444" i="3"/>
  <c r="C447" i="3"/>
  <c r="D447" i="3"/>
  <c r="C450" i="3"/>
  <c r="D450" i="3"/>
  <c r="C453" i="3"/>
  <c r="D453" i="3"/>
  <c r="C456" i="3"/>
  <c r="D456" i="3"/>
  <c r="C459" i="3"/>
  <c r="D459" i="3"/>
  <c r="C462" i="3"/>
  <c r="D462" i="3"/>
  <c r="C465" i="3"/>
  <c r="D465" i="3"/>
  <c r="H12" i="18"/>
  <c r="G12" i="18"/>
  <c r="D114" i="10"/>
  <c r="D95" i="10"/>
  <c r="D71" i="10"/>
  <c r="D52" i="10"/>
  <c r="D9" i="10"/>
  <c r="AL22" i="9"/>
  <c r="AL23" i="9"/>
  <c r="AL24" i="9"/>
  <c r="AL25" i="9"/>
  <c r="AL26" i="9"/>
  <c r="AL27" i="9"/>
  <c r="AL28" i="9"/>
  <c r="AL29" i="9"/>
  <c r="AL30" i="9"/>
  <c r="AL31" i="9"/>
  <c r="AL32" i="9"/>
  <c r="AL33" i="9"/>
  <c r="AL34" i="9"/>
  <c r="AL35" i="9"/>
  <c r="AL36" i="9"/>
  <c r="AL37" i="9"/>
  <c r="AL38" i="9"/>
  <c r="AL39" i="9"/>
  <c r="AL40" i="9"/>
  <c r="AL41" i="9"/>
  <c r="AL42" i="9"/>
  <c r="AL43" i="9"/>
  <c r="AL44" i="9"/>
  <c r="AL45" i="9"/>
  <c r="AL46" i="9"/>
  <c r="AL47" i="9"/>
  <c r="AL48" i="9"/>
  <c r="AL49" i="9"/>
  <c r="AL50" i="9"/>
  <c r="AL51" i="9"/>
  <c r="AL52" i="9"/>
  <c r="AL53" i="9"/>
  <c r="AL54" i="9"/>
  <c r="AL55" i="9"/>
  <c r="AL56" i="9"/>
  <c r="AL57" i="9"/>
  <c r="AL58" i="9"/>
  <c r="AL59" i="9"/>
  <c r="AL60" i="9"/>
  <c r="AL61" i="9"/>
  <c r="AL62" i="9"/>
  <c r="AL63" i="9"/>
  <c r="AL64" i="9"/>
  <c r="AL65" i="9"/>
  <c r="AL66" i="9"/>
  <c r="AL67" i="9"/>
  <c r="AL68" i="9"/>
  <c r="AL69" i="9"/>
  <c r="AL70" i="9"/>
  <c r="AL71" i="9"/>
  <c r="AL72" i="9"/>
  <c r="AL73" i="9"/>
  <c r="AL74" i="9"/>
  <c r="AL75" i="9"/>
  <c r="AL76" i="9"/>
  <c r="AL77" i="9"/>
  <c r="AL78" i="9"/>
  <c r="AL79" i="9"/>
  <c r="AL80" i="9"/>
  <c r="AL81" i="9"/>
  <c r="AL82" i="9"/>
  <c r="AL83" i="9"/>
  <c r="AL84" i="9"/>
  <c r="AL85" i="9"/>
  <c r="AL86" i="9"/>
  <c r="AL87" i="9"/>
  <c r="AL88" i="9"/>
  <c r="AL89" i="9"/>
  <c r="AL90" i="9"/>
  <c r="AL91" i="9"/>
  <c r="AL92" i="9"/>
  <c r="AL93" i="9"/>
  <c r="AL94" i="9"/>
  <c r="AL95" i="9"/>
  <c r="AL96" i="9"/>
  <c r="AL97" i="9"/>
  <c r="AL98" i="9"/>
  <c r="AL99" i="9"/>
  <c r="AL100" i="9"/>
  <c r="AL101" i="9"/>
  <c r="AL102" i="9"/>
  <c r="AL103" i="9"/>
  <c r="AL104" i="9"/>
  <c r="AL105" i="9"/>
  <c r="AL106" i="9"/>
  <c r="AL107" i="9"/>
  <c r="AL108" i="9"/>
  <c r="AL109" i="9"/>
  <c r="AL110" i="9"/>
  <c r="AL111" i="9"/>
  <c r="AL112" i="9"/>
  <c r="AL113" i="9"/>
  <c r="AL114" i="9"/>
  <c r="AL115" i="9"/>
  <c r="AL116" i="9"/>
  <c r="AL117" i="9"/>
  <c r="AL118" i="9"/>
  <c r="AL119" i="9"/>
  <c r="AL120" i="9"/>
  <c r="AL121" i="9"/>
  <c r="AL122" i="9"/>
  <c r="AL123" i="9"/>
  <c r="AL124" i="9"/>
  <c r="AL125" i="9"/>
  <c r="AL126" i="9"/>
  <c r="AL127" i="9"/>
  <c r="AL128" i="9"/>
  <c r="AL129" i="9"/>
  <c r="AL130" i="9"/>
  <c r="AL131" i="9"/>
  <c r="AL132" i="9"/>
  <c r="AL133" i="9"/>
  <c r="AL134" i="9"/>
  <c r="AL135" i="9"/>
  <c r="AL136" i="9"/>
  <c r="AL137" i="9"/>
  <c r="AL138" i="9"/>
  <c r="AL139" i="9"/>
  <c r="AL140" i="9"/>
  <c r="AL141" i="9"/>
  <c r="AL142" i="9"/>
  <c r="AL143" i="9"/>
  <c r="AL144" i="9"/>
  <c r="AL145" i="9"/>
  <c r="AL146" i="9"/>
  <c r="AL147" i="9"/>
  <c r="AL148" i="9"/>
  <c r="AL149" i="9"/>
  <c r="AL150" i="9"/>
  <c r="AL151" i="9"/>
  <c r="AL152" i="9"/>
  <c r="AL153" i="9"/>
  <c r="AL154" i="9"/>
  <c r="AL155" i="9"/>
  <c r="AL156" i="9"/>
  <c r="AL157" i="9"/>
  <c r="AL158" i="9"/>
  <c r="AL159" i="9"/>
  <c r="AL160" i="9"/>
  <c r="AL161" i="9"/>
  <c r="AL162" i="9"/>
  <c r="AL163" i="9"/>
  <c r="AL164" i="9"/>
  <c r="AL165" i="9"/>
  <c r="AL166" i="9"/>
  <c r="AL167" i="9"/>
  <c r="AL168" i="9"/>
  <c r="AL169" i="9"/>
  <c r="AL170" i="9"/>
  <c r="AL171" i="9"/>
  <c r="AL172" i="9"/>
  <c r="AL173" i="9"/>
  <c r="AL174" i="9"/>
  <c r="AL175" i="9"/>
  <c r="AL176" i="9"/>
  <c r="AL177" i="9"/>
  <c r="AL178" i="9"/>
  <c r="AL179" i="9"/>
  <c r="AL180" i="9"/>
  <c r="AL181" i="9"/>
  <c r="AL182" i="9"/>
  <c r="AL183" i="9"/>
  <c r="AL184" i="9"/>
  <c r="AL185" i="9"/>
  <c r="AL186" i="9"/>
  <c r="AL187" i="9"/>
  <c r="AL188" i="9"/>
  <c r="AL189" i="9"/>
  <c r="AL190" i="9"/>
  <c r="AL191" i="9"/>
  <c r="AL192" i="9"/>
  <c r="AL193" i="9"/>
  <c r="AL194" i="9"/>
  <c r="AL195" i="9"/>
  <c r="AL196" i="9"/>
  <c r="AL197" i="9"/>
  <c r="AL198" i="9"/>
  <c r="AL199" i="9"/>
  <c r="AL200" i="9"/>
  <c r="AL201" i="9"/>
  <c r="AL202" i="9"/>
  <c r="AL203" i="9"/>
  <c r="AL204" i="9"/>
  <c r="AL205" i="9"/>
  <c r="AL206" i="9"/>
  <c r="AL207" i="9"/>
  <c r="AL208" i="9"/>
  <c r="AL209" i="9"/>
  <c r="AL210" i="9"/>
  <c r="AL211" i="9"/>
  <c r="AL212" i="9"/>
  <c r="AL213" i="9"/>
  <c r="AL214" i="9"/>
  <c r="AL215" i="9"/>
  <c r="AL216" i="9"/>
  <c r="AL217" i="9"/>
  <c r="AL218" i="9"/>
  <c r="AL219" i="9"/>
  <c r="AL220" i="9"/>
  <c r="AL221" i="9"/>
  <c r="AL222" i="9"/>
  <c r="AL223" i="9"/>
  <c r="AL224" i="9"/>
  <c r="AL225" i="9"/>
  <c r="AL226" i="9"/>
  <c r="AL227" i="9"/>
  <c r="AL228" i="9"/>
  <c r="AL229" i="9"/>
  <c r="AL230" i="9"/>
  <c r="AL231" i="9"/>
  <c r="AL232" i="9"/>
  <c r="AL233" i="9"/>
  <c r="AL234" i="9"/>
  <c r="AL235" i="9"/>
  <c r="AL236" i="9"/>
  <c r="AL237" i="9"/>
  <c r="AL238" i="9"/>
  <c r="AL239" i="9"/>
  <c r="AL240" i="9"/>
  <c r="AL241" i="9"/>
  <c r="AL242" i="9"/>
  <c r="AL243" i="9"/>
  <c r="AL244" i="9"/>
  <c r="AL245" i="9"/>
  <c r="AL246" i="9"/>
  <c r="AL247" i="9"/>
  <c r="AL248" i="9"/>
  <c r="AL249" i="9"/>
  <c r="AL250" i="9"/>
  <c r="AL251" i="9"/>
  <c r="AL252" i="9"/>
  <c r="AL253" i="9"/>
  <c r="AL254" i="9"/>
  <c r="AL255" i="9"/>
  <c r="AL256" i="9"/>
  <c r="AL257" i="9"/>
  <c r="AL258" i="9"/>
  <c r="AL259" i="9"/>
  <c r="AL260" i="9"/>
  <c r="AL261" i="9"/>
  <c r="AL262" i="9"/>
  <c r="AL263" i="9"/>
  <c r="AL264" i="9"/>
  <c r="AL265" i="9"/>
  <c r="AL266" i="9"/>
  <c r="AL267" i="9"/>
  <c r="AL268" i="9"/>
  <c r="AL269" i="9"/>
  <c r="AL270" i="9"/>
  <c r="AL271" i="9"/>
  <c r="AL272" i="9"/>
  <c r="AL273" i="9"/>
  <c r="AL274" i="9"/>
  <c r="AL275" i="9"/>
  <c r="AL276" i="9"/>
  <c r="AL277" i="9"/>
  <c r="AL278" i="9"/>
  <c r="AL279" i="9"/>
  <c r="AL280" i="9"/>
  <c r="AL281" i="9"/>
  <c r="AL282" i="9"/>
  <c r="AL283" i="9"/>
  <c r="AL284" i="9"/>
  <c r="AL285" i="9"/>
  <c r="AL286" i="9"/>
  <c r="AL287" i="9"/>
  <c r="AL288" i="9"/>
  <c r="AL289" i="9"/>
  <c r="AL290" i="9"/>
  <c r="AL291" i="9"/>
  <c r="AL292" i="9"/>
  <c r="AL293" i="9"/>
  <c r="AL294" i="9"/>
  <c r="AL295" i="9"/>
  <c r="AL296" i="9"/>
  <c r="AL297" i="9"/>
  <c r="AL298" i="9"/>
  <c r="AL299" i="9"/>
  <c r="AL300" i="9"/>
  <c r="AL301" i="9"/>
  <c r="AL302" i="9"/>
  <c r="AL303" i="9"/>
  <c r="AL304" i="9"/>
  <c r="AL305" i="9"/>
  <c r="AL306" i="9"/>
  <c r="AL307" i="9"/>
  <c r="AL308" i="9"/>
  <c r="AL309" i="9"/>
  <c r="AL310" i="9"/>
  <c r="AL311" i="9"/>
  <c r="AL312" i="9"/>
  <c r="AL313" i="9"/>
  <c r="AL314" i="9"/>
  <c r="AL315" i="9"/>
  <c r="AL316" i="9"/>
  <c r="AL317" i="9"/>
  <c r="AL318" i="9"/>
  <c r="AL319" i="9"/>
  <c r="AL320" i="9"/>
  <c r="AL321" i="9"/>
  <c r="AL322" i="9"/>
  <c r="AL323" i="9"/>
  <c r="AL324" i="9"/>
  <c r="AL325" i="9"/>
  <c r="AL326" i="9"/>
  <c r="AL327" i="9"/>
  <c r="AL328" i="9"/>
  <c r="AL329" i="9"/>
  <c r="AL330" i="9"/>
  <c r="AL331" i="9"/>
  <c r="AL332" i="9"/>
  <c r="AL333" i="9"/>
  <c r="AL334" i="9"/>
  <c r="AL335" i="9"/>
  <c r="AL336" i="9"/>
  <c r="AL337" i="9"/>
  <c r="AL338" i="9"/>
  <c r="AL339" i="9"/>
  <c r="AL340" i="9"/>
  <c r="AL341" i="9"/>
  <c r="AL342" i="9"/>
  <c r="AL343" i="9"/>
  <c r="AL344" i="9"/>
  <c r="AL345" i="9"/>
  <c r="AL346" i="9"/>
  <c r="AL347" i="9"/>
  <c r="AL348" i="9"/>
  <c r="AL349" i="9"/>
  <c r="AL350" i="9"/>
  <c r="AL351" i="9"/>
  <c r="AL352" i="9"/>
  <c r="AL353" i="9"/>
  <c r="AL354" i="9"/>
  <c r="AL355" i="9"/>
  <c r="AL356" i="9"/>
  <c r="AL357" i="9"/>
  <c r="AL358" i="9"/>
  <c r="AL359" i="9"/>
  <c r="AL360" i="9"/>
  <c r="AL361" i="9"/>
  <c r="AL362" i="9"/>
  <c r="AL363" i="9"/>
  <c r="AL364" i="9"/>
  <c r="AL365" i="9"/>
  <c r="AL366" i="9"/>
  <c r="AL367" i="9"/>
  <c r="AL368" i="9"/>
  <c r="AL369" i="9"/>
  <c r="AL370" i="9"/>
  <c r="AL371" i="9"/>
  <c r="AL372" i="9"/>
  <c r="AL373" i="9"/>
  <c r="AL374" i="9"/>
  <c r="AL375" i="9"/>
  <c r="AL376" i="9"/>
  <c r="AL377" i="9"/>
  <c r="AL378" i="9"/>
  <c r="AL379" i="9"/>
  <c r="AL380" i="9"/>
  <c r="AL381" i="9"/>
  <c r="AL382" i="9"/>
  <c r="AL383" i="9"/>
  <c r="AL384" i="9"/>
  <c r="AL385" i="9"/>
  <c r="AL386" i="9"/>
  <c r="AL387" i="9"/>
  <c r="AL388" i="9"/>
  <c r="AL389" i="9"/>
  <c r="AL390" i="9"/>
  <c r="AL391" i="9"/>
  <c r="AL392" i="9"/>
  <c r="AL393" i="9"/>
  <c r="AL394" i="9"/>
  <c r="AL395" i="9"/>
  <c r="AL396" i="9"/>
  <c r="AL397" i="9"/>
  <c r="AL398" i="9"/>
  <c r="AL399" i="9"/>
  <c r="AL400" i="9"/>
  <c r="AL401" i="9"/>
  <c r="AL402" i="9"/>
  <c r="AL403" i="9"/>
  <c r="AL404" i="9"/>
  <c r="AL405" i="9"/>
  <c r="AL406" i="9"/>
  <c r="AL407" i="9"/>
  <c r="AL408" i="9"/>
  <c r="AL409" i="9"/>
  <c r="AL410" i="9"/>
  <c r="AL411" i="9"/>
  <c r="AL412" i="9"/>
  <c r="AL413" i="9"/>
  <c r="AL414" i="9"/>
  <c r="AL415" i="9"/>
  <c r="AL416" i="9"/>
  <c r="AL417" i="9"/>
  <c r="AL418" i="9"/>
  <c r="AL419" i="9"/>
  <c r="AL420" i="9"/>
  <c r="AL421" i="9"/>
  <c r="AL422" i="9"/>
  <c r="AL423" i="9"/>
  <c r="AL424" i="9"/>
  <c r="AL425" i="9"/>
  <c r="AL426" i="9"/>
  <c r="AL427" i="9"/>
  <c r="AL428" i="9"/>
  <c r="AL429" i="9"/>
  <c r="AL430" i="9"/>
  <c r="AL431" i="9"/>
  <c r="AL432" i="9"/>
  <c r="AL433" i="9"/>
  <c r="AL434" i="9"/>
  <c r="AL435" i="9"/>
  <c r="AL436" i="9"/>
  <c r="AL437" i="9"/>
  <c r="AL438" i="9"/>
  <c r="AL439" i="9"/>
  <c r="AL440" i="9"/>
  <c r="AL441" i="9"/>
  <c r="AL442" i="9"/>
  <c r="AL443" i="9"/>
  <c r="AL444" i="9"/>
  <c r="AL445" i="9"/>
  <c r="AL446" i="9"/>
  <c r="AL447" i="9"/>
  <c r="AL448" i="9"/>
  <c r="AL449" i="9"/>
  <c r="AL450" i="9"/>
  <c r="AL451" i="9"/>
  <c r="AL452" i="9"/>
  <c r="AL453" i="9"/>
  <c r="AL454" i="9"/>
  <c r="AL455" i="9"/>
  <c r="AL456" i="9"/>
  <c r="AL457" i="9"/>
  <c r="AL458" i="9"/>
  <c r="AL459" i="9"/>
  <c r="AL460" i="9"/>
  <c r="AL461" i="9"/>
  <c r="AL462" i="9"/>
  <c r="AL463" i="9"/>
  <c r="AL464" i="9"/>
  <c r="AL465" i="9"/>
  <c r="AL466" i="9"/>
  <c r="AL467" i="9"/>
  <c r="AL20" i="9"/>
  <c r="AL21" i="9"/>
  <c r="AL19" i="9"/>
  <c r="AL18" i="9"/>
  <c r="D117" i="4"/>
  <c r="D97" i="4"/>
  <c r="D73" i="4"/>
  <c r="D9" i="4"/>
  <c r="D53" i="4"/>
  <c r="G103" i="11" l="1"/>
  <c r="D103" i="11"/>
  <c r="D102" i="11"/>
  <c r="D101" i="11"/>
  <c r="D99" i="11"/>
  <c r="AK23" i="2"/>
  <c r="AF25" i="17"/>
  <c r="AF26" i="17"/>
  <c r="AF27" i="17"/>
  <c r="AF28" i="17"/>
  <c r="AV18" i="9"/>
  <c r="AU18" i="9" s="1"/>
  <c r="K21" i="14"/>
  <c r="J21" i="14"/>
  <c r="I21" i="14"/>
  <c r="H21" i="14"/>
  <c r="G21" i="14"/>
  <c r="F21" i="14"/>
  <c r="E21" i="14" s="1"/>
  <c r="K18" i="14"/>
  <c r="J18" i="14"/>
  <c r="I18" i="14"/>
  <c r="H18" i="14"/>
  <c r="G18" i="14"/>
  <c r="F18" i="14"/>
  <c r="E18" i="14" s="1"/>
  <c r="K20" i="14"/>
  <c r="J20" i="14"/>
  <c r="I20" i="14"/>
  <c r="H20" i="14"/>
  <c r="G20" i="14"/>
  <c r="F20" i="14"/>
  <c r="E20" i="14" s="1"/>
  <c r="K17" i="14"/>
  <c r="J17" i="14"/>
  <c r="I17" i="14"/>
  <c r="H17" i="14"/>
  <c r="G17" i="14"/>
  <c r="F17" i="14"/>
  <c r="E17" i="14" s="1"/>
  <c r="K13" i="14"/>
  <c r="J13" i="14"/>
  <c r="I13" i="14"/>
  <c r="H13" i="14"/>
  <c r="G13" i="14"/>
  <c r="F13" i="14"/>
  <c r="E13" i="14" s="1"/>
  <c r="K12" i="14"/>
  <c r="J12" i="14"/>
  <c r="I12" i="14"/>
  <c r="H12" i="14"/>
  <c r="G12" i="14"/>
  <c r="F12" i="14"/>
  <c r="E12" i="14" s="1"/>
  <c r="F11" i="14"/>
  <c r="F10" i="14"/>
  <c r="E10" i="14" s="1"/>
  <c r="F9" i="14"/>
  <c r="E9" i="14" s="1"/>
  <c r="A3" i="14"/>
  <c r="B3" i="14" s="1"/>
  <c r="G10" i="14"/>
  <c r="H10" i="14"/>
  <c r="I10" i="14"/>
  <c r="J10" i="14"/>
  <c r="K10" i="14"/>
  <c r="K9" i="14"/>
  <c r="J9" i="14"/>
  <c r="I8" i="14"/>
  <c r="I9" i="14"/>
  <c r="H9" i="14"/>
  <c r="G9" i="14"/>
  <c r="H16" i="4"/>
  <c r="F16" i="4"/>
  <c r="D16" i="4"/>
  <c r="AK25" i="2"/>
  <c r="AK26" i="2"/>
  <c r="AK27" i="2"/>
  <c r="AK28" i="2"/>
  <c r="AK24" i="2"/>
  <c r="AU18" i="3"/>
  <c r="AT18" i="3" s="1"/>
  <c r="AU21" i="3"/>
  <c r="AT21" i="3" s="1"/>
  <c r="AU24" i="3"/>
  <c r="AT24" i="3" s="1"/>
  <c r="AU27" i="3"/>
  <c r="AT27" i="3" s="1"/>
  <c r="AU30" i="3"/>
  <c r="AT30" i="3" s="1"/>
  <c r="AU33" i="3"/>
  <c r="AT33" i="3" s="1"/>
  <c r="AU36" i="3"/>
  <c r="AT36" i="3" s="1"/>
  <c r="AU39" i="3"/>
  <c r="AT39" i="3" s="1"/>
  <c r="AU42" i="3"/>
  <c r="AT42" i="3" s="1"/>
  <c r="AU45" i="3"/>
  <c r="AT45" i="3" s="1"/>
  <c r="AU48" i="3"/>
  <c r="AT48" i="3" s="1"/>
  <c r="AU51" i="3"/>
  <c r="AT51" i="3" s="1"/>
  <c r="AU54" i="3"/>
  <c r="AT54" i="3" s="1"/>
  <c r="AU57" i="3"/>
  <c r="AT57" i="3" s="1"/>
  <c r="AU60" i="3"/>
  <c r="AT60" i="3" s="1"/>
  <c r="AU63" i="3"/>
  <c r="AT63" i="3" s="1"/>
  <c r="AU66" i="3"/>
  <c r="AT66" i="3" s="1"/>
  <c r="AU69" i="3"/>
  <c r="AT69" i="3" s="1"/>
  <c r="G85" i="11"/>
  <c r="D85" i="11"/>
  <c r="D84" i="11"/>
  <c r="D83" i="11"/>
  <c r="D81" i="11"/>
  <c r="G68" i="11"/>
  <c r="D68" i="11"/>
  <c r="D67" i="11"/>
  <c r="D66" i="11"/>
  <c r="D64" i="11"/>
  <c r="I125" i="10"/>
  <c r="H125" i="10"/>
  <c r="F125" i="10"/>
  <c r="D125" i="10"/>
  <c r="I124" i="10"/>
  <c r="H124" i="10"/>
  <c r="F124" i="10"/>
  <c r="D124" i="10"/>
  <c r="I123" i="10"/>
  <c r="H123" i="10"/>
  <c r="F123" i="10"/>
  <c r="D123" i="10"/>
  <c r="I122" i="10"/>
  <c r="H122" i="10"/>
  <c r="F122" i="10"/>
  <c r="D122" i="10"/>
  <c r="I121" i="10"/>
  <c r="H121" i="10"/>
  <c r="F121" i="10"/>
  <c r="D121" i="10"/>
  <c r="I120" i="10"/>
  <c r="H120" i="10"/>
  <c r="F120" i="10"/>
  <c r="D120" i="10"/>
  <c r="I106" i="10"/>
  <c r="H106" i="10"/>
  <c r="F106" i="10"/>
  <c r="D106" i="10"/>
  <c r="I105" i="10"/>
  <c r="H105" i="10"/>
  <c r="F105" i="10"/>
  <c r="D105" i="10"/>
  <c r="I104" i="10"/>
  <c r="H104" i="10"/>
  <c r="F104" i="10"/>
  <c r="D104" i="10"/>
  <c r="I103" i="10"/>
  <c r="H103" i="10"/>
  <c r="F103" i="10"/>
  <c r="D103" i="10"/>
  <c r="I102" i="10"/>
  <c r="H102" i="10"/>
  <c r="F102" i="10"/>
  <c r="D102" i="10"/>
  <c r="I101" i="10"/>
  <c r="H101" i="10"/>
  <c r="F101" i="10"/>
  <c r="D101" i="10"/>
  <c r="I82" i="10"/>
  <c r="H82" i="10"/>
  <c r="F82" i="10"/>
  <c r="D82" i="10"/>
  <c r="I81" i="10"/>
  <c r="H81" i="10"/>
  <c r="F81" i="10"/>
  <c r="D81" i="10"/>
  <c r="I80" i="10"/>
  <c r="H80" i="10"/>
  <c r="F80" i="10"/>
  <c r="D80" i="10"/>
  <c r="I79" i="10"/>
  <c r="H79" i="10"/>
  <c r="F79" i="10"/>
  <c r="D79" i="10"/>
  <c r="I78" i="10"/>
  <c r="H78" i="10"/>
  <c r="F78" i="10"/>
  <c r="D78" i="10"/>
  <c r="I77" i="10"/>
  <c r="H77" i="10"/>
  <c r="F77" i="10"/>
  <c r="D77" i="10"/>
  <c r="I63" i="10"/>
  <c r="H63" i="10"/>
  <c r="F63" i="10"/>
  <c r="D63" i="10"/>
  <c r="I62" i="10"/>
  <c r="H62" i="10"/>
  <c r="F62" i="10"/>
  <c r="D62" i="10"/>
  <c r="I61" i="10"/>
  <c r="H61" i="10"/>
  <c r="F61" i="10"/>
  <c r="D61" i="10"/>
  <c r="I60" i="10"/>
  <c r="H60" i="10"/>
  <c r="F60" i="10"/>
  <c r="D60" i="10"/>
  <c r="I59" i="10"/>
  <c r="H59" i="10"/>
  <c r="F59" i="10"/>
  <c r="D59" i="10"/>
  <c r="I58" i="10"/>
  <c r="H58" i="10"/>
  <c r="F58" i="10"/>
  <c r="D58" i="10"/>
  <c r="D34" i="10"/>
  <c r="E27" i="9"/>
  <c r="E28" i="9"/>
  <c r="D27" i="9"/>
  <c r="I128" i="4"/>
  <c r="H128" i="4"/>
  <c r="F128" i="4"/>
  <c r="D128" i="4"/>
  <c r="I127" i="4"/>
  <c r="H127" i="4"/>
  <c r="F127" i="4"/>
  <c r="D127" i="4"/>
  <c r="I126" i="4"/>
  <c r="H126" i="4"/>
  <c r="F126" i="4"/>
  <c r="D126" i="4"/>
  <c r="I125" i="4"/>
  <c r="H125" i="4"/>
  <c r="F125" i="4"/>
  <c r="D125" i="4"/>
  <c r="I124" i="4"/>
  <c r="H124" i="4"/>
  <c r="F124" i="4"/>
  <c r="D124" i="4"/>
  <c r="I123" i="4"/>
  <c r="H123" i="4"/>
  <c r="F123" i="4"/>
  <c r="D123" i="4"/>
  <c r="I108" i="4"/>
  <c r="H108" i="4"/>
  <c r="F108" i="4"/>
  <c r="D108" i="4"/>
  <c r="I107" i="4"/>
  <c r="H107" i="4"/>
  <c r="F107" i="4"/>
  <c r="D107" i="4"/>
  <c r="I106" i="4"/>
  <c r="H106" i="4"/>
  <c r="F106" i="4"/>
  <c r="D106" i="4"/>
  <c r="I105" i="4"/>
  <c r="H105" i="4"/>
  <c r="F105" i="4"/>
  <c r="D105" i="4"/>
  <c r="I104" i="4"/>
  <c r="H104" i="4"/>
  <c r="F104" i="4"/>
  <c r="D104" i="4"/>
  <c r="I103" i="4"/>
  <c r="H103" i="4"/>
  <c r="F103" i="4"/>
  <c r="D103" i="4"/>
  <c r="I84" i="4"/>
  <c r="H84" i="4"/>
  <c r="F84" i="4"/>
  <c r="D84" i="4"/>
  <c r="I83" i="4"/>
  <c r="H83" i="4"/>
  <c r="F83" i="4"/>
  <c r="D83" i="4"/>
  <c r="I82" i="4"/>
  <c r="H82" i="4"/>
  <c r="F82" i="4"/>
  <c r="D82" i="4"/>
  <c r="I81" i="4"/>
  <c r="H81" i="4"/>
  <c r="F81" i="4"/>
  <c r="D81" i="4"/>
  <c r="I80" i="4"/>
  <c r="H80" i="4"/>
  <c r="F80" i="4"/>
  <c r="D80" i="4"/>
  <c r="I79" i="4"/>
  <c r="H79" i="4"/>
  <c r="F79" i="4"/>
  <c r="D79" i="4"/>
  <c r="I64" i="4"/>
  <c r="H64" i="4"/>
  <c r="F64" i="4"/>
  <c r="D64" i="4"/>
  <c r="I63" i="4"/>
  <c r="H63" i="4"/>
  <c r="F63" i="4"/>
  <c r="D63" i="4"/>
  <c r="I62" i="4"/>
  <c r="H62" i="4"/>
  <c r="F62" i="4"/>
  <c r="D62" i="4"/>
  <c r="I61" i="4"/>
  <c r="H61" i="4"/>
  <c r="F61" i="4"/>
  <c r="D61" i="4"/>
  <c r="I60" i="4"/>
  <c r="H60" i="4"/>
  <c r="F60" i="4"/>
  <c r="D60" i="4"/>
  <c r="I59" i="4"/>
  <c r="H59" i="4"/>
  <c r="F59" i="4"/>
  <c r="D59" i="4"/>
  <c r="G97" i="7"/>
  <c r="D97" i="7"/>
  <c r="D96" i="7"/>
  <c r="D95" i="7"/>
  <c r="D93" i="7"/>
  <c r="G81" i="7"/>
  <c r="D81" i="7"/>
  <c r="D80" i="7"/>
  <c r="D79" i="7"/>
  <c r="D77" i="7"/>
  <c r="G65" i="7"/>
  <c r="D65" i="7"/>
  <c r="D64" i="7"/>
  <c r="D63" i="7"/>
  <c r="D61" i="7"/>
  <c r="AG21" i="3"/>
  <c r="AH21" i="3" s="1"/>
  <c r="AG24" i="3"/>
  <c r="AG19" i="3"/>
  <c r="AG20" i="3"/>
  <c r="C18" i="3"/>
  <c r="X18" i="3" s="1"/>
  <c r="E466" i="9"/>
  <c r="AI465" i="9"/>
  <c r="AK465" i="9" s="1"/>
  <c r="AN465" i="9" s="1"/>
  <c r="E465" i="9"/>
  <c r="D465" i="9"/>
  <c r="Z465" i="9" s="1"/>
  <c r="E463" i="9"/>
  <c r="AB462" i="9" s="1"/>
  <c r="E462" i="9"/>
  <c r="D462" i="9"/>
  <c r="E460" i="9"/>
  <c r="E459" i="9"/>
  <c r="D459" i="9"/>
  <c r="E457" i="9"/>
  <c r="E456" i="9"/>
  <c r="D456" i="9"/>
  <c r="E454" i="9"/>
  <c r="E453" i="9"/>
  <c r="D453" i="9"/>
  <c r="E451" i="9"/>
  <c r="AB450" i="9" s="1"/>
  <c r="E450" i="9"/>
  <c r="D450" i="9"/>
  <c r="E448" i="9"/>
  <c r="AI447" i="9"/>
  <c r="AK447" i="9" s="1"/>
  <c r="AN447" i="9" s="1"/>
  <c r="E447" i="9"/>
  <c r="D447" i="9"/>
  <c r="E445" i="9"/>
  <c r="E444" i="9"/>
  <c r="D444" i="9"/>
  <c r="E442" i="9"/>
  <c r="E441" i="9"/>
  <c r="AA441" i="9" s="1"/>
  <c r="D441" i="9"/>
  <c r="Z441" i="9" s="1"/>
  <c r="E439" i="9"/>
  <c r="E438" i="9"/>
  <c r="D438" i="9"/>
  <c r="E436" i="9"/>
  <c r="E435" i="9"/>
  <c r="D435" i="9"/>
  <c r="E433" i="9"/>
  <c r="E432" i="9"/>
  <c r="D432" i="9"/>
  <c r="E430" i="9"/>
  <c r="AI429" i="9"/>
  <c r="AK429" i="9" s="1"/>
  <c r="E429" i="9"/>
  <c r="AA429" i="9" s="1"/>
  <c r="D429" i="9"/>
  <c r="E427" i="9"/>
  <c r="E426" i="9"/>
  <c r="D426" i="9"/>
  <c r="E424" i="9"/>
  <c r="E423" i="9"/>
  <c r="D423" i="9"/>
  <c r="E421" i="9"/>
  <c r="E420" i="9"/>
  <c r="D420" i="9"/>
  <c r="E418" i="9"/>
  <c r="E417" i="9"/>
  <c r="AA417" i="9" s="1"/>
  <c r="D417" i="9"/>
  <c r="E415" i="9"/>
  <c r="E414" i="9"/>
  <c r="D414" i="9"/>
  <c r="E412" i="9"/>
  <c r="E411" i="9"/>
  <c r="D411" i="9"/>
  <c r="E409" i="9"/>
  <c r="E408" i="9"/>
  <c r="D408" i="9"/>
  <c r="Z408" i="9" s="1"/>
  <c r="E406" i="9"/>
  <c r="AB405" i="9" s="1"/>
  <c r="E405" i="9"/>
  <c r="AA405" i="9" s="1"/>
  <c r="D405" i="9"/>
  <c r="E403" i="9"/>
  <c r="E402" i="9"/>
  <c r="D402" i="9"/>
  <c r="E400" i="9"/>
  <c r="E399" i="9"/>
  <c r="D399" i="9"/>
  <c r="E397" i="9"/>
  <c r="E396" i="9"/>
  <c r="D396" i="9"/>
  <c r="Z396" i="9" s="1"/>
  <c r="E394" i="9"/>
  <c r="AB393" i="9" s="1"/>
  <c r="E393" i="9"/>
  <c r="AA393" i="9" s="1"/>
  <c r="D393" i="9"/>
  <c r="E391" i="9"/>
  <c r="E390" i="9"/>
  <c r="D390" i="9"/>
  <c r="E388" i="9"/>
  <c r="E387" i="9"/>
  <c r="D387" i="9"/>
  <c r="E385" i="9"/>
  <c r="E384" i="9"/>
  <c r="D384" i="9"/>
  <c r="Z384" i="9" s="1"/>
  <c r="E382" i="9"/>
  <c r="AB381" i="9" s="1"/>
  <c r="E381" i="9"/>
  <c r="AA381" i="9" s="1"/>
  <c r="D381" i="9"/>
  <c r="E379" i="9"/>
  <c r="E378" i="9"/>
  <c r="D378" i="9"/>
  <c r="E376" i="9"/>
  <c r="AI375" i="9"/>
  <c r="AK375" i="9" s="1"/>
  <c r="E375" i="9"/>
  <c r="D375" i="9"/>
  <c r="E373" i="9"/>
  <c r="E372" i="9"/>
  <c r="AA372" i="9" s="1"/>
  <c r="D372" i="9"/>
  <c r="Z372" i="9" s="1"/>
  <c r="E370" i="9"/>
  <c r="AB369" i="9" s="1"/>
  <c r="E369" i="9"/>
  <c r="D369" i="9"/>
  <c r="E367" i="9"/>
  <c r="E366" i="9"/>
  <c r="D366" i="9"/>
  <c r="E364" i="9"/>
  <c r="E363" i="9"/>
  <c r="D363" i="9"/>
  <c r="E361" i="9"/>
  <c r="E360" i="9"/>
  <c r="AA360" i="9" s="1"/>
  <c r="D360" i="9"/>
  <c r="Z360" i="9" s="1"/>
  <c r="E358" i="9"/>
  <c r="AB357" i="9" s="1"/>
  <c r="AI357" i="9"/>
  <c r="AK357" i="9" s="1"/>
  <c r="E357" i="9"/>
  <c r="D357" i="9"/>
  <c r="E355" i="9"/>
  <c r="E354" i="9"/>
  <c r="D354" i="9"/>
  <c r="E352" i="9"/>
  <c r="E351" i="9"/>
  <c r="D351" i="9"/>
  <c r="E349" i="9"/>
  <c r="AB348" i="9" s="1"/>
  <c r="E348" i="9"/>
  <c r="AA348" i="9" s="1"/>
  <c r="D348" i="9"/>
  <c r="Z348" i="9" s="1"/>
  <c r="E346" i="9"/>
  <c r="E345" i="9"/>
  <c r="D345" i="9"/>
  <c r="E343" i="9"/>
  <c r="E342" i="9"/>
  <c r="D342" i="9"/>
  <c r="E340" i="9"/>
  <c r="AI339" i="9"/>
  <c r="AK339" i="9" s="1"/>
  <c r="AN339" i="9" s="1"/>
  <c r="E339" i="9"/>
  <c r="D339" i="9"/>
  <c r="Z339" i="9" s="1"/>
  <c r="E337" i="9"/>
  <c r="AB336" i="9" s="1"/>
  <c r="E336" i="9"/>
  <c r="AA336" i="9" s="1"/>
  <c r="D336" i="9"/>
  <c r="E334" i="9"/>
  <c r="E333" i="9"/>
  <c r="D333" i="9"/>
  <c r="E331" i="9"/>
  <c r="E330" i="9"/>
  <c r="D330" i="9"/>
  <c r="E328" i="9"/>
  <c r="E327" i="9"/>
  <c r="D327" i="9"/>
  <c r="Z327" i="9" s="1"/>
  <c r="E325" i="9"/>
  <c r="AB324" i="9" s="1"/>
  <c r="E324" i="9"/>
  <c r="D324" i="9"/>
  <c r="E322" i="9"/>
  <c r="AI321" i="9"/>
  <c r="AK321" i="9" s="1"/>
  <c r="AN321" i="9" s="1"/>
  <c r="E321" i="9"/>
  <c r="D321" i="9"/>
  <c r="E319" i="9"/>
  <c r="E318" i="9"/>
  <c r="D318" i="9"/>
  <c r="E316" i="9"/>
  <c r="E315" i="9"/>
  <c r="AA315" i="9" s="1"/>
  <c r="D315" i="9"/>
  <c r="Z315" i="9" s="1"/>
  <c r="E313" i="9"/>
  <c r="AB312" i="9" s="1"/>
  <c r="E312" i="9"/>
  <c r="D312" i="9"/>
  <c r="E310" i="9"/>
  <c r="E309" i="9"/>
  <c r="D309" i="9"/>
  <c r="E307" i="9"/>
  <c r="E306" i="9"/>
  <c r="D306" i="9"/>
  <c r="E304" i="9"/>
  <c r="AI303" i="9"/>
  <c r="AK303" i="9" s="1"/>
  <c r="AN303" i="9" s="1"/>
  <c r="E303" i="9"/>
  <c r="AA303" i="9" s="1"/>
  <c r="D303" i="9"/>
  <c r="Z303" i="9" s="1"/>
  <c r="E301" i="9"/>
  <c r="E300" i="9"/>
  <c r="D300" i="9"/>
  <c r="E298" i="9"/>
  <c r="E297" i="9"/>
  <c r="D297" i="9"/>
  <c r="E295" i="9"/>
  <c r="E294" i="9"/>
  <c r="D294" i="9"/>
  <c r="E292" i="9"/>
  <c r="AB291" i="9" s="1"/>
  <c r="E291" i="9"/>
  <c r="D291" i="9"/>
  <c r="Z291" i="9" s="1"/>
  <c r="E289" i="9"/>
  <c r="E288" i="9"/>
  <c r="D288" i="9"/>
  <c r="E286" i="9"/>
  <c r="AI285" i="9"/>
  <c r="AK285" i="9" s="1"/>
  <c r="E285" i="9"/>
  <c r="D285" i="9"/>
  <c r="E283" i="9"/>
  <c r="E282" i="9"/>
  <c r="D282" i="9"/>
  <c r="Z282" i="9" s="1"/>
  <c r="E280" i="9"/>
  <c r="AB279" i="9" s="1"/>
  <c r="E279" i="9"/>
  <c r="AA279" i="9" s="1"/>
  <c r="D279" i="9"/>
  <c r="E277" i="9"/>
  <c r="E276" i="9"/>
  <c r="D276" i="9"/>
  <c r="E274" i="9"/>
  <c r="E273" i="9"/>
  <c r="D273" i="9"/>
  <c r="E271" i="9"/>
  <c r="E270" i="9"/>
  <c r="D270" i="9"/>
  <c r="Z270" i="9" s="1"/>
  <c r="E268" i="9"/>
  <c r="AB267" i="9" s="1"/>
  <c r="AI267" i="9"/>
  <c r="AK267" i="9" s="1"/>
  <c r="AN267" i="9" s="1"/>
  <c r="E267" i="9"/>
  <c r="D267" i="9"/>
  <c r="E265" i="9"/>
  <c r="E264" i="9"/>
  <c r="D264" i="9"/>
  <c r="E262" i="9"/>
  <c r="E261" i="9"/>
  <c r="D261" i="9"/>
  <c r="E259" i="9"/>
  <c r="E258" i="9"/>
  <c r="AA258" i="9" s="1"/>
  <c r="D258" i="9"/>
  <c r="Z258" i="9" s="1"/>
  <c r="E256" i="9"/>
  <c r="AB255" i="9" s="1"/>
  <c r="E255" i="9"/>
  <c r="D255" i="9"/>
  <c r="E253" i="9"/>
  <c r="E252" i="9"/>
  <c r="D252" i="9"/>
  <c r="E250" i="9"/>
  <c r="AI249" i="9"/>
  <c r="AK249" i="9" s="1"/>
  <c r="E249" i="9"/>
  <c r="D249" i="9"/>
  <c r="E247" i="9"/>
  <c r="AB246" i="9" s="1"/>
  <c r="E246" i="9"/>
  <c r="AA246" i="9" s="1"/>
  <c r="D246" i="9"/>
  <c r="Z246" i="9" s="1"/>
  <c r="E244" i="9"/>
  <c r="E243" i="9"/>
  <c r="D243" i="9"/>
  <c r="E241" i="9"/>
  <c r="E240" i="9"/>
  <c r="D240" i="9"/>
  <c r="E238" i="9"/>
  <c r="E237" i="9"/>
  <c r="D237" i="9"/>
  <c r="E235" i="9"/>
  <c r="AB234" i="9" s="1"/>
  <c r="E234" i="9"/>
  <c r="AA234" i="9" s="1"/>
  <c r="D234" i="9"/>
  <c r="Z234" i="9" s="1"/>
  <c r="E232" i="9"/>
  <c r="AI231" i="9"/>
  <c r="AK231" i="9" s="1"/>
  <c r="AN231" i="9" s="1"/>
  <c r="E231" i="9"/>
  <c r="D231" i="9"/>
  <c r="E229" i="9"/>
  <c r="E228" i="9"/>
  <c r="D228" i="9"/>
  <c r="E226" i="9"/>
  <c r="E225" i="9"/>
  <c r="D225" i="9"/>
  <c r="Z225" i="9" s="1"/>
  <c r="E223" i="9"/>
  <c r="AB222" i="9" s="1"/>
  <c r="E222" i="9"/>
  <c r="AA222" i="9" s="1"/>
  <c r="D222" i="9"/>
  <c r="E220" i="9"/>
  <c r="E219" i="9"/>
  <c r="D219" i="9"/>
  <c r="E217" i="9"/>
  <c r="E216" i="9"/>
  <c r="D216" i="9"/>
  <c r="E214" i="9"/>
  <c r="AI213" i="9"/>
  <c r="AK213" i="9" s="1"/>
  <c r="E213" i="9"/>
  <c r="AA213" i="9" s="1"/>
  <c r="D213" i="9"/>
  <c r="Z213" i="9" s="1"/>
  <c r="E211" i="9"/>
  <c r="AB210" i="9" s="1"/>
  <c r="E210" i="9"/>
  <c r="D210" i="9"/>
  <c r="E208" i="9"/>
  <c r="E207" i="9"/>
  <c r="D207" i="9"/>
  <c r="E205" i="9"/>
  <c r="E204" i="9"/>
  <c r="D204" i="9"/>
  <c r="E202" i="9"/>
  <c r="E201" i="9"/>
  <c r="AA201" i="9" s="1"/>
  <c r="D201" i="9"/>
  <c r="Z201" i="9" s="1"/>
  <c r="E199" i="9"/>
  <c r="AB198" i="9" s="1"/>
  <c r="E198" i="9"/>
  <c r="D198" i="9"/>
  <c r="E196" i="9"/>
  <c r="AI195" i="9"/>
  <c r="AK195" i="9" s="1"/>
  <c r="AN195" i="9" s="1"/>
  <c r="E195" i="9"/>
  <c r="D195" i="9"/>
  <c r="E193" i="9"/>
  <c r="E192" i="9"/>
  <c r="D192" i="9"/>
  <c r="E190" i="9"/>
  <c r="AB189" i="9" s="1"/>
  <c r="E189" i="9"/>
  <c r="AA189" i="9" s="1"/>
  <c r="D189" i="9"/>
  <c r="Z189" i="9" s="1"/>
  <c r="E187" i="9"/>
  <c r="E186" i="9"/>
  <c r="D186" i="9"/>
  <c r="E184" i="9"/>
  <c r="E183" i="9"/>
  <c r="D183" i="9"/>
  <c r="E181" i="9"/>
  <c r="E180" i="9"/>
  <c r="D180" i="9"/>
  <c r="E178" i="9"/>
  <c r="AB177" i="9" s="1"/>
  <c r="AI177" i="9"/>
  <c r="AK177" i="9" s="1"/>
  <c r="E177" i="9"/>
  <c r="AA177" i="9" s="1"/>
  <c r="D177" i="9"/>
  <c r="E175" i="9"/>
  <c r="E174" i="9"/>
  <c r="D174" i="9"/>
  <c r="E172" i="9"/>
  <c r="E171" i="9"/>
  <c r="D171" i="9"/>
  <c r="E169" i="9"/>
  <c r="E168" i="9"/>
  <c r="AA168" i="9" s="1"/>
  <c r="D168" i="9"/>
  <c r="Z168" i="9" s="1"/>
  <c r="E166" i="9"/>
  <c r="AB165" i="9" s="1"/>
  <c r="E165" i="9"/>
  <c r="AA165" i="9" s="1"/>
  <c r="D165" i="9"/>
  <c r="E163" i="9"/>
  <c r="E162" i="9"/>
  <c r="D162" i="9"/>
  <c r="E160" i="9"/>
  <c r="AI159" i="9"/>
  <c r="AK159" i="9" s="1"/>
  <c r="E159" i="9"/>
  <c r="D159" i="9"/>
  <c r="E157" i="9"/>
  <c r="E156" i="9"/>
  <c r="AA156" i="9" s="1"/>
  <c r="D156" i="9"/>
  <c r="Z156" i="9" s="1"/>
  <c r="E154" i="9"/>
  <c r="AB153" i="9" s="1"/>
  <c r="E153" i="9"/>
  <c r="D153" i="9"/>
  <c r="E151" i="9"/>
  <c r="E150" i="9"/>
  <c r="D150" i="9"/>
  <c r="E148" i="9"/>
  <c r="E147" i="9"/>
  <c r="D147" i="9"/>
  <c r="E145" i="9"/>
  <c r="E144" i="9"/>
  <c r="AA144" i="9" s="1"/>
  <c r="D144" i="9"/>
  <c r="Z144" i="9" s="1"/>
  <c r="E142" i="9"/>
  <c r="AB141" i="9" s="1"/>
  <c r="AI141" i="9"/>
  <c r="AK141" i="9" s="1"/>
  <c r="AN141" i="9" s="1"/>
  <c r="E141" i="9"/>
  <c r="D141" i="9"/>
  <c r="E139" i="9"/>
  <c r="E138" i="9"/>
  <c r="D138" i="9"/>
  <c r="E136" i="9"/>
  <c r="E135" i="9"/>
  <c r="D135" i="9"/>
  <c r="E133" i="9"/>
  <c r="AB132" i="9" s="1"/>
  <c r="E132" i="9"/>
  <c r="AA132" i="9" s="1"/>
  <c r="D132" i="9"/>
  <c r="Z132" i="9" s="1"/>
  <c r="E130" i="9"/>
  <c r="E129" i="9"/>
  <c r="D129" i="9"/>
  <c r="E127" i="9"/>
  <c r="E126" i="9"/>
  <c r="D126" i="9"/>
  <c r="E124" i="9"/>
  <c r="AI123" i="9"/>
  <c r="AK123" i="9" s="1"/>
  <c r="E123" i="9"/>
  <c r="D123" i="9"/>
  <c r="Z123" i="9" s="1"/>
  <c r="E121" i="9"/>
  <c r="AB120" i="9" s="1"/>
  <c r="E120" i="9"/>
  <c r="AA120" i="9" s="1"/>
  <c r="D120" i="9"/>
  <c r="E118" i="9"/>
  <c r="E117" i="9"/>
  <c r="D117" i="9"/>
  <c r="E115" i="9"/>
  <c r="E114" i="9"/>
  <c r="D114" i="9"/>
  <c r="E112" i="9"/>
  <c r="E111" i="9"/>
  <c r="D111" i="9"/>
  <c r="Z111" i="9" s="1"/>
  <c r="E109" i="9"/>
  <c r="AB108" i="9" s="1"/>
  <c r="E108" i="9"/>
  <c r="D108" i="9"/>
  <c r="E106" i="9"/>
  <c r="AI105" i="9"/>
  <c r="AK105" i="9" s="1"/>
  <c r="E105" i="9"/>
  <c r="D105" i="9"/>
  <c r="E103" i="9"/>
  <c r="E102" i="9"/>
  <c r="D102" i="9"/>
  <c r="E100" i="9"/>
  <c r="E99" i="9"/>
  <c r="AA99" i="9" s="1"/>
  <c r="D99" i="9"/>
  <c r="Z99" i="9" s="1"/>
  <c r="E97" i="9"/>
  <c r="AB96" i="9" s="1"/>
  <c r="E96" i="9"/>
  <c r="D96" i="9"/>
  <c r="E94" i="9"/>
  <c r="E93" i="9"/>
  <c r="D93" i="9"/>
  <c r="E91" i="9"/>
  <c r="E90" i="9"/>
  <c r="D90" i="9"/>
  <c r="E88" i="9"/>
  <c r="AI87" i="9"/>
  <c r="AK87" i="9" s="1"/>
  <c r="E87" i="9"/>
  <c r="AA87" i="9" s="1"/>
  <c r="D87" i="9"/>
  <c r="Z87" i="9" s="1"/>
  <c r="E85" i="9"/>
  <c r="E84" i="9"/>
  <c r="D84" i="9"/>
  <c r="E82" i="9"/>
  <c r="E81" i="9"/>
  <c r="D81" i="9"/>
  <c r="E79" i="9"/>
  <c r="E78" i="9"/>
  <c r="D78" i="9"/>
  <c r="E76" i="9"/>
  <c r="AB75" i="9" s="1"/>
  <c r="E75" i="9"/>
  <c r="AA75" i="9" s="1"/>
  <c r="D75" i="9"/>
  <c r="Z75" i="9" s="1"/>
  <c r="E73" i="9"/>
  <c r="E72" i="9"/>
  <c r="D72" i="9"/>
  <c r="E70" i="9"/>
  <c r="AI69" i="9"/>
  <c r="AK69" i="9" s="1"/>
  <c r="AN69" i="9" s="1"/>
  <c r="E69" i="9"/>
  <c r="D69" i="9"/>
  <c r="E67" i="9"/>
  <c r="E66" i="9"/>
  <c r="D66" i="9"/>
  <c r="Z66" i="9" s="1"/>
  <c r="E64" i="9"/>
  <c r="AB63" i="9" s="1"/>
  <c r="E63" i="9"/>
  <c r="AA63" i="9" s="1"/>
  <c r="D63" i="9"/>
  <c r="E61" i="9"/>
  <c r="E60" i="9"/>
  <c r="D60" i="9"/>
  <c r="E58" i="9"/>
  <c r="E57" i="9"/>
  <c r="D57" i="9"/>
  <c r="E55" i="9"/>
  <c r="E54" i="9"/>
  <c r="D54" i="9"/>
  <c r="E52" i="9"/>
  <c r="AB51" i="9" s="1"/>
  <c r="AI51" i="9"/>
  <c r="AK51" i="9" s="1"/>
  <c r="AN51" i="9" s="1"/>
  <c r="E51" i="9"/>
  <c r="D51" i="9"/>
  <c r="E49" i="9"/>
  <c r="E48" i="9"/>
  <c r="D48" i="9"/>
  <c r="E46" i="9"/>
  <c r="E45" i="9"/>
  <c r="D45" i="9"/>
  <c r="E43" i="9"/>
  <c r="E42" i="9"/>
  <c r="AA42" i="9" s="1"/>
  <c r="D42" i="9"/>
  <c r="Z42" i="9" s="1"/>
  <c r="E40" i="9"/>
  <c r="AB39" i="9" s="1"/>
  <c r="E39" i="9"/>
  <c r="D39" i="9"/>
  <c r="E37" i="9"/>
  <c r="E36" i="9"/>
  <c r="D36" i="9"/>
  <c r="E34" i="9"/>
  <c r="AI33" i="9"/>
  <c r="AK33" i="9" s="1"/>
  <c r="AN33" i="9" s="1"/>
  <c r="E33" i="9"/>
  <c r="D33" i="9"/>
  <c r="E31" i="9"/>
  <c r="E30" i="9"/>
  <c r="AA30" i="9" s="1"/>
  <c r="D30" i="9"/>
  <c r="Z30" i="9" s="1"/>
  <c r="E25" i="9"/>
  <c r="E24" i="9"/>
  <c r="AA24" i="9" s="1"/>
  <c r="D24" i="9"/>
  <c r="Z24" i="9" s="1"/>
  <c r="E18" i="9"/>
  <c r="AA18" i="9" s="1"/>
  <c r="D15" i="18"/>
  <c r="E15" i="18"/>
  <c r="F15" i="18"/>
  <c r="G15" i="18"/>
  <c r="D12" i="18"/>
  <c r="E12" i="18"/>
  <c r="F12" i="18"/>
  <c r="C12" i="18"/>
  <c r="B3" i="16"/>
  <c r="L3" i="16" s="1"/>
  <c r="B4" i="16"/>
  <c r="B2" i="16"/>
  <c r="F2" i="16" s="1"/>
  <c r="AT24" i="9"/>
  <c r="AS24" i="9" s="1"/>
  <c r="AT18" i="9"/>
  <c r="AT21" i="9"/>
  <c r="AS21" i="9" s="1"/>
  <c r="AT27" i="9"/>
  <c r="AS27" i="9" s="1"/>
  <c r="AT30" i="9"/>
  <c r="AS30" i="9" s="1"/>
  <c r="AT33" i="9"/>
  <c r="AS33" i="9" s="1"/>
  <c r="AT36" i="9"/>
  <c r="AT39" i="9"/>
  <c r="AS39" i="9" s="1"/>
  <c r="AT42" i="9"/>
  <c r="AT45" i="9"/>
  <c r="AS45" i="9" s="1"/>
  <c r="AT48" i="9"/>
  <c r="AS48" i="9" s="1"/>
  <c r="AT51" i="9"/>
  <c r="AS51" i="9" s="1"/>
  <c r="AT54" i="9"/>
  <c r="AT57" i="9"/>
  <c r="AS57" i="9" s="1"/>
  <c r="AT60" i="9"/>
  <c r="AT63" i="9"/>
  <c r="AS63" i="9" s="1"/>
  <c r="AT66" i="9"/>
  <c r="AS66" i="9" s="1"/>
  <c r="AT69" i="9"/>
  <c r="AS69" i="9" s="1"/>
  <c r="AT72" i="9"/>
  <c r="AT75" i="9"/>
  <c r="AS75" i="9" s="1"/>
  <c r="AT78" i="9"/>
  <c r="AT81" i="9"/>
  <c r="AS81" i="9" s="1"/>
  <c r="AT84" i="9"/>
  <c r="AS84" i="9" s="1"/>
  <c r="AT87" i="9"/>
  <c r="AS87" i="9" s="1"/>
  <c r="AT90" i="9"/>
  <c r="AS90" i="9" s="1"/>
  <c r="AT93" i="9"/>
  <c r="AS93" i="9" s="1"/>
  <c r="AT96" i="9"/>
  <c r="AS96" i="9" s="1"/>
  <c r="AT99" i="9"/>
  <c r="AT102" i="9"/>
  <c r="AS102" i="9" s="1"/>
  <c r="AT105" i="9"/>
  <c r="AS105" i="9" s="1"/>
  <c r="AT108" i="9"/>
  <c r="AT111" i="9"/>
  <c r="AS111" i="9" s="1"/>
  <c r="AT114" i="9"/>
  <c r="AS114" i="9" s="1"/>
  <c r="AT117" i="9"/>
  <c r="AS117" i="9" s="1"/>
  <c r="AT120" i="9"/>
  <c r="AS120" i="9" s="1"/>
  <c r="AT123" i="9"/>
  <c r="AS123" i="9" s="1"/>
  <c r="AT126" i="9"/>
  <c r="AS126" i="9" s="1"/>
  <c r="AT129" i="9"/>
  <c r="AS129" i="9" s="1"/>
  <c r="AT132" i="9"/>
  <c r="AT135" i="9"/>
  <c r="AS135" i="9" s="1"/>
  <c r="AT138" i="9"/>
  <c r="AS138" i="9" s="1"/>
  <c r="AT141" i="9"/>
  <c r="AS141" i="9" s="1"/>
  <c r="AT144" i="9"/>
  <c r="AT147" i="9"/>
  <c r="AS147" i="9" s="1"/>
  <c r="AT150" i="9"/>
  <c r="AS150" i="9" s="1"/>
  <c r="AT153" i="9"/>
  <c r="AS153" i="9" s="1"/>
  <c r="AT156" i="9"/>
  <c r="AS156" i="9" s="1"/>
  <c r="AT159" i="9"/>
  <c r="AS159" i="9" s="1"/>
  <c r="AT162" i="9"/>
  <c r="AS162" i="9" s="1"/>
  <c r="AT165" i="9"/>
  <c r="AS165" i="9" s="1"/>
  <c r="AT168" i="9"/>
  <c r="AS168" i="9" s="1"/>
  <c r="AT171" i="9"/>
  <c r="AS171" i="9" s="1"/>
  <c r="AT174" i="9"/>
  <c r="AS174" i="9" s="1"/>
  <c r="AT177" i="9"/>
  <c r="AS177" i="9" s="1"/>
  <c r="AT180" i="9"/>
  <c r="AS180" i="9" s="1"/>
  <c r="AT183" i="9"/>
  <c r="AS183" i="9" s="1"/>
  <c r="AT186" i="9"/>
  <c r="AT189" i="9"/>
  <c r="AS189" i="9" s="1"/>
  <c r="AT192" i="9"/>
  <c r="AS192" i="9" s="1"/>
  <c r="AT195" i="9"/>
  <c r="AS195" i="9" s="1"/>
  <c r="AT198" i="9"/>
  <c r="AS198" i="9" s="1"/>
  <c r="AT201" i="9"/>
  <c r="AS201" i="9" s="1"/>
  <c r="AT204" i="9"/>
  <c r="AS204" i="9" s="1"/>
  <c r="AT207" i="9"/>
  <c r="AT210" i="9"/>
  <c r="AS210" i="9" s="1"/>
  <c r="AT213" i="9"/>
  <c r="AS213" i="9" s="1"/>
  <c r="AT216" i="9"/>
  <c r="AS216" i="9" s="1"/>
  <c r="AT219" i="9"/>
  <c r="AS219" i="9" s="1"/>
  <c r="AT222" i="9"/>
  <c r="AS222" i="9" s="1"/>
  <c r="AT225" i="9"/>
  <c r="AS225" i="9" s="1"/>
  <c r="AT228" i="9"/>
  <c r="AS228" i="9" s="1"/>
  <c r="AT231" i="9"/>
  <c r="AT234" i="9"/>
  <c r="AT237" i="9"/>
  <c r="AS237" i="9" s="1"/>
  <c r="AT240" i="9"/>
  <c r="AT243" i="9"/>
  <c r="AS243" i="9" s="1"/>
  <c r="AT246" i="9"/>
  <c r="AS246" i="9" s="1"/>
  <c r="AT249" i="9"/>
  <c r="AS249" i="9" s="1"/>
  <c r="AT252" i="9"/>
  <c r="AS252" i="9" s="1"/>
  <c r="AT255" i="9"/>
  <c r="AS255" i="9" s="1"/>
  <c r="AT258" i="9"/>
  <c r="AS258" i="9" s="1"/>
  <c r="AT261" i="9"/>
  <c r="AS261" i="9" s="1"/>
  <c r="AT264" i="9"/>
  <c r="AS264" i="9" s="1"/>
  <c r="AT267" i="9"/>
  <c r="AS267" i="9" s="1"/>
  <c r="AT270" i="9"/>
  <c r="AS270" i="9" s="1"/>
  <c r="AT273" i="9"/>
  <c r="AS273" i="9" s="1"/>
  <c r="AT276" i="9"/>
  <c r="AT279" i="9"/>
  <c r="AS279" i="9" s="1"/>
  <c r="AT282" i="9"/>
  <c r="AS282" i="9" s="1"/>
  <c r="AT285" i="9"/>
  <c r="AS285" i="9" s="1"/>
  <c r="AT288" i="9"/>
  <c r="AT291" i="9"/>
  <c r="AS291" i="9" s="1"/>
  <c r="AT294" i="9"/>
  <c r="AS294" i="9" s="1"/>
  <c r="AT297" i="9"/>
  <c r="AS297" i="9" s="1"/>
  <c r="AT300" i="9"/>
  <c r="AS300" i="9" s="1"/>
  <c r="AT303" i="9"/>
  <c r="AS303" i="9" s="1"/>
  <c r="AT306" i="9"/>
  <c r="AS306" i="9" s="1"/>
  <c r="AT309" i="9"/>
  <c r="AS309" i="9" s="1"/>
  <c r="AT312" i="9"/>
  <c r="AT315" i="9"/>
  <c r="AT318" i="9"/>
  <c r="AS318" i="9" s="1"/>
  <c r="AT321" i="9"/>
  <c r="AS321" i="9" s="1"/>
  <c r="AT324" i="9"/>
  <c r="AT327" i="9"/>
  <c r="AS327" i="9" s="1"/>
  <c r="AT330" i="9"/>
  <c r="AS330" i="9" s="1"/>
  <c r="AT333" i="9"/>
  <c r="AT336" i="9"/>
  <c r="AS336" i="9" s="1"/>
  <c r="AT339" i="9"/>
  <c r="AS339" i="9" s="1"/>
  <c r="AT342" i="9"/>
  <c r="AS342" i="9" s="1"/>
  <c r="AT345" i="9"/>
  <c r="AS345" i="9" s="1"/>
  <c r="AT348" i="9"/>
  <c r="AS348" i="9" s="1"/>
  <c r="AT351" i="9"/>
  <c r="AS351" i="9" s="1"/>
  <c r="AT354" i="9"/>
  <c r="AS354" i="9" s="1"/>
  <c r="AT357" i="9"/>
  <c r="AS357" i="9" s="1"/>
  <c r="AT360" i="9"/>
  <c r="AT363" i="9"/>
  <c r="AS363" i="9" s="1"/>
  <c r="AT366" i="9"/>
  <c r="AS366" i="9" s="1"/>
  <c r="AT369" i="9"/>
  <c r="AS369" i="9" s="1"/>
  <c r="AT372" i="9"/>
  <c r="AS372" i="9" s="1"/>
  <c r="AT375" i="9"/>
  <c r="AS375" i="9" s="1"/>
  <c r="AT378" i="9"/>
  <c r="AS378" i="9" s="1"/>
  <c r="AT381" i="9"/>
  <c r="AS381" i="9" s="1"/>
  <c r="AT384" i="9"/>
  <c r="AS384" i="9" s="1"/>
  <c r="AT387" i="9"/>
  <c r="AS387" i="9" s="1"/>
  <c r="AT390" i="9"/>
  <c r="AS390" i="9" s="1"/>
  <c r="AT393" i="9"/>
  <c r="AS393" i="9" s="1"/>
  <c r="AT396" i="9"/>
  <c r="AS396" i="9" s="1"/>
  <c r="AT399" i="9"/>
  <c r="AS399" i="9" s="1"/>
  <c r="AT402" i="9"/>
  <c r="AT405" i="9"/>
  <c r="AS405" i="9" s="1"/>
  <c r="AT408" i="9"/>
  <c r="AS408" i="9" s="1"/>
  <c r="AT411" i="9"/>
  <c r="AS411" i="9" s="1"/>
  <c r="AT414" i="9"/>
  <c r="AS414" i="9" s="1"/>
  <c r="AT417" i="9"/>
  <c r="AS417" i="9" s="1"/>
  <c r="AT420" i="9"/>
  <c r="AT423" i="9"/>
  <c r="AT426" i="9"/>
  <c r="AS426" i="9" s="1"/>
  <c r="AT429" i="9"/>
  <c r="AS429" i="9" s="1"/>
  <c r="AT432" i="9"/>
  <c r="AS432" i="9" s="1"/>
  <c r="AT435" i="9"/>
  <c r="AS435" i="9" s="1"/>
  <c r="AT438" i="9"/>
  <c r="AS438" i="9" s="1"/>
  <c r="AT441" i="9"/>
  <c r="AS441" i="9" s="1"/>
  <c r="AT444" i="9"/>
  <c r="AS444" i="9" s="1"/>
  <c r="AT447" i="9"/>
  <c r="AS447" i="9" s="1"/>
  <c r="AT450" i="9"/>
  <c r="AS450" i="9" s="1"/>
  <c r="AT453" i="9"/>
  <c r="AS453" i="9" s="1"/>
  <c r="AT456" i="9"/>
  <c r="AS456" i="9" s="1"/>
  <c r="AT459" i="9"/>
  <c r="AS459" i="9" s="1"/>
  <c r="AT462" i="9"/>
  <c r="AS462" i="9" s="1"/>
  <c r="AT465" i="9"/>
  <c r="AS465" i="9" s="1"/>
  <c r="AS36" i="9"/>
  <c r="AS42" i="9"/>
  <c r="AS54" i="9"/>
  <c r="AS60" i="9"/>
  <c r="AS72" i="9"/>
  <c r="AS78" i="9"/>
  <c r="AS99" i="9"/>
  <c r="AS108" i="9"/>
  <c r="AS132" i="9"/>
  <c r="AS144" i="9"/>
  <c r="AS186" i="9"/>
  <c r="AS207" i="9"/>
  <c r="AS231" i="9"/>
  <c r="AS234" i="9"/>
  <c r="AS240" i="9"/>
  <c r="AS276" i="9"/>
  <c r="AS288" i="9"/>
  <c r="AS312" i="9"/>
  <c r="AS315" i="9"/>
  <c r="AS324" i="9"/>
  <c r="AS333" i="9"/>
  <c r="AS360" i="9"/>
  <c r="AS402" i="9"/>
  <c r="AS420" i="9"/>
  <c r="AS423" i="9"/>
  <c r="AR18" i="9"/>
  <c r="AR21" i="9"/>
  <c r="AR24" i="9"/>
  <c r="AQ24" i="9" s="1"/>
  <c r="AR27" i="9"/>
  <c r="AR30" i="9"/>
  <c r="AR33" i="9"/>
  <c r="AQ33" i="9" s="1"/>
  <c r="AR36" i="9"/>
  <c r="AQ36" i="9" s="1"/>
  <c r="AR39" i="9"/>
  <c r="AR42" i="9"/>
  <c r="AR45" i="9"/>
  <c r="AQ45" i="9" s="1"/>
  <c r="AR48" i="9"/>
  <c r="AQ48" i="9" s="1"/>
  <c r="AR51" i="9"/>
  <c r="AQ51" i="9" s="1"/>
  <c r="AR54" i="9"/>
  <c r="AQ54" i="9" s="1"/>
  <c r="AR57" i="9"/>
  <c r="AQ57" i="9" s="1"/>
  <c r="AR60" i="9"/>
  <c r="AR63" i="9"/>
  <c r="AQ63" i="9" s="1"/>
  <c r="AR66" i="9"/>
  <c r="AQ66" i="9" s="1"/>
  <c r="AR69" i="9"/>
  <c r="AQ69" i="9" s="1"/>
  <c r="AR72" i="9"/>
  <c r="AR75" i="9"/>
  <c r="AQ75" i="9" s="1"/>
  <c r="AR78" i="9"/>
  <c r="AR81" i="9"/>
  <c r="AQ81" i="9" s="1"/>
  <c r="AR84" i="9"/>
  <c r="AQ84" i="9" s="1"/>
  <c r="AR87" i="9"/>
  <c r="AR90" i="9"/>
  <c r="AQ90" i="9" s="1"/>
  <c r="AR93" i="9"/>
  <c r="AR96" i="9"/>
  <c r="AQ96" i="9" s="1"/>
  <c r="AR99" i="9"/>
  <c r="AQ99" i="9" s="1"/>
  <c r="AR102" i="9"/>
  <c r="AQ102" i="9" s="1"/>
  <c r="AR105" i="9"/>
  <c r="AQ105" i="9" s="1"/>
  <c r="AR108" i="9"/>
  <c r="AQ108" i="9" s="1"/>
  <c r="AR111" i="9"/>
  <c r="AQ111" i="9" s="1"/>
  <c r="AR114" i="9"/>
  <c r="AR117" i="9"/>
  <c r="AQ117" i="9" s="1"/>
  <c r="AR120" i="9"/>
  <c r="AQ120" i="9" s="1"/>
  <c r="AR123" i="9"/>
  <c r="AR126" i="9"/>
  <c r="AQ126" i="9" s="1"/>
  <c r="AR129" i="9"/>
  <c r="AQ129" i="9" s="1"/>
  <c r="AR132" i="9"/>
  <c r="AQ132" i="9" s="1"/>
  <c r="AR135" i="9"/>
  <c r="AQ135" i="9" s="1"/>
  <c r="AR138" i="9"/>
  <c r="AQ138" i="9" s="1"/>
  <c r="AR141" i="9"/>
  <c r="AQ141" i="9" s="1"/>
  <c r="AR144" i="9"/>
  <c r="AQ144" i="9" s="1"/>
  <c r="AR147" i="9"/>
  <c r="AQ147" i="9" s="1"/>
  <c r="AR150" i="9"/>
  <c r="AR153" i="9"/>
  <c r="AQ153" i="9" s="1"/>
  <c r="AR156" i="9"/>
  <c r="AQ156" i="9" s="1"/>
  <c r="AR159" i="9"/>
  <c r="AQ159" i="9" s="1"/>
  <c r="AR162" i="9"/>
  <c r="AQ162" i="9" s="1"/>
  <c r="AR165" i="9"/>
  <c r="AQ165" i="9" s="1"/>
  <c r="AR168" i="9"/>
  <c r="AQ168" i="9" s="1"/>
  <c r="AR171" i="9"/>
  <c r="AQ171" i="9" s="1"/>
  <c r="AR174" i="9"/>
  <c r="AQ174" i="9" s="1"/>
  <c r="AR177" i="9"/>
  <c r="AQ177" i="9" s="1"/>
  <c r="AR180" i="9"/>
  <c r="AR183" i="9"/>
  <c r="AQ183" i="9" s="1"/>
  <c r="AR186" i="9"/>
  <c r="AR189" i="9"/>
  <c r="AQ189" i="9" s="1"/>
  <c r="AR192" i="9"/>
  <c r="AQ192" i="9" s="1"/>
  <c r="AR195" i="9"/>
  <c r="AR198" i="9"/>
  <c r="AQ198" i="9" s="1"/>
  <c r="AR201" i="9"/>
  <c r="AQ201" i="9" s="1"/>
  <c r="AR204" i="9"/>
  <c r="AQ204" i="9" s="1"/>
  <c r="AR207" i="9"/>
  <c r="AQ207" i="9" s="1"/>
  <c r="AR210" i="9"/>
  <c r="AQ210" i="9" s="1"/>
  <c r="AR213" i="9"/>
  <c r="AQ213" i="9" s="1"/>
  <c r="AR216" i="9"/>
  <c r="AQ216" i="9" s="1"/>
  <c r="AR219" i="9"/>
  <c r="AQ219" i="9" s="1"/>
  <c r="AR222" i="9"/>
  <c r="AR225" i="9"/>
  <c r="AQ225" i="9" s="1"/>
  <c r="AR228" i="9"/>
  <c r="AQ228" i="9" s="1"/>
  <c r="AR231" i="9"/>
  <c r="AR234" i="9"/>
  <c r="AQ234" i="9" s="1"/>
  <c r="AR237" i="9"/>
  <c r="AQ237" i="9" s="1"/>
  <c r="AR240" i="9"/>
  <c r="AQ240" i="9" s="1"/>
  <c r="AR243" i="9"/>
  <c r="AQ243" i="9" s="1"/>
  <c r="AR246" i="9"/>
  <c r="AQ246" i="9" s="1"/>
  <c r="AR249" i="9"/>
  <c r="AQ249" i="9" s="1"/>
  <c r="AR252" i="9"/>
  <c r="AQ252" i="9" s="1"/>
  <c r="AR255" i="9"/>
  <c r="AQ255" i="9" s="1"/>
  <c r="AR258" i="9"/>
  <c r="AQ258" i="9" s="1"/>
  <c r="AR261" i="9"/>
  <c r="AQ261" i="9" s="1"/>
  <c r="AR264" i="9"/>
  <c r="AQ264" i="9" s="1"/>
  <c r="AR267" i="9"/>
  <c r="AQ267" i="9" s="1"/>
  <c r="AR270" i="9"/>
  <c r="AQ270" i="9" s="1"/>
  <c r="AR273" i="9"/>
  <c r="AQ273" i="9" s="1"/>
  <c r="AR276" i="9"/>
  <c r="AR279" i="9"/>
  <c r="AQ279" i="9" s="1"/>
  <c r="AR282" i="9"/>
  <c r="AQ282" i="9" s="1"/>
  <c r="AR285" i="9"/>
  <c r="AQ285" i="9" s="1"/>
  <c r="AR288" i="9"/>
  <c r="AQ288" i="9" s="1"/>
  <c r="AR291" i="9"/>
  <c r="AQ291" i="9" s="1"/>
  <c r="AR294" i="9"/>
  <c r="AR297" i="9"/>
  <c r="AQ297" i="9" s="1"/>
  <c r="AR300" i="9"/>
  <c r="AQ300" i="9" s="1"/>
  <c r="AR303" i="9"/>
  <c r="AR306" i="9"/>
  <c r="AQ306" i="9" s="1"/>
  <c r="AR309" i="9"/>
  <c r="AQ309" i="9" s="1"/>
  <c r="AR312" i="9"/>
  <c r="AQ312" i="9" s="1"/>
  <c r="AR315" i="9"/>
  <c r="AQ315" i="9" s="1"/>
  <c r="AR318" i="9"/>
  <c r="AQ318" i="9" s="1"/>
  <c r="AR321" i="9"/>
  <c r="AQ321" i="9" s="1"/>
  <c r="AR324" i="9"/>
  <c r="AQ324" i="9" s="1"/>
  <c r="AR327" i="9"/>
  <c r="AQ327" i="9" s="1"/>
  <c r="AR330" i="9"/>
  <c r="AR333" i="9"/>
  <c r="AQ333" i="9" s="1"/>
  <c r="AR336" i="9"/>
  <c r="AQ336" i="9" s="1"/>
  <c r="AR339" i="9"/>
  <c r="AR342" i="9"/>
  <c r="AQ342" i="9" s="1"/>
  <c r="AR345" i="9"/>
  <c r="AQ345" i="9" s="1"/>
  <c r="AR348" i="9"/>
  <c r="AQ348" i="9" s="1"/>
  <c r="AR351" i="9"/>
  <c r="AQ351" i="9" s="1"/>
  <c r="AR354" i="9"/>
  <c r="AQ354" i="9" s="1"/>
  <c r="AR357" i="9"/>
  <c r="AQ357" i="9" s="1"/>
  <c r="AR360" i="9"/>
  <c r="AQ360" i="9" s="1"/>
  <c r="AR363" i="9"/>
  <c r="AQ363" i="9" s="1"/>
  <c r="AR366" i="9"/>
  <c r="AR369" i="9"/>
  <c r="AQ369" i="9" s="1"/>
  <c r="AR372" i="9"/>
  <c r="AQ372" i="9" s="1"/>
  <c r="AR375" i="9"/>
  <c r="AQ375" i="9" s="1"/>
  <c r="AR378" i="9"/>
  <c r="AQ378" i="9" s="1"/>
  <c r="AR381" i="9"/>
  <c r="AQ381" i="9" s="1"/>
  <c r="AR384" i="9"/>
  <c r="AQ384" i="9" s="1"/>
  <c r="AR387" i="9"/>
  <c r="AQ387" i="9" s="1"/>
  <c r="AR390" i="9"/>
  <c r="AQ390" i="9" s="1"/>
  <c r="AR393" i="9"/>
  <c r="AQ393" i="9" s="1"/>
  <c r="AR396" i="9"/>
  <c r="AQ396" i="9" s="1"/>
  <c r="AR399" i="9"/>
  <c r="AQ399" i="9" s="1"/>
  <c r="AR402" i="9"/>
  <c r="AR405" i="9"/>
  <c r="AQ405" i="9" s="1"/>
  <c r="AR408" i="9"/>
  <c r="AQ408" i="9" s="1"/>
  <c r="AR411" i="9"/>
  <c r="AR414" i="9"/>
  <c r="AQ414" i="9" s="1"/>
  <c r="AR417" i="9"/>
  <c r="AQ417" i="9" s="1"/>
  <c r="AR420" i="9"/>
  <c r="AQ420" i="9" s="1"/>
  <c r="AR423" i="9"/>
  <c r="AQ423" i="9" s="1"/>
  <c r="AR426" i="9"/>
  <c r="AQ426" i="9" s="1"/>
  <c r="AR429" i="9"/>
  <c r="AQ429" i="9" s="1"/>
  <c r="AR432" i="9"/>
  <c r="AQ432" i="9" s="1"/>
  <c r="AR435" i="9"/>
  <c r="AQ435" i="9" s="1"/>
  <c r="AR438" i="9"/>
  <c r="AR441" i="9"/>
  <c r="AQ441" i="9" s="1"/>
  <c r="AR444" i="9"/>
  <c r="AQ444" i="9" s="1"/>
  <c r="AR447" i="9"/>
  <c r="AR450" i="9"/>
  <c r="AQ450" i="9" s="1"/>
  <c r="AR453" i="9"/>
  <c r="AQ453" i="9" s="1"/>
  <c r="AR456" i="9"/>
  <c r="AQ456" i="9" s="1"/>
  <c r="AR459" i="9"/>
  <c r="AQ459" i="9" s="1"/>
  <c r="AR462" i="9"/>
  <c r="AR465" i="9"/>
  <c r="AQ465" i="9" s="1"/>
  <c r="AQ39" i="9"/>
  <c r="AQ42" i="9"/>
  <c r="AQ60" i="9"/>
  <c r="AQ72" i="9"/>
  <c r="AQ78" i="9"/>
  <c r="AQ87" i="9"/>
  <c r="AQ93" i="9"/>
  <c r="AQ114" i="9"/>
  <c r="AQ123" i="9"/>
  <c r="AQ150" i="9"/>
  <c r="AQ180" i="9"/>
  <c r="AQ186" i="9"/>
  <c r="AQ195" i="9"/>
  <c r="AQ222" i="9"/>
  <c r="AQ231" i="9"/>
  <c r="AQ276" i="9"/>
  <c r="AQ294" i="9"/>
  <c r="AQ303" i="9"/>
  <c r="AQ330" i="9"/>
  <c r="AQ339" i="9"/>
  <c r="AQ366" i="9"/>
  <c r="AQ402" i="9"/>
  <c r="AQ411" i="9"/>
  <c r="AQ438" i="9"/>
  <c r="AQ447" i="9"/>
  <c r="AQ462" i="9"/>
  <c r="I36" i="4"/>
  <c r="I37" i="4"/>
  <c r="I38" i="4"/>
  <c r="I39" i="4"/>
  <c r="I40" i="4"/>
  <c r="I35" i="4"/>
  <c r="AS18" i="3"/>
  <c r="AS21" i="3"/>
  <c r="AS24" i="3"/>
  <c r="AS27" i="3"/>
  <c r="AS30" i="3"/>
  <c r="AR30" i="3" s="1"/>
  <c r="AS33" i="3"/>
  <c r="AS36" i="3"/>
  <c r="AR36" i="3" s="1"/>
  <c r="AS39" i="3"/>
  <c r="AS42" i="3"/>
  <c r="AR42" i="3" s="1"/>
  <c r="AS45" i="3"/>
  <c r="AR45" i="3" s="1"/>
  <c r="AS48" i="3"/>
  <c r="AR48" i="3" s="1"/>
  <c r="AS51" i="3"/>
  <c r="AS54" i="3"/>
  <c r="AR54" i="3" s="1"/>
  <c r="AS57" i="3"/>
  <c r="AS60" i="3"/>
  <c r="AR60" i="3" s="1"/>
  <c r="AS63" i="3"/>
  <c r="AR63" i="3" s="1"/>
  <c r="AS66" i="3"/>
  <c r="AR66" i="3" s="1"/>
  <c r="AS69" i="3"/>
  <c r="AS72" i="3"/>
  <c r="AR72" i="3" s="1"/>
  <c r="AS75" i="3"/>
  <c r="AR75" i="3" s="1"/>
  <c r="AS78" i="3"/>
  <c r="AR78" i="3" s="1"/>
  <c r="AS81" i="3"/>
  <c r="AR81" i="3" s="1"/>
  <c r="AS84" i="3"/>
  <c r="AR84" i="3" s="1"/>
  <c r="AS87" i="3"/>
  <c r="AS90" i="3"/>
  <c r="AR90" i="3" s="1"/>
  <c r="AS93" i="3"/>
  <c r="AR93" i="3" s="1"/>
  <c r="AS96" i="3"/>
  <c r="AR96" i="3" s="1"/>
  <c r="AS99" i="3"/>
  <c r="AR99" i="3" s="1"/>
  <c r="AS102" i="3"/>
  <c r="AR102" i="3" s="1"/>
  <c r="AS105" i="3"/>
  <c r="AS108" i="3"/>
  <c r="AR108" i="3" s="1"/>
  <c r="AS111" i="3"/>
  <c r="AS114" i="3"/>
  <c r="AR114" i="3" s="1"/>
  <c r="AS117" i="3"/>
  <c r="AR117" i="3" s="1"/>
  <c r="AS120" i="3"/>
  <c r="AR120" i="3" s="1"/>
  <c r="AS123" i="3"/>
  <c r="AR123" i="3" s="1"/>
  <c r="AS126" i="3"/>
  <c r="AR126" i="3" s="1"/>
  <c r="AS129" i="3"/>
  <c r="AR129" i="3" s="1"/>
  <c r="AS132" i="3"/>
  <c r="AR132" i="3" s="1"/>
  <c r="AS135" i="3"/>
  <c r="AR135" i="3" s="1"/>
  <c r="AS138" i="3"/>
  <c r="AR138" i="3" s="1"/>
  <c r="AS141" i="3"/>
  <c r="AR141" i="3" s="1"/>
  <c r="AS144" i="3"/>
  <c r="AR144" i="3" s="1"/>
  <c r="AS147" i="3"/>
  <c r="AR39" i="3"/>
  <c r="AR51" i="3"/>
  <c r="AR57" i="3"/>
  <c r="AR69" i="3"/>
  <c r="AR87" i="3"/>
  <c r="AR105" i="3"/>
  <c r="AR111" i="3"/>
  <c r="AR147" i="3"/>
  <c r="AS150" i="3"/>
  <c r="AR150" i="3" s="1"/>
  <c r="AS153" i="3"/>
  <c r="AR153" i="3" s="1"/>
  <c r="AS156" i="3"/>
  <c r="AR156" i="3" s="1"/>
  <c r="AS159" i="3"/>
  <c r="AR159" i="3" s="1"/>
  <c r="AS162" i="3"/>
  <c r="AR162" i="3" s="1"/>
  <c r="AS165" i="3"/>
  <c r="AR165" i="3" s="1"/>
  <c r="AS168" i="3"/>
  <c r="AR168" i="3" s="1"/>
  <c r="AS171" i="3"/>
  <c r="AR171" i="3" s="1"/>
  <c r="AS174" i="3"/>
  <c r="AR174" i="3" s="1"/>
  <c r="AS177" i="3"/>
  <c r="AR177" i="3" s="1"/>
  <c r="AS180" i="3"/>
  <c r="AR180" i="3" s="1"/>
  <c r="AS183" i="3"/>
  <c r="AR183" i="3" s="1"/>
  <c r="AS186" i="3"/>
  <c r="AR186" i="3" s="1"/>
  <c r="AS189" i="3"/>
  <c r="AR189" i="3" s="1"/>
  <c r="AS192" i="3"/>
  <c r="AR192" i="3" s="1"/>
  <c r="AS195" i="3"/>
  <c r="AR195" i="3" s="1"/>
  <c r="AS198" i="3"/>
  <c r="AR198" i="3" s="1"/>
  <c r="AS201" i="3"/>
  <c r="AR201" i="3" s="1"/>
  <c r="AS204" i="3"/>
  <c r="AR204" i="3" s="1"/>
  <c r="AS207" i="3"/>
  <c r="AR207" i="3" s="1"/>
  <c r="AS210" i="3"/>
  <c r="AR210" i="3" s="1"/>
  <c r="AS213" i="3"/>
  <c r="AR213" i="3" s="1"/>
  <c r="AS216" i="3"/>
  <c r="AR216" i="3" s="1"/>
  <c r="AS219" i="3"/>
  <c r="AR219" i="3" s="1"/>
  <c r="AS222" i="3"/>
  <c r="AR222" i="3" s="1"/>
  <c r="AS225" i="3"/>
  <c r="AR225" i="3" s="1"/>
  <c r="AS228" i="3"/>
  <c r="AR228" i="3" s="1"/>
  <c r="AS231" i="3"/>
  <c r="AR231" i="3" s="1"/>
  <c r="AS234" i="3"/>
  <c r="AR234" i="3" s="1"/>
  <c r="AS237" i="3"/>
  <c r="AR237" i="3" s="1"/>
  <c r="AS240" i="3"/>
  <c r="AR240" i="3" s="1"/>
  <c r="AS243" i="3"/>
  <c r="AR243" i="3" s="1"/>
  <c r="AS246" i="3"/>
  <c r="AR246" i="3" s="1"/>
  <c r="AS249" i="3"/>
  <c r="AR249" i="3" s="1"/>
  <c r="AS252" i="3"/>
  <c r="AR252" i="3" s="1"/>
  <c r="AS255" i="3"/>
  <c r="AR255" i="3" s="1"/>
  <c r="AS258" i="3"/>
  <c r="AR258" i="3" s="1"/>
  <c r="AS261" i="3"/>
  <c r="AR261" i="3" s="1"/>
  <c r="AS264" i="3"/>
  <c r="AR264" i="3" s="1"/>
  <c r="AS267" i="3"/>
  <c r="AR267" i="3" s="1"/>
  <c r="AS270" i="3"/>
  <c r="AR270" i="3" s="1"/>
  <c r="AS273" i="3"/>
  <c r="AR273" i="3" s="1"/>
  <c r="AS276" i="3"/>
  <c r="AR276" i="3" s="1"/>
  <c r="AS279" i="3"/>
  <c r="AR279" i="3" s="1"/>
  <c r="AS282" i="3"/>
  <c r="AR282" i="3" s="1"/>
  <c r="AS285" i="3"/>
  <c r="AR285" i="3" s="1"/>
  <c r="AS288" i="3"/>
  <c r="AR288" i="3" s="1"/>
  <c r="AS291" i="3"/>
  <c r="AR291" i="3" s="1"/>
  <c r="AS294" i="3"/>
  <c r="AR294" i="3" s="1"/>
  <c r="AS297" i="3"/>
  <c r="AR297" i="3" s="1"/>
  <c r="AS300" i="3"/>
  <c r="AR300" i="3" s="1"/>
  <c r="AS303" i="3"/>
  <c r="AR303" i="3" s="1"/>
  <c r="AS306" i="3"/>
  <c r="AR306" i="3" s="1"/>
  <c r="AS309" i="3"/>
  <c r="AR309" i="3" s="1"/>
  <c r="AS312" i="3"/>
  <c r="AR312" i="3" s="1"/>
  <c r="AS315" i="3"/>
  <c r="AR315" i="3" s="1"/>
  <c r="AS318" i="3"/>
  <c r="AR318" i="3" s="1"/>
  <c r="AS321" i="3"/>
  <c r="AR321" i="3" s="1"/>
  <c r="AS324" i="3"/>
  <c r="AR324" i="3" s="1"/>
  <c r="AS327" i="3"/>
  <c r="AR327" i="3" s="1"/>
  <c r="AS330" i="3"/>
  <c r="AR330" i="3" s="1"/>
  <c r="AS333" i="3"/>
  <c r="AR333" i="3" s="1"/>
  <c r="AS336" i="3"/>
  <c r="AR336" i="3" s="1"/>
  <c r="AS339" i="3"/>
  <c r="AR339" i="3" s="1"/>
  <c r="AS342" i="3"/>
  <c r="AR342" i="3" s="1"/>
  <c r="AS345" i="3"/>
  <c r="AR345" i="3" s="1"/>
  <c r="AS348" i="3"/>
  <c r="AR348" i="3" s="1"/>
  <c r="AS351" i="3"/>
  <c r="AR351" i="3" s="1"/>
  <c r="AS354" i="3"/>
  <c r="AR354" i="3" s="1"/>
  <c r="AS357" i="3"/>
  <c r="AR357" i="3" s="1"/>
  <c r="AS360" i="3"/>
  <c r="AR360" i="3" s="1"/>
  <c r="AS363" i="3"/>
  <c r="AR363" i="3" s="1"/>
  <c r="AS366" i="3"/>
  <c r="AR366" i="3" s="1"/>
  <c r="AS369" i="3"/>
  <c r="AR369" i="3" s="1"/>
  <c r="AS372" i="3"/>
  <c r="AR372" i="3" s="1"/>
  <c r="AS375" i="3"/>
  <c r="AR375" i="3" s="1"/>
  <c r="AS378" i="3"/>
  <c r="AR378" i="3" s="1"/>
  <c r="AS381" i="3"/>
  <c r="AR381" i="3" s="1"/>
  <c r="AS384" i="3"/>
  <c r="AR384" i="3" s="1"/>
  <c r="AS387" i="3"/>
  <c r="AR387" i="3" s="1"/>
  <c r="AS390" i="3"/>
  <c r="AR390" i="3"/>
  <c r="AS393" i="3"/>
  <c r="AR393" i="3" s="1"/>
  <c r="AS396" i="3"/>
  <c r="AR396" i="3" s="1"/>
  <c r="AS399" i="3"/>
  <c r="AR399" i="3" s="1"/>
  <c r="AS402" i="3"/>
  <c r="AR402" i="3" s="1"/>
  <c r="AS405" i="3"/>
  <c r="AR405" i="3" s="1"/>
  <c r="AS408" i="3"/>
  <c r="AR408" i="3" s="1"/>
  <c r="AS411" i="3"/>
  <c r="AR411" i="3" s="1"/>
  <c r="AS414" i="3"/>
  <c r="AR414" i="3" s="1"/>
  <c r="AS417" i="3"/>
  <c r="AR417" i="3" s="1"/>
  <c r="AS420" i="3"/>
  <c r="AR420" i="3" s="1"/>
  <c r="AS423" i="3"/>
  <c r="AR423" i="3" s="1"/>
  <c r="AS426" i="3"/>
  <c r="AR426" i="3" s="1"/>
  <c r="AS429" i="3"/>
  <c r="AR429" i="3" s="1"/>
  <c r="AS432" i="3"/>
  <c r="AR432" i="3" s="1"/>
  <c r="AS435" i="3"/>
  <c r="AR435" i="3" s="1"/>
  <c r="AS438" i="3"/>
  <c r="AR438" i="3" s="1"/>
  <c r="AS441" i="3"/>
  <c r="AR441" i="3" s="1"/>
  <c r="AS444" i="3"/>
  <c r="AR444" i="3" s="1"/>
  <c r="AS447" i="3"/>
  <c r="AR447" i="3" s="1"/>
  <c r="AS450" i="3"/>
  <c r="AR450" i="3" s="1"/>
  <c r="AS453" i="3"/>
  <c r="AR453" i="3" s="1"/>
  <c r="AS456" i="3"/>
  <c r="AR456" i="3" s="1"/>
  <c r="AS459" i="3"/>
  <c r="AR459" i="3" s="1"/>
  <c r="AS462" i="3"/>
  <c r="AR462" i="3" s="1"/>
  <c r="AS465" i="3"/>
  <c r="AR465" i="3" s="1"/>
  <c r="AQ18" i="3"/>
  <c r="AQ21" i="3"/>
  <c r="AP21" i="3" s="1"/>
  <c r="AQ24" i="3"/>
  <c r="AQ27" i="3"/>
  <c r="AP27" i="3" s="1"/>
  <c r="AQ30" i="3"/>
  <c r="AQ33" i="3"/>
  <c r="AP33" i="3" s="1"/>
  <c r="AQ36" i="3"/>
  <c r="AQ39" i="3"/>
  <c r="AP39" i="3" s="1"/>
  <c r="AQ42" i="3"/>
  <c r="AQ45" i="3"/>
  <c r="AP45" i="3" s="1"/>
  <c r="AQ48" i="3"/>
  <c r="AP48" i="3" s="1"/>
  <c r="AQ51" i="3"/>
  <c r="AQ54" i="3"/>
  <c r="AP54" i="3" s="1"/>
  <c r="AQ57" i="3"/>
  <c r="AP57" i="3" s="1"/>
  <c r="AQ60" i="3"/>
  <c r="AP60" i="3" s="1"/>
  <c r="AQ63" i="3"/>
  <c r="AP63" i="3" s="1"/>
  <c r="AQ66" i="3"/>
  <c r="AP66" i="3" s="1"/>
  <c r="AQ69" i="3"/>
  <c r="AQ72" i="3"/>
  <c r="AP72" i="3" s="1"/>
  <c r="AQ75" i="3"/>
  <c r="AQ78" i="3"/>
  <c r="AQ81" i="3"/>
  <c r="AP81" i="3" s="1"/>
  <c r="AQ84" i="3"/>
  <c r="AP84" i="3" s="1"/>
  <c r="AQ87" i="3"/>
  <c r="AQ90" i="3"/>
  <c r="AP90" i="3" s="1"/>
  <c r="AQ93" i="3"/>
  <c r="AQ96" i="3"/>
  <c r="AP96" i="3" s="1"/>
  <c r="AQ99" i="3"/>
  <c r="AP99" i="3" s="1"/>
  <c r="AQ102" i="3"/>
  <c r="AP102" i="3" s="1"/>
  <c r="AQ105" i="3"/>
  <c r="AQ108" i="3"/>
  <c r="AP108" i="3" s="1"/>
  <c r="AQ111" i="3"/>
  <c r="AP111" i="3" s="1"/>
  <c r="AQ114" i="3"/>
  <c r="AQ117" i="3"/>
  <c r="AP117" i="3" s="1"/>
  <c r="AQ120" i="3"/>
  <c r="AP120" i="3" s="1"/>
  <c r="AQ123" i="3"/>
  <c r="AP123" i="3" s="1"/>
  <c r="AQ126" i="3"/>
  <c r="AP126" i="3" s="1"/>
  <c r="AQ129" i="3"/>
  <c r="AP129" i="3" s="1"/>
  <c r="AQ132" i="3"/>
  <c r="AP132" i="3" s="1"/>
  <c r="AQ135" i="3"/>
  <c r="AP135" i="3" s="1"/>
  <c r="AQ138" i="3"/>
  <c r="AP138" i="3" s="1"/>
  <c r="AQ141" i="3"/>
  <c r="AQ144" i="3"/>
  <c r="AP144" i="3" s="1"/>
  <c r="AQ147" i="3"/>
  <c r="AP147" i="3" s="1"/>
  <c r="AP42" i="3"/>
  <c r="AP51" i="3"/>
  <c r="AP69" i="3"/>
  <c r="AP75" i="3"/>
  <c r="AP78" i="3"/>
  <c r="AP87" i="3"/>
  <c r="AP93" i="3"/>
  <c r="AP105" i="3"/>
  <c r="AP114" i="3"/>
  <c r="AP141" i="3"/>
  <c r="AQ150" i="3"/>
  <c r="AP150" i="3" s="1"/>
  <c r="AQ153" i="3"/>
  <c r="AP153" i="3" s="1"/>
  <c r="AQ156" i="3"/>
  <c r="AP156" i="3" s="1"/>
  <c r="AQ159" i="3"/>
  <c r="AP159" i="3" s="1"/>
  <c r="AQ162" i="3"/>
  <c r="AP162" i="3" s="1"/>
  <c r="AQ165" i="3"/>
  <c r="AP165" i="3" s="1"/>
  <c r="AQ168" i="3"/>
  <c r="AP168" i="3" s="1"/>
  <c r="AQ171" i="3"/>
  <c r="AP171" i="3" s="1"/>
  <c r="AQ174" i="3"/>
  <c r="AP174" i="3" s="1"/>
  <c r="AQ177" i="3"/>
  <c r="AP177" i="3" s="1"/>
  <c r="AQ180" i="3"/>
  <c r="AP180" i="3" s="1"/>
  <c r="AQ183" i="3"/>
  <c r="AP183" i="3" s="1"/>
  <c r="AQ186" i="3"/>
  <c r="AP186" i="3" s="1"/>
  <c r="AQ189" i="3"/>
  <c r="AP189" i="3" s="1"/>
  <c r="AQ192" i="3"/>
  <c r="AP192" i="3" s="1"/>
  <c r="AQ195" i="3"/>
  <c r="AP195" i="3" s="1"/>
  <c r="AQ198" i="3"/>
  <c r="AP198" i="3" s="1"/>
  <c r="AQ201" i="3"/>
  <c r="AP201" i="3" s="1"/>
  <c r="AQ204" i="3"/>
  <c r="AP204" i="3" s="1"/>
  <c r="AQ207" i="3"/>
  <c r="AP207" i="3" s="1"/>
  <c r="AQ210" i="3"/>
  <c r="AP210" i="3" s="1"/>
  <c r="AQ213" i="3"/>
  <c r="AP213" i="3" s="1"/>
  <c r="AQ216" i="3"/>
  <c r="AP216" i="3"/>
  <c r="AQ219" i="3"/>
  <c r="AP219" i="3" s="1"/>
  <c r="AQ222" i="3"/>
  <c r="AP222" i="3" s="1"/>
  <c r="AQ225" i="3"/>
  <c r="AP225" i="3" s="1"/>
  <c r="AQ228" i="3"/>
  <c r="AP228" i="3" s="1"/>
  <c r="AQ231" i="3"/>
  <c r="AP231" i="3" s="1"/>
  <c r="AQ234" i="3"/>
  <c r="AP234" i="3" s="1"/>
  <c r="AQ237" i="3"/>
  <c r="AP237" i="3" s="1"/>
  <c r="AQ240" i="3"/>
  <c r="AP240" i="3" s="1"/>
  <c r="AQ243" i="3"/>
  <c r="AP243" i="3" s="1"/>
  <c r="AQ246" i="3"/>
  <c r="AP246" i="3" s="1"/>
  <c r="AQ249" i="3"/>
  <c r="AP249" i="3" s="1"/>
  <c r="AQ252" i="3"/>
  <c r="AP252" i="3" s="1"/>
  <c r="AQ255" i="3"/>
  <c r="AP255" i="3" s="1"/>
  <c r="AQ258" i="3"/>
  <c r="AP258" i="3" s="1"/>
  <c r="AQ261" i="3"/>
  <c r="AP261" i="3" s="1"/>
  <c r="AQ264" i="3"/>
  <c r="AP264" i="3" s="1"/>
  <c r="AQ267" i="3"/>
  <c r="AP267" i="3" s="1"/>
  <c r="AQ270" i="3"/>
  <c r="AP270" i="3" s="1"/>
  <c r="AQ273" i="3"/>
  <c r="AP273" i="3" s="1"/>
  <c r="AQ276" i="3"/>
  <c r="AP276" i="3" s="1"/>
  <c r="AQ279" i="3"/>
  <c r="AP279" i="3" s="1"/>
  <c r="AQ282" i="3"/>
  <c r="AP282" i="3" s="1"/>
  <c r="AQ285" i="3"/>
  <c r="AP285" i="3" s="1"/>
  <c r="AQ288" i="3"/>
  <c r="AP288" i="3" s="1"/>
  <c r="AQ291" i="3"/>
  <c r="AP291" i="3" s="1"/>
  <c r="AQ294" i="3"/>
  <c r="AP294" i="3" s="1"/>
  <c r="AQ297" i="3"/>
  <c r="AP297" i="3" s="1"/>
  <c r="AQ300" i="3"/>
  <c r="AP300" i="3" s="1"/>
  <c r="AQ303" i="3"/>
  <c r="AP303" i="3" s="1"/>
  <c r="AQ306" i="3"/>
  <c r="AP306" i="3" s="1"/>
  <c r="AQ309" i="3"/>
  <c r="AP309" i="3" s="1"/>
  <c r="AQ312" i="3"/>
  <c r="AP312" i="3" s="1"/>
  <c r="AQ315" i="3"/>
  <c r="AP315" i="3" s="1"/>
  <c r="AQ318" i="3"/>
  <c r="AP318" i="3" s="1"/>
  <c r="AQ321" i="3"/>
  <c r="AP321" i="3" s="1"/>
  <c r="AQ324" i="3"/>
  <c r="AP324" i="3" s="1"/>
  <c r="AQ327" i="3"/>
  <c r="AP327" i="3" s="1"/>
  <c r="AQ330" i="3"/>
  <c r="AP330" i="3" s="1"/>
  <c r="AQ333" i="3"/>
  <c r="AP333" i="3" s="1"/>
  <c r="AQ336" i="3"/>
  <c r="AP336" i="3" s="1"/>
  <c r="AQ339" i="3"/>
  <c r="AP339" i="3" s="1"/>
  <c r="AQ342" i="3"/>
  <c r="AP342" i="3" s="1"/>
  <c r="AQ345" i="3"/>
  <c r="AP345" i="3" s="1"/>
  <c r="AQ348" i="3"/>
  <c r="AP348" i="3" s="1"/>
  <c r="AQ351" i="3"/>
  <c r="AP351" i="3" s="1"/>
  <c r="AQ354" i="3"/>
  <c r="AP354" i="3" s="1"/>
  <c r="AQ357" i="3"/>
  <c r="AP357" i="3" s="1"/>
  <c r="AQ360" i="3"/>
  <c r="AP360" i="3" s="1"/>
  <c r="AQ363" i="3"/>
  <c r="AP363" i="3" s="1"/>
  <c r="AQ366" i="3"/>
  <c r="AP366" i="3" s="1"/>
  <c r="AQ369" i="3"/>
  <c r="AP369" i="3" s="1"/>
  <c r="AQ372" i="3"/>
  <c r="AP372" i="3" s="1"/>
  <c r="AQ375" i="3"/>
  <c r="AP375" i="3" s="1"/>
  <c r="AQ378" i="3"/>
  <c r="AP378" i="3" s="1"/>
  <c r="AQ381" i="3"/>
  <c r="AP381" i="3" s="1"/>
  <c r="AQ384" i="3"/>
  <c r="AP384" i="3" s="1"/>
  <c r="AQ387" i="3"/>
  <c r="AP387" i="3" s="1"/>
  <c r="AQ390" i="3"/>
  <c r="AP390" i="3" s="1"/>
  <c r="AQ393" i="3"/>
  <c r="AP393" i="3" s="1"/>
  <c r="AQ396" i="3"/>
  <c r="AP396" i="3" s="1"/>
  <c r="AQ399" i="3"/>
  <c r="AP399" i="3" s="1"/>
  <c r="AQ402" i="3"/>
  <c r="AP402" i="3" s="1"/>
  <c r="AQ405" i="3"/>
  <c r="AP405" i="3" s="1"/>
  <c r="AQ408" i="3"/>
  <c r="AP408" i="3" s="1"/>
  <c r="AQ411" i="3"/>
  <c r="AP411" i="3" s="1"/>
  <c r="AQ414" i="3"/>
  <c r="AP414" i="3" s="1"/>
  <c r="AQ417" i="3"/>
  <c r="AP417" i="3" s="1"/>
  <c r="AQ420" i="3"/>
  <c r="AP420" i="3" s="1"/>
  <c r="AQ423" i="3"/>
  <c r="AP423" i="3" s="1"/>
  <c r="AQ426" i="3"/>
  <c r="AP426" i="3" s="1"/>
  <c r="AQ429" i="3"/>
  <c r="AP429" i="3" s="1"/>
  <c r="AQ432" i="3"/>
  <c r="AP432" i="3" s="1"/>
  <c r="AQ435" i="3"/>
  <c r="AP435" i="3" s="1"/>
  <c r="AQ438" i="3"/>
  <c r="AP438" i="3" s="1"/>
  <c r="AQ441" i="3"/>
  <c r="AP441" i="3" s="1"/>
  <c r="AQ444" i="3"/>
  <c r="AP444" i="3" s="1"/>
  <c r="AQ447" i="3"/>
  <c r="AP447" i="3" s="1"/>
  <c r="AQ450" i="3"/>
  <c r="AP450" i="3" s="1"/>
  <c r="AQ453" i="3"/>
  <c r="AP453" i="3" s="1"/>
  <c r="AQ456" i="3"/>
  <c r="AP456" i="3" s="1"/>
  <c r="AQ459" i="3"/>
  <c r="AP459" i="3" s="1"/>
  <c r="AQ462" i="3"/>
  <c r="AP462" i="3" s="1"/>
  <c r="AQ465" i="3"/>
  <c r="AP465" i="3" s="1"/>
  <c r="AD18" i="9"/>
  <c r="AB4" i="17"/>
  <c r="AB5" i="17"/>
  <c r="W33" i="9"/>
  <c r="W36" i="9"/>
  <c r="W39" i="9"/>
  <c r="W42" i="9"/>
  <c r="W48" i="9"/>
  <c r="W45" i="9"/>
  <c r="W51" i="9"/>
  <c r="W54" i="9"/>
  <c r="W57" i="9"/>
  <c r="AB3" i="17"/>
  <c r="W60" i="9"/>
  <c r="W63" i="9"/>
  <c r="W66" i="9"/>
  <c r="W69" i="9"/>
  <c r="W72" i="9"/>
  <c r="W75" i="9"/>
  <c r="W78" i="9"/>
  <c r="W81" i="9"/>
  <c r="W84" i="9"/>
  <c r="W87" i="9"/>
  <c r="W90" i="9"/>
  <c r="W93" i="9"/>
  <c r="W96" i="9"/>
  <c r="W99" i="9"/>
  <c r="W102" i="9"/>
  <c r="W105" i="9"/>
  <c r="W108" i="9"/>
  <c r="W111" i="9"/>
  <c r="W114" i="9"/>
  <c r="W117" i="9"/>
  <c r="W120" i="9"/>
  <c r="W123" i="9"/>
  <c r="W126" i="9"/>
  <c r="W129" i="9"/>
  <c r="W132" i="9"/>
  <c r="W135" i="9"/>
  <c r="W138" i="9"/>
  <c r="W141" i="9"/>
  <c r="W144" i="9"/>
  <c r="W147" i="9"/>
  <c r="W150" i="9"/>
  <c r="W153" i="9"/>
  <c r="W156" i="9"/>
  <c r="W159" i="9"/>
  <c r="W162" i="9"/>
  <c r="W165" i="9"/>
  <c r="W168" i="9"/>
  <c r="W171" i="9"/>
  <c r="W174" i="9"/>
  <c r="W177" i="9"/>
  <c r="W180" i="9"/>
  <c r="W183" i="9"/>
  <c r="W186" i="9"/>
  <c r="W189" i="9"/>
  <c r="W192" i="9"/>
  <c r="W195" i="9"/>
  <c r="W198" i="9"/>
  <c r="W201" i="9"/>
  <c r="W204" i="9"/>
  <c r="W207" i="9"/>
  <c r="W210" i="9"/>
  <c r="W213" i="9"/>
  <c r="W216" i="9"/>
  <c r="W219" i="9"/>
  <c r="W222" i="9"/>
  <c r="W225" i="9"/>
  <c r="W228" i="9"/>
  <c r="W231" i="9"/>
  <c r="W234" i="9"/>
  <c r="W237" i="9"/>
  <c r="W240" i="9"/>
  <c r="W243" i="9"/>
  <c r="W246" i="9"/>
  <c r="W249" i="9"/>
  <c r="W252" i="9"/>
  <c r="W255" i="9"/>
  <c r="W258" i="9"/>
  <c r="W261" i="9"/>
  <c r="W264" i="9"/>
  <c r="W267" i="9"/>
  <c r="W270" i="9"/>
  <c r="W273" i="9"/>
  <c r="W276" i="9"/>
  <c r="W279" i="9"/>
  <c r="W282" i="9"/>
  <c r="W285" i="9"/>
  <c r="W288" i="9"/>
  <c r="W291" i="9"/>
  <c r="W294" i="9"/>
  <c r="W297" i="9"/>
  <c r="W300" i="9"/>
  <c r="W303" i="9"/>
  <c r="W306" i="9"/>
  <c r="W309" i="9"/>
  <c r="W312" i="9"/>
  <c r="W315" i="9"/>
  <c r="W318" i="9"/>
  <c r="W321" i="9"/>
  <c r="W324" i="9"/>
  <c r="W327" i="9"/>
  <c r="W330" i="9"/>
  <c r="W333" i="9"/>
  <c r="W336" i="9"/>
  <c r="W339" i="9"/>
  <c r="W342" i="9"/>
  <c r="W345" i="9"/>
  <c r="W348" i="9"/>
  <c r="W351" i="9"/>
  <c r="W354" i="9"/>
  <c r="W357" i="9"/>
  <c r="W360" i="9"/>
  <c r="W363" i="9"/>
  <c r="W366" i="9"/>
  <c r="W369" i="9"/>
  <c r="W372" i="9"/>
  <c r="W375" i="9"/>
  <c r="W378" i="9"/>
  <c r="W381" i="9"/>
  <c r="W384" i="9"/>
  <c r="W387" i="9"/>
  <c r="W390" i="9"/>
  <c r="W393" i="9"/>
  <c r="W396" i="9"/>
  <c r="W399" i="9"/>
  <c r="W402" i="9"/>
  <c r="W405" i="9"/>
  <c r="W408" i="9"/>
  <c r="W411" i="9"/>
  <c r="W414" i="9"/>
  <c r="W417" i="9"/>
  <c r="W420" i="9"/>
  <c r="W423" i="9"/>
  <c r="W426" i="9"/>
  <c r="W429" i="9"/>
  <c r="W432" i="9"/>
  <c r="W435" i="9"/>
  <c r="W438" i="9"/>
  <c r="W441" i="9"/>
  <c r="W444" i="9"/>
  <c r="W447" i="9"/>
  <c r="W450" i="9"/>
  <c r="W453" i="9"/>
  <c r="W456" i="9"/>
  <c r="W459" i="9"/>
  <c r="W462" i="9"/>
  <c r="W465" i="9"/>
  <c r="O6" i="3"/>
  <c r="P6" i="3" s="1"/>
  <c r="I9" i="18"/>
  <c r="I7" i="9"/>
  <c r="I7" i="18"/>
  <c r="I5" i="9"/>
  <c r="I5" i="18"/>
  <c r="I3" i="9"/>
  <c r="C9" i="18"/>
  <c r="C7" i="9"/>
  <c r="C7" i="18"/>
  <c r="C5" i="9"/>
  <c r="C5" i="18"/>
  <c r="C3" i="9"/>
  <c r="AN19" i="3"/>
  <c r="AO19" i="3" s="1"/>
  <c r="AN20" i="3"/>
  <c r="AO20" i="3" s="1"/>
  <c r="AN21" i="3"/>
  <c r="AO21" i="3" s="1"/>
  <c r="AN22" i="3"/>
  <c r="AO22" i="3" s="1"/>
  <c r="AN23" i="3"/>
  <c r="AO23" i="3" s="1"/>
  <c r="AN24" i="3"/>
  <c r="AN25" i="3"/>
  <c r="AO25" i="3" s="1"/>
  <c r="AN26" i="3"/>
  <c r="AO26" i="3" s="1"/>
  <c r="AN27" i="3"/>
  <c r="AO27" i="3" s="1"/>
  <c r="AN28" i="3"/>
  <c r="AO28" i="3" s="1"/>
  <c r="AN29" i="3"/>
  <c r="AO29" i="3" s="1"/>
  <c r="AN30" i="3"/>
  <c r="AO30" i="3" s="1"/>
  <c r="AN31" i="3"/>
  <c r="AO31" i="3" s="1"/>
  <c r="AN32" i="3"/>
  <c r="AO32" i="3" s="1"/>
  <c r="AN33" i="3"/>
  <c r="AO33" i="3" s="1"/>
  <c r="AN34" i="3"/>
  <c r="AO34" i="3" s="1"/>
  <c r="AN35" i="3"/>
  <c r="AO35" i="3" s="1"/>
  <c r="AN36" i="3"/>
  <c r="AO36" i="3" s="1"/>
  <c r="AN37" i="3"/>
  <c r="AO37" i="3" s="1"/>
  <c r="AN38" i="3"/>
  <c r="AO38" i="3" s="1"/>
  <c r="AN39" i="3"/>
  <c r="AO39" i="3" s="1"/>
  <c r="AN40" i="3"/>
  <c r="AO40" i="3" s="1"/>
  <c r="AN41" i="3"/>
  <c r="AO41" i="3" s="1"/>
  <c r="AN42" i="3"/>
  <c r="AO42" i="3" s="1"/>
  <c r="AN43" i="3"/>
  <c r="AO43" i="3" s="1"/>
  <c r="AN44" i="3"/>
  <c r="AO44" i="3" s="1"/>
  <c r="AN45" i="3"/>
  <c r="AO45" i="3" s="1"/>
  <c r="AN46" i="3"/>
  <c r="AO46" i="3" s="1"/>
  <c r="AN47" i="3"/>
  <c r="AO47" i="3" s="1"/>
  <c r="AN48" i="3"/>
  <c r="AO48" i="3" s="1"/>
  <c r="AN49" i="3"/>
  <c r="AO49" i="3" s="1"/>
  <c r="AN50" i="3"/>
  <c r="AO50" i="3" s="1"/>
  <c r="AN51" i="3"/>
  <c r="AO51" i="3" s="1"/>
  <c r="AN52" i="3"/>
  <c r="AO52" i="3" s="1"/>
  <c r="AN53" i="3"/>
  <c r="AO53" i="3" s="1"/>
  <c r="AN54" i="3"/>
  <c r="AO54" i="3" s="1"/>
  <c r="AN55" i="3"/>
  <c r="AO55" i="3" s="1"/>
  <c r="AN56" i="3"/>
  <c r="AO56" i="3" s="1"/>
  <c r="AN57" i="3"/>
  <c r="AO57" i="3" s="1"/>
  <c r="AN58" i="3"/>
  <c r="AO58" i="3" s="1"/>
  <c r="AN59" i="3"/>
  <c r="AO59" i="3" s="1"/>
  <c r="AN60" i="3"/>
  <c r="AO60" i="3" s="1"/>
  <c r="AN61" i="3"/>
  <c r="AO61" i="3" s="1"/>
  <c r="AN62" i="3"/>
  <c r="AO62" i="3" s="1"/>
  <c r="AN63" i="3"/>
  <c r="AO63" i="3" s="1"/>
  <c r="AN64" i="3"/>
  <c r="AO64" i="3" s="1"/>
  <c r="AN65" i="3"/>
  <c r="AO65" i="3" s="1"/>
  <c r="AN66" i="3"/>
  <c r="AO66" i="3" s="1"/>
  <c r="AN67" i="3"/>
  <c r="AO67" i="3" s="1"/>
  <c r="AN68" i="3"/>
  <c r="AO68" i="3" s="1"/>
  <c r="AN69" i="3"/>
  <c r="AO69" i="3" s="1"/>
  <c r="AN70" i="3"/>
  <c r="AO70" i="3" s="1"/>
  <c r="AN71" i="3"/>
  <c r="AO71" i="3" s="1"/>
  <c r="AN72" i="3"/>
  <c r="AO72" i="3" s="1"/>
  <c r="AN73" i="3"/>
  <c r="AO73" i="3" s="1"/>
  <c r="AN74" i="3"/>
  <c r="AO74" i="3" s="1"/>
  <c r="AN75" i="3"/>
  <c r="AO75" i="3" s="1"/>
  <c r="AN76" i="3"/>
  <c r="AO76" i="3" s="1"/>
  <c r="AN77" i="3"/>
  <c r="AO77" i="3" s="1"/>
  <c r="AN78" i="3"/>
  <c r="AO78" i="3" s="1"/>
  <c r="AN79" i="3"/>
  <c r="AO79" i="3" s="1"/>
  <c r="AN80" i="3"/>
  <c r="AO80" i="3" s="1"/>
  <c r="AN81" i="3"/>
  <c r="AO81" i="3" s="1"/>
  <c r="AN82" i="3"/>
  <c r="AO82" i="3" s="1"/>
  <c r="AN83" i="3"/>
  <c r="AO83" i="3" s="1"/>
  <c r="AN84" i="3"/>
  <c r="AO84" i="3" s="1"/>
  <c r="AN85" i="3"/>
  <c r="AO85" i="3" s="1"/>
  <c r="AN86" i="3"/>
  <c r="AO86" i="3" s="1"/>
  <c r="AN87" i="3"/>
  <c r="AO87" i="3" s="1"/>
  <c r="AN88" i="3"/>
  <c r="AO88" i="3" s="1"/>
  <c r="AN89" i="3"/>
  <c r="AO89" i="3" s="1"/>
  <c r="AN90" i="3"/>
  <c r="AO90" i="3" s="1"/>
  <c r="AN91" i="3"/>
  <c r="AO91" i="3" s="1"/>
  <c r="AN92" i="3"/>
  <c r="AO92" i="3" s="1"/>
  <c r="AN93" i="3"/>
  <c r="AO93" i="3" s="1"/>
  <c r="AN94" i="3"/>
  <c r="AO94" i="3" s="1"/>
  <c r="AN95" i="3"/>
  <c r="AO95" i="3" s="1"/>
  <c r="AN96" i="3"/>
  <c r="AO96" i="3" s="1"/>
  <c r="AN97" i="3"/>
  <c r="AO97" i="3" s="1"/>
  <c r="AN98" i="3"/>
  <c r="AO98" i="3" s="1"/>
  <c r="AN99" i="3"/>
  <c r="AO99" i="3" s="1"/>
  <c r="AN100" i="3"/>
  <c r="AO100" i="3" s="1"/>
  <c r="AN101" i="3"/>
  <c r="AO101" i="3" s="1"/>
  <c r="AN102" i="3"/>
  <c r="AO102" i="3" s="1"/>
  <c r="AN103" i="3"/>
  <c r="AO103" i="3" s="1"/>
  <c r="AN104" i="3"/>
  <c r="AO104" i="3" s="1"/>
  <c r="AN105" i="3"/>
  <c r="AO105" i="3" s="1"/>
  <c r="AN106" i="3"/>
  <c r="AO106" i="3" s="1"/>
  <c r="AN107" i="3"/>
  <c r="AO107" i="3" s="1"/>
  <c r="AN108" i="3"/>
  <c r="AO108" i="3" s="1"/>
  <c r="AN109" i="3"/>
  <c r="AO109" i="3" s="1"/>
  <c r="AN110" i="3"/>
  <c r="AO110" i="3" s="1"/>
  <c r="AN111" i="3"/>
  <c r="AO111" i="3" s="1"/>
  <c r="AN112" i="3"/>
  <c r="AO112" i="3" s="1"/>
  <c r="AN113" i="3"/>
  <c r="AO113" i="3" s="1"/>
  <c r="AN114" i="3"/>
  <c r="AO114" i="3" s="1"/>
  <c r="AN115" i="3"/>
  <c r="AO115" i="3" s="1"/>
  <c r="AN116" i="3"/>
  <c r="AO116" i="3" s="1"/>
  <c r="AN117" i="3"/>
  <c r="AO117" i="3" s="1"/>
  <c r="AN118" i="3"/>
  <c r="AO118" i="3" s="1"/>
  <c r="AN119" i="3"/>
  <c r="AO119" i="3" s="1"/>
  <c r="AN120" i="3"/>
  <c r="AO120" i="3" s="1"/>
  <c r="AN121" i="3"/>
  <c r="AO121" i="3" s="1"/>
  <c r="AN122" i="3"/>
  <c r="AO122" i="3" s="1"/>
  <c r="AN123" i="3"/>
  <c r="AO123" i="3" s="1"/>
  <c r="AN124" i="3"/>
  <c r="AO124" i="3" s="1"/>
  <c r="AN125" i="3"/>
  <c r="AO125" i="3" s="1"/>
  <c r="AN126" i="3"/>
  <c r="AO126" i="3" s="1"/>
  <c r="AN127" i="3"/>
  <c r="AO127" i="3" s="1"/>
  <c r="AN128" i="3"/>
  <c r="AO128" i="3" s="1"/>
  <c r="AN129" i="3"/>
  <c r="AO129" i="3" s="1"/>
  <c r="AN130" i="3"/>
  <c r="AO130" i="3" s="1"/>
  <c r="AN131" i="3"/>
  <c r="AO131" i="3" s="1"/>
  <c r="AN132" i="3"/>
  <c r="AO132" i="3" s="1"/>
  <c r="AN133" i="3"/>
  <c r="AO133" i="3" s="1"/>
  <c r="AN134" i="3"/>
  <c r="AO134" i="3" s="1"/>
  <c r="AN135" i="3"/>
  <c r="AO135" i="3" s="1"/>
  <c r="AN136" i="3"/>
  <c r="AO136" i="3" s="1"/>
  <c r="AN137" i="3"/>
  <c r="AO137" i="3" s="1"/>
  <c r="AN138" i="3"/>
  <c r="AO138" i="3" s="1"/>
  <c r="AN139" i="3"/>
  <c r="AO139" i="3" s="1"/>
  <c r="AN140" i="3"/>
  <c r="AO140" i="3" s="1"/>
  <c r="AN141" i="3"/>
  <c r="AO141" i="3" s="1"/>
  <c r="AN142" i="3"/>
  <c r="AO142" i="3" s="1"/>
  <c r="AN143" i="3"/>
  <c r="AO143" i="3" s="1"/>
  <c r="AN144" i="3"/>
  <c r="AO144" i="3" s="1"/>
  <c r="AN145" i="3"/>
  <c r="AO145" i="3" s="1"/>
  <c r="AN146" i="3"/>
  <c r="AO146" i="3" s="1"/>
  <c r="AN147" i="3"/>
  <c r="AO147" i="3" s="1"/>
  <c r="AN148" i="3"/>
  <c r="AO148" i="3" s="1"/>
  <c r="AN149" i="3"/>
  <c r="AO149" i="3" s="1"/>
  <c r="AN150" i="3"/>
  <c r="AO150" i="3" s="1"/>
  <c r="AN151" i="3"/>
  <c r="AO151" i="3" s="1"/>
  <c r="AN152" i="3"/>
  <c r="AO152" i="3" s="1"/>
  <c r="AN153" i="3"/>
  <c r="AO153" i="3" s="1"/>
  <c r="AN154" i="3"/>
  <c r="AO154" i="3" s="1"/>
  <c r="AN155" i="3"/>
  <c r="AO155" i="3" s="1"/>
  <c r="AN156" i="3"/>
  <c r="AO156" i="3" s="1"/>
  <c r="AN157" i="3"/>
  <c r="AO157" i="3" s="1"/>
  <c r="AN158" i="3"/>
  <c r="AO158" i="3" s="1"/>
  <c r="AN159" i="3"/>
  <c r="AO159" i="3" s="1"/>
  <c r="AN160" i="3"/>
  <c r="AO160" i="3" s="1"/>
  <c r="AN161" i="3"/>
  <c r="AO161" i="3" s="1"/>
  <c r="AN162" i="3"/>
  <c r="AO162" i="3" s="1"/>
  <c r="AN163" i="3"/>
  <c r="AO163" i="3" s="1"/>
  <c r="AN164" i="3"/>
  <c r="AO164" i="3" s="1"/>
  <c r="AN165" i="3"/>
  <c r="AO165" i="3" s="1"/>
  <c r="AN166" i="3"/>
  <c r="AO166" i="3" s="1"/>
  <c r="AN167" i="3"/>
  <c r="AO167" i="3" s="1"/>
  <c r="AN168" i="3"/>
  <c r="AO168" i="3" s="1"/>
  <c r="AN169" i="3"/>
  <c r="AO169" i="3" s="1"/>
  <c r="AN170" i="3"/>
  <c r="AO170" i="3" s="1"/>
  <c r="AN171" i="3"/>
  <c r="AO171" i="3" s="1"/>
  <c r="AN172" i="3"/>
  <c r="AO172" i="3" s="1"/>
  <c r="AN173" i="3"/>
  <c r="AO173" i="3" s="1"/>
  <c r="AN174" i="3"/>
  <c r="AO174" i="3" s="1"/>
  <c r="AN175" i="3"/>
  <c r="AO175" i="3" s="1"/>
  <c r="AN176" i="3"/>
  <c r="AO176" i="3" s="1"/>
  <c r="AN177" i="3"/>
  <c r="AO177" i="3" s="1"/>
  <c r="AN178" i="3"/>
  <c r="AO178" i="3" s="1"/>
  <c r="AN179" i="3"/>
  <c r="AO179" i="3" s="1"/>
  <c r="AN180" i="3"/>
  <c r="AO180" i="3" s="1"/>
  <c r="AN181" i="3"/>
  <c r="AO181" i="3" s="1"/>
  <c r="AN182" i="3"/>
  <c r="AO182" i="3" s="1"/>
  <c r="AN183" i="3"/>
  <c r="AO183" i="3" s="1"/>
  <c r="AN184" i="3"/>
  <c r="AO184" i="3" s="1"/>
  <c r="AN185" i="3"/>
  <c r="AO185" i="3" s="1"/>
  <c r="AN186" i="3"/>
  <c r="AO186" i="3" s="1"/>
  <c r="AN187" i="3"/>
  <c r="AO187" i="3" s="1"/>
  <c r="AN188" i="3"/>
  <c r="AO188" i="3" s="1"/>
  <c r="AN189" i="3"/>
  <c r="AO189" i="3" s="1"/>
  <c r="AN190" i="3"/>
  <c r="AO190" i="3" s="1"/>
  <c r="AN191" i="3"/>
  <c r="AO191" i="3" s="1"/>
  <c r="AN192" i="3"/>
  <c r="AO192" i="3" s="1"/>
  <c r="AN193" i="3"/>
  <c r="AO193" i="3" s="1"/>
  <c r="AN194" i="3"/>
  <c r="AO194" i="3" s="1"/>
  <c r="AN195" i="3"/>
  <c r="AO195" i="3" s="1"/>
  <c r="AN196" i="3"/>
  <c r="AO196" i="3" s="1"/>
  <c r="AN197" i="3"/>
  <c r="AO197" i="3" s="1"/>
  <c r="AN198" i="3"/>
  <c r="AO198" i="3" s="1"/>
  <c r="AN199" i="3"/>
  <c r="AO199" i="3" s="1"/>
  <c r="AN200" i="3"/>
  <c r="AO200" i="3" s="1"/>
  <c r="AN201" i="3"/>
  <c r="AO201" i="3" s="1"/>
  <c r="AN202" i="3"/>
  <c r="AO202" i="3" s="1"/>
  <c r="AN203" i="3"/>
  <c r="AO203" i="3" s="1"/>
  <c r="AN204" i="3"/>
  <c r="AO204" i="3" s="1"/>
  <c r="AN205" i="3"/>
  <c r="AO205" i="3" s="1"/>
  <c r="AN206" i="3"/>
  <c r="AO206" i="3" s="1"/>
  <c r="AN207" i="3"/>
  <c r="AO207" i="3" s="1"/>
  <c r="AN208" i="3"/>
  <c r="AO208" i="3" s="1"/>
  <c r="AN209" i="3"/>
  <c r="AO209" i="3" s="1"/>
  <c r="AN210" i="3"/>
  <c r="AO210" i="3" s="1"/>
  <c r="AN211" i="3"/>
  <c r="AO211" i="3" s="1"/>
  <c r="AN212" i="3"/>
  <c r="AO212" i="3" s="1"/>
  <c r="AN213" i="3"/>
  <c r="AO213" i="3" s="1"/>
  <c r="AN214" i="3"/>
  <c r="AO214" i="3" s="1"/>
  <c r="AN215" i="3"/>
  <c r="AO215" i="3" s="1"/>
  <c r="AN216" i="3"/>
  <c r="AO216" i="3" s="1"/>
  <c r="AN217" i="3"/>
  <c r="AO217" i="3" s="1"/>
  <c r="AN218" i="3"/>
  <c r="AO218" i="3" s="1"/>
  <c r="AN219" i="3"/>
  <c r="AO219" i="3" s="1"/>
  <c r="AN220" i="3"/>
  <c r="AO220" i="3" s="1"/>
  <c r="AN221" i="3"/>
  <c r="AO221" i="3" s="1"/>
  <c r="AN222" i="3"/>
  <c r="AO222" i="3" s="1"/>
  <c r="AN223" i="3"/>
  <c r="AO223" i="3" s="1"/>
  <c r="AN224" i="3"/>
  <c r="AO224" i="3" s="1"/>
  <c r="AN225" i="3"/>
  <c r="AO225" i="3" s="1"/>
  <c r="AN226" i="3"/>
  <c r="AO226" i="3" s="1"/>
  <c r="AN227" i="3"/>
  <c r="AO227" i="3" s="1"/>
  <c r="AN228" i="3"/>
  <c r="AO228" i="3" s="1"/>
  <c r="AN229" i="3"/>
  <c r="AO229" i="3" s="1"/>
  <c r="AN230" i="3"/>
  <c r="AO230" i="3" s="1"/>
  <c r="AN231" i="3"/>
  <c r="AO231" i="3" s="1"/>
  <c r="AN232" i="3"/>
  <c r="AO232" i="3" s="1"/>
  <c r="AN233" i="3"/>
  <c r="AO233" i="3" s="1"/>
  <c r="AN234" i="3"/>
  <c r="AO234" i="3" s="1"/>
  <c r="AN235" i="3"/>
  <c r="AO235" i="3" s="1"/>
  <c r="AN236" i="3"/>
  <c r="AO236" i="3" s="1"/>
  <c r="AN237" i="3"/>
  <c r="AO237" i="3" s="1"/>
  <c r="AN238" i="3"/>
  <c r="AO238" i="3" s="1"/>
  <c r="AN239" i="3"/>
  <c r="AO239" i="3" s="1"/>
  <c r="AN240" i="3"/>
  <c r="AO240" i="3" s="1"/>
  <c r="AN241" i="3"/>
  <c r="AO241" i="3" s="1"/>
  <c r="AN242" i="3"/>
  <c r="AO242" i="3" s="1"/>
  <c r="AN243" i="3"/>
  <c r="AO243" i="3" s="1"/>
  <c r="AN244" i="3"/>
  <c r="AO244" i="3" s="1"/>
  <c r="AN245" i="3"/>
  <c r="AO245" i="3" s="1"/>
  <c r="AN246" i="3"/>
  <c r="AO246" i="3" s="1"/>
  <c r="AN247" i="3"/>
  <c r="AO247" i="3" s="1"/>
  <c r="AN248" i="3"/>
  <c r="AO248" i="3" s="1"/>
  <c r="AN249" i="3"/>
  <c r="AO249" i="3" s="1"/>
  <c r="AN250" i="3"/>
  <c r="AO250" i="3" s="1"/>
  <c r="AN251" i="3"/>
  <c r="AO251" i="3" s="1"/>
  <c r="AN252" i="3"/>
  <c r="AO252" i="3" s="1"/>
  <c r="AN253" i="3"/>
  <c r="AO253" i="3" s="1"/>
  <c r="AN254" i="3"/>
  <c r="AO254" i="3" s="1"/>
  <c r="AN255" i="3"/>
  <c r="AO255" i="3" s="1"/>
  <c r="AN256" i="3"/>
  <c r="AO256" i="3" s="1"/>
  <c r="AN257" i="3"/>
  <c r="AO257" i="3" s="1"/>
  <c r="AN258" i="3"/>
  <c r="AO258" i="3" s="1"/>
  <c r="AN259" i="3"/>
  <c r="AO259" i="3" s="1"/>
  <c r="AN260" i="3"/>
  <c r="AO260" i="3" s="1"/>
  <c r="AN261" i="3"/>
  <c r="AO261" i="3" s="1"/>
  <c r="AN262" i="3"/>
  <c r="AO262" i="3" s="1"/>
  <c r="AN263" i="3"/>
  <c r="AO263" i="3" s="1"/>
  <c r="AN264" i="3"/>
  <c r="AO264" i="3" s="1"/>
  <c r="AN265" i="3"/>
  <c r="AO265" i="3" s="1"/>
  <c r="AN266" i="3"/>
  <c r="AO266" i="3" s="1"/>
  <c r="AN267" i="3"/>
  <c r="AO267" i="3" s="1"/>
  <c r="AN268" i="3"/>
  <c r="AO268" i="3" s="1"/>
  <c r="AN269" i="3"/>
  <c r="AO269" i="3" s="1"/>
  <c r="AN270" i="3"/>
  <c r="AO270" i="3" s="1"/>
  <c r="AN271" i="3"/>
  <c r="AO271" i="3" s="1"/>
  <c r="AN272" i="3"/>
  <c r="AO272" i="3" s="1"/>
  <c r="AN273" i="3"/>
  <c r="AO273" i="3" s="1"/>
  <c r="AN274" i="3"/>
  <c r="AO274" i="3" s="1"/>
  <c r="AN275" i="3"/>
  <c r="AO275" i="3" s="1"/>
  <c r="AN276" i="3"/>
  <c r="AO276" i="3" s="1"/>
  <c r="AN277" i="3"/>
  <c r="AO277" i="3" s="1"/>
  <c r="AN278" i="3"/>
  <c r="AO278" i="3" s="1"/>
  <c r="AN279" i="3"/>
  <c r="AO279" i="3" s="1"/>
  <c r="AN280" i="3"/>
  <c r="AO280" i="3" s="1"/>
  <c r="AN281" i="3"/>
  <c r="AO281" i="3" s="1"/>
  <c r="AN282" i="3"/>
  <c r="AO282" i="3" s="1"/>
  <c r="AN283" i="3"/>
  <c r="AO283" i="3" s="1"/>
  <c r="AN284" i="3"/>
  <c r="AO284" i="3" s="1"/>
  <c r="AN285" i="3"/>
  <c r="AO285" i="3" s="1"/>
  <c r="AN286" i="3"/>
  <c r="AO286" i="3" s="1"/>
  <c r="AN287" i="3"/>
  <c r="AO287" i="3" s="1"/>
  <c r="AN288" i="3"/>
  <c r="AO288" i="3" s="1"/>
  <c r="AN289" i="3"/>
  <c r="AO289" i="3" s="1"/>
  <c r="AN290" i="3"/>
  <c r="AO290" i="3" s="1"/>
  <c r="AN291" i="3"/>
  <c r="AO291" i="3" s="1"/>
  <c r="AN292" i="3"/>
  <c r="AO292" i="3" s="1"/>
  <c r="AN293" i="3"/>
  <c r="AO293" i="3" s="1"/>
  <c r="AN294" i="3"/>
  <c r="AO294" i="3" s="1"/>
  <c r="AN295" i="3"/>
  <c r="AO295" i="3" s="1"/>
  <c r="AN296" i="3"/>
  <c r="AO296" i="3" s="1"/>
  <c r="AN297" i="3"/>
  <c r="AO297" i="3" s="1"/>
  <c r="AN298" i="3"/>
  <c r="AO298" i="3" s="1"/>
  <c r="AN299" i="3"/>
  <c r="AO299" i="3" s="1"/>
  <c r="AN300" i="3"/>
  <c r="AO300" i="3" s="1"/>
  <c r="AN301" i="3"/>
  <c r="AO301" i="3" s="1"/>
  <c r="AN302" i="3"/>
  <c r="AO302" i="3" s="1"/>
  <c r="AN303" i="3"/>
  <c r="AO303" i="3" s="1"/>
  <c r="AN304" i="3"/>
  <c r="AO304" i="3" s="1"/>
  <c r="AN305" i="3"/>
  <c r="AO305" i="3" s="1"/>
  <c r="AN306" i="3"/>
  <c r="AO306" i="3" s="1"/>
  <c r="AN307" i="3"/>
  <c r="AO307" i="3" s="1"/>
  <c r="AN308" i="3"/>
  <c r="AO308" i="3" s="1"/>
  <c r="AN309" i="3"/>
  <c r="AO309" i="3" s="1"/>
  <c r="AN310" i="3"/>
  <c r="AO310" i="3" s="1"/>
  <c r="AN311" i="3"/>
  <c r="AO311" i="3" s="1"/>
  <c r="AN312" i="3"/>
  <c r="AO312" i="3" s="1"/>
  <c r="AN313" i="3"/>
  <c r="AO313" i="3" s="1"/>
  <c r="AN314" i="3"/>
  <c r="AO314" i="3" s="1"/>
  <c r="AN315" i="3"/>
  <c r="AO315" i="3" s="1"/>
  <c r="AN316" i="3"/>
  <c r="AO316" i="3" s="1"/>
  <c r="AN317" i="3"/>
  <c r="AO317" i="3" s="1"/>
  <c r="AN318" i="3"/>
  <c r="AO318" i="3" s="1"/>
  <c r="AN319" i="3"/>
  <c r="AO319" i="3" s="1"/>
  <c r="AN320" i="3"/>
  <c r="AO320" i="3" s="1"/>
  <c r="AN321" i="3"/>
  <c r="AO321" i="3" s="1"/>
  <c r="AN322" i="3"/>
  <c r="AO322" i="3" s="1"/>
  <c r="AN323" i="3"/>
  <c r="AO323" i="3" s="1"/>
  <c r="AN324" i="3"/>
  <c r="AO324" i="3" s="1"/>
  <c r="AN325" i="3"/>
  <c r="AO325" i="3" s="1"/>
  <c r="AN326" i="3"/>
  <c r="AO326" i="3" s="1"/>
  <c r="AN327" i="3"/>
  <c r="AO327" i="3" s="1"/>
  <c r="AN328" i="3"/>
  <c r="AO328" i="3" s="1"/>
  <c r="AN329" i="3"/>
  <c r="AO329" i="3" s="1"/>
  <c r="AN330" i="3"/>
  <c r="AO330" i="3" s="1"/>
  <c r="AN331" i="3"/>
  <c r="AO331" i="3" s="1"/>
  <c r="AN332" i="3"/>
  <c r="AO332" i="3" s="1"/>
  <c r="AN333" i="3"/>
  <c r="AO333" i="3" s="1"/>
  <c r="AN334" i="3"/>
  <c r="AO334" i="3" s="1"/>
  <c r="AN335" i="3"/>
  <c r="AO335" i="3" s="1"/>
  <c r="AN336" i="3"/>
  <c r="AO336" i="3" s="1"/>
  <c r="AN337" i="3"/>
  <c r="AO337" i="3" s="1"/>
  <c r="AN338" i="3"/>
  <c r="AO338" i="3" s="1"/>
  <c r="AN339" i="3"/>
  <c r="AO339" i="3" s="1"/>
  <c r="AN340" i="3"/>
  <c r="AO340" i="3" s="1"/>
  <c r="AN341" i="3"/>
  <c r="AO341" i="3" s="1"/>
  <c r="AN342" i="3"/>
  <c r="AO342" i="3" s="1"/>
  <c r="AN343" i="3"/>
  <c r="AO343" i="3" s="1"/>
  <c r="AN344" i="3"/>
  <c r="AO344" i="3" s="1"/>
  <c r="AN345" i="3"/>
  <c r="AO345" i="3" s="1"/>
  <c r="AN346" i="3"/>
  <c r="AO346" i="3" s="1"/>
  <c r="AN347" i="3"/>
  <c r="AO347" i="3" s="1"/>
  <c r="AN348" i="3"/>
  <c r="AO348" i="3" s="1"/>
  <c r="AN349" i="3"/>
  <c r="AO349" i="3" s="1"/>
  <c r="AN350" i="3"/>
  <c r="AO350" i="3" s="1"/>
  <c r="AN351" i="3"/>
  <c r="AO351" i="3" s="1"/>
  <c r="AN352" i="3"/>
  <c r="AO352" i="3" s="1"/>
  <c r="AN353" i="3"/>
  <c r="AO353" i="3" s="1"/>
  <c r="AN354" i="3"/>
  <c r="AO354" i="3" s="1"/>
  <c r="AN355" i="3"/>
  <c r="AO355" i="3" s="1"/>
  <c r="AN356" i="3"/>
  <c r="AO356" i="3" s="1"/>
  <c r="AN357" i="3"/>
  <c r="AO357" i="3" s="1"/>
  <c r="AN358" i="3"/>
  <c r="AO358" i="3" s="1"/>
  <c r="AN359" i="3"/>
  <c r="AO359" i="3" s="1"/>
  <c r="AN360" i="3"/>
  <c r="AO360" i="3" s="1"/>
  <c r="AN361" i="3"/>
  <c r="AO361" i="3" s="1"/>
  <c r="AN362" i="3"/>
  <c r="AO362" i="3" s="1"/>
  <c r="AN363" i="3"/>
  <c r="AO363" i="3" s="1"/>
  <c r="AN364" i="3"/>
  <c r="AO364" i="3" s="1"/>
  <c r="AN365" i="3"/>
  <c r="AO365" i="3" s="1"/>
  <c r="AN366" i="3"/>
  <c r="AO366" i="3" s="1"/>
  <c r="AN367" i="3"/>
  <c r="AO367" i="3" s="1"/>
  <c r="AN368" i="3"/>
  <c r="AO368" i="3" s="1"/>
  <c r="AN369" i="3"/>
  <c r="AO369" i="3" s="1"/>
  <c r="AN370" i="3"/>
  <c r="AO370" i="3" s="1"/>
  <c r="AN371" i="3"/>
  <c r="AO371" i="3" s="1"/>
  <c r="AN372" i="3"/>
  <c r="AO372" i="3" s="1"/>
  <c r="AN373" i="3"/>
  <c r="AO373" i="3" s="1"/>
  <c r="AN374" i="3"/>
  <c r="AO374" i="3" s="1"/>
  <c r="AN375" i="3"/>
  <c r="AO375" i="3" s="1"/>
  <c r="AN376" i="3"/>
  <c r="AO376" i="3" s="1"/>
  <c r="AN377" i="3"/>
  <c r="AO377" i="3" s="1"/>
  <c r="AN378" i="3"/>
  <c r="AO378" i="3" s="1"/>
  <c r="AN379" i="3"/>
  <c r="AO379" i="3" s="1"/>
  <c r="AN380" i="3"/>
  <c r="AO380" i="3" s="1"/>
  <c r="AN381" i="3"/>
  <c r="AO381" i="3" s="1"/>
  <c r="AN382" i="3"/>
  <c r="AO382" i="3" s="1"/>
  <c r="AN383" i="3"/>
  <c r="AO383" i="3" s="1"/>
  <c r="AN384" i="3"/>
  <c r="AO384" i="3" s="1"/>
  <c r="AN385" i="3"/>
  <c r="AO385" i="3" s="1"/>
  <c r="AN386" i="3"/>
  <c r="AO386" i="3" s="1"/>
  <c r="AN387" i="3"/>
  <c r="AO387" i="3" s="1"/>
  <c r="AN388" i="3"/>
  <c r="AO388" i="3" s="1"/>
  <c r="AN389" i="3"/>
  <c r="AO389" i="3" s="1"/>
  <c r="AN390" i="3"/>
  <c r="AO390" i="3" s="1"/>
  <c r="AN391" i="3"/>
  <c r="AO391" i="3" s="1"/>
  <c r="AN392" i="3"/>
  <c r="AO392" i="3" s="1"/>
  <c r="AN393" i="3"/>
  <c r="AO393" i="3" s="1"/>
  <c r="AN394" i="3"/>
  <c r="AO394" i="3" s="1"/>
  <c r="AN395" i="3"/>
  <c r="AO395" i="3" s="1"/>
  <c r="AN396" i="3"/>
  <c r="AO396" i="3" s="1"/>
  <c r="AN397" i="3"/>
  <c r="AO397" i="3" s="1"/>
  <c r="AN398" i="3"/>
  <c r="AO398" i="3" s="1"/>
  <c r="AN399" i="3"/>
  <c r="AO399" i="3" s="1"/>
  <c r="AN400" i="3"/>
  <c r="AO400" i="3" s="1"/>
  <c r="AN401" i="3"/>
  <c r="AO401" i="3" s="1"/>
  <c r="AN402" i="3"/>
  <c r="AO402" i="3" s="1"/>
  <c r="AN403" i="3"/>
  <c r="AO403" i="3" s="1"/>
  <c r="AN404" i="3"/>
  <c r="AO404" i="3" s="1"/>
  <c r="AN405" i="3"/>
  <c r="AO405" i="3" s="1"/>
  <c r="AN406" i="3"/>
  <c r="AO406" i="3" s="1"/>
  <c r="AN407" i="3"/>
  <c r="AO407" i="3" s="1"/>
  <c r="AN408" i="3"/>
  <c r="AO408" i="3" s="1"/>
  <c r="AN409" i="3"/>
  <c r="AO409" i="3" s="1"/>
  <c r="AN410" i="3"/>
  <c r="AO410" i="3" s="1"/>
  <c r="AN411" i="3"/>
  <c r="AO411" i="3" s="1"/>
  <c r="AN412" i="3"/>
  <c r="AO412" i="3" s="1"/>
  <c r="AN413" i="3"/>
  <c r="AO413" i="3" s="1"/>
  <c r="AN414" i="3"/>
  <c r="AO414" i="3" s="1"/>
  <c r="AN415" i="3"/>
  <c r="AO415" i="3" s="1"/>
  <c r="AN416" i="3"/>
  <c r="AO416" i="3" s="1"/>
  <c r="AN417" i="3"/>
  <c r="AO417" i="3" s="1"/>
  <c r="AN418" i="3"/>
  <c r="AO418" i="3" s="1"/>
  <c r="AN419" i="3"/>
  <c r="AO419" i="3" s="1"/>
  <c r="AN420" i="3"/>
  <c r="AO420" i="3" s="1"/>
  <c r="AN421" i="3"/>
  <c r="AO421" i="3" s="1"/>
  <c r="AN422" i="3"/>
  <c r="AO422" i="3" s="1"/>
  <c r="AN423" i="3"/>
  <c r="AO423" i="3" s="1"/>
  <c r="AN424" i="3"/>
  <c r="AO424" i="3" s="1"/>
  <c r="AN425" i="3"/>
  <c r="AO425" i="3" s="1"/>
  <c r="AN426" i="3"/>
  <c r="AO426" i="3" s="1"/>
  <c r="AN427" i="3"/>
  <c r="AO427" i="3" s="1"/>
  <c r="AN428" i="3"/>
  <c r="AO428" i="3" s="1"/>
  <c r="AN429" i="3"/>
  <c r="AO429" i="3" s="1"/>
  <c r="AN430" i="3"/>
  <c r="AO430" i="3" s="1"/>
  <c r="AN431" i="3"/>
  <c r="AO431" i="3" s="1"/>
  <c r="AN432" i="3"/>
  <c r="AO432" i="3" s="1"/>
  <c r="AN433" i="3"/>
  <c r="AO433" i="3" s="1"/>
  <c r="AN434" i="3"/>
  <c r="AO434" i="3" s="1"/>
  <c r="AN435" i="3"/>
  <c r="AO435" i="3" s="1"/>
  <c r="AN436" i="3"/>
  <c r="AO436" i="3" s="1"/>
  <c r="AN437" i="3"/>
  <c r="AO437" i="3" s="1"/>
  <c r="AN438" i="3"/>
  <c r="AO438" i="3" s="1"/>
  <c r="AN439" i="3"/>
  <c r="AO439" i="3" s="1"/>
  <c r="AN440" i="3"/>
  <c r="AO440" i="3" s="1"/>
  <c r="AN441" i="3"/>
  <c r="AO441" i="3" s="1"/>
  <c r="AN442" i="3"/>
  <c r="AO442" i="3" s="1"/>
  <c r="AN443" i="3"/>
  <c r="AO443" i="3" s="1"/>
  <c r="AN444" i="3"/>
  <c r="AO444" i="3" s="1"/>
  <c r="AN445" i="3"/>
  <c r="AO445" i="3" s="1"/>
  <c r="AN446" i="3"/>
  <c r="AO446" i="3" s="1"/>
  <c r="AN447" i="3"/>
  <c r="AO447" i="3" s="1"/>
  <c r="AN448" i="3"/>
  <c r="AO448" i="3" s="1"/>
  <c r="AN449" i="3"/>
  <c r="AO449" i="3" s="1"/>
  <c r="AN450" i="3"/>
  <c r="AO450" i="3" s="1"/>
  <c r="AN451" i="3"/>
  <c r="AO451" i="3" s="1"/>
  <c r="AN452" i="3"/>
  <c r="AO452" i="3" s="1"/>
  <c r="AN453" i="3"/>
  <c r="AO453" i="3" s="1"/>
  <c r="AN454" i="3"/>
  <c r="AO454" i="3" s="1"/>
  <c r="AN455" i="3"/>
  <c r="AO455" i="3" s="1"/>
  <c r="AN456" i="3"/>
  <c r="AO456" i="3" s="1"/>
  <c r="AN457" i="3"/>
  <c r="AO457" i="3" s="1"/>
  <c r="AN458" i="3"/>
  <c r="AO458" i="3" s="1"/>
  <c r="AN459" i="3"/>
  <c r="AO459" i="3" s="1"/>
  <c r="AN460" i="3"/>
  <c r="AO460" i="3" s="1"/>
  <c r="AN461" i="3"/>
  <c r="AO461" i="3" s="1"/>
  <c r="AN462" i="3"/>
  <c r="AO462" i="3" s="1"/>
  <c r="AN463" i="3"/>
  <c r="AO463" i="3" s="1"/>
  <c r="AN464" i="3"/>
  <c r="AO464" i="3" s="1"/>
  <c r="AN465" i="3"/>
  <c r="AO465" i="3" s="1"/>
  <c r="AN466" i="3"/>
  <c r="AO466" i="3" s="1"/>
  <c r="AN467" i="3"/>
  <c r="AO467" i="3" s="1"/>
  <c r="AO24" i="3"/>
  <c r="AN18" i="3"/>
  <c r="AO18" i="3" s="1"/>
  <c r="AC4" i="2"/>
  <c r="AC5" i="2"/>
  <c r="AC6" i="2"/>
  <c r="AC7" i="2"/>
  <c r="AC8" i="2"/>
  <c r="AG22" i="3"/>
  <c r="AH22" i="3" s="1"/>
  <c r="AJ22" i="3" s="1"/>
  <c r="AG23" i="3"/>
  <c r="AH23" i="3" s="1"/>
  <c r="AJ23" i="3" s="1"/>
  <c r="AG25" i="3"/>
  <c r="AG26" i="3"/>
  <c r="AG27" i="3"/>
  <c r="AG28" i="3"/>
  <c r="AG29" i="3"/>
  <c r="AH29" i="3" s="1"/>
  <c r="AJ29" i="3" s="1"/>
  <c r="AG30" i="3"/>
  <c r="AH30" i="3" s="1"/>
  <c r="AJ30" i="3" s="1"/>
  <c r="AM30" i="3" s="1"/>
  <c r="AG31" i="3"/>
  <c r="AG32" i="3"/>
  <c r="AG33" i="3"/>
  <c r="AH33" i="3" s="1"/>
  <c r="AJ33" i="3" s="1"/>
  <c r="AM33" i="3" s="1"/>
  <c r="AG34" i="3"/>
  <c r="AG35" i="3"/>
  <c r="AH35" i="3" s="1"/>
  <c r="AJ35" i="3" s="1"/>
  <c r="AG36" i="3"/>
  <c r="AH36" i="3" s="1"/>
  <c r="AJ36" i="3" s="1"/>
  <c r="AM36" i="3" s="1"/>
  <c r="AG37" i="3"/>
  <c r="AH37" i="3" s="1"/>
  <c r="AJ37" i="3" s="1"/>
  <c r="AG38" i="3"/>
  <c r="AG39" i="3"/>
  <c r="AG40" i="3"/>
  <c r="AG41" i="3"/>
  <c r="AH41" i="3" s="1"/>
  <c r="AJ41" i="3" s="1"/>
  <c r="AG42" i="3"/>
  <c r="AH42" i="3" s="1"/>
  <c r="AJ42" i="3" s="1"/>
  <c r="AM42" i="3" s="1"/>
  <c r="AG43" i="3"/>
  <c r="AH43" i="3" s="1"/>
  <c r="AJ43" i="3" s="1"/>
  <c r="AG44" i="3"/>
  <c r="AG45" i="3"/>
  <c r="AH45" i="3" s="1"/>
  <c r="AJ45" i="3" s="1"/>
  <c r="AM45" i="3" s="1"/>
  <c r="AG46" i="3"/>
  <c r="AG47" i="3"/>
  <c r="AH47" i="3" s="1"/>
  <c r="AJ47" i="3" s="1"/>
  <c r="AG48" i="3"/>
  <c r="AH48" i="3" s="1"/>
  <c r="AJ48" i="3" s="1"/>
  <c r="AM48" i="3" s="1"/>
  <c r="AG49" i="3"/>
  <c r="AH49" i="3" s="1"/>
  <c r="AJ49" i="3" s="1"/>
  <c r="AG50" i="3"/>
  <c r="AG51" i="3"/>
  <c r="AH51" i="3" s="1"/>
  <c r="AJ51" i="3" s="1"/>
  <c r="AM51" i="3" s="1"/>
  <c r="AG52" i="3"/>
  <c r="AG53" i="3"/>
  <c r="AH53" i="3" s="1"/>
  <c r="AJ53" i="3" s="1"/>
  <c r="AG54" i="3"/>
  <c r="AH54" i="3" s="1"/>
  <c r="AJ54" i="3" s="1"/>
  <c r="AM54" i="3" s="1"/>
  <c r="AG55" i="3"/>
  <c r="AH55" i="3" s="1"/>
  <c r="AJ55" i="3" s="1"/>
  <c r="AG56" i="3"/>
  <c r="AG57" i="3"/>
  <c r="AG58" i="3"/>
  <c r="AG59" i="3"/>
  <c r="AH59" i="3" s="1"/>
  <c r="AJ59" i="3" s="1"/>
  <c r="AG60" i="3"/>
  <c r="AH60" i="3" s="1"/>
  <c r="AJ60" i="3" s="1"/>
  <c r="AM60" i="3" s="1"/>
  <c r="AG61" i="3"/>
  <c r="AH61" i="3" s="1"/>
  <c r="AJ61" i="3" s="1"/>
  <c r="AG62" i="3"/>
  <c r="AG63" i="3"/>
  <c r="AH63" i="3" s="1"/>
  <c r="AJ63" i="3" s="1"/>
  <c r="AM63" i="3" s="1"/>
  <c r="AG64" i="3"/>
  <c r="AG65" i="3"/>
  <c r="AH65" i="3" s="1"/>
  <c r="AJ65" i="3" s="1"/>
  <c r="AG66" i="3"/>
  <c r="AH66" i="3" s="1"/>
  <c r="AJ66" i="3" s="1"/>
  <c r="AM66" i="3" s="1"/>
  <c r="AG67" i="3"/>
  <c r="AH67" i="3" s="1"/>
  <c r="AJ67" i="3" s="1"/>
  <c r="AG68" i="3"/>
  <c r="AH68" i="3" s="1"/>
  <c r="AJ68" i="3" s="1"/>
  <c r="AG69" i="3"/>
  <c r="AG70" i="3"/>
  <c r="AG71" i="3"/>
  <c r="AH71" i="3" s="1"/>
  <c r="AJ71" i="3" s="1"/>
  <c r="AG72" i="3"/>
  <c r="AH72" i="3" s="1"/>
  <c r="AJ72" i="3" s="1"/>
  <c r="AM72" i="3" s="1"/>
  <c r="AG73" i="3"/>
  <c r="AH73" i="3" s="1"/>
  <c r="AJ73" i="3" s="1"/>
  <c r="AG74" i="3"/>
  <c r="AG75" i="3"/>
  <c r="AG76" i="3"/>
  <c r="AG77" i="3"/>
  <c r="AH77" i="3" s="1"/>
  <c r="AJ77" i="3" s="1"/>
  <c r="AG78" i="3"/>
  <c r="AH78" i="3" s="1"/>
  <c r="AJ78" i="3" s="1"/>
  <c r="AM78" i="3" s="1"/>
  <c r="AG79" i="3"/>
  <c r="AH79" i="3" s="1"/>
  <c r="AJ79" i="3" s="1"/>
  <c r="AG80" i="3"/>
  <c r="AG81" i="3"/>
  <c r="AG82" i="3"/>
  <c r="AG83" i="3"/>
  <c r="AH83" i="3" s="1"/>
  <c r="AJ83" i="3" s="1"/>
  <c r="AG84" i="3"/>
  <c r="AH84" i="3" s="1"/>
  <c r="AJ84" i="3" s="1"/>
  <c r="AM84" i="3" s="1"/>
  <c r="AG85" i="3"/>
  <c r="AH85" i="3" s="1"/>
  <c r="AJ85" i="3" s="1"/>
  <c r="AG86" i="3"/>
  <c r="AG87" i="3"/>
  <c r="AG88" i="3"/>
  <c r="AG89" i="3"/>
  <c r="AH89" i="3" s="1"/>
  <c r="AJ89" i="3" s="1"/>
  <c r="AG90" i="3"/>
  <c r="AH90" i="3" s="1"/>
  <c r="AJ90" i="3" s="1"/>
  <c r="AM90" i="3" s="1"/>
  <c r="AG91" i="3"/>
  <c r="AH91" i="3" s="1"/>
  <c r="AJ91" i="3" s="1"/>
  <c r="AG92" i="3"/>
  <c r="AH92" i="3" s="1"/>
  <c r="AJ92" i="3" s="1"/>
  <c r="AG93" i="3"/>
  <c r="AG94" i="3"/>
  <c r="AG95" i="3"/>
  <c r="AH95" i="3" s="1"/>
  <c r="AJ95" i="3" s="1"/>
  <c r="AG96" i="3"/>
  <c r="AH96" i="3" s="1"/>
  <c r="AJ96" i="3" s="1"/>
  <c r="AM96" i="3" s="1"/>
  <c r="AG97" i="3"/>
  <c r="AH97" i="3" s="1"/>
  <c r="AJ97" i="3" s="1"/>
  <c r="AG98" i="3"/>
  <c r="AG99" i="3"/>
  <c r="AH99" i="3" s="1"/>
  <c r="AJ99" i="3" s="1"/>
  <c r="AM99" i="3" s="1"/>
  <c r="AG100" i="3"/>
  <c r="AG101" i="3"/>
  <c r="AH101" i="3" s="1"/>
  <c r="AJ101" i="3" s="1"/>
  <c r="AG102" i="3"/>
  <c r="AH102" i="3" s="1"/>
  <c r="AJ102" i="3" s="1"/>
  <c r="AM102" i="3" s="1"/>
  <c r="AG103" i="3"/>
  <c r="AH103" i="3" s="1"/>
  <c r="AJ103" i="3" s="1"/>
  <c r="AG104" i="3"/>
  <c r="AH104" i="3" s="1"/>
  <c r="AJ104" i="3" s="1"/>
  <c r="AG105" i="3"/>
  <c r="AG106" i="3"/>
  <c r="AG107" i="3"/>
  <c r="AH107" i="3" s="1"/>
  <c r="AJ107" i="3" s="1"/>
  <c r="AG108" i="3"/>
  <c r="AH108" i="3" s="1"/>
  <c r="AJ108" i="3" s="1"/>
  <c r="AM108" i="3" s="1"/>
  <c r="AG109" i="3"/>
  <c r="AH109" i="3" s="1"/>
  <c r="AJ109" i="3" s="1"/>
  <c r="AG110" i="3"/>
  <c r="AG111" i="3"/>
  <c r="AH111" i="3" s="1"/>
  <c r="AJ111" i="3" s="1"/>
  <c r="AM111" i="3" s="1"/>
  <c r="AG112" i="3"/>
  <c r="AG113" i="3"/>
  <c r="AH113" i="3" s="1"/>
  <c r="AJ113" i="3" s="1"/>
  <c r="AG114" i="3"/>
  <c r="AH114" i="3" s="1"/>
  <c r="AJ114" i="3" s="1"/>
  <c r="AM114" i="3" s="1"/>
  <c r="AG115" i="3"/>
  <c r="AH115" i="3" s="1"/>
  <c r="AJ115" i="3" s="1"/>
  <c r="AG116" i="3"/>
  <c r="AG117" i="3"/>
  <c r="AH117" i="3" s="1"/>
  <c r="AJ117" i="3" s="1"/>
  <c r="AM117" i="3" s="1"/>
  <c r="AG118" i="3"/>
  <c r="AG119" i="3"/>
  <c r="AH119" i="3" s="1"/>
  <c r="AJ119" i="3" s="1"/>
  <c r="AG120" i="3"/>
  <c r="AH120" i="3" s="1"/>
  <c r="AJ120" i="3" s="1"/>
  <c r="AM120" i="3" s="1"/>
  <c r="AG121" i="3"/>
  <c r="AH121" i="3" s="1"/>
  <c r="AJ121" i="3" s="1"/>
  <c r="AG122" i="3"/>
  <c r="AG123" i="3"/>
  <c r="AG124" i="3"/>
  <c r="AG125" i="3"/>
  <c r="AH125" i="3" s="1"/>
  <c r="AJ125" i="3" s="1"/>
  <c r="AG126" i="3"/>
  <c r="AH126" i="3" s="1"/>
  <c r="AJ126" i="3" s="1"/>
  <c r="AM126" i="3" s="1"/>
  <c r="AG127" i="3"/>
  <c r="AH127" i="3" s="1"/>
  <c r="AJ127" i="3" s="1"/>
  <c r="AG128" i="3"/>
  <c r="AG129" i="3"/>
  <c r="AG130" i="3"/>
  <c r="AG131" i="3"/>
  <c r="AH131" i="3" s="1"/>
  <c r="AJ131" i="3" s="1"/>
  <c r="AG132" i="3"/>
  <c r="AH132" i="3" s="1"/>
  <c r="AJ132" i="3" s="1"/>
  <c r="AM132" i="3" s="1"/>
  <c r="AG133" i="3"/>
  <c r="AH133" i="3" s="1"/>
  <c r="AJ133" i="3" s="1"/>
  <c r="AG134" i="3"/>
  <c r="AG135" i="3"/>
  <c r="AG136" i="3"/>
  <c r="AG137" i="3"/>
  <c r="AH137" i="3" s="1"/>
  <c r="AJ137" i="3" s="1"/>
  <c r="AG138" i="3"/>
  <c r="AH138" i="3" s="1"/>
  <c r="AJ138" i="3" s="1"/>
  <c r="AM138" i="3" s="1"/>
  <c r="AG139" i="3"/>
  <c r="AH139" i="3" s="1"/>
  <c r="AJ139" i="3" s="1"/>
  <c r="AG140" i="3"/>
  <c r="AH140" i="3" s="1"/>
  <c r="AJ140" i="3" s="1"/>
  <c r="AG141" i="3"/>
  <c r="AG142" i="3"/>
  <c r="AG143" i="3"/>
  <c r="AH143" i="3" s="1"/>
  <c r="AJ143" i="3" s="1"/>
  <c r="AG144" i="3"/>
  <c r="AH144" i="3" s="1"/>
  <c r="AJ144" i="3" s="1"/>
  <c r="AM144" i="3" s="1"/>
  <c r="AG145" i="3"/>
  <c r="AH145" i="3" s="1"/>
  <c r="AJ145" i="3" s="1"/>
  <c r="AG146" i="3"/>
  <c r="AG147" i="3"/>
  <c r="AH147" i="3" s="1"/>
  <c r="AJ147" i="3" s="1"/>
  <c r="AM147" i="3" s="1"/>
  <c r="AG148" i="3"/>
  <c r="AG149" i="3"/>
  <c r="AH149" i="3" s="1"/>
  <c r="AJ149" i="3" s="1"/>
  <c r="AG150" i="3"/>
  <c r="AH150" i="3" s="1"/>
  <c r="AJ150" i="3" s="1"/>
  <c r="AM150" i="3" s="1"/>
  <c r="AG151" i="3"/>
  <c r="AH151" i="3" s="1"/>
  <c r="AJ151" i="3" s="1"/>
  <c r="AG152" i="3"/>
  <c r="AH152" i="3" s="1"/>
  <c r="AJ152" i="3" s="1"/>
  <c r="AG153" i="3"/>
  <c r="AG154" i="3"/>
  <c r="AG155" i="3"/>
  <c r="AH155" i="3" s="1"/>
  <c r="AJ155" i="3" s="1"/>
  <c r="AG156" i="3"/>
  <c r="AH156" i="3" s="1"/>
  <c r="AJ156" i="3" s="1"/>
  <c r="AM156" i="3" s="1"/>
  <c r="AG157" i="3"/>
  <c r="AH157" i="3" s="1"/>
  <c r="AJ157" i="3" s="1"/>
  <c r="AG158" i="3"/>
  <c r="AG159" i="3"/>
  <c r="AG160" i="3"/>
  <c r="AG161" i="3"/>
  <c r="AH161" i="3" s="1"/>
  <c r="AJ161" i="3" s="1"/>
  <c r="AG162" i="3"/>
  <c r="AH162" i="3" s="1"/>
  <c r="AJ162" i="3" s="1"/>
  <c r="AM162" i="3" s="1"/>
  <c r="AG163" i="3"/>
  <c r="AH163" i="3" s="1"/>
  <c r="AJ163" i="3" s="1"/>
  <c r="AG164" i="3"/>
  <c r="AH164" i="3" s="1"/>
  <c r="AJ164" i="3" s="1"/>
  <c r="AG165" i="3"/>
  <c r="AH165" i="3" s="1"/>
  <c r="AJ165" i="3" s="1"/>
  <c r="AM165" i="3" s="1"/>
  <c r="AG166" i="3"/>
  <c r="AG167" i="3"/>
  <c r="AH167" i="3" s="1"/>
  <c r="AJ167" i="3" s="1"/>
  <c r="AG168" i="3"/>
  <c r="AG169" i="3"/>
  <c r="AH169" i="3" s="1"/>
  <c r="AJ169" i="3" s="1"/>
  <c r="AG170" i="3"/>
  <c r="AG171" i="3"/>
  <c r="AG172" i="3"/>
  <c r="AG173" i="3"/>
  <c r="AH173" i="3" s="1"/>
  <c r="AJ173" i="3" s="1"/>
  <c r="AG174" i="3"/>
  <c r="AH174" i="3" s="1"/>
  <c r="AJ174" i="3" s="1"/>
  <c r="AM174" i="3" s="1"/>
  <c r="AG175" i="3"/>
  <c r="AH175" i="3" s="1"/>
  <c r="AJ175" i="3" s="1"/>
  <c r="AG176" i="3"/>
  <c r="AG177" i="3"/>
  <c r="AG178" i="3"/>
  <c r="AG179" i="3"/>
  <c r="AH179" i="3" s="1"/>
  <c r="AJ179" i="3" s="1"/>
  <c r="AG180" i="3"/>
  <c r="AH180" i="3" s="1"/>
  <c r="AJ180" i="3" s="1"/>
  <c r="AM180" i="3" s="1"/>
  <c r="AG181" i="3"/>
  <c r="AH181" i="3" s="1"/>
  <c r="AJ181" i="3" s="1"/>
  <c r="AG182" i="3"/>
  <c r="AG183" i="3"/>
  <c r="AG184" i="3"/>
  <c r="AG185" i="3"/>
  <c r="AH185" i="3" s="1"/>
  <c r="AJ185" i="3" s="1"/>
  <c r="AG186" i="3"/>
  <c r="AH186" i="3" s="1"/>
  <c r="AJ186" i="3" s="1"/>
  <c r="AM186" i="3" s="1"/>
  <c r="AG187" i="3"/>
  <c r="AH187" i="3" s="1"/>
  <c r="AJ187" i="3" s="1"/>
  <c r="AG188" i="3"/>
  <c r="AG189" i="3"/>
  <c r="AG190" i="3"/>
  <c r="AG191" i="3"/>
  <c r="AH191" i="3" s="1"/>
  <c r="AJ191" i="3" s="1"/>
  <c r="AG192" i="3"/>
  <c r="AH192" i="3" s="1"/>
  <c r="AJ192" i="3" s="1"/>
  <c r="AM192" i="3" s="1"/>
  <c r="AG193" i="3"/>
  <c r="AH193" i="3" s="1"/>
  <c r="AJ193" i="3" s="1"/>
  <c r="AG194" i="3"/>
  <c r="AG195" i="3"/>
  <c r="AG196" i="3"/>
  <c r="AG197" i="3"/>
  <c r="AG198" i="3"/>
  <c r="AH198" i="3" s="1"/>
  <c r="AJ198" i="3" s="1"/>
  <c r="AM198" i="3" s="1"/>
  <c r="AG199" i="3"/>
  <c r="AH199" i="3" s="1"/>
  <c r="AJ199" i="3" s="1"/>
  <c r="AG200" i="3"/>
  <c r="AH200" i="3" s="1"/>
  <c r="AJ200" i="3" s="1"/>
  <c r="AG201" i="3"/>
  <c r="AG202" i="3"/>
  <c r="AG203" i="3"/>
  <c r="AH203" i="3" s="1"/>
  <c r="AJ203" i="3" s="1"/>
  <c r="AG204" i="3"/>
  <c r="AH204" i="3" s="1"/>
  <c r="AJ204" i="3" s="1"/>
  <c r="AM204" i="3" s="1"/>
  <c r="AG205" i="3"/>
  <c r="AH205" i="3" s="1"/>
  <c r="AJ205" i="3" s="1"/>
  <c r="AG206" i="3"/>
  <c r="AG207" i="3"/>
  <c r="AH207" i="3" s="1"/>
  <c r="AJ207" i="3" s="1"/>
  <c r="AM207" i="3" s="1"/>
  <c r="AG208" i="3"/>
  <c r="AG209" i="3"/>
  <c r="AH209" i="3" s="1"/>
  <c r="AJ209" i="3" s="1"/>
  <c r="AG210" i="3"/>
  <c r="AH210" i="3" s="1"/>
  <c r="AJ210" i="3" s="1"/>
  <c r="AM210" i="3" s="1"/>
  <c r="AG211" i="3"/>
  <c r="AH211" i="3" s="1"/>
  <c r="AJ211" i="3" s="1"/>
  <c r="AG212" i="3"/>
  <c r="AH212" i="3" s="1"/>
  <c r="AJ212" i="3" s="1"/>
  <c r="AG213" i="3"/>
  <c r="AG214" i="3"/>
  <c r="AG215" i="3"/>
  <c r="AH215" i="3" s="1"/>
  <c r="AJ215" i="3" s="1"/>
  <c r="AG216" i="3"/>
  <c r="AH216" i="3" s="1"/>
  <c r="AJ216" i="3" s="1"/>
  <c r="AM216" i="3" s="1"/>
  <c r="AG217" i="3"/>
  <c r="AH217" i="3" s="1"/>
  <c r="AJ217" i="3" s="1"/>
  <c r="AG218" i="3"/>
  <c r="AG219" i="3"/>
  <c r="AG220" i="3"/>
  <c r="AG221" i="3"/>
  <c r="AH221" i="3" s="1"/>
  <c r="AJ221" i="3" s="1"/>
  <c r="AG222" i="3"/>
  <c r="AH222" i="3" s="1"/>
  <c r="AJ222" i="3" s="1"/>
  <c r="AM222" i="3" s="1"/>
  <c r="AG223" i="3"/>
  <c r="AH223" i="3" s="1"/>
  <c r="AJ223" i="3" s="1"/>
  <c r="AG224" i="3"/>
  <c r="AH224" i="3" s="1"/>
  <c r="AJ224" i="3" s="1"/>
  <c r="AG225" i="3"/>
  <c r="AH225" i="3" s="1"/>
  <c r="AJ225" i="3" s="1"/>
  <c r="AM225" i="3" s="1"/>
  <c r="AG226" i="3"/>
  <c r="AG227" i="3"/>
  <c r="AH227" i="3" s="1"/>
  <c r="AJ227" i="3" s="1"/>
  <c r="AG228" i="3"/>
  <c r="AH228" i="3" s="1"/>
  <c r="AJ228" i="3" s="1"/>
  <c r="AM228" i="3" s="1"/>
  <c r="AG229" i="3"/>
  <c r="AH229" i="3" s="1"/>
  <c r="AJ229" i="3" s="1"/>
  <c r="AG230" i="3"/>
  <c r="AG231" i="3"/>
  <c r="AH231" i="3" s="1"/>
  <c r="AJ231" i="3" s="1"/>
  <c r="AM231" i="3" s="1"/>
  <c r="AG232" i="3"/>
  <c r="AG233" i="3"/>
  <c r="AH233" i="3" s="1"/>
  <c r="AJ233" i="3" s="1"/>
  <c r="AG234" i="3"/>
  <c r="AH234" i="3" s="1"/>
  <c r="AJ234" i="3" s="1"/>
  <c r="AM234" i="3" s="1"/>
  <c r="AG235" i="3"/>
  <c r="AH235" i="3" s="1"/>
  <c r="AJ235" i="3" s="1"/>
  <c r="AG236" i="3"/>
  <c r="AH236" i="3" s="1"/>
  <c r="AJ236" i="3" s="1"/>
  <c r="AG237" i="3"/>
  <c r="AH237" i="3" s="1"/>
  <c r="AJ237" i="3" s="1"/>
  <c r="AM237" i="3" s="1"/>
  <c r="AG238" i="3"/>
  <c r="AG239" i="3"/>
  <c r="AH239" i="3" s="1"/>
  <c r="AJ239" i="3" s="1"/>
  <c r="AG240" i="3"/>
  <c r="AH240" i="3" s="1"/>
  <c r="AJ240" i="3" s="1"/>
  <c r="AM240" i="3" s="1"/>
  <c r="AG241" i="3"/>
  <c r="AH241" i="3" s="1"/>
  <c r="AJ241" i="3" s="1"/>
  <c r="AG242" i="3"/>
  <c r="AG243" i="3"/>
  <c r="AG244" i="3"/>
  <c r="AG245" i="3"/>
  <c r="AH245" i="3" s="1"/>
  <c r="AJ245" i="3" s="1"/>
  <c r="AG246" i="3"/>
  <c r="AH246" i="3" s="1"/>
  <c r="AJ246" i="3" s="1"/>
  <c r="AM246" i="3" s="1"/>
  <c r="AG247" i="3"/>
  <c r="AH247" i="3" s="1"/>
  <c r="AJ247" i="3" s="1"/>
  <c r="AG248" i="3"/>
  <c r="AG249" i="3"/>
  <c r="AG250" i="3"/>
  <c r="AG251" i="3"/>
  <c r="AH251" i="3" s="1"/>
  <c r="AJ251" i="3" s="1"/>
  <c r="AG252" i="3"/>
  <c r="AH252" i="3" s="1"/>
  <c r="AJ252" i="3" s="1"/>
  <c r="AM252" i="3" s="1"/>
  <c r="AG253" i="3"/>
  <c r="AH253" i="3" s="1"/>
  <c r="AJ253" i="3" s="1"/>
  <c r="AG254" i="3"/>
  <c r="AG255" i="3"/>
  <c r="AH255" i="3" s="1"/>
  <c r="AJ255" i="3" s="1"/>
  <c r="AM255" i="3" s="1"/>
  <c r="AG256" i="3"/>
  <c r="AG257" i="3"/>
  <c r="AH257" i="3" s="1"/>
  <c r="AJ257" i="3" s="1"/>
  <c r="AG258" i="3"/>
  <c r="AH258" i="3" s="1"/>
  <c r="AJ258" i="3" s="1"/>
  <c r="AM258" i="3" s="1"/>
  <c r="AG259" i="3"/>
  <c r="AH259" i="3" s="1"/>
  <c r="AJ259" i="3" s="1"/>
  <c r="AG260" i="3"/>
  <c r="AH260" i="3" s="1"/>
  <c r="AJ260" i="3" s="1"/>
  <c r="AG261" i="3"/>
  <c r="AH261" i="3" s="1"/>
  <c r="AJ261" i="3" s="1"/>
  <c r="AM261" i="3" s="1"/>
  <c r="AG262" i="3"/>
  <c r="AG263" i="3"/>
  <c r="AH263" i="3" s="1"/>
  <c r="AJ263" i="3" s="1"/>
  <c r="AG264" i="3"/>
  <c r="AH264" i="3" s="1"/>
  <c r="AJ264" i="3" s="1"/>
  <c r="AM264" i="3" s="1"/>
  <c r="AG265" i="3"/>
  <c r="AH265" i="3" s="1"/>
  <c r="AJ265" i="3" s="1"/>
  <c r="AG266" i="3"/>
  <c r="AG267" i="3"/>
  <c r="AG268" i="3"/>
  <c r="AG269" i="3"/>
  <c r="AH269" i="3" s="1"/>
  <c r="AJ269" i="3" s="1"/>
  <c r="AG270" i="3"/>
  <c r="AH270" i="3" s="1"/>
  <c r="AJ270" i="3" s="1"/>
  <c r="AM270" i="3" s="1"/>
  <c r="AG271" i="3"/>
  <c r="AH271" i="3" s="1"/>
  <c r="AJ271" i="3" s="1"/>
  <c r="AG272" i="3"/>
  <c r="AG273" i="3"/>
  <c r="AH273" i="3" s="1"/>
  <c r="AJ273" i="3" s="1"/>
  <c r="AM273" i="3" s="1"/>
  <c r="AG274" i="3"/>
  <c r="AG275" i="3"/>
  <c r="AH275" i="3" s="1"/>
  <c r="AJ275" i="3" s="1"/>
  <c r="AG276" i="3"/>
  <c r="AH276" i="3" s="1"/>
  <c r="AJ276" i="3" s="1"/>
  <c r="AM276" i="3" s="1"/>
  <c r="AG277" i="3"/>
  <c r="AH277" i="3" s="1"/>
  <c r="AJ277" i="3" s="1"/>
  <c r="AG278" i="3"/>
  <c r="AG279" i="3"/>
  <c r="AH279" i="3" s="1"/>
  <c r="AJ279" i="3" s="1"/>
  <c r="AM279" i="3" s="1"/>
  <c r="AG280" i="3"/>
  <c r="AG281" i="3"/>
  <c r="AH281" i="3" s="1"/>
  <c r="AJ281" i="3" s="1"/>
  <c r="AG282" i="3"/>
  <c r="AH282" i="3" s="1"/>
  <c r="AJ282" i="3" s="1"/>
  <c r="AM282" i="3" s="1"/>
  <c r="AG283" i="3"/>
  <c r="AH283" i="3" s="1"/>
  <c r="AJ283" i="3" s="1"/>
  <c r="AG284" i="3"/>
  <c r="AH284" i="3" s="1"/>
  <c r="AJ284" i="3" s="1"/>
  <c r="AG285" i="3"/>
  <c r="AG286" i="3"/>
  <c r="AG287" i="3"/>
  <c r="AH287" i="3" s="1"/>
  <c r="AJ287" i="3" s="1"/>
  <c r="AG288" i="3"/>
  <c r="AH288" i="3" s="1"/>
  <c r="AJ288" i="3" s="1"/>
  <c r="AM288" i="3" s="1"/>
  <c r="AG289" i="3"/>
  <c r="AH289" i="3" s="1"/>
  <c r="AJ289" i="3" s="1"/>
  <c r="AG290" i="3"/>
  <c r="AG291" i="3"/>
  <c r="AH291" i="3" s="1"/>
  <c r="AJ291" i="3" s="1"/>
  <c r="AM291" i="3" s="1"/>
  <c r="AG292" i="3"/>
  <c r="AG293" i="3"/>
  <c r="AH293" i="3" s="1"/>
  <c r="AJ293" i="3" s="1"/>
  <c r="AG294" i="3"/>
  <c r="AH294" i="3" s="1"/>
  <c r="AJ294" i="3" s="1"/>
  <c r="AM294" i="3" s="1"/>
  <c r="AG295" i="3"/>
  <c r="AH295" i="3" s="1"/>
  <c r="AJ295" i="3" s="1"/>
  <c r="AG296" i="3"/>
  <c r="AG297" i="3"/>
  <c r="AH297" i="3" s="1"/>
  <c r="AJ297" i="3" s="1"/>
  <c r="AM297" i="3" s="1"/>
  <c r="AG298" i="3"/>
  <c r="AG299" i="3"/>
  <c r="AH299" i="3" s="1"/>
  <c r="AJ299" i="3" s="1"/>
  <c r="AG300" i="3"/>
  <c r="AH300" i="3" s="1"/>
  <c r="AJ300" i="3" s="1"/>
  <c r="AM300" i="3" s="1"/>
  <c r="AG301" i="3"/>
  <c r="AH301" i="3" s="1"/>
  <c r="AJ301" i="3" s="1"/>
  <c r="AG302" i="3"/>
  <c r="AG303" i="3"/>
  <c r="AG304" i="3"/>
  <c r="AG305" i="3"/>
  <c r="AH305" i="3" s="1"/>
  <c r="AJ305" i="3" s="1"/>
  <c r="AG306" i="3"/>
  <c r="AH306" i="3" s="1"/>
  <c r="AJ306" i="3" s="1"/>
  <c r="AM306" i="3" s="1"/>
  <c r="AG307" i="3"/>
  <c r="AH307" i="3" s="1"/>
  <c r="AJ307" i="3" s="1"/>
  <c r="AG308" i="3"/>
  <c r="AH308" i="3" s="1"/>
  <c r="AJ308" i="3" s="1"/>
  <c r="AG309" i="3"/>
  <c r="AH309" i="3" s="1"/>
  <c r="AJ309" i="3" s="1"/>
  <c r="AG310" i="3"/>
  <c r="AG311" i="3"/>
  <c r="AH311" i="3" s="1"/>
  <c r="AJ311" i="3" s="1"/>
  <c r="AG312" i="3"/>
  <c r="AG313" i="3"/>
  <c r="AH313" i="3" s="1"/>
  <c r="AJ313" i="3" s="1"/>
  <c r="AG314" i="3"/>
  <c r="AG315" i="3"/>
  <c r="AH315" i="3" s="1"/>
  <c r="AJ315" i="3" s="1"/>
  <c r="AG316" i="3"/>
  <c r="AG317" i="3"/>
  <c r="AH317" i="3" s="1"/>
  <c r="AJ317" i="3" s="1"/>
  <c r="AG318" i="3"/>
  <c r="AH318" i="3" s="1"/>
  <c r="AJ318" i="3" s="1"/>
  <c r="AM318" i="3" s="1"/>
  <c r="AG319" i="3"/>
  <c r="AH319" i="3" s="1"/>
  <c r="AJ319" i="3" s="1"/>
  <c r="AG320" i="3"/>
  <c r="AH320" i="3" s="1"/>
  <c r="AJ320" i="3" s="1"/>
  <c r="AG321" i="3"/>
  <c r="AH321" i="3" s="1"/>
  <c r="AJ321" i="3" s="1"/>
  <c r="AM321" i="3" s="1"/>
  <c r="AG322" i="3"/>
  <c r="AG323" i="3"/>
  <c r="AH323" i="3" s="1"/>
  <c r="AJ323" i="3" s="1"/>
  <c r="AG324" i="3"/>
  <c r="AG325" i="3"/>
  <c r="AH325" i="3" s="1"/>
  <c r="AJ325" i="3" s="1"/>
  <c r="AG326" i="3"/>
  <c r="AG327" i="3"/>
  <c r="AH327" i="3" s="1"/>
  <c r="AJ327" i="3" s="1"/>
  <c r="AM327" i="3" s="1"/>
  <c r="AG328" i="3"/>
  <c r="AG329" i="3"/>
  <c r="AH329" i="3" s="1"/>
  <c r="AJ329" i="3" s="1"/>
  <c r="AG330" i="3"/>
  <c r="AH330" i="3" s="1"/>
  <c r="AJ330" i="3" s="1"/>
  <c r="AM330" i="3" s="1"/>
  <c r="AG331" i="3"/>
  <c r="AH331" i="3" s="1"/>
  <c r="AJ331" i="3" s="1"/>
  <c r="AG332" i="3"/>
  <c r="AG333" i="3"/>
  <c r="AH333" i="3" s="1"/>
  <c r="AJ333" i="3" s="1"/>
  <c r="AM333" i="3" s="1"/>
  <c r="AG334" i="3"/>
  <c r="AG335" i="3"/>
  <c r="AH335" i="3" s="1"/>
  <c r="AJ335" i="3" s="1"/>
  <c r="AG336" i="3"/>
  <c r="AH336" i="3" s="1"/>
  <c r="AJ336" i="3" s="1"/>
  <c r="AM336" i="3" s="1"/>
  <c r="AG337" i="3"/>
  <c r="AH337" i="3" s="1"/>
  <c r="AJ337" i="3" s="1"/>
  <c r="AG338" i="3"/>
  <c r="AG339" i="3"/>
  <c r="AH339" i="3" s="1"/>
  <c r="AJ339" i="3" s="1"/>
  <c r="AG340" i="3"/>
  <c r="AG341" i="3"/>
  <c r="AH341" i="3" s="1"/>
  <c r="AJ341" i="3" s="1"/>
  <c r="AG342" i="3"/>
  <c r="AH342" i="3" s="1"/>
  <c r="AJ342" i="3" s="1"/>
  <c r="AM342" i="3" s="1"/>
  <c r="AG343" i="3"/>
  <c r="AH343" i="3" s="1"/>
  <c r="AJ343" i="3" s="1"/>
  <c r="AG344" i="3"/>
  <c r="AH344" i="3" s="1"/>
  <c r="AJ344" i="3" s="1"/>
  <c r="AG345" i="3"/>
  <c r="AH345" i="3" s="1"/>
  <c r="AJ345" i="3" s="1"/>
  <c r="AM345" i="3" s="1"/>
  <c r="AG346" i="3"/>
  <c r="AG347" i="3"/>
  <c r="AH347" i="3" s="1"/>
  <c r="AJ347" i="3" s="1"/>
  <c r="AG348" i="3"/>
  <c r="AH348" i="3" s="1"/>
  <c r="AJ348" i="3" s="1"/>
  <c r="AM348" i="3" s="1"/>
  <c r="AG349" i="3"/>
  <c r="AH349" i="3" s="1"/>
  <c r="AJ349" i="3" s="1"/>
  <c r="AG350" i="3"/>
  <c r="AG351" i="3"/>
  <c r="AH351" i="3" s="1"/>
  <c r="AJ351" i="3" s="1"/>
  <c r="AG352" i="3"/>
  <c r="AG353" i="3"/>
  <c r="AH353" i="3" s="1"/>
  <c r="AJ353" i="3" s="1"/>
  <c r="AG354" i="3"/>
  <c r="AH354" i="3" s="1"/>
  <c r="AJ354" i="3" s="1"/>
  <c r="AM354" i="3" s="1"/>
  <c r="AG355" i="3"/>
  <c r="AH355" i="3" s="1"/>
  <c r="AJ355" i="3" s="1"/>
  <c r="AG356" i="3"/>
  <c r="AG357" i="3"/>
  <c r="AH357" i="3" s="1"/>
  <c r="AJ357" i="3" s="1"/>
  <c r="AM357" i="3" s="1"/>
  <c r="AG358" i="3"/>
  <c r="AG359" i="3"/>
  <c r="AH359" i="3" s="1"/>
  <c r="AJ359" i="3" s="1"/>
  <c r="AG360" i="3"/>
  <c r="AH360" i="3" s="1"/>
  <c r="AJ360" i="3" s="1"/>
  <c r="AM360" i="3" s="1"/>
  <c r="AG361" i="3"/>
  <c r="AH361" i="3" s="1"/>
  <c r="AJ361" i="3" s="1"/>
  <c r="AG362" i="3"/>
  <c r="AG363" i="3"/>
  <c r="AH363" i="3" s="1"/>
  <c r="AJ363" i="3" s="1"/>
  <c r="AG364" i="3"/>
  <c r="AG365" i="3"/>
  <c r="AH365" i="3" s="1"/>
  <c r="AJ365" i="3" s="1"/>
  <c r="AG366" i="3"/>
  <c r="AH366" i="3" s="1"/>
  <c r="AJ366" i="3" s="1"/>
  <c r="AM366" i="3" s="1"/>
  <c r="AG367" i="3"/>
  <c r="AH367" i="3" s="1"/>
  <c r="AJ367" i="3" s="1"/>
  <c r="AG368" i="3"/>
  <c r="AH368" i="3" s="1"/>
  <c r="AJ368" i="3" s="1"/>
  <c r="AG369" i="3"/>
  <c r="AH369" i="3" s="1"/>
  <c r="AJ369" i="3" s="1"/>
  <c r="AM369" i="3" s="1"/>
  <c r="AG370" i="3"/>
  <c r="AG371" i="3"/>
  <c r="AG372" i="3"/>
  <c r="AH372" i="3" s="1"/>
  <c r="AJ372" i="3" s="1"/>
  <c r="AM372" i="3" s="1"/>
  <c r="AG373" i="3"/>
  <c r="AH373" i="3" s="1"/>
  <c r="AJ373" i="3" s="1"/>
  <c r="AG374" i="3"/>
  <c r="AG375" i="3"/>
  <c r="AH375" i="3" s="1"/>
  <c r="AJ375" i="3" s="1"/>
  <c r="AM375" i="3" s="1"/>
  <c r="AG376" i="3"/>
  <c r="AG377" i="3"/>
  <c r="AH377" i="3" s="1"/>
  <c r="AJ377" i="3" s="1"/>
  <c r="AG378" i="3"/>
  <c r="AH378" i="3" s="1"/>
  <c r="AJ378" i="3" s="1"/>
  <c r="AM378" i="3" s="1"/>
  <c r="AG379" i="3"/>
  <c r="AH379" i="3" s="1"/>
  <c r="AJ379" i="3" s="1"/>
  <c r="AG380" i="3"/>
  <c r="AG381" i="3"/>
  <c r="AH381" i="3" s="1"/>
  <c r="AJ381" i="3" s="1"/>
  <c r="AG382" i="3"/>
  <c r="AG383" i="3"/>
  <c r="AH383" i="3" s="1"/>
  <c r="AJ383" i="3" s="1"/>
  <c r="AG384" i="3"/>
  <c r="AH384" i="3" s="1"/>
  <c r="AJ384" i="3" s="1"/>
  <c r="AM384" i="3" s="1"/>
  <c r="AG385" i="3"/>
  <c r="AH385" i="3" s="1"/>
  <c r="AJ385" i="3" s="1"/>
  <c r="AG386" i="3"/>
  <c r="AG387" i="3"/>
  <c r="AH387" i="3" s="1"/>
  <c r="AJ387" i="3" s="1"/>
  <c r="AG388" i="3"/>
  <c r="AG389" i="3"/>
  <c r="AH389" i="3" s="1"/>
  <c r="AJ389" i="3" s="1"/>
  <c r="AG390" i="3"/>
  <c r="AH390" i="3" s="1"/>
  <c r="AJ390" i="3" s="1"/>
  <c r="AM390" i="3" s="1"/>
  <c r="AG391" i="3"/>
  <c r="AH391" i="3" s="1"/>
  <c r="AJ391" i="3" s="1"/>
  <c r="AG392" i="3"/>
  <c r="AG393" i="3"/>
  <c r="AG394" i="3"/>
  <c r="AG395" i="3"/>
  <c r="AH395" i="3" s="1"/>
  <c r="AJ395" i="3" s="1"/>
  <c r="AG396" i="3"/>
  <c r="AH396" i="3" s="1"/>
  <c r="AJ396" i="3" s="1"/>
  <c r="AM396" i="3" s="1"/>
  <c r="AG397" i="3"/>
  <c r="AH397" i="3" s="1"/>
  <c r="AJ397" i="3" s="1"/>
  <c r="AG398" i="3"/>
  <c r="AG399" i="3"/>
  <c r="AH399" i="3" s="1"/>
  <c r="AJ399" i="3" s="1"/>
  <c r="AM399" i="3" s="1"/>
  <c r="AG400" i="3"/>
  <c r="AG401" i="3"/>
  <c r="AH401" i="3" s="1"/>
  <c r="AJ401" i="3" s="1"/>
  <c r="AG402" i="3"/>
  <c r="AH402" i="3" s="1"/>
  <c r="AJ402" i="3" s="1"/>
  <c r="AM402" i="3" s="1"/>
  <c r="AG403" i="3"/>
  <c r="AH403" i="3" s="1"/>
  <c r="AJ403" i="3" s="1"/>
  <c r="AG404" i="3"/>
  <c r="AH404" i="3" s="1"/>
  <c r="AJ404" i="3" s="1"/>
  <c r="AG405" i="3"/>
  <c r="AH405" i="3" s="1"/>
  <c r="AJ405" i="3" s="1"/>
  <c r="AG406" i="3"/>
  <c r="AG407" i="3"/>
  <c r="AH407" i="3" s="1"/>
  <c r="AJ407" i="3" s="1"/>
  <c r="AG408" i="3"/>
  <c r="AH408" i="3" s="1"/>
  <c r="AJ408" i="3" s="1"/>
  <c r="AM408" i="3" s="1"/>
  <c r="AG409" i="3"/>
  <c r="AH409" i="3" s="1"/>
  <c r="AJ409" i="3" s="1"/>
  <c r="AG410" i="3"/>
  <c r="AG411" i="3"/>
  <c r="AH411" i="3" s="1"/>
  <c r="AJ411" i="3" s="1"/>
  <c r="AG412" i="3"/>
  <c r="AG413" i="3"/>
  <c r="AH413" i="3" s="1"/>
  <c r="AJ413" i="3" s="1"/>
  <c r="AG414" i="3"/>
  <c r="AG415" i="3"/>
  <c r="AH415" i="3" s="1"/>
  <c r="AJ415" i="3" s="1"/>
  <c r="AG416" i="3"/>
  <c r="AG417" i="3"/>
  <c r="AH417" i="3" s="1"/>
  <c r="AJ417" i="3" s="1"/>
  <c r="AM417" i="3" s="1"/>
  <c r="AG418" i="3"/>
  <c r="AG419" i="3"/>
  <c r="AH419" i="3" s="1"/>
  <c r="AJ419" i="3" s="1"/>
  <c r="AG420" i="3"/>
  <c r="AH420" i="3" s="1"/>
  <c r="AJ420" i="3" s="1"/>
  <c r="AM420" i="3" s="1"/>
  <c r="AG421" i="3"/>
  <c r="AH421" i="3" s="1"/>
  <c r="AJ421" i="3" s="1"/>
  <c r="AG422" i="3"/>
  <c r="AG423" i="3"/>
  <c r="AH423" i="3" s="1"/>
  <c r="AJ423" i="3" s="1"/>
  <c r="AM423" i="3" s="1"/>
  <c r="AG424" i="3"/>
  <c r="AG425" i="3"/>
  <c r="AH425" i="3" s="1"/>
  <c r="AJ425" i="3" s="1"/>
  <c r="AG426" i="3"/>
  <c r="AG427" i="3"/>
  <c r="AH427" i="3" s="1"/>
  <c r="AJ427" i="3" s="1"/>
  <c r="AG428" i="3"/>
  <c r="AH428" i="3" s="1"/>
  <c r="AJ428" i="3" s="1"/>
  <c r="AG429" i="3"/>
  <c r="AH429" i="3" s="1"/>
  <c r="AJ429" i="3" s="1"/>
  <c r="AM429" i="3" s="1"/>
  <c r="AG430" i="3"/>
  <c r="AG431" i="3"/>
  <c r="AH431" i="3" s="1"/>
  <c r="AJ431" i="3" s="1"/>
  <c r="AG432" i="3"/>
  <c r="AH432" i="3" s="1"/>
  <c r="AJ432" i="3" s="1"/>
  <c r="AM432" i="3" s="1"/>
  <c r="AG433" i="3"/>
  <c r="AH433" i="3" s="1"/>
  <c r="AJ433" i="3" s="1"/>
  <c r="AG434" i="3"/>
  <c r="AG435" i="3"/>
  <c r="AH435" i="3" s="1"/>
  <c r="AJ435" i="3" s="1"/>
  <c r="AG436" i="3"/>
  <c r="AG437" i="3"/>
  <c r="AH437" i="3" s="1"/>
  <c r="AJ437" i="3" s="1"/>
  <c r="AG438" i="3"/>
  <c r="AH438" i="3" s="1"/>
  <c r="AJ438" i="3" s="1"/>
  <c r="AM438" i="3" s="1"/>
  <c r="AG439" i="3"/>
  <c r="AH439" i="3" s="1"/>
  <c r="AJ439" i="3" s="1"/>
  <c r="AG440" i="3"/>
  <c r="AG441" i="3"/>
  <c r="AH441" i="3" s="1"/>
  <c r="AJ441" i="3" s="1"/>
  <c r="AG442" i="3"/>
  <c r="AG443" i="3"/>
  <c r="AH443" i="3" s="1"/>
  <c r="AJ443" i="3" s="1"/>
  <c r="AG444" i="3"/>
  <c r="AH444" i="3" s="1"/>
  <c r="AJ444" i="3" s="1"/>
  <c r="AM444" i="3" s="1"/>
  <c r="AG445" i="3"/>
  <c r="AH445" i="3" s="1"/>
  <c r="AJ445" i="3" s="1"/>
  <c r="AG446" i="3"/>
  <c r="AG447" i="3"/>
  <c r="AH447" i="3" s="1"/>
  <c r="AJ447" i="3" s="1"/>
  <c r="AM447" i="3" s="1"/>
  <c r="AG448" i="3"/>
  <c r="AG449" i="3"/>
  <c r="AH449" i="3" s="1"/>
  <c r="AJ449" i="3" s="1"/>
  <c r="AG450" i="3"/>
  <c r="AH450" i="3" s="1"/>
  <c r="AJ450" i="3" s="1"/>
  <c r="AM450" i="3" s="1"/>
  <c r="AG451" i="3"/>
  <c r="AH451" i="3" s="1"/>
  <c r="AJ451" i="3" s="1"/>
  <c r="AG452" i="3"/>
  <c r="AG453" i="3"/>
  <c r="AH453" i="3" s="1"/>
  <c r="AJ453" i="3" s="1"/>
  <c r="AG454" i="3"/>
  <c r="AG455" i="3"/>
  <c r="AH455" i="3" s="1"/>
  <c r="AJ455" i="3" s="1"/>
  <c r="AG456" i="3"/>
  <c r="AH456" i="3" s="1"/>
  <c r="AJ456" i="3" s="1"/>
  <c r="AM456" i="3" s="1"/>
  <c r="AG457" i="3"/>
  <c r="AH457" i="3" s="1"/>
  <c r="AJ457" i="3" s="1"/>
  <c r="AG458" i="3"/>
  <c r="AG459" i="3"/>
  <c r="AH459" i="3" s="1"/>
  <c r="AJ459" i="3" s="1"/>
  <c r="AG460" i="3"/>
  <c r="AG461" i="3"/>
  <c r="AH461" i="3" s="1"/>
  <c r="AJ461" i="3" s="1"/>
  <c r="AG462" i="3"/>
  <c r="AH462" i="3" s="1"/>
  <c r="AJ462" i="3" s="1"/>
  <c r="AM462" i="3" s="1"/>
  <c r="AG463" i="3"/>
  <c r="AH463" i="3" s="1"/>
  <c r="AJ463" i="3" s="1"/>
  <c r="AG464" i="3"/>
  <c r="AH464" i="3" s="1"/>
  <c r="AJ464" i="3" s="1"/>
  <c r="AG465" i="3"/>
  <c r="AG466" i="3"/>
  <c r="AG467" i="3"/>
  <c r="AH467" i="3" s="1"/>
  <c r="AJ467" i="3" s="1"/>
  <c r="AG18"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AC124" i="3"/>
  <c r="AC125" i="3"/>
  <c r="AC126" i="3"/>
  <c r="AC127" i="3"/>
  <c r="AC128" i="3"/>
  <c r="AC129" i="3"/>
  <c r="AC130" i="3"/>
  <c r="AC131" i="3"/>
  <c r="AC132" i="3"/>
  <c r="AC133" i="3"/>
  <c r="AC134" i="3"/>
  <c r="AC135" i="3"/>
  <c r="AC136" i="3"/>
  <c r="AC137" i="3"/>
  <c r="AC138" i="3"/>
  <c r="AC139" i="3"/>
  <c r="AC140" i="3"/>
  <c r="AC141" i="3"/>
  <c r="AC142" i="3"/>
  <c r="AC143" i="3"/>
  <c r="AC144" i="3"/>
  <c r="AC145" i="3"/>
  <c r="AC146" i="3"/>
  <c r="AC147" i="3"/>
  <c r="AC148" i="3"/>
  <c r="AC149" i="3"/>
  <c r="AC150" i="3"/>
  <c r="AC151" i="3"/>
  <c r="AC152" i="3"/>
  <c r="AC153" i="3"/>
  <c r="AC154" i="3"/>
  <c r="AC155" i="3"/>
  <c r="AC156" i="3"/>
  <c r="AC157" i="3"/>
  <c r="AC158" i="3"/>
  <c r="AC159" i="3"/>
  <c r="AC160" i="3"/>
  <c r="AC161" i="3"/>
  <c r="AC162" i="3"/>
  <c r="AC163" i="3"/>
  <c r="AC164" i="3"/>
  <c r="AC165" i="3"/>
  <c r="AC166" i="3"/>
  <c r="AC167" i="3"/>
  <c r="AC168" i="3"/>
  <c r="AC169" i="3"/>
  <c r="AC170" i="3"/>
  <c r="AC171" i="3"/>
  <c r="AC172" i="3"/>
  <c r="AC173" i="3"/>
  <c r="AC174" i="3"/>
  <c r="AC175" i="3"/>
  <c r="AC176" i="3"/>
  <c r="AC177" i="3"/>
  <c r="AC178" i="3"/>
  <c r="AC179" i="3"/>
  <c r="AC180" i="3"/>
  <c r="AC181" i="3"/>
  <c r="AC182" i="3"/>
  <c r="AC183" i="3"/>
  <c r="AC184" i="3"/>
  <c r="AC185" i="3"/>
  <c r="AC186" i="3"/>
  <c r="AC187" i="3"/>
  <c r="AC188" i="3"/>
  <c r="AC189" i="3"/>
  <c r="AC190" i="3"/>
  <c r="AC191" i="3"/>
  <c r="AC192" i="3"/>
  <c r="AC193" i="3"/>
  <c r="AC194" i="3"/>
  <c r="AC195" i="3"/>
  <c r="AC196" i="3"/>
  <c r="AC197" i="3"/>
  <c r="AC198" i="3"/>
  <c r="AC199" i="3"/>
  <c r="AC200" i="3"/>
  <c r="AC201" i="3"/>
  <c r="AC202" i="3"/>
  <c r="AC203" i="3"/>
  <c r="AC204" i="3"/>
  <c r="AC205" i="3"/>
  <c r="AC206" i="3"/>
  <c r="AC207" i="3"/>
  <c r="AC208" i="3"/>
  <c r="AC209" i="3"/>
  <c r="AC210" i="3"/>
  <c r="AC211" i="3"/>
  <c r="AC212" i="3"/>
  <c r="AC213" i="3"/>
  <c r="AC214" i="3"/>
  <c r="AC215" i="3"/>
  <c r="AC216" i="3"/>
  <c r="AC217" i="3"/>
  <c r="AC218" i="3"/>
  <c r="AC219" i="3"/>
  <c r="AC220" i="3"/>
  <c r="AC221" i="3"/>
  <c r="AC222" i="3"/>
  <c r="AC223" i="3"/>
  <c r="AC224" i="3"/>
  <c r="AC225" i="3"/>
  <c r="AC226" i="3"/>
  <c r="AC227" i="3"/>
  <c r="AC228" i="3"/>
  <c r="AC229" i="3"/>
  <c r="AC230" i="3"/>
  <c r="AC231" i="3"/>
  <c r="AC232" i="3"/>
  <c r="AC233" i="3"/>
  <c r="AC234" i="3"/>
  <c r="AC235" i="3"/>
  <c r="AC236" i="3"/>
  <c r="AC237" i="3"/>
  <c r="AC238" i="3"/>
  <c r="AC239" i="3"/>
  <c r="AC240" i="3"/>
  <c r="AC241" i="3"/>
  <c r="AC242" i="3"/>
  <c r="AC243" i="3"/>
  <c r="AC244" i="3"/>
  <c r="AC245" i="3"/>
  <c r="AC246" i="3"/>
  <c r="AC247" i="3"/>
  <c r="AC248" i="3"/>
  <c r="AC249" i="3"/>
  <c r="AC250" i="3"/>
  <c r="AC251" i="3"/>
  <c r="AC252" i="3"/>
  <c r="AC253" i="3"/>
  <c r="AC254" i="3"/>
  <c r="AC255" i="3"/>
  <c r="AC256" i="3"/>
  <c r="AC257" i="3"/>
  <c r="AC258" i="3"/>
  <c r="AC259" i="3"/>
  <c r="AC260" i="3"/>
  <c r="AC261" i="3"/>
  <c r="AC262" i="3"/>
  <c r="AC263" i="3"/>
  <c r="AC264" i="3"/>
  <c r="AC265" i="3"/>
  <c r="AC266" i="3"/>
  <c r="AC267" i="3"/>
  <c r="AC268" i="3"/>
  <c r="AC269" i="3"/>
  <c r="AC270" i="3"/>
  <c r="AC271" i="3"/>
  <c r="AC272" i="3"/>
  <c r="AC273" i="3"/>
  <c r="AC274" i="3"/>
  <c r="AC275" i="3"/>
  <c r="AC276" i="3"/>
  <c r="AC277" i="3"/>
  <c r="AC278" i="3"/>
  <c r="AC279" i="3"/>
  <c r="AC280" i="3"/>
  <c r="AC281" i="3"/>
  <c r="AC282" i="3"/>
  <c r="AC283" i="3"/>
  <c r="AC284" i="3"/>
  <c r="AC285" i="3"/>
  <c r="AC286" i="3"/>
  <c r="AC287" i="3"/>
  <c r="AC288" i="3"/>
  <c r="AC289" i="3"/>
  <c r="AC290" i="3"/>
  <c r="AC291" i="3"/>
  <c r="AC292" i="3"/>
  <c r="AC293" i="3"/>
  <c r="AC294" i="3"/>
  <c r="AC295" i="3"/>
  <c r="AC296" i="3"/>
  <c r="AC297" i="3"/>
  <c r="AC298" i="3"/>
  <c r="AC299" i="3"/>
  <c r="AC300" i="3"/>
  <c r="AC301" i="3"/>
  <c r="AC302" i="3"/>
  <c r="AC303" i="3"/>
  <c r="AC304" i="3"/>
  <c r="AC305" i="3"/>
  <c r="AC306" i="3"/>
  <c r="AC307" i="3"/>
  <c r="AC308" i="3"/>
  <c r="AC309" i="3"/>
  <c r="AC310" i="3"/>
  <c r="AC311" i="3"/>
  <c r="AC312" i="3"/>
  <c r="AC313" i="3"/>
  <c r="AC314" i="3"/>
  <c r="AC315" i="3"/>
  <c r="AC316" i="3"/>
  <c r="AC317" i="3"/>
  <c r="AC318" i="3"/>
  <c r="AC319" i="3"/>
  <c r="AC320" i="3"/>
  <c r="AC321" i="3"/>
  <c r="AC322" i="3"/>
  <c r="AC323" i="3"/>
  <c r="AC324" i="3"/>
  <c r="AC325" i="3"/>
  <c r="AC326" i="3"/>
  <c r="AC327" i="3"/>
  <c r="AC328" i="3"/>
  <c r="AC329" i="3"/>
  <c r="AC330" i="3"/>
  <c r="AC331" i="3"/>
  <c r="AC332" i="3"/>
  <c r="AC333" i="3"/>
  <c r="AC334" i="3"/>
  <c r="AC335" i="3"/>
  <c r="AC336" i="3"/>
  <c r="AC337" i="3"/>
  <c r="AC338" i="3"/>
  <c r="AC339" i="3"/>
  <c r="AC340" i="3"/>
  <c r="AC341" i="3"/>
  <c r="AC342" i="3"/>
  <c r="AC343" i="3"/>
  <c r="AC344" i="3"/>
  <c r="AC345" i="3"/>
  <c r="AC346" i="3"/>
  <c r="AC347" i="3"/>
  <c r="AC348" i="3"/>
  <c r="AC349" i="3"/>
  <c r="AC350" i="3"/>
  <c r="AC351" i="3"/>
  <c r="AC352" i="3"/>
  <c r="AC353" i="3"/>
  <c r="AC354" i="3"/>
  <c r="AC355" i="3"/>
  <c r="AC356" i="3"/>
  <c r="AC357" i="3"/>
  <c r="AC358" i="3"/>
  <c r="AC359" i="3"/>
  <c r="AC360" i="3"/>
  <c r="AC361" i="3"/>
  <c r="AC362" i="3"/>
  <c r="AC363" i="3"/>
  <c r="AC364" i="3"/>
  <c r="AC365" i="3"/>
  <c r="AC366" i="3"/>
  <c r="AC367" i="3"/>
  <c r="AC368" i="3"/>
  <c r="AC369" i="3"/>
  <c r="AC370" i="3"/>
  <c r="AC371" i="3"/>
  <c r="AC372" i="3"/>
  <c r="AC373" i="3"/>
  <c r="AC374" i="3"/>
  <c r="AC375" i="3"/>
  <c r="AC376" i="3"/>
  <c r="AC377" i="3"/>
  <c r="AC378" i="3"/>
  <c r="AC379" i="3"/>
  <c r="AC380" i="3"/>
  <c r="AC381" i="3"/>
  <c r="AC382" i="3"/>
  <c r="AC383" i="3"/>
  <c r="AC384" i="3"/>
  <c r="AC385" i="3"/>
  <c r="AC386" i="3"/>
  <c r="AC387" i="3"/>
  <c r="AC388" i="3"/>
  <c r="AC389" i="3"/>
  <c r="AC390" i="3"/>
  <c r="AC391" i="3"/>
  <c r="AC392" i="3"/>
  <c r="AC393" i="3"/>
  <c r="AC394" i="3"/>
  <c r="AC395" i="3"/>
  <c r="AC396" i="3"/>
  <c r="AC397" i="3"/>
  <c r="AC398" i="3"/>
  <c r="AC399" i="3"/>
  <c r="AC400" i="3"/>
  <c r="AC401" i="3"/>
  <c r="AC402" i="3"/>
  <c r="AC403" i="3"/>
  <c r="AC404" i="3"/>
  <c r="AC405" i="3"/>
  <c r="AC406" i="3"/>
  <c r="AC407" i="3"/>
  <c r="AC408" i="3"/>
  <c r="AC409" i="3"/>
  <c r="AC410" i="3"/>
  <c r="AC411" i="3"/>
  <c r="AC412" i="3"/>
  <c r="AC413" i="3"/>
  <c r="AC414" i="3"/>
  <c r="AC415" i="3"/>
  <c r="AC416" i="3"/>
  <c r="AC417" i="3"/>
  <c r="AC418" i="3"/>
  <c r="AC419" i="3"/>
  <c r="AC420" i="3"/>
  <c r="AC421" i="3"/>
  <c r="AC422" i="3"/>
  <c r="AC423" i="3"/>
  <c r="AC424" i="3"/>
  <c r="AC425" i="3"/>
  <c r="AC426" i="3"/>
  <c r="AC427" i="3"/>
  <c r="AC428" i="3"/>
  <c r="AC429" i="3"/>
  <c r="AC430" i="3"/>
  <c r="AC431" i="3"/>
  <c r="AC432" i="3"/>
  <c r="AC433" i="3"/>
  <c r="AC434" i="3"/>
  <c r="AC435" i="3"/>
  <c r="AC436" i="3"/>
  <c r="AC437" i="3"/>
  <c r="AC438" i="3"/>
  <c r="AC439" i="3"/>
  <c r="AC440" i="3"/>
  <c r="AC441" i="3"/>
  <c r="AC442" i="3"/>
  <c r="AC443" i="3"/>
  <c r="AC444" i="3"/>
  <c r="AC445" i="3"/>
  <c r="AC446" i="3"/>
  <c r="AC447" i="3"/>
  <c r="AC448" i="3"/>
  <c r="AC449" i="3"/>
  <c r="AC450" i="3"/>
  <c r="AC451" i="3"/>
  <c r="AC452" i="3"/>
  <c r="AC453" i="3"/>
  <c r="AC454" i="3"/>
  <c r="AC455" i="3"/>
  <c r="AC456" i="3"/>
  <c r="AC457" i="3"/>
  <c r="AC458" i="3"/>
  <c r="AC459" i="3"/>
  <c r="AC460" i="3"/>
  <c r="AC461" i="3"/>
  <c r="AC462" i="3"/>
  <c r="AC463" i="3"/>
  <c r="AC464" i="3"/>
  <c r="AC465" i="3"/>
  <c r="AC466" i="3"/>
  <c r="AC467" i="3"/>
  <c r="AG18" i="9"/>
  <c r="B3" i="13"/>
  <c r="I3" i="13" s="1"/>
  <c r="AI22" i="9"/>
  <c r="AI23" i="9"/>
  <c r="AK23" i="9" s="1"/>
  <c r="AI40" i="9"/>
  <c r="AK40" i="9" s="1"/>
  <c r="AI49" i="9"/>
  <c r="AK49" i="9" s="1"/>
  <c r="AI58" i="9"/>
  <c r="AK58" i="9" s="1"/>
  <c r="AI67" i="9"/>
  <c r="AK67" i="9" s="1"/>
  <c r="AI76" i="9"/>
  <c r="AK76" i="9" s="1"/>
  <c r="AI85" i="9"/>
  <c r="AK85" i="9" s="1"/>
  <c r="AI94" i="9"/>
  <c r="AK94" i="9" s="1"/>
  <c r="AI103" i="9"/>
  <c r="AK103" i="9" s="1"/>
  <c r="AI112" i="9"/>
  <c r="AK112" i="9" s="1"/>
  <c r="AI121" i="9"/>
  <c r="AK121" i="9" s="1"/>
  <c r="AI130" i="9"/>
  <c r="AK130" i="9" s="1"/>
  <c r="AI139" i="9"/>
  <c r="AK139" i="9" s="1"/>
  <c r="AI148" i="9"/>
  <c r="AK148" i="9" s="1"/>
  <c r="AI157" i="9"/>
  <c r="AK157" i="9" s="1"/>
  <c r="AN157" i="9" s="1"/>
  <c r="AI166" i="9"/>
  <c r="AK166" i="9" s="1"/>
  <c r="AI175" i="9"/>
  <c r="AK175" i="9" s="1"/>
  <c r="AI184" i="9"/>
  <c r="AK184" i="9" s="1"/>
  <c r="AI193" i="9"/>
  <c r="AK193" i="9" s="1"/>
  <c r="AI202" i="9"/>
  <c r="AK202" i="9" s="1"/>
  <c r="AI211" i="9"/>
  <c r="AK211" i="9" s="1"/>
  <c r="AN211" i="9" s="1"/>
  <c r="AI220" i="9"/>
  <c r="AK220" i="9" s="1"/>
  <c r="AI229" i="9"/>
  <c r="AK229" i="9" s="1"/>
  <c r="AI238" i="9"/>
  <c r="AK238" i="9" s="1"/>
  <c r="AI247" i="9"/>
  <c r="AK247" i="9" s="1"/>
  <c r="AI256" i="9"/>
  <c r="AK256" i="9" s="1"/>
  <c r="AI265" i="9"/>
  <c r="AK265" i="9" s="1"/>
  <c r="AN265" i="9" s="1"/>
  <c r="AI274" i="9"/>
  <c r="AK274" i="9" s="1"/>
  <c r="AI283" i="9"/>
  <c r="AK283" i="9" s="1"/>
  <c r="AN283" i="9" s="1"/>
  <c r="AI292" i="9"/>
  <c r="AK292" i="9" s="1"/>
  <c r="AI301" i="9"/>
  <c r="AK301" i="9" s="1"/>
  <c r="AN301" i="9" s="1"/>
  <c r="AI310" i="9"/>
  <c r="AK310" i="9" s="1"/>
  <c r="AI319" i="9"/>
  <c r="AK319" i="9" s="1"/>
  <c r="AI328" i="9"/>
  <c r="AK328" i="9" s="1"/>
  <c r="AN328" i="9" s="1"/>
  <c r="AI337" i="9"/>
  <c r="AK337" i="9" s="1"/>
  <c r="AN337" i="9" s="1"/>
  <c r="AI364" i="9"/>
  <c r="AK364" i="9" s="1"/>
  <c r="AI373" i="9"/>
  <c r="AK373" i="9" s="1"/>
  <c r="AI382" i="9"/>
  <c r="AK382" i="9" s="1"/>
  <c r="AI391" i="9"/>
  <c r="AK391" i="9" s="1"/>
  <c r="AI400" i="9"/>
  <c r="AK400" i="9" s="1"/>
  <c r="AI409" i="9"/>
  <c r="AK409" i="9" s="1"/>
  <c r="AN409" i="9" s="1"/>
  <c r="AI418" i="9"/>
  <c r="AK418" i="9" s="1"/>
  <c r="AI427" i="9"/>
  <c r="AK427" i="9" s="1"/>
  <c r="AI436" i="9"/>
  <c r="AK436" i="9" s="1"/>
  <c r="AI445" i="9"/>
  <c r="AK445" i="9" s="1"/>
  <c r="AN445" i="9" s="1"/>
  <c r="AI454" i="9"/>
  <c r="AK454" i="9" s="1"/>
  <c r="AI463" i="9"/>
  <c r="AK463" i="9" s="1"/>
  <c r="AC3" i="2"/>
  <c r="AC532" i="2"/>
  <c r="AC533" i="2"/>
  <c r="AC534" i="2"/>
  <c r="AC535" i="2"/>
  <c r="AC536" i="2"/>
  <c r="AC537" i="2"/>
  <c r="AC9" i="2"/>
  <c r="AC538" i="2"/>
  <c r="AC10" i="2"/>
  <c r="AC539" i="2"/>
  <c r="AC540" i="2"/>
  <c r="AC11" i="2"/>
  <c r="V42" i="3"/>
  <c r="AC541" i="2"/>
  <c r="AC12" i="2"/>
  <c r="V45" i="3"/>
  <c r="AC542" i="2"/>
  <c r="AC13" i="2"/>
  <c r="V48" i="3"/>
  <c r="AC14" i="2"/>
  <c r="V51" i="3"/>
  <c r="AC15" i="2"/>
  <c r="V54" i="3"/>
  <c r="AC16" i="2"/>
  <c r="V57" i="3"/>
  <c r="AC17" i="2"/>
  <c r="V60" i="3"/>
  <c r="AC18" i="2"/>
  <c r="V63" i="3"/>
  <c r="AC19" i="2"/>
  <c r="V66" i="3"/>
  <c r="AC20" i="2"/>
  <c r="V69" i="3"/>
  <c r="V72" i="3"/>
  <c r="V75" i="3"/>
  <c r="V78" i="3"/>
  <c r="V81" i="3"/>
  <c r="V84" i="3"/>
  <c r="V87" i="3"/>
  <c r="V90" i="3"/>
  <c r="V93" i="3"/>
  <c r="V96" i="3"/>
  <c r="V99" i="3"/>
  <c r="V102" i="3"/>
  <c r="V105" i="3"/>
  <c r="V108" i="3"/>
  <c r="V111" i="3"/>
  <c r="V114" i="3"/>
  <c r="V117" i="3"/>
  <c r="V120" i="3"/>
  <c r="V123" i="3"/>
  <c r="V126" i="3"/>
  <c r="V129" i="3"/>
  <c r="V132" i="3"/>
  <c r="V135" i="3"/>
  <c r="V138" i="3"/>
  <c r="V141" i="3"/>
  <c r="V144" i="3"/>
  <c r="V147" i="3"/>
  <c r="V150" i="3"/>
  <c r="V153" i="3"/>
  <c r="V156" i="3"/>
  <c r="V159" i="3"/>
  <c r="V162" i="3"/>
  <c r="V165" i="3"/>
  <c r="V168" i="3"/>
  <c r="V171" i="3"/>
  <c r="V174" i="3"/>
  <c r="V177" i="3"/>
  <c r="V180" i="3"/>
  <c r="V183" i="3"/>
  <c r="V186" i="3"/>
  <c r="V189" i="3"/>
  <c r="V192" i="3"/>
  <c r="V195" i="3"/>
  <c r="V198" i="3"/>
  <c r="V201" i="3"/>
  <c r="V204" i="3"/>
  <c r="V207" i="3"/>
  <c r="V210" i="3"/>
  <c r="V213" i="3"/>
  <c r="V216" i="3"/>
  <c r="V219" i="3"/>
  <c r="V222" i="3"/>
  <c r="V225" i="3"/>
  <c r="V228" i="3"/>
  <c r="V231" i="3"/>
  <c r="V234" i="3"/>
  <c r="V237" i="3"/>
  <c r="V240" i="3"/>
  <c r="V243" i="3"/>
  <c r="V246" i="3"/>
  <c r="V249" i="3"/>
  <c r="V252" i="3"/>
  <c r="V255" i="3"/>
  <c r="V258" i="3"/>
  <c r="V261" i="3"/>
  <c r="V264" i="3"/>
  <c r="V267" i="3"/>
  <c r="V270" i="3"/>
  <c r="V273" i="3"/>
  <c r="V276" i="3"/>
  <c r="V279" i="3"/>
  <c r="V282" i="3"/>
  <c r="V285" i="3"/>
  <c r="V288" i="3"/>
  <c r="V291" i="3"/>
  <c r="V294" i="3"/>
  <c r="V297" i="3"/>
  <c r="V300" i="3"/>
  <c r="V303" i="3"/>
  <c r="V306" i="3"/>
  <c r="V309" i="3"/>
  <c r="V312" i="3"/>
  <c r="V315" i="3"/>
  <c r="V318" i="3"/>
  <c r="V321" i="3"/>
  <c r="V324" i="3"/>
  <c r="V327" i="3"/>
  <c r="V330" i="3"/>
  <c r="V333" i="3"/>
  <c r="V336" i="3"/>
  <c r="V339" i="3"/>
  <c r="V342" i="3"/>
  <c r="V345" i="3"/>
  <c r="V348" i="3"/>
  <c r="V351" i="3"/>
  <c r="V354" i="3"/>
  <c r="V357" i="3"/>
  <c r="V360" i="3"/>
  <c r="V363" i="3"/>
  <c r="V366" i="3"/>
  <c r="V369" i="3"/>
  <c r="V372" i="3"/>
  <c r="V375" i="3"/>
  <c r="V378" i="3"/>
  <c r="V381" i="3"/>
  <c r="V384" i="3"/>
  <c r="V387" i="3"/>
  <c r="V390" i="3"/>
  <c r="V393" i="3"/>
  <c r="V396" i="3"/>
  <c r="V399" i="3"/>
  <c r="V402" i="3"/>
  <c r="V405" i="3"/>
  <c r="V408" i="3"/>
  <c r="V411" i="3"/>
  <c r="V414" i="3"/>
  <c r="V417" i="3"/>
  <c r="V420" i="3"/>
  <c r="V423" i="3"/>
  <c r="V426" i="3"/>
  <c r="V429" i="3"/>
  <c r="V432" i="3"/>
  <c r="V435" i="3"/>
  <c r="V438" i="3"/>
  <c r="V441" i="3"/>
  <c r="V444" i="3"/>
  <c r="V447" i="3"/>
  <c r="V450" i="3"/>
  <c r="V453" i="3"/>
  <c r="V456" i="3"/>
  <c r="V459" i="3"/>
  <c r="V462" i="3"/>
  <c r="V465" i="3"/>
  <c r="W18" i="3"/>
  <c r="Y18" i="3"/>
  <c r="Z18" i="3"/>
  <c r="AA18" i="3"/>
  <c r="W21" i="3"/>
  <c r="X21" i="3"/>
  <c r="Y21" i="3"/>
  <c r="Z21" i="3"/>
  <c r="AA21" i="3"/>
  <c r="W24" i="3"/>
  <c r="X24" i="3"/>
  <c r="Y24" i="3"/>
  <c r="Z24" i="3"/>
  <c r="AA24" i="3"/>
  <c r="W27" i="3"/>
  <c r="X27" i="3"/>
  <c r="Y27" i="3"/>
  <c r="Z27" i="3"/>
  <c r="AA27" i="3"/>
  <c r="W30" i="3"/>
  <c r="X30" i="3"/>
  <c r="Y30" i="3"/>
  <c r="Z30" i="3"/>
  <c r="AA30" i="3"/>
  <c r="W33" i="3"/>
  <c r="X33" i="3"/>
  <c r="Y33" i="3"/>
  <c r="Z33" i="3"/>
  <c r="AA33" i="3"/>
  <c r="W36" i="3"/>
  <c r="X36" i="3"/>
  <c r="Y36" i="3"/>
  <c r="Z36" i="3"/>
  <c r="AA36" i="3"/>
  <c r="W39" i="3"/>
  <c r="X39" i="3"/>
  <c r="Y39" i="3"/>
  <c r="Z39" i="3"/>
  <c r="AA39" i="3"/>
  <c r="W42" i="3"/>
  <c r="X42" i="3"/>
  <c r="Y42" i="3"/>
  <c r="Z42" i="3"/>
  <c r="AA42" i="3"/>
  <c r="W45" i="3"/>
  <c r="X45" i="3"/>
  <c r="Y45" i="3"/>
  <c r="Z45" i="3"/>
  <c r="AA45" i="3"/>
  <c r="W48" i="3"/>
  <c r="X48" i="3"/>
  <c r="Y48" i="3"/>
  <c r="Z48" i="3"/>
  <c r="AA48" i="3"/>
  <c r="X51" i="3"/>
  <c r="Y51" i="3"/>
  <c r="Z51" i="3"/>
  <c r="AA51" i="3"/>
  <c r="W51" i="3"/>
  <c r="X54" i="3"/>
  <c r="Y54" i="3"/>
  <c r="Z54" i="3"/>
  <c r="AA54" i="3"/>
  <c r="W54" i="3"/>
  <c r="X57" i="3"/>
  <c r="Y57" i="3"/>
  <c r="Z57" i="3"/>
  <c r="AA57" i="3"/>
  <c r="W57" i="3"/>
  <c r="X60" i="3"/>
  <c r="Y60" i="3"/>
  <c r="Z60" i="3"/>
  <c r="AA60" i="3"/>
  <c r="W60" i="3"/>
  <c r="X63" i="3"/>
  <c r="Y63" i="3"/>
  <c r="Z63" i="3"/>
  <c r="AA63" i="3"/>
  <c r="W63" i="3"/>
  <c r="X66" i="3"/>
  <c r="Y66" i="3"/>
  <c r="Z66" i="3"/>
  <c r="AA66" i="3"/>
  <c r="W66" i="3"/>
  <c r="X69" i="3"/>
  <c r="Y69" i="3"/>
  <c r="Z69" i="3"/>
  <c r="AA69" i="3"/>
  <c r="W69" i="3"/>
  <c r="X72" i="3"/>
  <c r="Y72" i="3"/>
  <c r="Z72" i="3"/>
  <c r="AA72" i="3"/>
  <c r="W72" i="3"/>
  <c r="X75" i="3"/>
  <c r="Y75" i="3"/>
  <c r="Z75" i="3"/>
  <c r="AA75" i="3"/>
  <c r="W75" i="3"/>
  <c r="X78" i="3"/>
  <c r="Y78" i="3"/>
  <c r="Z78" i="3"/>
  <c r="AA78" i="3"/>
  <c r="W78" i="3"/>
  <c r="X81" i="3"/>
  <c r="Y81" i="3"/>
  <c r="Z81" i="3"/>
  <c r="AA81" i="3"/>
  <c r="W81" i="3"/>
  <c r="X84" i="3"/>
  <c r="Y84" i="3"/>
  <c r="Z84" i="3"/>
  <c r="AA84" i="3"/>
  <c r="W84" i="3"/>
  <c r="X87" i="3"/>
  <c r="Y87" i="3"/>
  <c r="Z87" i="3"/>
  <c r="AA87" i="3"/>
  <c r="W87" i="3"/>
  <c r="X90" i="3"/>
  <c r="Y90" i="3"/>
  <c r="Z90" i="3"/>
  <c r="AA90" i="3"/>
  <c r="W90" i="3"/>
  <c r="X93" i="3"/>
  <c r="Y93" i="3"/>
  <c r="Z93" i="3"/>
  <c r="AA93" i="3"/>
  <c r="W93" i="3"/>
  <c r="X96" i="3"/>
  <c r="Y96" i="3"/>
  <c r="Z96" i="3"/>
  <c r="AA96" i="3"/>
  <c r="W96" i="3"/>
  <c r="X99" i="3"/>
  <c r="Y99" i="3"/>
  <c r="Z99" i="3"/>
  <c r="AA99" i="3"/>
  <c r="W99" i="3"/>
  <c r="X102" i="3"/>
  <c r="Y102" i="3"/>
  <c r="Z102" i="3"/>
  <c r="AA102" i="3"/>
  <c r="W102" i="3"/>
  <c r="X105" i="3"/>
  <c r="Y105" i="3"/>
  <c r="Z105" i="3"/>
  <c r="AA105" i="3"/>
  <c r="W105" i="3"/>
  <c r="X108" i="3"/>
  <c r="Y108" i="3"/>
  <c r="Z108" i="3"/>
  <c r="AA108" i="3"/>
  <c r="W108" i="3"/>
  <c r="X111" i="3"/>
  <c r="Y111" i="3"/>
  <c r="Z111" i="3"/>
  <c r="AA111" i="3"/>
  <c r="W111" i="3"/>
  <c r="X114" i="3"/>
  <c r="Y114" i="3"/>
  <c r="Z114" i="3"/>
  <c r="AA114" i="3"/>
  <c r="W114" i="3"/>
  <c r="X117" i="3"/>
  <c r="Y117" i="3"/>
  <c r="Z117" i="3"/>
  <c r="AA117" i="3"/>
  <c r="W117" i="3"/>
  <c r="X120" i="3"/>
  <c r="Y120" i="3"/>
  <c r="Z120" i="3"/>
  <c r="AA120" i="3"/>
  <c r="W120" i="3"/>
  <c r="X123" i="3"/>
  <c r="Y123" i="3"/>
  <c r="Z123" i="3"/>
  <c r="AA123" i="3"/>
  <c r="W123" i="3"/>
  <c r="X126" i="3"/>
  <c r="Y126" i="3"/>
  <c r="Z126" i="3"/>
  <c r="AA126" i="3"/>
  <c r="W126" i="3"/>
  <c r="X129" i="3"/>
  <c r="Y129" i="3"/>
  <c r="Z129" i="3"/>
  <c r="AA129" i="3"/>
  <c r="W129" i="3"/>
  <c r="X132" i="3"/>
  <c r="Y132" i="3"/>
  <c r="Z132" i="3"/>
  <c r="AA132" i="3"/>
  <c r="W132" i="3"/>
  <c r="X135" i="3"/>
  <c r="Y135" i="3"/>
  <c r="Z135" i="3"/>
  <c r="AA135" i="3"/>
  <c r="W135" i="3"/>
  <c r="X138" i="3"/>
  <c r="Y138" i="3"/>
  <c r="Z138" i="3"/>
  <c r="AA138" i="3"/>
  <c r="W138" i="3"/>
  <c r="X141" i="3"/>
  <c r="Y141" i="3"/>
  <c r="Z141" i="3"/>
  <c r="AA141" i="3"/>
  <c r="W141" i="3"/>
  <c r="X144" i="3"/>
  <c r="Y144" i="3"/>
  <c r="Z144" i="3"/>
  <c r="AA144" i="3"/>
  <c r="W144" i="3"/>
  <c r="X147" i="3"/>
  <c r="Y147" i="3"/>
  <c r="Z147" i="3"/>
  <c r="AA147" i="3"/>
  <c r="W147" i="3"/>
  <c r="X150" i="3"/>
  <c r="Y150" i="3"/>
  <c r="Z150" i="3"/>
  <c r="AA150" i="3"/>
  <c r="W150" i="3"/>
  <c r="X153" i="3"/>
  <c r="Y153" i="3"/>
  <c r="Z153" i="3"/>
  <c r="AA153" i="3"/>
  <c r="W153" i="3"/>
  <c r="X156" i="3"/>
  <c r="Y156" i="3"/>
  <c r="Z156" i="3"/>
  <c r="AA156" i="3"/>
  <c r="W156" i="3"/>
  <c r="X159" i="3"/>
  <c r="Y159" i="3"/>
  <c r="Z159" i="3"/>
  <c r="AA159" i="3"/>
  <c r="W159" i="3"/>
  <c r="X162" i="3"/>
  <c r="Y162" i="3"/>
  <c r="Z162" i="3"/>
  <c r="AA162" i="3"/>
  <c r="W162" i="3"/>
  <c r="X165" i="3"/>
  <c r="Y165" i="3"/>
  <c r="Z165" i="3"/>
  <c r="AA165" i="3"/>
  <c r="W165" i="3"/>
  <c r="X168" i="3"/>
  <c r="Y168" i="3"/>
  <c r="Z168" i="3"/>
  <c r="AA168" i="3"/>
  <c r="W168" i="3"/>
  <c r="X171" i="3"/>
  <c r="Y171" i="3"/>
  <c r="Z171" i="3"/>
  <c r="AA171" i="3"/>
  <c r="W171" i="3"/>
  <c r="X174" i="3"/>
  <c r="Y174" i="3"/>
  <c r="Z174" i="3"/>
  <c r="AA174" i="3"/>
  <c r="W174" i="3"/>
  <c r="X177" i="3"/>
  <c r="Y177" i="3"/>
  <c r="Z177" i="3"/>
  <c r="AA177" i="3"/>
  <c r="W177" i="3"/>
  <c r="X180" i="3"/>
  <c r="Y180" i="3"/>
  <c r="Z180" i="3"/>
  <c r="AA180" i="3"/>
  <c r="W180" i="3"/>
  <c r="X183" i="3"/>
  <c r="Y183" i="3"/>
  <c r="Z183" i="3"/>
  <c r="AA183" i="3"/>
  <c r="W183" i="3"/>
  <c r="X186" i="3"/>
  <c r="Y186" i="3"/>
  <c r="Z186" i="3"/>
  <c r="AA186" i="3"/>
  <c r="W186" i="3"/>
  <c r="X189" i="3"/>
  <c r="Y189" i="3"/>
  <c r="Z189" i="3"/>
  <c r="AA189" i="3"/>
  <c r="W189" i="3"/>
  <c r="X192" i="3"/>
  <c r="Y192" i="3"/>
  <c r="Z192" i="3"/>
  <c r="AA192" i="3"/>
  <c r="W192" i="3"/>
  <c r="X195" i="3"/>
  <c r="Y195" i="3"/>
  <c r="Z195" i="3"/>
  <c r="AA195" i="3"/>
  <c r="W195" i="3"/>
  <c r="X198" i="3"/>
  <c r="Y198" i="3"/>
  <c r="Z198" i="3"/>
  <c r="AA198" i="3"/>
  <c r="W198" i="3"/>
  <c r="X201" i="3"/>
  <c r="Y201" i="3"/>
  <c r="Z201" i="3"/>
  <c r="AA201" i="3"/>
  <c r="W201" i="3"/>
  <c r="X204" i="3"/>
  <c r="Y204" i="3"/>
  <c r="Z204" i="3"/>
  <c r="AA204" i="3"/>
  <c r="W204" i="3"/>
  <c r="X207" i="3"/>
  <c r="Y207" i="3"/>
  <c r="Z207" i="3"/>
  <c r="AA207" i="3"/>
  <c r="W207" i="3"/>
  <c r="X210" i="3"/>
  <c r="Y210" i="3"/>
  <c r="Z210" i="3"/>
  <c r="AA210" i="3"/>
  <c r="W210" i="3"/>
  <c r="X213" i="3"/>
  <c r="Y213" i="3"/>
  <c r="Z213" i="3"/>
  <c r="AA213" i="3"/>
  <c r="W213" i="3"/>
  <c r="X216" i="3"/>
  <c r="Y216" i="3"/>
  <c r="Z216" i="3"/>
  <c r="AA216" i="3"/>
  <c r="W216" i="3"/>
  <c r="X219" i="3"/>
  <c r="Y219" i="3"/>
  <c r="Z219" i="3"/>
  <c r="AA219" i="3"/>
  <c r="W219" i="3"/>
  <c r="X222" i="3"/>
  <c r="Y222" i="3"/>
  <c r="Z222" i="3"/>
  <c r="AA222" i="3"/>
  <c r="W222" i="3"/>
  <c r="X225" i="3"/>
  <c r="Y225" i="3"/>
  <c r="Z225" i="3"/>
  <c r="AA225" i="3"/>
  <c r="W225" i="3"/>
  <c r="X228" i="3"/>
  <c r="Y228" i="3"/>
  <c r="Z228" i="3"/>
  <c r="AA228" i="3"/>
  <c r="W228" i="3"/>
  <c r="X231" i="3"/>
  <c r="Y231" i="3"/>
  <c r="Z231" i="3"/>
  <c r="AA231" i="3"/>
  <c r="W231" i="3"/>
  <c r="X234" i="3"/>
  <c r="Y234" i="3"/>
  <c r="Z234" i="3"/>
  <c r="AA234" i="3"/>
  <c r="W234" i="3"/>
  <c r="X237" i="3"/>
  <c r="Y237" i="3"/>
  <c r="Z237" i="3"/>
  <c r="AA237" i="3"/>
  <c r="W237" i="3"/>
  <c r="X240" i="3"/>
  <c r="Y240" i="3"/>
  <c r="Z240" i="3"/>
  <c r="AA240" i="3"/>
  <c r="W240" i="3"/>
  <c r="X243" i="3"/>
  <c r="Y243" i="3"/>
  <c r="Z243" i="3"/>
  <c r="AA243" i="3"/>
  <c r="W243" i="3"/>
  <c r="X246" i="3"/>
  <c r="Y246" i="3"/>
  <c r="Z246" i="3"/>
  <c r="AA246" i="3"/>
  <c r="W246" i="3"/>
  <c r="X249" i="3"/>
  <c r="Y249" i="3"/>
  <c r="Z249" i="3"/>
  <c r="AA249" i="3"/>
  <c r="W249" i="3"/>
  <c r="X252" i="3"/>
  <c r="Y252" i="3"/>
  <c r="Z252" i="3"/>
  <c r="AA252" i="3"/>
  <c r="W252" i="3"/>
  <c r="X255" i="3"/>
  <c r="Y255" i="3"/>
  <c r="Z255" i="3"/>
  <c r="AA255" i="3"/>
  <c r="W255" i="3"/>
  <c r="X258" i="3"/>
  <c r="Y258" i="3"/>
  <c r="Z258" i="3"/>
  <c r="AA258" i="3"/>
  <c r="W258" i="3"/>
  <c r="X261" i="3"/>
  <c r="Y261" i="3"/>
  <c r="Z261" i="3"/>
  <c r="AA261" i="3"/>
  <c r="W261" i="3"/>
  <c r="X264" i="3"/>
  <c r="Y264" i="3"/>
  <c r="Z264" i="3"/>
  <c r="AA264" i="3"/>
  <c r="W264" i="3"/>
  <c r="X267" i="3"/>
  <c r="Y267" i="3"/>
  <c r="Z267" i="3"/>
  <c r="AA267" i="3"/>
  <c r="W267" i="3"/>
  <c r="X270" i="3"/>
  <c r="Y270" i="3"/>
  <c r="Z270" i="3"/>
  <c r="AA270" i="3"/>
  <c r="W270" i="3"/>
  <c r="X273" i="3"/>
  <c r="Y273" i="3"/>
  <c r="Z273" i="3"/>
  <c r="AA273" i="3"/>
  <c r="W273" i="3"/>
  <c r="X276" i="3"/>
  <c r="Y276" i="3"/>
  <c r="Z276" i="3"/>
  <c r="AA276" i="3"/>
  <c r="W276" i="3"/>
  <c r="X279" i="3"/>
  <c r="Y279" i="3"/>
  <c r="Z279" i="3"/>
  <c r="AA279" i="3"/>
  <c r="W279" i="3"/>
  <c r="X282" i="3"/>
  <c r="Y282" i="3"/>
  <c r="Z282" i="3"/>
  <c r="AA282" i="3"/>
  <c r="W282" i="3"/>
  <c r="X285" i="3"/>
  <c r="Y285" i="3"/>
  <c r="Z285" i="3"/>
  <c r="AA285" i="3"/>
  <c r="W285" i="3"/>
  <c r="X288" i="3"/>
  <c r="Y288" i="3"/>
  <c r="Z288" i="3"/>
  <c r="AA288" i="3"/>
  <c r="W288" i="3"/>
  <c r="X291" i="3"/>
  <c r="Y291" i="3"/>
  <c r="Z291" i="3"/>
  <c r="AA291" i="3"/>
  <c r="W291" i="3"/>
  <c r="X294" i="3"/>
  <c r="Y294" i="3"/>
  <c r="Z294" i="3"/>
  <c r="AA294" i="3"/>
  <c r="W294" i="3"/>
  <c r="X297" i="3"/>
  <c r="Y297" i="3"/>
  <c r="Z297" i="3"/>
  <c r="AA297" i="3"/>
  <c r="W297" i="3"/>
  <c r="X300" i="3"/>
  <c r="Y300" i="3"/>
  <c r="Z300" i="3"/>
  <c r="AA300" i="3"/>
  <c r="W300" i="3"/>
  <c r="X303" i="3"/>
  <c r="Y303" i="3"/>
  <c r="Z303" i="3"/>
  <c r="AA303" i="3"/>
  <c r="W303" i="3"/>
  <c r="X306" i="3"/>
  <c r="Y306" i="3"/>
  <c r="Z306" i="3"/>
  <c r="AA306" i="3"/>
  <c r="W306" i="3"/>
  <c r="X309" i="3"/>
  <c r="Y309" i="3"/>
  <c r="Z309" i="3"/>
  <c r="AA309" i="3"/>
  <c r="W309" i="3"/>
  <c r="X312" i="3"/>
  <c r="Y312" i="3"/>
  <c r="Z312" i="3"/>
  <c r="AA312" i="3"/>
  <c r="W312" i="3"/>
  <c r="X315" i="3"/>
  <c r="Y315" i="3"/>
  <c r="Z315" i="3"/>
  <c r="AA315" i="3"/>
  <c r="W315" i="3"/>
  <c r="X318" i="3"/>
  <c r="Y318" i="3"/>
  <c r="Z318" i="3"/>
  <c r="AA318" i="3"/>
  <c r="W318" i="3"/>
  <c r="X321" i="3"/>
  <c r="Y321" i="3"/>
  <c r="Z321" i="3"/>
  <c r="AA321" i="3"/>
  <c r="W321" i="3"/>
  <c r="X324" i="3"/>
  <c r="Y324" i="3"/>
  <c r="Z324" i="3"/>
  <c r="AA324" i="3"/>
  <c r="W324" i="3"/>
  <c r="X327" i="3"/>
  <c r="Y327" i="3"/>
  <c r="Z327" i="3"/>
  <c r="AA327" i="3"/>
  <c r="W327" i="3"/>
  <c r="X330" i="3"/>
  <c r="Y330" i="3"/>
  <c r="Z330" i="3"/>
  <c r="AA330" i="3"/>
  <c r="W330" i="3"/>
  <c r="X333" i="3"/>
  <c r="Y333" i="3"/>
  <c r="Z333" i="3"/>
  <c r="AA333" i="3"/>
  <c r="W333" i="3"/>
  <c r="X336" i="3"/>
  <c r="Y336" i="3"/>
  <c r="Z336" i="3"/>
  <c r="AA336" i="3"/>
  <c r="W336" i="3"/>
  <c r="X339" i="3"/>
  <c r="Y339" i="3"/>
  <c r="Z339" i="3"/>
  <c r="AA339" i="3"/>
  <c r="W339" i="3"/>
  <c r="X342" i="3"/>
  <c r="Y342" i="3"/>
  <c r="Z342" i="3"/>
  <c r="AA342" i="3"/>
  <c r="W342" i="3"/>
  <c r="X345" i="3"/>
  <c r="Y345" i="3"/>
  <c r="Z345" i="3"/>
  <c r="AA345" i="3"/>
  <c r="W345" i="3"/>
  <c r="X348" i="3"/>
  <c r="Y348" i="3"/>
  <c r="Z348" i="3"/>
  <c r="AA348" i="3"/>
  <c r="W348" i="3"/>
  <c r="X351" i="3"/>
  <c r="Y351" i="3"/>
  <c r="Z351" i="3"/>
  <c r="AA351" i="3"/>
  <c r="W351" i="3"/>
  <c r="X354" i="3"/>
  <c r="Y354" i="3"/>
  <c r="Z354" i="3"/>
  <c r="AA354" i="3"/>
  <c r="W354" i="3"/>
  <c r="X357" i="3"/>
  <c r="Y357" i="3"/>
  <c r="Z357" i="3"/>
  <c r="AA357" i="3"/>
  <c r="W357" i="3"/>
  <c r="X360" i="3"/>
  <c r="Y360" i="3"/>
  <c r="Z360" i="3"/>
  <c r="AA360" i="3"/>
  <c r="W360" i="3"/>
  <c r="X363" i="3"/>
  <c r="Y363" i="3"/>
  <c r="Z363" i="3"/>
  <c r="AA363" i="3"/>
  <c r="W363" i="3"/>
  <c r="X366" i="3"/>
  <c r="Y366" i="3"/>
  <c r="Z366" i="3"/>
  <c r="AA366" i="3"/>
  <c r="W366" i="3"/>
  <c r="X369" i="3"/>
  <c r="Y369" i="3"/>
  <c r="Z369" i="3"/>
  <c r="AA369" i="3"/>
  <c r="W369" i="3"/>
  <c r="X372" i="3"/>
  <c r="Y372" i="3"/>
  <c r="Z372" i="3"/>
  <c r="AA372" i="3"/>
  <c r="W372" i="3"/>
  <c r="X375" i="3"/>
  <c r="Y375" i="3"/>
  <c r="Z375" i="3"/>
  <c r="AA375" i="3"/>
  <c r="W375" i="3"/>
  <c r="X378" i="3"/>
  <c r="Y378" i="3"/>
  <c r="Z378" i="3"/>
  <c r="AA378" i="3"/>
  <c r="W378" i="3"/>
  <c r="X381" i="3"/>
  <c r="Y381" i="3"/>
  <c r="Z381" i="3"/>
  <c r="AA381" i="3"/>
  <c r="W381" i="3"/>
  <c r="X384" i="3"/>
  <c r="Y384" i="3"/>
  <c r="Z384" i="3"/>
  <c r="AA384" i="3"/>
  <c r="W384" i="3"/>
  <c r="X387" i="3"/>
  <c r="Y387" i="3"/>
  <c r="Z387" i="3"/>
  <c r="AA387" i="3"/>
  <c r="W387" i="3"/>
  <c r="X390" i="3"/>
  <c r="Y390" i="3"/>
  <c r="Z390" i="3"/>
  <c r="AA390" i="3"/>
  <c r="W390" i="3"/>
  <c r="X393" i="3"/>
  <c r="Y393" i="3"/>
  <c r="Z393" i="3"/>
  <c r="AA393" i="3"/>
  <c r="W393" i="3"/>
  <c r="X396" i="3"/>
  <c r="Y396" i="3"/>
  <c r="Z396" i="3"/>
  <c r="AA396" i="3"/>
  <c r="W396" i="3"/>
  <c r="X399" i="3"/>
  <c r="Y399" i="3"/>
  <c r="Z399" i="3"/>
  <c r="AA399" i="3"/>
  <c r="W399" i="3"/>
  <c r="X402" i="3"/>
  <c r="Y402" i="3"/>
  <c r="Z402" i="3"/>
  <c r="AA402" i="3"/>
  <c r="W402" i="3"/>
  <c r="X405" i="3"/>
  <c r="Y405" i="3"/>
  <c r="Z405" i="3"/>
  <c r="AA405" i="3"/>
  <c r="W405" i="3"/>
  <c r="Y408" i="3"/>
  <c r="Z408" i="3"/>
  <c r="AA408" i="3"/>
  <c r="W408" i="3"/>
  <c r="X408" i="3"/>
  <c r="X411" i="3"/>
  <c r="Y411" i="3"/>
  <c r="Z411" i="3"/>
  <c r="AA411" i="3"/>
  <c r="W411" i="3"/>
  <c r="X414" i="3"/>
  <c r="Y414" i="3"/>
  <c r="Z414" i="3"/>
  <c r="AA414" i="3"/>
  <c r="W414" i="3"/>
  <c r="X417" i="3"/>
  <c r="Y417" i="3"/>
  <c r="Z417" i="3"/>
  <c r="AA417" i="3"/>
  <c r="W417" i="3"/>
  <c r="X420" i="3"/>
  <c r="Y420" i="3"/>
  <c r="Z420" i="3"/>
  <c r="AA420" i="3"/>
  <c r="W420" i="3"/>
  <c r="X423" i="3"/>
  <c r="Y423" i="3"/>
  <c r="Z423" i="3"/>
  <c r="AA423" i="3"/>
  <c r="W423" i="3"/>
  <c r="X426" i="3"/>
  <c r="Y426" i="3"/>
  <c r="Z426" i="3"/>
  <c r="AA426" i="3"/>
  <c r="W426" i="3"/>
  <c r="X429" i="3"/>
  <c r="Y429" i="3"/>
  <c r="Z429" i="3"/>
  <c r="AA429" i="3"/>
  <c r="W429" i="3"/>
  <c r="X432" i="3"/>
  <c r="Y432" i="3"/>
  <c r="Z432" i="3"/>
  <c r="AA432" i="3"/>
  <c r="W432" i="3"/>
  <c r="X435" i="3"/>
  <c r="Y435" i="3"/>
  <c r="Z435" i="3"/>
  <c r="AA435" i="3"/>
  <c r="W435" i="3"/>
  <c r="X438" i="3"/>
  <c r="Y438" i="3"/>
  <c r="Z438" i="3"/>
  <c r="AA438" i="3"/>
  <c r="W438" i="3"/>
  <c r="X441" i="3"/>
  <c r="Y441" i="3"/>
  <c r="Z441" i="3"/>
  <c r="AA441" i="3"/>
  <c r="W441" i="3"/>
  <c r="X444" i="3"/>
  <c r="Y444" i="3"/>
  <c r="Z444" i="3"/>
  <c r="AA444" i="3"/>
  <c r="W444" i="3"/>
  <c r="X447" i="3"/>
  <c r="Y447" i="3"/>
  <c r="Z447" i="3"/>
  <c r="AA447" i="3"/>
  <c r="W447" i="3"/>
  <c r="X450" i="3"/>
  <c r="Y450" i="3"/>
  <c r="Z450" i="3"/>
  <c r="AA450" i="3"/>
  <c r="W450" i="3"/>
  <c r="X453" i="3"/>
  <c r="Y453" i="3"/>
  <c r="Z453" i="3"/>
  <c r="AA453" i="3"/>
  <c r="W453" i="3"/>
  <c r="X456" i="3"/>
  <c r="Y456" i="3"/>
  <c r="Z456" i="3"/>
  <c r="AA456" i="3"/>
  <c r="W456" i="3"/>
  <c r="X459" i="3"/>
  <c r="Y459" i="3"/>
  <c r="Z459" i="3"/>
  <c r="AA459" i="3"/>
  <c r="W459" i="3"/>
  <c r="X462" i="3"/>
  <c r="Y462" i="3"/>
  <c r="Z462" i="3"/>
  <c r="AA462" i="3"/>
  <c r="W462" i="3"/>
  <c r="X465" i="3"/>
  <c r="Y465" i="3"/>
  <c r="Z465" i="3"/>
  <c r="AA465" i="3"/>
  <c r="W465" i="3"/>
  <c r="AF24" i="3"/>
  <c r="AH24" i="3" s="1"/>
  <c r="AF18" i="3"/>
  <c r="AF21" i="3"/>
  <c r="AF27" i="3"/>
  <c r="AM22" i="3"/>
  <c r="AM23" i="3"/>
  <c r="AM26" i="3"/>
  <c r="AM28" i="3"/>
  <c r="AM29" i="3"/>
  <c r="AF30" i="3"/>
  <c r="AM32" i="3"/>
  <c r="AF33" i="3"/>
  <c r="AM34" i="3"/>
  <c r="AM35" i="3"/>
  <c r="AF36" i="3"/>
  <c r="AM37" i="3"/>
  <c r="AM38" i="3"/>
  <c r="AF39" i="3"/>
  <c r="AM40" i="3"/>
  <c r="AM41" i="3"/>
  <c r="AM43" i="3"/>
  <c r="AM44" i="3"/>
  <c r="AM46" i="3"/>
  <c r="AM47" i="3"/>
  <c r="AM49" i="3"/>
  <c r="AM50" i="3"/>
  <c r="AM52" i="3"/>
  <c r="AM53" i="3"/>
  <c r="AM55" i="3"/>
  <c r="AM56" i="3"/>
  <c r="AM58" i="3"/>
  <c r="AM59" i="3"/>
  <c r="AM61" i="3"/>
  <c r="AM62" i="3"/>
  <c r="AM64" i="3"/>
  <c r="AM65" i="3"/>
  <c r="AM67" i="3"/>
  <c r="AM68" i="3"/>
  <c r="AM70" i="3"/>
  <c r="AM71" i="3"/>
  <c r="AM73" i="3"/>
  <c r="AM74" i="3"/>
  <c r="AM76" i="3"/>
  <c r="AM77" i="3"/>
  <c r="AM79" i="3"/>
  <c r="AM80" i="3"/>
  <c r="AM82" i="3"/>
  <c r="AM83" i="3"/>
  <c r="AM85" i="3"/>
  <c r="AM86" i="3"/>
  <c r="AM88" i="3"/>
  <c r="AM89" i="3"/>
  <c r="AM91" i="3"/>
  <c r="AM92" i="3"/>
  <c r="AM94" i="3"/>
  <c r="AM95" i="3"/>
  <c r="AM97" i="3"/>
  <c r="AM98" i="3"/>
  <c r="AM100" i="3"/>
  <c r="AM101" i="3"/>
  <c r="AM103" i="3"/>
  <c r="AM104" i="3"/>
  <c r="AM106" i="3"/>
  <c r="AM107" i="3"/>
  <c r="AM109" i="3"/>
  <c r="AM110" i="3"/>
  <c r="AM112" i="3"/>
  <c r="AM113" i="3"/>
  <c r="AM115" i="3"/>
  <c r="AM116" i="3"/>
  <c r="AM118" i="3"/>
  <c r="AM119" i="3"/>
  <c r="AM121" i="3"/>
  <c r="AM122" i="3"/>
  <c r="AM124" i="3"/>
  <c r="AM125" i="3"/>
  <c r="AM127" i="3"/>
  <c r="AM128" i="3"/>
  <c r="AM130" i="3"/>
  <c r="AM131" i="3"/>
  <c r="AM133" i="3"/>
  <c r="AM134" i="3"/>
  <c r="AM136" i="3"/>
  <c r="AM137" i="3"/>
  <c r="AM139" i="3"/>
  <c r="AM140" i="3"/>
  <c r="AM142" i="3"/>
  <c r="AM143" i="3"/>
  <c r="AM145" i="3"/>
  <c r="AM146" i="3"/>
  <c r="AM148" i="3"/>
  <c r="AM149" i="3"/>
  <c r="AM151" i="3"/>
  <c r="AM152" i="3"/>
  <c r="AM154" i="3"/>
  <c r="AM155" i="3"/>
  <c r="AM157" i="3"/>
  <c r="AM158" i="3"/>
  <c r="AM160" i="3"/>
  <c r="AM161" i="3"/>
  <c r="AM163" i="3"/>
  <c r="AM164" i="3"/>
  <c r="AM166" i="3"/>
  <c r="AM167" i="3"/>
  <c r="AM169" i="3"/>
  <c r="AM170" i="3"/>
  <c r="AM172" i="3"/>
  <c r="AM173" i="3"/>
  <c r="AM175" i="3"/>
  <c r="AM176" i="3"/>
  <c r="AM178" i="3"/>
  <c r="AM179" i="3"/>
  <c r="AM181" i="3"/>
  <c r="AM182" i="3"/>
  <c r="AM184" i="3"/>
  <c r="AM185" i="3"/>
  <c r="AM187" i="3"/>
  <c r="AM188" i="3"/>
  <c r="AM190" i="3"/>
  <c r="AM191" i="3"/>
  <c r="AM193" i="3"/>
  <c r="AM194" i="3"/>
  <c r="AM196" i="3"/>
  <c r="AM197" i="3"/>
  <c r="AM199" i="3"/>
  <c r="AM200" i="3"/>
  <c r="AM202" i="3"/>
  <c r="AM203" i="3"/>
  <c r="AM205" i="3"/>
  <c r="AM206" i="3"/>
  <c r="AM208" i="3"/>
  <c r="AM209" i="3"/>
  <c r="AM211" i="3"/>
  <c r="AM212" i="3"/>
  <c r="AM214" i="3"/>
  <c r="AM215" i="3"/>
  <c r="AM217" i="3"/>
  <c r="AM218" i="3"/>
  <c r="AM220" i="3"/>
  <c r="AM221" i="3"/>
  <c r="AM223" i="3"/>
  <c r="AM224" i="3"/>
  <c r="AM226" i="3"/>
  <c r="AM227" i="3"/>
  <c r="AM229" i="3"/>
  <c r="AM230" i="3"/>
  <c r="AM232" i="3"/>
  <c r="AM233" i="3"/>
  <c r="AM235" i="3"/>
  <c r="AM236" i="3"/>
  <c r="AM238" i="3"/>
  <c r="AM239" i="3"/>
  <c r="AM241" i="3"/>
  <c r="AM242" i="3"/>
  <c r="AM244" i="3"/>
  <c r="AM245" i="3"/>
  <c r="AM247" i="3"/>
  <c r="AM248" i="3"/>
  <c r="AM250" i="3"/>
  <c r="AM251" i="3"/>
  <c r="AM253" i="3"/>
  <c r="AM254" i="3"/>
  <c r="AM256" i="3"/>
  <c r="AM257" i="3"/>
  <c r="AM259" i="3"/>
  <c r="AM260" i="3"/>
  <c r="AM262" i="3"/>
  <c r="AM263" i="3"/>
  <c r="AM265" i="3"/>
  <c r="AM266" i="3"/>
  <c r="AM268" i="3"/>
  <c r="AM269" i="3"/>
  <c r="AM271" i="3"/>
  <c r="AM272" i="3"/>
  <c r="AM274" i="3"/>
  <c r="AM275" i="3"/>
  <c r="AM277" i="3"/>
  <c r="AM278" i="3"/>
  <c r="AM280" i="3"/>
  <c r="AM281" i="3"/>
  <c r="AM283" i="3"/>
  <c r="AM284" i="3"/>
  <c r="AM286" i="3"/>
  <c r="AM287" i="3"/>
  <c r="AM289" i="3"/>
  <c r="AM290" i="3"/>
  <c r="AM292" i="3"/>
  <c r="AM293" i="3"/>
  <c r="AM295" i="3"/>
  <c r="AM296" i="3"/>
  <c r="AM298" i="3"/>
  <c r="AM299" i="3"/>
  <c r="AM301" i="3"/>
  <c r="AM302" i="3"/>
  <c r="AM304" i="3"/>
  <c r="AM305" i="3"/>
  <c r="AM307" i="3"/>
  <c r="AM308" i="3"/>
  <c r="AM309" i="3"/>
  <c r="AM310" i="3"/>
  <c r="AM311" i="3"/>
  <c r="AM313" i="3"/>
  <c r="AM314" i="3"/>
  <c r="AM315" i="3"/>
  <c r="AM316" i="3"/>
  <c r="AM317" i="3"/>
  <c r="AM319" i="3"/>
  <c r="AM320" i="3"/>
  <c r="AM322" i="3"/>
  <c r="AM323" i="3"/>
  <c r="AM325" i="3"/>
  <c r="AM326" i="3"/>
  <c r="AM328" i="3"/>
  <c r="AM329" i="3"/>
  <c r="AM331" i="3"/>
  <c r="AM332" i="3"/>
  <c r="AM334" i="3"/>
  <c r="AM335" i="3"/>
  <c r="AM337" i="3"/>
  <c r="AM338" i="3"/>
  <c r="AM339" i="3"/>
  <c r="AM340" i="3"/>
  <c r="AM341" i="3"/>
  <c r="AM343" i="3"/>
  <c r="AM344" i="3"/>
  <c r="AM346" i="3"/>
  <c r="AM347" i="3"/>
  <c r="AM349" i="3"/>
  <c r="AM350" i="3"/>
  <c r="AM351" i="3"/>
  <c r="AM352" i="3"/>
  <c r="AM353" i="3"/>
  <c r="AM355" i="3"/>
  <c r="AM356" i="3"/>
  <c r="AM358" i="3"/>
  <c r="AM359" i="3"/>
  <c r="AM361" i="3"/>
  <c r="AM362" i="3"/>
  <c r="AM363" i="3"/>
  <c r="AM364" i="3"/>
  <c r="AM365" i="3"/>
  <c r="AM367" i="3"/>
  <c r="AM368" i="3"/>
  <c r="AM370" i="3"/>
  <c r="AM371" i="3"/>
  <c r="AM373" i="3"/>
  <c r="AM374" i="3"/>
  <c r="AM376" i="3"/>
  <c r="AM377" i="3"/>
  <c r="AM379" i="3"/>
  <c r="AM380" i="3"/>
  <c r="AM381" i="3"/>
  <c r="AM382" i="3"/>
  <c r="AM383" i="3"/>
  <c r="AM385" i="3"/>
  <c r="AM386" i="3"/>
  <c r="AM387" i="3"/>
  <c r="AM388" i="3"/>
  <c r="AM389" i="3"/>
  <c r="AM391" i="3"/>
  <c r="AM392" i="3"/>
  <c r="AM394" i="3"/>
  <c r="AM395" i="3"/>
  <c r="AM397" i="3"/>
  <c r="AM398" i="3"/>
  <c r="AM400" i="3"/>
  <c r="AM401" i="3"/>
  <c r="AM403" i="3"/>
  <c r="AM404" i="3"/>
  <c r="AM405" i="3"/>
  <c r="AM406" i="3"/>
  <c r="AM407" i="3"/>
  <c r="AM409" i="3"/>
  <c r="AM410" i="3"/>
  <c r="AM411" i="3"/>
  <c r="AM412" i="3"/>
  <c r="AM413" i="3"/>
  <c r="AM415" i="3"/>
  <c r="AM416" i="3"/>
  <c r="AM418" i="3"/>
  <c r="AM419" i="3"/>
  <c r="AM421" i="3"/>
  <c r="AM422" i="3"/>
  <c r="AM424" i="3"/>
  <c r="AM425" i="3"/>
  <c r="AM427" i="3"/>
  <c r="AM428" i="3"/>
  <c r="AM430" i="3"/>
  <c r="AM431" i="3"/>
  <c r="AM433" i="3"/>
  <c r="AM434" i="3"/>
  <c r="AM435" i="3"/>
  <c r="AM436" i="3"/>
  <c r="AM437" i="3"/>
  <c r="AM439" i="3"/>
  <c r="AM440" i="3"/>
  <c r="AM441" i="3"/>
  <c r="AM442" i="3"/>
  <c r="AM443" i="3"/>
  <c r="AM445" i="3"/>
  <c r="AM446" i="3"/>
  <c r="AM448" i="3"/>
  <c r="AM449" i="3"/>
  <c r="AM451" i="3"/>
  <c r="AM452" i="3"/>
  <c r="AM453" i="3"/>
  <c r="AM454" i="3"/>
  <c r="AM455" i="3"/>
  <c r="AM457" i="3"/>
  <c r="AM458" i="3"/>
  <c r="AM459" i="3"/>
  <c r="AM460" i="3"/>
  <c r="AM461" i="3"/>
  <c r="AM463" i="3"/>
  <c r="AM464" i="3"/>
  <c r="AM466" i="3"/>
  <c r="AM467" i="3"/>
  <c r="AH20" i="3"/>
  <c r="AJ20" i="3" s="1"/>
  <c r="AM20" i="3"/>
  <c r="AB6" i="17"/>
  <c r="AB7" i="17"/>
  <c r="AB8" i="17"/>
  <c r="AB9" i="17"/>
  <c r="AB10" i="17"/>
  <c r="AB11" i="17"/>
  <c r="AB12" i="17"/>
  <c r="AB13" i="17"/>
  <c r="AB14" i="17"/>
  <c r="AB15" i="17"/>
  <c r="AB16" i="17"/>
  <c r="AB17" i="17"/>
  <c r="AB18" i="17"/>
  <c r="AB19" i="17"/>
  <c r="AB20" i="17"/>
  <c r="AB21" i="17"/>
  <c r="AB22" i="17"/>
  <c r="AB23" i="17"/>
  <c r="AB24" i="17"/>
  <c r="AB25" i="17"/>
  <c r="AB26" i="17"/>
  <c r="AB27" i="17"/>
  <c r="AB28" i="17"/>
  <c r="AB29" i="17"/>
  <c r="AB30" i="17"/>
  <c r="AB31" i="17"/>
  <c r="AB32" i="17"/>
  <c r="AB33" i="17"/>
  <c r="AB34" i="17"/>
  <c r="AB35" i="17"/>
  <c r="AB36" i="17"/>
  <c r="AB37" i="17"/>
  <c r="AB38" i="17"/>
  <c r="AB39" i="17"/>
  <c r="AB40" i="17"/>
  <c r="AB41" i="17"/>
  <c r="AB42" i="17"/>
  <c r="AB43" i="17"/>
  <c r="AB44" i="17"/>
  <c r="AB45" i="17"/>
  <c r="AB46" i="17"/>
  <c r="AB47" i="17"/>
  <c r="AB48" i="17"/>
  <c r="AB49" i="17"/>
  <c r="AB50" i="17"/>
  <c r="AB51" i="17"/>
  <c r="AB52" i="17"/>
  <c r="AB53" i="17"/>
  <c r="AB54" i="17"/>
  <c r="AB55" i="17"/>
  <c r="AB56" i="17"/>
  <c r="AB57" i="17"/>
  <c r="AB58" i="17"/>
  <c r="AB59" i="17"/>
  <c r="AB60" i="17"/>
  <c r="AB61" i="17"/>
  <c r="AB62" i="17"/>
  <c r="AB63" i="17"/>
  <c r="AB64" i="17"/>
  <c r="AB65" i="17"/>
  <c r="AB66" i="17"/>
  <c r="AB67" i="17"/>
  <c r="AB68" i="17"/>
  <c r="AB69" i="17"/>
  <c r="AB70" i="17"/>
  <c r="AB71" i="17"/>
  <c r="AB72" i="17"/>
  <c r="AB73" i="17"/>
  <c r="AB74" i="17"/>
  <c r="AB75" i="17"/>
  <c r="AB76" i="17"/>
  <c r="AB77" i="17"/>
  <c r="AB78" i="17"/>
  <c r="AB79" i="17"/>
  <c r="AB80" i="17"/>
  <c r="AB81" i="17"/>
  <c r="AB82" i="17"/>
  <c r="AB83" i="17"/>
  <c r="AB84" i="17"/>
  <c r="AB85" i="17"/>
  <c r="AB86" i="17"/>
  <c r="AB87" i="17"/>
  <c r="AB88" i="17"/>
  <c r="AB89" i="17"/>
  <c r="AB90" i="17"/>
  <c r="AB91" i="17"/>
  <c r="AB92" i="17"/>
  <c r="AB93" i="17"/>
  <c r="AB94" i="17"/>
  <c r="AB95" i="17"/>
  <c r="AB96" i="17"/>
  <c r="AB97" i="17"/>
  <c r="AB98" i="17"/>
  <c r="AB99" i="17"/>
  <c r="AB100" i="17"/>
  <c r="AB101" i="17"/>
  <c r="AB102" i="17"/>
  <c r="AB103" i="17"/>
  <c r="AB104" i="17"/>
  <c r="AB105" i="17"/>
  <c r="AB106" i="17"/>
  <c r="AB107" i="17"/>
  <c r="AB108" i="17"/>
  <c r="AB109" i="17"/>
  <c r="AB110" i="17"/>
  <c r="AB111" i="17"/>
  <c r="AB112" i="17"/>
  <c r="AB113" i="17"/>
  <c r="AB114" i="17"/>
  <c r="W18" i="9" s="1"/>
  <c r="AB115" i="17"/>
  <c r="AB116" i="17"/>
  <c r="AB117" i="17"/>
  <c r="AB118" i="17"/>
  <c r="AB119" i="17"/>
  <c r="AB120" i="17"/>
  <c r="AB121" i="17"/>
  <c r="AB122" i="17"/>
  <c r="AB123" i="17"/>
  <c r="AB124" i="17"/>
  <c r="AB125" i="17"/>
  <c r="AB126" i="17"/>
  <c r="AB127" i="17"/>
  <c r="AB128" i="17"/>
  <c r="AB129" i="17"/>
  <c r="AB130" i="17"/>
  <c r="AB131" i="17"/>
  <c r="AB132" i="17"/>
  <c r="AB133" i="17"/>
  <c r="AB134" i="17"/>
  <c r="AB135" i="17"/>
  <c r="AB136" i="17"/>
  <c r="AB137" i="17"/>
  <c r="AB138" i="17"/>
  <c r="AB139" i="17"/>
  <c r="AB140" i="17"/>
  <c r="AB141" i="17"/>
  <c r="AB142" i="17"/>
  <c r="AB143" i="17"/>
  <c r="AB144" i="17"/>
  <c r="AB145" i="17"/>
  <c r="AB146" i="17"/>
  <c r="AB147" i="17"/>
  <c r="W21" i="9" s="1"/>
  <c r="AB148" i="17"/>
  <c r="W24" i="9" s="1"/>
  <c r="AB149" i="17"/>
  <c r="W27" i="9" s="1"/>
  <c r="AB150" i="17"/>
  <c r="W30" i="9" s="1"/>
  <c r="AB151" i="17"/>
  <c r="AB152" i="17"/>
  <c r="AB153" i="17"/>
  <c r="AB154" i="17"/>
  <c r="AB155" i="17"/>
  <c r="AB156" i="17"/>
  <c r="AB157" i="17"/>
  <c r="AB158" i="17"/>
  <c r="AB159" i="17"/>
  <c r="AB160" i="17"/>
  <c r="AB161" i="17"/>
  <c r="AB162" i="17"/>
  <c r="AB163" i="17"/>
  <c r="AB164" i="17"/>
  <c r="AB165" i="17"/>
  <c r="AB166" i="17"/>
  <c r="AB167" i="17"/>
  <c r="AB168" i="17"/>
  <c r="AB169" i="17"/>
  <c r="AB170" i="17"/>
  <c r="AB171" i="17"/>
  <c r="AB172" i="17"/>
  <c r="AB173" i="17"/>
  <c r="AB174" i="17"/>
  <c r="AB175" i="17"/>
  <c r="AB176" i="17"/>
  <c r="AB177" i="17"/>
  <c r="AB178" i="17"/>
  <c r="AB179" i="17"/>
  <c r="AB180" i="17"/>
  <c r="AB181" i="17"/>
  <c r="AB182" i="17"/>
  <c r="AB183" i="17"/>
  <c r="AB184" i="17"/>
  <c r="AB185" i="17"/>
  <c r="AB186" i="17"/>
  <c r="AB187" i="17"/>
  <c r="AB188" i="17"/>
  <c r="AB189" i="17"/>
  <c r="AB190" i="17"/>
  <c r="AB191" i="17"/>
  <c r="AB192" i="17"/>
  <c r="AB193" i="17"/>
  <c r="AB194" i="17"/>
  <c r="AB195" i="17"/>
  <c r="AB196" i="17"/>
  <c r="AB197" i="17"/>
  <c r="AB198" i="17"/>
  <c r="AB199" i="17"/>
  <c r="AB200" i="17"/>
  <c r="AB201" i="17"/>
  <c r="AB202" i="17"/>
  <c r="AB203" i="17"/>
  <c r="AB204" i="17"/>
  <c r="AB205" i="17"/>
  <c r="AB206" i="17"/>
  <c r="AB207" i="17"/>
  <c r="AB208" i="17"/>
  <c r="AB209" i="17"/>
  <c r="AB210" i="17"/>
  <c r="AB211" i="17"/>
  <c r="AB212" i="17"/>
  <c r="AB213" i="17"/>
  <c r="AB214" i="17"/>
  <c r="AB215" i="17"/>
  <c r="AB216" i="17"/>
  <c r="AB217" i="17"/>
  <c r="AB218" i="17"/>
  <c r="AB219" i="17"/>
  <c r="AB220" i="17"/>
  <c r="AB221" i="17"/>
  <c r="AB222" i="17"/>
  <c r="AB223" i="17"/>
  <c r="AB224" i="17"/>
  <c r="AB225" i="17"/>
  <c r="AB226" i="17"/>
  <c r="AB227" i="17"/>
  <c r="AB228" i="17"/>
  <c r="AB229" i="17"/>
  <c r="AB230" i="17"/>
  <c r="AB231" i="17"/>
  <c r="AB232" i="17"/>
  <c r="AB233" i="17"/>
  <c r="AB234" i="17"/>
  <c r="AB235" i="17"/>
  <c r="AB236" i="17"/>
  <c r="AB237" i="17"/>
  <c r="AB238" i="17"/>
  <c r="AB239" i="17"/>
  <c r="AB240" i="17"/>
  <c r="AB241" i="17"/>
  <c r="AB242" i="17"/>
  <c r="AB243" i="17"/>
  <c r="AB244" i="17"/>
  <c r="AB245" i="17"/>
  <c r="AB246" i="17"/>
  <c r="AB247" i="17"/>
  <c r="AB248" i="17"/>
  <c r="AB249" i="17"/>
  <c r="AB250" i="17"/>
  <c r="AB251" i="17"/>
  <c r="AB252" i="17"/>
  <c r="AB253" i="17"/>
  <c r="AB254" i="17"/>
  <c r="AB255" i="17"/>
  <c r="AB256" i="17"/>
  <c r="AB257" i="17"/>
  <c r="AB258" i="17"/>
  <c r="AB259" i="17"/>
  <c r="AB260" i="17"/>
  <c r="AB261" i="17"/>
  <c r="AB262" i="17"/>
  <c r="AB263" i="17"/>
  <c r="AB264" i="17"/>
  <c r="AB265" i="17"/>
  <c r="AB266" i="17"/>
  <c r="AB267" i="17"/>
  <c r="AB268" i="17"/>
  <c r="AB269" i="17"/>
  <c r="AB270" i="17"/>
  <c r="AB271" i="17"/>
  <c r="AB272" i="17"/>
  <c r="AB273" i="17"/>
  <c r="AB274" i="17"/>
  <c r="AB275" i="17"/>
  <c r="AB276" i="17"/>
  <c r="AB277" i="17"/>
  <c r="AB278" i="17"/>
  <c r="AB279" i="17"/>
  <c r="AB280" i="17"/>
  <c r="AB281" i="17"/>
  <c r="AB282" i="17"/>
  <c r="AB283" i="17"/>
  <c r="AB284" i="17"/>
  <c r="AB285" i="17"/>
  <c r="AB286" i="17"/>
  <c r="AB287" i="17"/>
  <c r="AB288" i="17"/>
  <c r="AB289" i="17"/>
  <c r="AB290" i="17"/>
  <c r="AB291" i="17"/>
  <c r="AB292" i="17"/>
  <c r="AB293" i="17"/>
  <c r="AB294" i="17"/>
  <c r="AB295" i="17"/>
  <c r="AB296" i="17"/>
  <c r="AB297" i="17"/>
  <c r="AB298" i="17"/>
  <c r="AB299" i="17"/>
  <c r="AB300" i="17"/>
  <c r="AB301" i="17"/>
  <c r="AB302" i="17"/>
  <c r="AB303" i="17"/>
  <c r="AB304" i="17"/>
  <c r="AB305" i="17"/>
  <c r="AB306" i="17"/>
  <c r="AB307" i="17"/>
  <c r="AB308" i="17"/>
  <c r="AB309" i="17"/>
  <c r="AB310" i="17"/>
  <c r="AB311" i="17"/>
  <c r="AB312" i="17"/>
  <c r="AB313" i="17"/>
  <c r="AB314" i="17"/>
  <c r="AB315" i="17"/>
  <c r="AB316" i="17"/>
  <c r="AB317" i="17"/>
  <c r="AB318" i="17"/>
  <c r="AB319" i="17"/>
  <c r="AB320" i="17"/>
  <c r="AB321" i="17"/>
  <c r="AB322" i="17"/>
  <c r="AB323" i="17"/>
  <c r="AB324" i="17"/>
  <c r="AB325" i="17"/>
  <c r="AB326" i="17"/>
  <c r="AB327" i="17"/>
  <c r="AB328" i="17"/>
  <c r="AB329" i="17"/>
  <c r="AB330" i="17"/>
  <c r="AB331" i="17"/>
  <c r="AB332" i="17"/>
  <c r="AB333" i="17"/>
  <c r="AB334" i="17"/>
  <c r="AB335" i="17"/>
  <c r="AB336" i="17"/>
  <c r="AB337" i="17"/>
  <c r="AB338" i="17"/>
  <c r="AB339" i="17"/>
  <c r="AB340" i="17"/>
  <c r="AB341" i="17"/>
  <c r="AB342" i="17"/>
  <c r="AB343" i="17"/>
  <c r="AB344" i="17"/>
  <c r="AB345" i="17"/>
  <c r="AB346" i="17"/>
  <c r="AB347" i="17"/>
  <c r="AB348" i="17"/>
  <c r="AB349" i="17"/>
  <c r="AB350" i="17"/>
  <c r="AB351" i="17"/>
  <c r="AB352" i="17"/>
  <c r="AB353" i="17"/>
  <c r="AB354" i="17"/>
  <c r="AB355" i="17"/>
  <c r="AB356" i="17"/>
  <c r="AB357" i="17"/>
  <c r="AB358" i="17"/>
  <c r="AB359" i="17"/>
  <c r="AB360" i="17"/>
  <c r="AB361" i="17"/>
  <c r="AB362" i="17"/>
  <c r="AB363" i="17"/>
  <c r="AB364" i="17"/>
  <c r="AB365" i="17"/>
  <c r="AB366" i="17"/>
  <c r="AB367" i="17"/>
  <c r="AB368" i="17"/>
  <c r="AB369" i="17"/>
  <c r="AB370" i="17"/>
  <c r="AB371" i="17"/>
  <c r="AB372" i="17"/>
  <c r="AB373" i="17"/>
  <c r="AB374" i="17"/>
  <c r="AB375" i="17"/>
  <c r="AB376" i="17"/>
  <c r="AB377" i="17"/>
  <c r="AB378" i="17"/>
  <c r="AB379" i="17"/>
  <c r="AB380" i="17"/>
  <c r="AB381" i="17"/>
  <c r="AB382" i="17"/>
  <c r="AB383" i="17"/>
  <c r="AB384" i="17"/>
  <c r="AB385" i="17"/>
  <c r="AB386" i="17"/>
  <c r="AB387" i="17"/>
  <c r="AB388" i="17"/>
  <c r="AB389" i="17"/>
  <c r="AB390" i="17"/>
  <c r="AB391" i="17"/>
  <c r="AB392" i="17"/>
  <c r="AB393" i="17"/>
  <c r="AB394" i="17"/>
  <c r="AB395" i="17"/>
  <c r="AB396" i="17"/>
  <c r="AB397" i="17"/>
  <c r="AB398" i="17"/>
  <c r="AB399" i="17"/>
  <c r="AB400" i="17"/>
  <c r="AB401" i="17"/>
  <c r="AB402" i="17"/>
  <c r="AB403" i="17"/>
  <c r="AB404" i="17"/>
  <c r="AB405" i="17"/>
  <c r="AB406" i="17"/>
  <c r="AB407" i="17"/>
  <c r="AB408" i="17"/>
  <c r="AB409" i="17"/>
  <c r="AB410" i="17"/>
  <c r="AB411" i="17"/>
  <c r="AB412" i="17"/>
  <c r="AB413" i="17"/>
  <c r="AB414" i="17"/>
  <c r="AB415" i="17"/>
  <c r="AB416" i="17"/>
  <c r="AB417" i="17"/>
  <c r="AB418" i="17"/>
  <c r="AB419" i="17"/>
  <c r="AB420" i="17"/>
  <c r="AB421" i="17"/>
  <c r="AB422" i="17"/>
  <c r="AB423" i="17"/>
  <c r="AB424" i="17"/>
  <c r="AB425" i="17"/>
  <c r="AB426" i="17"/>
  <c r="AB427" i="17"/>
  <c r="AB428" i="17"/>
  <c r="AB429" i="17"/>
  <c r="AB430" i="17"/>
  <c r="AB431" i="17"/>
  <c r="AB432" i="17"/>
  <c r="AB433" i="17"/>
  <c r="AB434" i="17"/>
  <c r="AB435" i="17"/>
  <c r="AB436" i="17"/>
  <c r="AB437" i="17"/>
  <c r="AB438" i="17"/>
  <c r="AB439" i="17"/>
  <c r="AB440" i="17"/>
  <c r="AB441" i="17"/>
  <c r="AB442" i="17"/>
  <c r="AB443" i="17"/>
  <c r="AB444" i="17"/>
  <c r="AB445" i="17"/>
  <c r="AB446" i="17"/>
  <c r="AB447" i="17"/>
  <c r="AB448" i="17"/>
  <c r="AB449" i="17"/>
  <c r="AB450" i="17"/>
  <c r="AB451" i="17"/>
  <c r="AB452" i="17"/>
  <c r="AB453" i="17"/>
  <c r="AB454" i="17"/>
  <c r="AB455" i="17"/>
  <c r="AB456" i="17"/>
  <c r="AB457" i="17"/>
  <c r="AB458" i="17"/>
  <c r="AB459" i="17"/>
  <c r="AB460" i="17"/>
  <c r="AB461" i="17"/>
  <c r="AB462" i="17"/>
  <c r="AB463" i="17"/>
  <c r="AB464" i="17"/>
  <c r="AB465" i="17"/>
  <c r="AB466" i="17"/>
  <c r="AB467" i="17"/>
  <c r="AB468" i="17"/>
  <c r="AB469" i="17"/>
  <c r="AB470" i="17"/>
  <c r="AB471" i="17"/>
  <c r="AB472" i="17"/>
  <c r="AB473" i="17"/>
  <c r="AB474" i="17"/>
  <c r="AB475" i="17"/>
  <c r="AB476" i="17"/>
  <c r="AB477" i="17"/>
  <c r="AB478" i="17"/>
  <c r="AB479" i="17"/>
  <c r="AB480" i="17"/>
  <c r="AB481" i="17"/>
  <c r="AB482" i="17"/>
  <c r="AB483" i="17"/>
  <c r="AB484" i="17"/>
  <c r="AB485" i="17"/>
  <c r="AB486" i="17"/>
  <c r="AB487" i="17"/>
  <c r="AB488" i="17"/>
  <c r="AB489" i="17"/>
  <c r="AB490" i="17"/>
  <c r="AB491" i="17"/>
  <c r="AB492" i="17"/>
  <c r="AB493" i="17"/>
  <c r="AB494" i="17"/>
  <c r="AB495" i="17"/>
  <c r="AB496" i="17"/>
  <c r="AB497" i="17"/>
  <c r="AB498" i="17"/>
  <c r="AB499" i="17"/>
  <c r="AB500" i="17"/>
  <c r="AB501" i="17"/>
  <c r="AB502" i="17"/>
  <c r="AB503" i="17"/>
  <c r="AB504" i="17"/>
  <c r="AB505" i="17"/>
  <c r="AB506" i="17"/>
  <c r="AB507" i="17"/>
  <c r="AB508" i="17"/>
  <c r="AB509" i="17"/>
  <c r="AB510" i="17"/>
  <c r="AB511" i="17"/>
  <c r="AB512" i="17"/>
  <c r="AB513" i="17"/>
  <c r="AB514" i="17"/>
  <c r="AB515" i="17"/>
  <c r="AB516" i="17"/>
  <c r="AB517" i="17"/>
  <c r="AB518" i="17"/>
  <c r="AB519" i="17"/>
  <c r="AB520" i="17"/>
  <c r="AB521" i="17"/>
  <c r="AB522" i="17"/>
  <c r="AB523" i="17"/>
  <c r="AB524" i="17"/>
  <c r="AB525" i="17"/>
  <c r="AB526" i="17"/>
  <c r="AB527" i="17"/>
  <c r="AB528" i="17"/>
  <c r="AB529" i="17"/>
  <c r="AB530" i="17"/>
  <c r="AB531" i="17"/>
  <c r="AB532" i="17"/>
  <c r="AB533" i="17"/>
  <c r="AB534" i="17"/>
  <c r="AB535" i="17"/>
  <c r="AB536" i="17"/>
  <c r="AB537" i="17"/>
  <c r="AB538" i="17"/>
  <c r="AB539" i="17"/>
  <c r="AB540" i="17"/>
  <c r="AB541" i="17"/>
  <c r="AB542" i="17"/>
  <c r="AB543" i="17"/>
  <c r="AB544" i="17"/>
  <c r="AB545" i="17"/>
  <c r="AB546" i="17"/>
  <c r="AB547" i="17"/>
  <c r="AB548" i="17"/>
  <c r="AB549" i="17"/>
  <c r="AB550" i="17"/>
  <c r="AB551" i="17"/>
  <c r="AB552" i="17"/>
  <c r="AB553" i="17"/>
  <c r="AB554" i="17"/>
  <c r="AB555" i="17"/>
  <c r="AB556" i="17"/>
  <c r="AB557" i="17"/>
  <c r="AB558" i="17"/>
  <c r="AB559" i="17"/>
  <c r="AB560" i="17"/>
  <c r="AB561" i="17"/>
  <c r="AB562" i="17"/>
  <c r="AB563" i="17"/>
  <c r="AB564" i="17"/>
  <c r="AB565" i="17"/>
  <c r="AB566" i="17"/>
  <c r="AB567" i="17"/>
  <c r="AB568" i="17"/>
  <c r="AB569" i="17"/>
  <c r="AB570" i="17"/>
  <c r="AB571" i="17"/>
  <c r="AB572" i="17"/>
  <c r="AB573" i="17"/>
  <c r="AB574" i="17"/>
  <c r="AB575" i="17"/>
  <c r="AB576" i="17"/>
  <c r="AB577" i="17"/>
  <c r="AB578" i="17"/>
  <c r="AB579" i="17"/>
  <c r="AB580" i="17"/>
  <c r="AB581" i="17"/>
  <c r="AB582" i="17"/>
  <c r="AB583" i="17"/>
  <c r="AB584" i="17"/>
  <c r="AB585" i="17"/>
  <c r="AB586" i="17"/>
  <c r="AB587" i="17"/>
  <c r="AB588" i="17"/>
  <c r="AB589" i="17"/>
  <c r="AB590" i="17"/>
  <c r="AB591" i="17"/>
  <c r="AB592" i="17"/>
  <c r="AB593" i="17"/>
  <c r="AB594" i="17"/>
  <c r="AB595" i="17"/>
  <c r="AB596" i="17"/>
  <c r="AB597" i="17"/>
  <c r="AB598" i="17"/>
  <c r="AB599" i="17"/>
  <c r="AB600" i="17"/>
  <c r="AB601" i="17"/>
  <c r="AB602" i="17"/>
  <c r="AB603" i="17"/>
  <c r="AB604" i="17"/>
  <c r="AB605" i="17"/>
  <c r="AB606" i="17"/>
  <c r="AB607" i="17"/>
  <c r="AB608" i="17"/>
  <c r="AB609" i="17"/>
  <c r="AB610" i="17"/>
  <c r="AB611" i="17"/>
  <c r="AB612" i="17"/>
  <c r="AB613" i="17"/>
  <c r="AB614" i="17"/>
  <c r="AB615" i="17"/>
  <c r="AB616" i="17"/>
  <c r="AB617" i="17"/>
  <c r="AB618" i="17"/>
  <c r="AB619" i="17"/>
  <c r="AB620" i="17"/>
  <c r="AB621" i="17"/>
  <c r="AB622" i="17"/>
  <c r="AB623" i="17"/>
  <c r="AB624" i="17"/>
  <c r="AB625" i="17"/>
  <c r="AB626" i="17"/>
  <c r="AB627" i="17"/>
  <c r="AB628" i="17"/>
  <c r="AB629" i="17"/>
  <c r="AB630" i="17"/>
  <c r="AB631" i="17"/>
  <c r="AB632" i="17"/>
  <c r="AB633" i="17"/>
  <c r="AB634" i="17"/>
  <c r="AB635" i="17"/>
  <c r="AB636" i="17"/>
  <c r="AB637" i="17"/>
  <c r="AB638" i="17"/>
  <c r="AB639" i="17"/>
  <c r="AB640" i="17"/>
  <c r="AB641" i="17"/>
  <c r="AB642" i="17"/>
  <c r="AB643" i="17"/>
  <c r="AB644" i="17"/>
  <c r="AB645" i="17"/>
  <c r="AB646" i="17"/>
  <c r="AB647" i="17"/>
  <c r="AB648" i="17"/>
  <c r="AB649" i="17"/>
  <c r="AB650" i="17"/>
  <c r="AB651" i="17"/>
  <c r="AB652" i="17"/>
  <c r="AB653" i="17"/>
  <c r="AB654" i="17"/>
  <c r="AB655" i="17"/>
  <c r="AB656" i="17"/>
  <c r="AB657" i="17"/>
  <c r="AB658" i="17"/>
  <c r="AB659" i="17"/>
  <c r="AB660" i="17"/>
  <c r="AB661" i="17"/>
  <c r="AB662" i="17"/>
  <c r="AB663" i="17"/>
  <c r="AB664" i="17"/>
  <c r="AB665" i="17"/>
  <c r="AB666" i="17"/>
  <c r="AB667" i="17"/>
  <c r="AB668" i="17"/>
  <c r="AB669" i="17"/>
  <c r="AB670" i="17"/>
  <c r="AB671" i="17"/>
  <c r="AB672" i="17"/>
  <c r="AB673" i="17"/>
  <c r="AB674" i="17"/>
  <c r="AB675" i="17"/>
  <c r="AB676" i="17"/>
  <c r="AB677" i="17"/>
  <c r="AB678" i="17"/>
  <c r="AB679" i="17"/>
  <c r="AB680" i="17"/>
  <c r="AB681" i="17"/>
  <c r="AB682" i="17"/>
  <c r="AB683" i="17"/>
  <c r="AB684" i="17"/>
  <c r="AB685" i="17"/>
  <c r="AB686" i="17"/>
  <c r="AB687" i="17"/>
  <c r="AB688" i="17"/>
  <c r="AB689" i="17"/>
  <c r="AB690" i="17"/>
  <c r="AB691" i="17"/>
  <c r="AB692" i="17"/>
  <c r="AB693" i="17"/>
  <c r="AB694" i="17"/>
  <c r="AB695" i="17"/>
  <c r="AB696" i="17"/>
  <c r="AB697" i="17"/>
  <c r="AB698" i="17"/>
  <c r="AB699" i="17"/>
  <c r="AB700" i="17"/>
  <c r="AB701" i="17"/>
  <c r="AB702" i="17"/>
  <c r="AB703" i="17"/>
  <c r="AB704" i="17"/>
  <c r="AB705" i="17"/>
  <c r="AB706" i="17"/>
  <c r="AB707" i="17"/>
  <c r="AB708" i="17"/>
  <c r="AB709" i="17"/>
  <c r="AB710" i="17"/>
  <c r="AB711" i="17"/>
  <c r="AB712" i="17"/>
  <c r="AB713" i="17"/>
  <c r="AB714" i="17"/>
  <c r="AB715" i="17"/>
  <c r="AB716" i="17"/>
  <c r="AB717" i="17"/>
  <c r="AB718" i="17"/>
  <c r="AB719" i="17"/>
  <c r="AB720" i="17"/>
  <c r="AB721" i="17"/>
  <c r="AB722" i="17"/>
  <c r="AB723" i="17"/>
  <c r="AB724" i="17"/>
  <c r="AB725" i="17"/>
  <c r="AB726" i="17"/>
  <c r="AB727" i="17"/>
  <c r="AB728" i="17"/>
  <c r="AB729" i="17"/>
  <c r="AB730" i="17"/>
  <c r="AB731" i="17"/>
  <c r="AB732" i="17"/>
  <c r="AB733" i="17"/>
  <c r="AB734" i="17"/>
  <c r="AB735" i="17"/>
  <c r="AB736" i="17"/>
  <c r="AB737" i="17"/>
  <c r="AB738" i="17"/>
  <c r="AB739" i="17"/>
  <c r="AB740" i="17"/>
  <c r="AB741" i="17"/>
  <c r="AB742" i="17"/>
  <c r="AB743" i="17"/>
  <c r="AB744" i="17"/>
  <c r="AB745" i="17"/>
  <c r="AB746" i="17"/>
  <c r="AB747" i="17"/>
  <c r="AB748" i="17"/>
  <c r="AB749" i="17"/>
  <c r="AB750" i="17"/>
  <c r="AB751" i="17"/>
  <c r="AB752" i="17"/>
  <c r="AB753" i="17"/>
  <c r="AB754" i="17"/>
  <c r="AB755" i="17"/>
  <c r="AB756" i="17"/>
  <c r="AB757" i="17"/>
  <c r="AB758" i="17"/>
  <c r="AB759" i="17"/>
  <c r="AB760" i="17"/>
  <c r="AB761" i="17"/>
  <c r="AB762" i="17"/>
  <c r="AB763" i="17"/>
  <c r="AB764" i="17"/>
  <c r="AB765" i="17"/>
  <c r="AB766" i="17"/>
  <c r="AB767" i="17"/>
  <c r="AB768" i="17"/>
  <c r="AB769" i="17"/>
  <c r="AB770" i="17"/>
  <c r="AB771" i="17"/>
  <c r="AB772" i="17"/>
  <c r="AB773" i="17"/>
  <c r="AB774" i="17"/>
  <c r="AB775" i="17"/>
  <c r="AB776" i="17"/>
  <c r="AB777" i="17"/>
  <c r="AB778" i="17"/>
  <c r="AB779" i="17"/>
  <c r="AB780" i="17"/>
  <c r="AB781" i="17"/>
  <c r="AB782" i="17"/>
  <c r="AB783" i="17"/>
  <c r="AB784" i="17"/>
  <c r="AB785" i="17"/>
  <c r="AB786" i="17"/>
  <c r="AB787" i="17"/>
  <c r="AB788" i="17"/>
  <c r="AB789" i="17"/>
  <c r="AB790" i="17"/>
  <c r="AB791" i="17"/>
  <c r="AB792" i="17"/>
  <c r="AB793" i="17"/>
  <c r="AB794" i="17"/>
  <c r="AB795" i="17"/>
  <c r="AB796" i="17"/>
  <c r="AB797" i="17"/>
  <c r="AB798" i="17"/>
  <c r="AB799" i="17"/>
  <c r="AB800" i="17"/>
  <c r="AB801" i="17"/>
  <c r="AB802" i="17"/>
  <c r="AB803" i="17"/>
  <c r="AB804" i="17"/>
  <c r="AB805" i="17"/>
  <c r="AB806" i="17"/>
  <c r="AB807" i="17"/>
  <c r="AB808" i="17"/>
  <c r="AB809" i="17"/>
  <c r="AB810" i="17"/>
  <c r="AB811" i="17"/>
  <c r="AB812" i="17"/>
  <c r="AB813" i="17"/>
  <c r="AB814" i="17"/>
  <c r="AB815" i="17"/>
  <c r="AB816" i="17"/>
  <c r="AB817" i="17"/>
  <c r="AB818" i="17"/>
  <c r="AB819" i="17"/>
  <c r="AB820" i="17"/>
  <c r="AB821" i="17"/>
  <c r="AB822" i="17"/>
  <c r="AB823" i="17"/>
  <c r="AB824" i="17"/>
  <c r="AB825" i="17"/>
  <c r="AB826" i="17"/>
  <c r="AB827" i="17"/>
  <c r="AB828" i="17"/>
  <c r="AB829" i="17"/>
  <c r="AB830" i="17"/>
  <c r="AB831" i="17"/>
  <c r="AB832" i="17"/>
  <c r="AB833" i="17"/>
  <c r="AB834" i="17"/>
  <c r="AB835" i="17"/>
  <c r="AB836" i="17"/>
  <c r="AB837" i="17"/>
  <c r="AB838" i="17"/>
  <c r="AB839" i="17"/>
  <c r="AB840" i="17"/>
  <c r="AB841" i="17"/>
  <c r="AB842" i="17"/>
  <c r="AB843" i="17"/>
  <c r="AB844" i="17"/>
  <c r="AB845" i="17"/>
  <c r="AB846" i="17"/>
  <c r="AB847" i="17"/>
  <c r="AB848" i="17"/>
  <c r="AB849" i="17"/>
  <c r="AB850" i="17"/>
  <c r="AB851" i="17"/>
  <c r="AB852" i="17"/>
  <c r="AB853" i="17"/>
  <c r="AB854" i="17"/>
  <c r="AB855" i="17"/>
  <c r="AB856" i="17"/>
  <c r="AB857" i="17"/>
  <c r="AB858" i="17"/>
  <c r="AB859" i="17"/>
  <c r="AB860" i="17"/>
  <c r="AB861" i="17"/>
  <c r="AB862" i="17"/>
  <c r="AB863" i="17"/>
  <c r="AB864" i="17"/>
  <c r="AB865" i="17"/>
  <c r="AB866" i="17"/>
  <c r="AB867" i="17"/>
  <c r="AB868" i="17"/>
  <c r="AB869" i="17"/>
  <c r="AB870" i="17"/>
  <c r="AB871" i="17"/>
  <c r="AB872" i="17"/>
  <c r="AB873" i="17"/>
  <c r="AB874" i="17"/>
  <c r="AB875" i="17"/>
  <c r="AB876" i="17"/>
  <c r="AB877" i="17"/>
  <c r="AB878" i="17"/>
  <c r="AB879" i="17"/>
  <c r="AB880" i="17"/>
  <c r="AB881" i="17"/>
  <c r="AB882" i="17"/>
  <c r="AB883" i="17"/>
  <c r="AB884" i="17"/>
  <c r="AB885" i="17"/>
  <c r="AB886" i="17"/>
  <c r="AB887" i="17"/>
  <c r="AB888" i="17"/>
  <c r="AB889" i="17"/>
  <c r="AB890" i="17"/>
  <c r="AB891" i="17"/>
  <c r="AB892" i="17"/>
  <c r="AB893" i="17"/>
  <c r="AB894" i="17"/>
  <c r="AB895" i="17"/>
  <c r="AB896" i="17"/>
  <c r="AB897" i="17"/>
  <c r="AB898" i="17"/>
  <c r="AB899" i="17"/>
  <c r="AB900" i="17"/>
  <c r="AB901" i="17"/>
  <c r="AB902" i="17"/>
  <c r="AB903" i="17"/>
  <c r="AB904" i="17"/>
  <c r="AB905" i="17"/>
  <c r="AB906" i="17"/>
  <c r="AB907" i="17"/>
  <c r="AB908" i="17"/>
  <c r="AB909" i="17"/>
  <c r="AB910" i="17"/>
  <c r="AB911" i="17"/>
  <c r="AB912" i="17"/>
  <c r="AB913" i="17"/>
  <c r="AB914" i="17"/>
  <c r="AB915" i="17"/>
  <c r="AB916" i="17"/>
  <c r="AB917" i="17"/>
  <c r="AB918" i="17"/>
  <c r="AB919" i="17"/>
  <c r="AB920" i="17"/>
  <c r="AB921" i="17"/>
  <c r="AB922" i="17"/>
  <c r="AB923" i="17"/>
  <c r="AB924" i="17"/>
  <c r="AB925" i="17"/>
  <c r="AB926" i="17"/>
  <c r="AB927" i="17"/>
  <c r="AB928" i="17"/>
  <c r="AB929" i="17"/>
  <c r="AB930" i="17"/>
  <c r="AB931" i="17"/>
  <c r="AB932" i="17"/>
  <c r="AB933" i="17"/>
  <c r="AB934" i="17"/>
  <c r="AB935" i="17"/>
  <c r="AB936" i="17"/>
  <c r="AB937" i="17"/>
  <c r="AB938" i="17"/>
  <c r="AB939" i="17"/>
  <c r="AB940" i="17"/>
  <c r="AB941" i="17"/>
  <c r="AB942" i="17"/>
  <c r="AB943" i="17"/>
  <c r="AB944" i="17"/>
  <c r="AB945" i="17"/>
  <c r="AB946" i="17"/>
  <c r="AB947" i="17"/>
  <c r="AB948" i="17"/>
  <c r="AB949" i="17"/>
  <c r="AB950" i="17"/>
  <c r="AB951" i="17"/>
  <c r="AB952" i="17"/>
  <c r="AB953" i="17"/>
  <c r="AB954" i="17"/>
  <c r="AB955" i="17"/>
  <c r="AB956" i="17"/>
  <c r="AB957" i="17"/>
  <c r="AB958" i="17"/>
  <c r="AB959" i="17"/>
  <c r="AB960" i="17"/>
  <c r="AB961" i="17"/>
  <c r="AB962" i="17"/>
  <c r="AB963" i="17"/>
  <c r="AB964" i="17"/>
  <c r="AB965" i="17"/>
  <c r="AB966" i="17"/>
  <c r="AB967" i="17"/>
  <c r="AB968" i="17"/>
  <c r="AB969" i="17"/>
  <c r="AB970" i="17"/>
  <c r="AB971" i="17"/>
  <c r="AB972" i="17"/>
  <c r="AB973" i="17"/>
  <c r="AB974" i="17"/>
  <c r="AB975" i="17"/>
  <c r="AB976" i="17"/>
  <c r="AB977" i="17"/>
  <c r="AB978" i="17"/>
  <c r="AB979" i="17"/>
  <c r="AB980" i="17"/>
  <c r="AB981" i="17"/>
  <c r="AB982" i="17"/>
  <c r="AB983" i="17"/>
  <c r="AB984" i="17"/>
  <c r="AB985" i="17"/>
  <c r="AB986" i="17"/>
  <c r="AB987" i="17"/>
  <c r="AB988" i="17"/>
  <c r="AB989" i="17"/>
  <c r="AB990" i="17"/>
  <c r="AB991" i="17"/>
  <c r="AB992" i="17"/>
  <c r="AB993" i="17"/>
  <c r="AB994" i="17"/>
  <c r="AB995" i="17"/>
  <c r="AB996" i="17"/>
  <c r="AB997" i="17"/>
  <c r="AB998" i="17"/>
  <c r="AB999" i="17"/>
  <c r="AB1000" i="17"/>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V21" i="3" s="1"/>
  <c r="AC372" i="2"/>
  <c r="AC373" i="2"/>
  <c r="V24" i="3" s="1"/>
  <c r="AC374" i="2"/>
  <c r="V27" i="3" s="1"/>
  <c r="AC375" i="2"/>
  <c r="V30" i="3" s="1"/>
  <c r="AC376" i="2"/>
  <c r="V33" i="3" s="1"/>
  <c r="AC377" i="2"/>
  <c r="V36" i="3" s="1"/>
  <c r="AC378" i="2"/>
  <c r="V39" i="3" s="1"/>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503" i="2"/>
  <c r="AC504" i="2"/>
  <c r="AC505" i="2"/>
  <c r="AC506" i="2"/>
  <c r="AC507" i="2"/>
  <c r="AC508" i="2"/>
  <c r="AC509" i="2"/>
  <c r="AC510" i="2"/>
  <c r="AC511" i="2"/>
  <c r="AC512" i="2"/>
  <c r="AC513" i="2"/>
  <c r="AC514" i="2"/>
  <c r="AC515" i="2"/>
  <c r="AC516" i="2"/>
  <c r="AC517" i="2"/>
  <c r="AC518" i="2"/>
  <c r="AC519" i="2"/>
  <c r="AC520" i="2"/>
  <c r="AC521" i="2"/>
  <c r="AC522" i="2"/>
  <c r="AC523" i="2"/>
  <c r="AC524" i="2"/>
  <c r="AC525" i="2"/>
  <c r="AC526" i="2"/>
  <c r="AC527" i="2"/>
  <c r="AC528" i="2"/>
  <c r="AC529" i="2"/>
  <c r="AC530" i="2"/>
  <c r="AC531" i="2"/>
  <c r="AC543" i="2"/>
  <c r="AC544" i="2"/>
  <c r="AC545" i="2"/>
  <c r="AC546" i="2"/>
  <c r="AC547" i="2"/>
  <c r="AC548" i="2"/>
  <c r="AC549" i="2"/>
  <c r="AC550" i="2"/>
  <c r="AC551" i="2"/>
  <c r="AC552" i="2"/>
  <c r="AC553" i="2"/>
  <c r="AC554" i="2"/>
  <c r="AC555" i="2"/>
  <c r="AC556" i="2"/>
  <c r="AC557" i="2"/>
  <c r="AC558" i="2"/>
  <c r="AC559" i="2"/>
  <c r="AC560" i="2"/>
  <c r="AC561" i="2"/>
  <c r="AC562" i="2"/>
  <c r="AC563" i="2"/>
  <c r="AC564" i="2"/>
  <c r="AC565" i="2"/>
  <c r="AC566" i="2"/>
  <c r="AC567" i="2"/>
  <c r="AC568" i="2"/>
  <c r="AC569" i="2"/>
  <c r="AC570" i="2"/>
  <c r="AC571" i="2"/>
  <c r="AC572" i="2"/>
  <c r="AC573" i="2"/>
  <c r="AC574" i="2"/>
  <c r="AC575" i="2"/>
  <c r="AC576" i="2"/>
  <c r="AC577" i="2"/>
  <c r="AC578" i="2"/>
  <c r="AC579" i="2"/>
  <c r="AC580" i="2"/>
  <c r="AC581" i="2"/>
  <c r="AC582" i="2"/>
  <c r="AC583" i="2"/>
  <c r="AC584" i="2"/>
  <c r="AC585" i="2"/>
  <c r="AC586" i="2"/>
  <c r="AC587" i="2"/>
  <c r="AC588" i="2"/>
  <c r="AC589" i="2"/>
  <c r="AC590" i="2"/>
  <c r="AC591" i="2"/>
  <c r="AC592" i="2"/>
  <c r="AC593" i="2"/>
  <c r="AC594" i="2"/>
  <c r="AC595" i="2"/>
  <c r="AC596" i="2"/>
  <c r="AC597" i="2"/>
  <c r="AC598" i="2"/>
  <c r="AC599" i="2"/>
  <c r="AC600" i="2"/>
  <c r="AC601" i="2"/>
  <c r="AC602" i="2"/>
  <c r="AC603" i="2"/>
  <c r="AC604" i="2"/>
  <c r="AC605" i="2"/>
  <c r="AC606" i="2"/>
  <c r="AC607" i="2"/>
  <c r="AC608" i="2"/>
  <c r="AC609" i="2"/>
  <c r="AC610" i="2"/>
  <c r="AC611" i="2"/>
  <c r="AC612" i="2"/>
  <c r="AC613" i="2"/>
  <c r="AC614" i="2"/>
  <c r="AC615" i="2"/>
  <c r="AC616" i="2"/>
  <c r="AC617" i="2"/>
  <c r="AC618" i="2"/>
  <c r="AC619" i="2"/>
  <c r="AC620" i="2"/>
  <c r="AC621" i="2"/>
  <c r="AC622" i="2"/>
  <c r="AC623" i="2"/>
  <c r="AC624" i="2"/>
  <c r="AC625" i="2"/>
  <c r="AC626" i="2"/>
  <c r="AC627" i="2"/>
  <c r="AC628" i="2"/>
  <c r="AC629" i="2"/>
  <c r="AC630" i="2"/>
  <c r="AC631" i="2"/>
  <c r="AC632" i="2"/>
  <c r="AC633" i="2"/>
  <c r="AC634" i="2"/>
  <c r="AC635" i="2"/>
  <c r="AC636" i="2"/>
  <c r="AC637" i="2"/>
  <c r="AC638" i="2"/>
  <c r="AC639" i="2"/>
  <c r="AC640" i="2"/>
  <c r="AC641" i="2"/>
  <c r="AC642" i="2"/>
  <c r="AC643" i="2"/>
  <c r="AC644" i="2"/>
  <c r="AC645" i="2"/>
  <c r="AC646" i="2"/>
  <c r="AC647" i="2"/>
  <c r="AC648" i="2"/>
  <c r="AC649" i="2"/>
  <c r="AC650" i="2"/>
  <c r="AC651" i="2"/>
  <c r="AC652" i="2"/>
  <c r="AC653" i="2"/>
  <c r="AC654" i="2"/>
  <c r="AC655" i="2"/>
  <c r="AC656" i="2"/>
  <c r="AC657" i="2"/>
  <c r="AC658" i="2"/>
  <c r="AC659" i="2"/>
  <c r="AC660" i="2"/>
  <c r="AC661" i="2"/>
  <c r="AC662" i="2"/>
  <c r="AC663" i="2"/>
  <c r="AC664" i="2"/>
  <c r="AC665" i="2"/>
  <c r="AC666" i="2"/>
  <c r="AC667" i="2"/>
  <c r="AC668" i="2"/>
  <c r="AC669" i="2"/>
  <c r="AC670" i="2"/>
  <c r="AC671" i="2"/>
  <c r="AC672" i="2"/>
  <c r="AC673" i="2"/>
  <c r="AC674" i="2"/>
  <c r="AC675" i="2"/>
  <c r="AC676" i="2"/>
  <c r="AC677" i="2"/>
  <c r="AC678" i="2"/>
  <c r="AC679" i="2"/>
  <c r="AC680" i="2"/>
  <c r="AC681" i="2"/>
  <c r="AC682" i="2"/>
  <c r="AC683" i="2"/>
  <c r="AC684" i="2"/>
  <c r="AC685" i="2"/>
  <c r="AC686" i="2"/>
  <c r="AC687" i="2"/>
  <c r="AC688" i="2"/>
  <c r="AC689" i="2"/>
  <c r="AC690" i="2"/>
  <c r="AC691" i="2"/>
  <c r="AC692" i="2"/>
  <c r="AC693" i="2"/>
  <c r="AC694" i="2"/>
  <c r="AC695" i="2"/>
  <c r="AC696" i="2"/>
  <c r="AC697" i="2"/>
  <c r="AC698" i="2"/>
  <c r="AC699" i="2"/>
  <c r="AC700" i="2"/>
  <c r="AC701" i="2"/>
  <c r="AC702" i="2"/>
  <c r="AC703" i="2"/>
  <c r="AC704" i="2"/>
  <c r="AC705" i="2"/>
  <c r="AC706" i="2"/>
  <c r="AC707" i="2"/>
  <c r="AC708" i="2"/>
  <c r="AC709" i="2"/>
  <c r="AC710" i="2"/>
  <c r="AC711" i="2"/>
  <c r="AC712" i="2"/>
  <c r="AC713" i="2"/>
  <c r="AC714" i="2"/>
  <c r="AC715" i="2"/>
  <c r="AC716" i="2"/>
  <c r="AC717" i="2"/>
  <c r="AC718" i="2"/>
  <c r="AC719" i="2"/>
  <c r="AC720" i="2"/>
  <c r="AC721" i="2"/>
  <c r="AC722" i="2"/>
  <c r="AC723" i="2"/>
  <c r="AC724" i="2"/>
  <c r="AC725" i="2"/>
  <c r="AC726" i="2"/>
  <c r="AC727" i="2"/>
  <c r="AC728" i="2"/>
  <c r="AC729" i="2"/>
  <c r="AC730" i="2"/>
  <c r="AC731" i="2"/>
  <c r="AC732" i="2"/>
  <c r="AC733" i="2"/>
  <c r="AC734" i="2"/>
  <c r="AC735" i="2"/>
  <c r="AC736" i="2"/>
  <c r="AC737" i="2"/>
  <c r="AC738" i="2"/>
  <c r="AC739" i="2"/>
  <c r="AC740" i="2"/>
  <c r="AC741" i="2"/>
  <c r="AC742" i="2"/>
  <c r="AC743" i="2"/>
  <c r="AC744" i="2"/>
  <c r="AC745" i="2"/>
  <c r="AC746" i="2"/>
  <c r="AC747" i="2"/>
  <c r="AC748" i="2"/>
  <c r="AC749" i="2"/>
  <c r="AC750" i="2"/>
  <c r="AC751" i="2"/>
  <c r="AC752" i="2"/>
  <c r="AC753" i="2"/>
  <c r="AC754" i="2"/>
  <c r="AC755" i="2"/>
  <c r="AC756" i="2"/>
  <c r="AC757" i="2"/>
  <c r="AC758" i="2"/>
  <c r="AC759" i="2"/>
  <c r="AC760" i="2"/>
  <c r="AC761" i="2"/>
  <c r="AC762" i="2"/>
  <c r="AC763" i="2"/>
  <c r="AC764" i="2"/>
  <c r="AC765" i="2"/>
  <c r="AC766" i="2"/>
  <c r="AC767" i="2"/>
  <c r="AC768" i="2"/>
  <c r="AC769" i="2"/>
  <c r="AC770" i="2"/>
  <c r="AC771" i="2"/>
  <c r="AC772" i="2"/>
  <c r="AC773" i="2"/>
  <c r="AC774" i="2"/>
  <c r="AC775" i="2"/>
  <c r="AC776" i="2"/>
  <c r="AC777" i="2"/>
  <c r="AC778" i="2"/>
  <c r="AC779" i="2"/>
  <c r="AC780" i="2"/>
  <c r="AC781" i="2"/>
  <c r="AC782" i="2"/>
  <c r="AC783" i="2"/>
  <c r="AC784" i="2"/>
  <c r="AC785" i="2"/>
  <c r="AC786" i="2"/>
  <c r="AC787" i="2"/>
  <c r="AC788" i="2"/>
  <c r="AC789" i="2"/>
  <c r="AC790" i="2"/>
  <c r="AC791" i="2"/>
  <c r="AC792" i="2"/>
  <c r="AC793" i="2"/>
  <c r="AC794" i="2"/>
  <c r="AC795" i="2"/>
  <c r="AC796" i="2"/>
  <c r="AC797" i="2"/>
  <c r="AC798" i="2"/>
  <c r="AC799" i="2"/>
  <c r="AC800" i="2"/>
  <c r="AC801" i="2"/>
  <c r="AC802" i="2"/>
  <c r="AC803" i="2"/>
  <c r="AC804" i="2"/>
  <c r="AC805" i="2"/>
  <c r="AC806" i="2"/>
  <c r="AC807" i="2"/>
  <c r="AC808" i="2"/>
  <c r="AC809" i="2"/>
  <c r="AC810" i="2"/>
  <c r="AC811" i="2"/>
  <c r="AC812" i="2"/>
  <c r="AC813" i="2"/>
  <c r="AC814" i="2"/>
  <c r="AC815" i="2"/>
  <c r="AC816" i="2"/>
  <c r="AC817" i="2"/>
  <c r="AC818" i="2"/>
  <c r="AC819" i="2"/>
  <c r="AC820" i="2"/>
  <c r="AC821" i="2"/>
  <c r="AC822" i="2"/>
  <c r="AC823" i="2"/>
  <c r="AC824" i="2"/>
  <c r="AC825" i="2"/>
  <c r="AC826" i="2"/>
  <c r="AC827" i="2"/>
  <c r="AC828" i="2"/>
  <c r="AC829" i="2"/>
  <c r="AC830" i="2"/>
  <c r="AC831" i="2"/>
  <c r="AC832" i="2"/>
  <c r="AC833" i="2"/>
  <c r="AC834" i="2"/>
  <c r="AC835" i="2"/>
  <c r="AC836" i="2"/>
  <c r="AC837" i="2"/>
  <c r="AC838" i="2"/>
  <c r="AC839" i="2"/>
  <c r="AC840" i="2"/>
  <c r="AC841" i="2"/>
  <c r="AC842" i="2"/>
  <c r="AC843" i="2"/>
  <c r="AC844" i="2"/>
  <c r="AC845" i="2"/>
  <c r="AC846" i="2"/>
  <c r="AC847" i="2"/>
  <c r="AC848" i="2"/>
  <c r="AC849" i="2"/>
  <c r="AC850" i="2"/>
  <c r="AC851" i="2"/>
  <c r="AC852" i="2"/>
  <c r="AC853" i="2"/>
  <c r="AC854" i="2"/>
  <c r="AC855" i="2"/>
  <c r="AC856" i="2"/>
  <c r="AC857" i="2"/>
  <c r="AC858" i="2"/>
  <c r="AC859" i="2"/>
  <c r="AC860" i="2"/>
  <c r="AC861" i="2"/>
  <c r="AC862" i="2"/>
  <c r="AC863" i="2"/>
  <c r="AC864" i="2"/>
  <c r="AC865" i="2"/>
  <c r="AC866" i="2"/>
  <c r="AC867" i="2"/>
  <c r="AC868" i="2"/>
  <c r="AC869" i="2"/>
  <c r="AC870" i="2"/>
  <c r="AC871" i="2"/>
  <c r="AC872" i="2"/>
  <c r="AC873" i="2"/>
  <c r="AC874" i="2"/>
  <c r="AC875" i="2"/>
  <c r="AC876" i="2"/>
  <c r="AC877" i="2"/>
  <c r="AC878" i="2"/>
  <c r="AC879" i="2"/>
  <c r="AC880" i="2"/>
  <c r="AC881" i="2"/>
  <c r="AC882" i="2"/>
  <c r="AC883" i="2"/>
  <c r="AC884" i="2"/>
  <c r="AC885" i="2"/>
  <c r="AC886" i="2"/>
  <c r="AC887" i="2"/>
  <c r="AC888" i="2"/>
  <c r="AC889" i="2"/>
  <c r="AC890" i="2"/>
  <c r="AC891" i="2"/>
  <c r="AC892" i="2"/>
  <c r="AC893" i="2"/>
  <c r="AC894" i="2"/>
  <c r="AC895" i="2"/>
  <c r="AC896" i="2"/>
  <c r="AC897" i="2"/>
  <c r="AC898" i="2"/>
  <c r="AC899" i="2"/>
  <c r="AC900" i="2"/>
  <c r="AC901" i="2"/>
  <c r="AC902" i="2"/>
  <c r="AC903" i="2"/>
  <c r="AC904" i="2"/>
  <c r="AC905" i="2"/>
  <c r="AC906" i="2"/>
  <c r="AC907" i="2"/>
  <c r="AC908" i="2"/>
  <c r="AC909" i="2"/>
  <c r="AC910" i="2"/>
  <c r="AC911" i="2"/>
  <c r="AC912" i="2"/>
  <c r="AC913" i="2"/>
  <c r="AC914" i="2"/>
  <c r="AC915" i="2"/>
  <c r="AC916" i="2"/>
  <c r="AC917" i="2"/>
  <c r="AC918" i="2"/>
  <c r="AC919" i="2"/>
  <c r="AC920" i="2"/>
  <c r="AC921" i="2"/>
  <c r="AC922" i="2"/>
  <c r="AC923" i="2"/>
  <c r="AC924" i="2"/>
  <c r="AC925" i="2"/>
  <c r="AC926" i="2"/>
  <c r="AC927" i="2"/>
  <c r="AC928" i="2"/>
  <c r="AC929" i="2"/>
  <c r="AC930" i="2"/>
  <c r="AC931" i="2"/>
  <c r="AC932" i="2"/>
  <c r="AC933" i="2"/>
  <c r="AC934" i="2"/>
  <c r="AC935" i="2"/>
  <c r="AC936" i="2"/>
  <c r="AC937" i="2"/>
  <c r="AC938" i="2"/>
  <c r="AC939" i="2"/>
  <c r="AC940" i="2"/>
  <c r="AC941" i="2"/>
  <c r="AC942" i="2"/>
  <c r="AC943" i="2"/>
  <c r="AC944" i="2"/>
  <c r="AC945" i="2"/>
  <c r="AC946" i="2"/>
  <c r="AC947" i="2"/>
  <c r="AC948" i="2"/>
  <c r="AC949" i="2"/>
  <c r="AC950" i="2"/>
  <c r="AC951" i="2"/>
  <c r="AC952" i="2"/>
  <c r="AC953" i="2"/>
  <c r="AC954" i="2"/>
  <c r="AC955" i="2"/>
  <c r="AC956" i="2"/>
  <c r="AC957" i="2"/>
  <c r="AC958" i="2"/>
  <c r="AC959" i="2"/>
  <c r="AC960" i="2"/>
  <c r="AC961" i="2"/>
  <c r="AC962" i="2"/>
  <c r="AC963" i="2"/>
  <c r="AC964" i="2"/>
  <c r="AC965" i="2"/>
  <c r="AC966" i="2"/>
  <c r="AC967" i="2"/>
  <c r="AC968" i="2"/>
  <c r="AC969" i="2"/>
  <c r="AC970" i="2"/>
  <c r="AC971" i="2"/>
  <c r="AC972" i="2"/>
  <c r="AC973" i="2"/>
  <c r="AC974" i="2"/>
  <c r="AC975" i="2"/>
  <c r="AC976" i="2"/>
  <c r="AC977" i="2"/>
  <c r="AC978" i="2"/>
  <c r="AC979" i="2"/>
  <c r="AC980" i="2"/>
  <c r="AC981" i="2"/>
  <c r="AC982" i="2"/>
  <c r="AC983" i="2"/>
  <c r="AC984" i="2"/>
  <c r="AC985" i="2"/>
  <c r="AC986" i="2"/>
  <c r="AC987" i="2"/>
  <c r="AC988" i="2"/>
  <c r="AC989" i="2"/>
  <c r="AC990" i="2"/>
  <c r="AC991" i="2"/>
  <c r="AC992" i="2"/>
  <c r="AC993" i="2"/>
  <c r="AC994" i="2"/>
  <c r="AC995" i="2"/>
  <c r="AC996" i="2"/>
  <c r="AC997" i="2"/>
  <c r="AC998" i="2"/>
  <c r="AC999" i="2"/>
  <c r="AC1000" i="2"/>
  <c r="AC1001" i="2"/>
  <c r="AC1002" i="2"/>
  <c r="AC1003" i="2"/>
  <c r="AC1004" i="2"/>
  <c r="AC1005" i="2"/>
  <c r="AC1006" i="2"/>
  <c r="AC1007" i="2"/>
  <c r="AC1008" i="2"/>
  <c r="AC1009" i="2"/>
  <c r="AC1010" i="2"/>
  <c r="AC1011" i="2"/>
  <c r="AC1012" i="2"/>
  <c r="AC1013" i="2"/>
  <c r="AC1014" i="2"/>
  <c r="AC1015" i="2"/>
  <c r="AC1016" i="2"/>
  <c r="AC1017" i="2"/>
  <c r="AC1018" i="2"/>
  <c r="AC1019" i="2"/>
  <c r="AC1020" i="2"/>
  <c r="AC1021" i="2"/>
  <c r="AC1022" i="2"/>
  <c r="AC1023" i="2"/>
  <c r="AC1024" i="2"/>
  <c r="AC1025" i="2"/>
  <c r="AC1026" i="2"/>
  <c r="AC1027" i="2"/>
  <c r="AC1028" i="2"/>
  <c r="AC1029" i="2"/>
  <c r="AC1030" i="2"/>
  <c r="AC1031" i="2"/>
  <c r="AC1032" i="2"/>
  <c r="AC1033" i="2"/>
  <c r="AC1034" i="2"/>
  <c r="AC1035" i="2"/>
  <c r="AC1036" i="2"/>
  <c r="AC1037" i="2"/>
  <c r="AC1038" i="2"/>
  <c r="AC1039" i="2"/>
  <c r="AC1040" i="2"/>
  <c r="AC1041" i="2"/>
  <c r="AC1042" i="2"/>
  <c r="AC1043" i="2"/>
  <c r="AC1044" i="2"/>
  <c r="AC1045" i="2"/>
  <c r="AC1046" i="2"/>
  <c r="AC1047" i="2"/>
  <c r="AC1048" i="2"/>
  <c r="AC1049" i="2"/>
  <c r="AC1050" i="2"/>
  <c r="AC1051" i="2"/>
  <c r="AC1052" i="2"/>
  <c r="AC1053" i="2"/>
  <c r="AC1054" i="2"/>
  <c r="AC1055" i="2"/>
  <c r="AC1056" i="2"/>
  <c r="AC1057" i="2"/>
  <c r="AC1058" i="2"/>
  <c r="AC1059" i="2"/>
  <c r="AC1060" i="2"/>
  <c r="AC1061" i="2"/>
  <c r="AC1062" i="2"/>
  <c r="AC1063" i="2"/>
  <c r="AC1064" i="2"/>
  <c r="AC1065" i="2"/>
  <c r="AC1066" i="2"/>
  <c r="AC1067" i="2"/>
  <c r="AC1068" i="2"/>
  <c r="AC1069" i="2"/>
  <c r="AC1070" i="2"/>
  <c r="AC1071" i="2"/>
  <c r="AC1072" i="2"/>
  <c r="AC1073" i="2"/>
  <c r="AC1074" i="2"/>
  <c r="AC1075" i="2"/>
  <c r="AC1076" i="2"/>
  <c r="AC1077" i="2"/>
  <c r="AC1078" i="2"/>
  <c r="AC1079" i="2"/>
  <c r="AC1080" i="2"/>
  <c r="AC1081" i="2"/>
  <c r="AC1082" i="2"/>
  <c r="AC1083" i="2"/>
  <c r="AC1084" i="2"/>
  <c r="AC1085" i="2"/>
  <c r="AC1086" i="2"/>
  <c r="AC1087" i="2"/>
  <c r="AC1088" i="2"/>
  <c r="AC1089" i="2"/>
  <c r="AC1090" i="2"/>
  <c r="AC1091" i="2"/>
  <c r="AC1092" i="2"/>
  <c r="AC1093" i="2"/>
  <c r="AC1094" i="2"/>
  <c r="AC1095" i="2"/>
  <c r="AC1096" i="2"/>
  <c r="AC1097" i="2"/>
  <c r="AC1098" i="2"/>
  <c r="AC1099" i="2"/>
  <c r="AC1100" i="2"/>
  <c r="AC1101" i="2"/>
  <c r="AC1102" i="2"/>
  <c r="AC1103" i="2"/>
  <c r="AC1104" i="2"/>
  <c r="AC1105" i="2"/>
  <c r="AC1106" i="2"/>
  <c r="AC1107" i="2"/>
  <c r="AC1108" i="2"/>
  <c r="AC1109" i="2"/>
  <c r="AC1110" i="2"/>
  <c r="AC1111" i="2"/>
  <c r="AC1112" i="2"/>
  <c r="AC1113" i="2"/>
  <c r="AC1114" i="2"/>
  <c r="AC1115" i="2"/>
  <c r="AC1116" i="2"/>
  <c r="AC1117" i="2"/>
  <c r="AC1118" i="2"/>
  <c r="AC1119" i="2"/>
  <c r="AC1120" i="2"/>
  <c r="AC1121" i="2"/>
  <c r="AC1122" i="2"/>
  <c r="AC1123" i="2"/>
  <c r="AC1124" i="2"/>
  <c r="AC1125" i="2"/>
  <c r="AC1126" i="2"/>
  <c r="AC1127" i="2"/>
  <c r="AC1128" i="2"/>
  <c r="AC1129" i="2"/>
  <c r="AC1130" i="2"/>
  <c r="AC1131" i="2"/>
  <c r="AC1132" i="2"/>
  <c r="AC1133" i="2"/>
  <c r="AC1134" i="2"/>
  <c r="AC1135" i="2"/>
  <c r="AC1136" i="2"/>
  <c r="AC1137" i="2"/>
  <c r="AC1138" i="2"/>
  <c r="AC1139" i="2"/>
  <c r="AC1140" i="2"/>
  <c r="AC1141" i="2"/>
  <c r="AC1142" i="2"/>
  <c r="AC1143" i="2"/>
  <c r="AC1144" i="2"/>
  <c r="AC1145" i="2"/>
  <c r="AC1146" i="2"/>
  <c r="AC1147" i="2"/>
  <c r="AC1148" i="2"/>
  <c r="AC1149" i="2"/>
  <c r="AC1150" i="2"/>
  <c r="AC1151" i="2"/>
  <c r="AC1152" i="2"/>
  <c r="AC1153" i="2"/>
  <c r="AC1154" i="2"/>
  <c r="AC1155" i="2"/>
  <c r="AC1156" i="2"/>
  <c r="AC1157" i="2"/>
  <c r="AC1158" i="2"/>
  <c r="AC1159" i="2"/>
  <c r="AC1160" i="2"/>
  <c r="AC1161" i="2"/>
  <c r="AC1162" i="2"/>
  <c r="AC1163" i="2"/>
  <c r="AC1164" i="2"/>
  <c r="AC1165" i="2"/>
  <c r="AC1166" i="2"/>
  <c r="AC1167" i="2"/>
  <c r="AC1168" i="2"/>
  <c r="AC1169" i="2"/>
  <c r="AC1170" i="2"/>
  <c r="AC1171" i="2"/>
  <c r="AC1172" i="2"/>
  <c r="AC1173" i="2"/>
  <c r="AC1174" i="2"/>
  <c r="AC1175" i="2"/>
  <c r="AC1176" i="2"/>
  <c r="AC1177" i="2"/>
  <c r="AC1178" i="2"/>
  <c r="AC1179" i="2"/>
  <c r="AC1180" i="2"/>
  <c r="AC1181" i="2"/>
  <c r="AC1182" i="2"/>
  <c r="AC1183" i="2"/>
  <c r="AC1184" i="2"/>
  <c r="AC1185" i="2"/>
  <c r="AC1186" i="2"/>
  <c r="AC1187" i="2"/>
  <c r="AC1188" i="2"/>
  <c r="AC1189" i="2"/>
  <c r="AC1190" i="2"/>
  <c r="AC1191" i="2"/>
  <c r="AC1192" i="2"/>
  <c r="AC1193" i="2"/>
  <c r="AC1194" i="2"/>
  <c r="AC1195" i="2"/>
  <c r="AC1196" i="2"/>
  <c r="AC1197" i="2"/>
  <c r="AC1198" i="2"/>
  <c r="AC1199" i="2"/>
  <c r="AC1200" i="2"/>
  <c r="AC1201" i="2"/>
  <c r="AC1202" i="2"/>
  <c r="AC1203" i="2"/>
  <c r="AC1204" i="2"/>
  <c r="AC1205" i="2"/>
  <c r="AC1206" i="2"/>
  <c r="AC1207" i="2"/>
  <c r="AC1208" i="2"/>
  <c r="AC1209" i="2"/>
  <c r="AC1210" i="2"/>
  <c r="AC1211" i="2"/>
  <c r="AC1212" i="2"/>
  <c r="AC1213" i="2"/>
  <c r="AC1214" i="2"/>
  <c r="AC1215" i="2"/>
  <c r="AC1216" i="2"/>
  <c r="AC1217" i="2"/>
  <c r="AC1218" i="2"/>
  <c r="AC1219" i="2"/>
  <c r="AC1220" i="2"/>
  <c r="AC1221" i="2"/>
  <c r="AC1222" i="2"/>
  <c r="AC1223" i="2"/>
  <c r="AC1224" i="2"/>
  <c r="AC1225" i="2"/>
  <c r="AC1226" i="2"/>
  <c r="AC1227" i="2"/>
  <c r="AC1228" i="2"/>
  <c r="AC1229" i="2"/>
  <c r="AC1230" i="2"/>
  <c r="AC1231" i="2"/>
  <c r="AC1232" i="2"/>
  <c r="AC1233" i="2"/>
  <c r="AC1234" i="2"/>
  <c r="AC1235" i="2"/>
  <c r="AC1236" i="2"/>
  <c r="AC1237" i="2"/>
  <c r="AC1238" i="2"/>
  <c r="AC1239" i="2"/>
  <c r="AC1240" i="2"/>
  <c r="AC1241" i="2"/>
  <c r="AC1242" i="2"/>
  <c r="AC1243" i="2"/>
  <c r="AC1244" i="2"/>
  <c r="AC1245" i="2"/>
  <c r="AC1246" i="2"/>
  <c r="AC1247" i="2"/>
  <c r="AC1248" i="2"/>
  <c r="AC1249" i="2"/>
  <c r="AC1250" i="2"/>
  <c r="AC1251" i="2"/>
  <c r="AC1252" i="2"/>
  <c r="AC1253" i="2"/>
  <c r="AC1254" i="2"/>
  <c r="AC1255" i="2"/>
  <c r="AC1256" i="2"/>
  <c r="AC1257" i="2"/>
  <c r="AC1258" i="2"/>
  <c r="AC1259" i="2"/>
  <c r="AC1260" i="2"/>
  <c r="AC1261" i="2"/>
  <c r="AC1262" i="2"/>
  <c r="AC1263" i="2"/>
  <c r="AC1264" i="2"/>
  <c r="AC1265" i="2"/>
  <c r="AC1266" i="2"/>
  <c r="AC1267" i="2"/>
  <c r="AC1268" i="2"/>
  <c r="AC1269" i="2"/>
  <c r="AC1270" i="2"/>
  <c r="AC1271" i="2"/>
  <c r="AC1272" i="2"/>
  <c r="AC1273" i="2"/>
  <c r="AC1274" i="2"/>
  <c r="AC1275" i="2"/>
  <c r="AC1276" i="2"/>
  <c r="AC1277" i="2"/>
  <c r="AC1278" i="2"/>
  <c r="AC1279" i="2"/>
  <c r="AC1280" i="2"/>
  <c r="AC1281" i="2"/>
  <c r="AC1282" i="2"/>
  <c r="AC1283" i="2"/>
  <c r="AC1284" i="2"/>
  <c r="AC1285" i="2"/>
  <c r="AC1286" i="2"/>
  <c r="AC1287" i="2"/>
  <c r="AC1288" i="2"/>
  <c r="AC1289" i="2"/>
  <c r="AC1290" i="2"/>
  <c r="AC1291" i="2"/>
  <c r="AC1292" i="2"/>
  <c r="AC1293" i="2"/>
  <c r="AC1294" i="2"/>
  <c r="AC1295" i="2"/>
  <c r="AC1296" i="2"/>
  <c r="AC1297" i="2"/>
  <c r="AC1298" i="2"/>
  <c r="AC1299" i="2"/>
  <c r="AC1300" i="2"/>
  <c r="AC1301" i="2"/>
  <c r="AC1302" i="2"/>
  <c r="AC1303" i="2"/>
  <c r="AC1304" i="2"/>
  <c r="AC1305" i="2"/>
  <c r="AC1306" i="2"/>
  <c r="AC1307" i="2"/>
  <c r="AC1308" i="2"/>
  <c r="AC1309" i="2"/>
  <c r="AC1310" i="2"/>
  <c r="AC1311" i="2"/>
  <c r="AC1312" i="2"/>
  <c r="AC1313" i="2"/>
  <c r="AC1314" i="2"/>
  <c r="AC1315" i="2"/>
  <c r="AC1316" i="2"/>
  <c r="AC1317" i="2"/>
  <c r="AC1318" i="2"/>
  <c r="AC1319" i="2"/>
  <c r="AC1320" i="2"/>
  <c r="AC1321" i="2"/>
  <c r="AC1322" i="2"/>
  <c r="AC1323" i="2"/>
  <c r="AC1324" i="2"/>
  <c r="AC1325" i="2"/>
  <c r="AC1326" i="2"/>
  <c r="AC1327" i="2"/>
  <c r="AC1328" i="2"/>
  <c r="AC1329" i="2"/>
  <c r="AC1330" i="2"/>
  <c r="AC1331" i="2"/>
  <c r="AC1332" i="2"/>
  <c r="AC1333" i="2"/>
  <c r="AC1334" i="2"/>
  <c r="AC1335" i="2"/>
  <c r="AC1336" i="2"/>
  <c r="AC1337" i="2"/>
  <c r="AC1338" i="2"/>
  <c r="AC1339" i="2"/>
  <c r="AC1340" i="2"/>
  <c r="AC1341" i="2"/>
  <c r="AC1342" i="2"/>
  <c r="AC1343" i="2"/>
  <c r="AC1344" i="2"/>
  <c r="AC1345" i="2"/>
  <c r="AC1346" i="2"/>
  <c r="AC1347" i="2"/>
  <c r="AC1348" i="2"/>
  <c r="AC1349" i="2"/>
  <c r="AC1350" i="2"/>
  <c r="AC1351" i="2"/>
  <c r="AC1352" i="2"/>
  <c r="AC1353" i="2"/>
  <c r="AC1354" i="2"/>
  <c r="AC1355" i="2"/>
  <c r="AC1356" i="2"/>
  <c r="AC1357" i="2"/>
  <c r="AC1358" i="2"/>
  <c r="AC1359" i="2"/>
  <c r="AC1360" i="2"/>
  <c r="AC1361" i="2"/>
  <c r="AC1362" i="2"/>
  <c r="AC1363" i="2"/>
  <c r="AC1364" i="2"/>
  <c r="AC1365" i="2"/>
  <c r="AC1366" i="2"/>
  <c r="AC1367" i="2"/>
  <c r="AC1368" i="2"/>
  <c r="AC1369" i="2"/>
  <c r="AC1370" i="2"/>
  <c r="AC1371" i="2"/>
  <c r="AC1372" i="2"/>
  <c r="AC1373" i="2"/>
  <c r="AC1374" i="2"/>
  <c r="AC1375" i="2"/>
  <c r="AC1376" i="2"/>
  <c r="AC1377" i="2"/>
  <c r="AC1378" i="2"/>
  <c r="AC1379" i="2"/>
  <c r="AC1380" i="2"/>
  <c r="AC1381" i="2"/>
  <c r="AC1382" i="2"/>
  <c r="AC1383" i="2"/>
  <c r="AC1384" i="2"/>
  <c r="AC1385" i="2"/>
  <c r="AC1386" i="2"/>
  <c r="AC1387" i="2"/>
  <c r="AC1388" i="2"/>
  <c r="AC1389" i="2"/>
  <c r="AC1390" i="2"/>
  <c r="AC1391" i="2"/>
  <c r="AC1392" i="2"/>
  <c r="AC1393" i="2"/>
  <c r="AC1394" i="2"/>
  <c r="AC1395" i="2"/>
  <c r="AC1396" i="2"/>
  <c r="AC1397" i="2"/>
  <c r="AC1398" i="2"/>
  <c r="AC1399" i="2"/>
  <c r="AC1400" i="2"/>
  <c r="AC1401" i="2"/>
  <c r="AC1402" i="2"/>
  <c r="AC1403" i="2"/>
  <c r="AC1404" i="2"/>
  <c r="AC1405" i="2"/>
  <c r="AC1406" i="2"/>
  <c r="AC1407" i="2"/>
  <c r="AC1408" i="2"/>
  <c r="AC1409" i="2"/>
  <c r="AC1410" i="2"/>
  <c r="AC1411" i="2"/>
  <c r="AC1412" i="2"/>
  <c r="AC1413" i="2"/>
  <c r="AC1414" i="2"/>
  <c r="AC1415" i="2"/>
  <c r="AC1416" i="2"/>
  <c r="AC1417" i="2"/>
  <c r="AC1418" i="2"/>
  <c r="AC1419" i="2"/>
  <c r="AC1420" i="2"/>
  <c r="AC1421" i="2"/>
  <c r="AC1422" i="2"/>
  <c r="AC1423" i="2"/>
  <c r="AC1424" i="2"/>
  <c r="AC1425" i="2"/>
  <c r="AC1426" i="2"/>
  <c r="AC1427" i="2"/>
  <c r="AC1428" i="2"/>
  <c r="AC1429" i="2"/>
  <c r="AC1430" i="2"/>
  <c r="AC1431" i="2"/>
  <c r="AC1432" i="2"/>
  <c r="AC1433" i="2"/>
  <c r="AC1434" i="2"/>
  <c r="AC1435" i="2"/>
  <c r="AC1436" i="2"/>
  <c r="AC1437" i="2"/>
  <c r="AC1438" i="2"/>
  <c r="AC1439" i="2"/>
  <c r="AC1440" i="2"/>
  <c r="AC1441" i="2"/>
  <c r="AC1442" i="2"/>
  <c r="AC1443" i="2"/>
  <c r="AC1444" i="2"/>
  <c r="AC1445" i="2"/>
  <c r="AC1446" i="2"/>
  <c r="AC1447" i="2"/>
  <c r="AC1448" i="2"/>
  <c r="AC1449" i="2"/>
  <c r="AC1450" i="2"/>
  <c r="AC1451" i="2"/>
  <c r="AC1452" i="2"/>
  <c r="AC1453" i="2"/>
  <c r="AC1454" i="2"/>
  <c r="AC1455" i="2"/>
  <c r="AC1456" i="2"/>
  <c r="AC1457" i="2"/>
  <c r="AC1458" i="2"/>
  <c r="AC1459" i="2"/>
  <c r="AC1460" i="2"/>
  <c r="AC1461" i="2"/>
  <c r="AC1462" i="2"/>
  <c r="AC1463" i="2"/>
  <c r="AC1464" i="2"/>
  <c r="AC1465" i="2"/>
  <c r="AC1466" i="2"/>
  <c r="AC1467" i="2"/>
  <c r="AC1468" i="2"/>
  <c r="AC1469" i="2"/>
  <c r="AC1470" i="2"/>
  <c r="AC1471" i="2"/>
  <c r="AC1472" i="2"/>
  <c r="AC1473" i="2"/>
  <c r="AC1474" i="2"/>
  <c r="AC1475" i="2"/>
  <c r="AC1476" i="2"/>
  <c r="AC1477" i="2"/>
  <c r="AC1478" i="2"/>
  <c r="AC1479" i="2"/>
  <c r="AC1480" i="2"/>
  <c r="AC1481" i="2"/>
  <c r="AC1482" i="2"/>
  <c r="AC1483" i="2"/>
  <c r="E3" i="14"/>
  <c r="B2" i="13"/>
  <c r="D3" i="14"/>
  <c r="Y21" i="9"/>
  <c r="E21" i="9"/>
  <c r="AA21" i="9" s="1"/>
  <c r="G167" i="16"/>
  <c r="G168" i="16"/>
  <c r="G169" i="16"/>
  <c r="G170" i="16"/>
  <c r="G171" i="16"/>
  <c r="G172" i="16"/>
  <c r="G173" i="16"/>
  <c r="G174" i="16"/>
  <c r="G175" i="16"/>
  <c r="G176" i="16"/>
  <c r="G177" i="16"/>
  <c r="G178" i="16"/>
  <c r="G179" i="16"/>
  <c r="G180" i="16"/>
  <c r="G181" i="16"/>
  <c r="G182" i="16"/>
  <c r="G183" i="16"/>
  <c r="G184" i="16"/>
  <c r="G185" i="16"/>
  <c r="G186" i="16"/>
  <c r="G187" i="16"/>
  <c r="G188" i="16"/>
  <c r="G189" i="16"/>
  <c r="G190" i="16"/>
  <c r="G191" i="16"/>
  <c r="G192" i="16"/>
  <c r="G193" i="16"/>
  <c r="G194" i="16"/>
  <c r="G195" i="16"/>
  <c r="G196" i="16"/>
  <c r="G197" i="16"/>
  <c r="G198" i="16"/>
  <c r="G199" i="16"/>
  <c r="G200" i="16"/>
  <c r="G201" i="16"/>
  <c r="G202" i="16"/>
  <c r="G203" i="16"/>
  <c r="G204" i="16"/>
  <c r="G205" i="16"/>
  <c r="G206" i="16"/>
  <c r="G207" i="16"/>
  <c r="G208" i="16"/>
  <c r="G209" i="16"/>
  <c r="G210" i="16"/>
  <c r="G211" i="16"/>
  <c r="G212" i="16"/>
  <c r="G213" i="16"/>
  <c r="G214" i="16"/>
  <c r="G215" i="16"/>
  <c r="G216" i="16"/>
  <c r="G217" i="16"/>
  <c r="G218" i="16"/>
  <c r="G219" i="16"/>
  <c r="G220" i="16"/>
  <c r="G221" i="16"/>
  <c r="G222" i="16"/>
  <c r="G223" i="16"/>
  <c r="G224" i="16"/>
  <c r="G225" i="16"/>
  <c r="G226" i="16"/>
  <c r="G227" i="16"/>
  <c r="G228" i="16"/>
  <c r="G229" i="16"/>
  <c r="G230" i="16"/>
  <c r="G231" i="16"/>
  <c r="G232" i="16"/>
  <c r="G233" i="16"/>
  <c r="G234" i="16"/>
  <c r="G235" i="16"/>
  <c r="G236" i="16"/>
  <c r="G237" i="16"/>
  <c r="G238" i="16"/>
  <c r="G239" i="16"/>
  <c r="G240" i="16"/>
  <c r="G241" i="16"/>
  <c r="G242" i="16"/>
  <c r="G243" i="16"/>
  <c r="G244" i="16"/>
  <c r="G245" i="16"/>
  <c r="G246" i="16"/>
  <c r="G247" i="16"/>
  <c r="G248" i="16"/>
  <c r="G249" i="16"/>
  <c r="G250" i="16"/>
  <c r="G251" i="16"/>
  <c r="G252" i="16"/>
  <c r="G253" i="16"/>
  <c r="G254" i="16"/>
  <c r="G255" i="16"/>
  <c r="G256" i="16"/>
  <c r="G257" i="16"/>
  <c r="G258" i="16"/>
  <c r="G259" i="16"/>
  <c r="G260" i="16"/>
  <c r="G261" i="16"/>
  <c r="G262" i="16"/>
  <c r="G263" i="16"/>
  <c r="G264" i="16"/>
  <c r="G265" i="16"/>
  <c r="G266" i="16"/>
  <c r="G267" i="16"/>
  <c r="G268" i="16"/>
  <c r="G269" i="16"/>
  <c r="G270" i="16"/>
  <c r="G271" i="16"/>
  <c r="G272" i="16"/>
  <c r="G273" i="16"/>
  <c r="G274" i="16"/>
  <c r="G275" i="16"/>
  <c r="G276" i="16"/>
  <c r="G277" i="16"/>
  <c r="G278" i="16"/>
  <c r="G279" i="16"/>
  <c r="G280" i="16"/>
  <c r="G281" i="16"/>
  <c r="G282" i="16"/>
  <c r="G283" i="16"/>
  <c r="G284" i="16"/>
  <c r="G285" i="16"/>
  <c r="G286" i="16"/>
  <c r="G287" i="16"/>
  <c r="G288" i="16"/>
  <c r="G289" i="16"/>
  <c r="G290" i="16"/>
  <c r="G291" i="16"/>
  <c r="G292" i="16"/>
  <c r="G293" i="16"/>
  <c r="G294" i="16"/>
  <c r="G295" i="16"/>
  <c r="G296" i="16"/>
  <c r="G297" i="16"/>
  <c r="G298" i="16"/>
  <c r="G299" i="16"/>
  <c r="G300" i="16"/>
  <c r="B5" i="16"/>
  <c r="G5" i="16" s="1"/>
  <c r="B6" i="16"/>
  <c r="G6" i="16" s="1"/>
  <c r="B7" i="16"/>
  <c r="G7" i="16" s="1"/>
  <c r="B8" i="16"/>
  <c r="G8" i="16" s="1"/>
  <c r="B9" i="16"/>
  <c r="G9" i="16" s="1"/>
  <c r="B10" i="16"/>
  <c r="G10" i="16" s="1"/>
  <c r="B11" i="16"/>
  <c r="G11" i="16" s="1"/>
  <c r="B12" i="16"/>
  <c r="G12" i="16" s="1"/>
  <c r="B13" i="16"/>
  <c r="G13" i="16" s="1"/>
  <c r="B14" i="16"/>
  <c r="G14" i="16" s="1"/>
  <c r="B15" i="16"/>
  <c r="G15" i="16" s="1"/>
  <c r="B16" i="16"/>
  <c r="G16" i="16" s="1"/>
  <c r="B17" i="16"/>
  <c r="G17" i="16" s="1"/>
  <c r="B18" i="16"/>
  <c r="G18" i="16" s="1"/>
  <c r="B19" i="16"/>
  <c r="G19" i="16" s="1"/>
  <c r="B20" i="16"/>
  <c r="G20" i="16" s="1"/>
  <c r="B21" i="16"/>
  <c r="G21" i="16" s="1"/>
  <c r="B22" i="16"/>
  <c r="G22" i="16" s="1"/>
  <c r="B23" i="16"/>
  <c r="G23" i="16" s="1"/>
  <c r="B24" i="16"/>
  <c r="G24" i="16" s="1"/>
  <c r="B25" i="16"/>
  <c r="G25" i="16" s="1"/>
  <c r="B26" i="16"/>
  <c r="G26" i="16" s="1"/>
  <c r="B27" i="16"/>
  <c r="G27" i="16" s="1"/>
  <c r="B28" i="16"/>
  <c r="G28" i="16" s="1"/>
  <c r="B29" i="16"/>
  <c r="G29" i="16" s="1"/>
  <c r="B30" i="16"/>
  <c r="G30" i="16" s="1"/>
  <c r="B31" i="16"/>
  <c r="G31" i="16" s="1"/>
  <c r="B32" i="16"/>
  <c r="G32" i="16" s="1"/>
  <c r="B33" i="16"/>
  <c r="G33" i="16" s="1"/>
  <c r="B34" i="16"/>
  <c r="G34" i="16" s="1"/>
  <c r="B35" i="16"/>
  <c r="G35" i="16" s="1"/>
  <c r="B36" i="16"/>
  <c r="G36" i="16" s="1"/>
  <c r="B37" i="16"/>
  <c r="G37" i="16" s="1"/>
  <c r="B38" i="16"/>
  <c r="G38" i="16" s="1"/>
  <c r="B39" i="16"/>
  <c r="G39" i="16" s="1"/>
  <c r="B40" i="16"/>
  <c r="G40" i="16" s="1"/>
  <c r="B41" i="16"/>
  <c r="G41" i="16" s="1"/>
  <c r="B42" i="16"/>
  <c r="G42" i="16" s="1"/>
  <c r="B43" i="16"/>
  <c r="G43" i="16" s="1"/>
  <c r="B44" i="16"/>
  <c r="G44" i="16" s="1"/>
  <c r="B45" i="16"/>
  <c r="G45" i="16" s="1"/>
  <c r="B46" i="16"/>
  <c r="G46" i="16" s="1"/>
  <c r="B47" i="16"/>
  <c r="G47" i="16" s="1"/>
  <c r="B48" i="16"/>
  <c r="G48" i="16" s="1"/>
  <c r="B49" i="16"/>
  <c r="G49" i="16" s="1"/>
  <c r="B50" i="16"/>
  <c r="G50" i="16" s="1"/>
  <c r="B51" i="16"/>
  <c r="B52" i="16"/>
  <c r="B53" i="16"/>
  <c r="B54" i="16"/>
  <c r="B55" i="16"/>
  <c r="B56" i="16"/>
  <c r="B57" i="16"/>
  <c r="B58" i="16"/>
  <c r="C58" i="16" s="1"/>
  <c r="E58" i="16" s="1"/>
  <c r="B59" i="16"/>
  <c r="F59" i="16" s="1"/>
  <c r="B60" i="16"/>
  <c r="B61" i="16"/>
  <c r="F61" i="16" s="1"/>
  <c r="B62" i="16"/>
  <c r="B63" i="16"/>
  <c r="B64" i="16"/>
  <c r="B65" i="16"/>
  <c r="B66" i="16"/>
  <c r="B67" i="16"/>
  <c r="B68" i="16"/>
  <c r="B69" i="16"/>
  <c r="B70" i="16"/>
  <c r="B71" i="16"/>
  <c r="D71" i="16" s="1"/>
  <c r="B72" i="16"/>
  <c r="B73" i="16"/>
  <c r="D73" i="16" s="1"/>
  <c r="B74" i="16"/>
  <c r="B75" i="16"/>
  <c r="B76" i="16"/>
  <c r="B77" i="16"/>
  <c r="B78" i="16"/>
  <c r="B79" i="16"/>
  <c r="B80" i="16"/>
  <c r="B81" i="16"/>
  <c r="B82" i="16"/>
  <c r="K82" i="16" s="1"/>
  <c r="B83" i="16"/>
  <c r="B84" i="16"/>
  <c r="B85" i="16"/>
  <c r="C85" i="16" s="1"/>
  <c r="E85" i="16" s="1"/>
  <c r="B86" i="16"/>
  <c r="B87" i="16"/>
  <c r="B88" i="16"/>
  <c r="B89" i="16"/>
  <c r="B90" i="16"/>
  <c r="B91" i="16"/>
  <c r="B92" i="16"/>
  <c r="B93" i="16"/>
  <c r="B94" i="16"/>
  <c r="F94" i="16" s="1"/>
  <c r="B95" i="16"/>
  <c r="B96" i="16"/>
  <c r="B97" i="16"/>
  <c r="K97" i="16" s="1"/>
  <c r="B98" i="16"/>
  <c r="G98" i="16" s="1"/>
  <c r="B99" i="16"/>
  <c r="B100" i="16"/>
  <c r="B101" i="16"/>
  <c r="B102" i="16"/>
  <c r="B103" i="16"/>
  <c r="B104" i="16"/>
  <c r="B105" i="16"/>
  <c r="B106" i="16"/>
  <c r="B107" i="16"/>
  <c r="G107" i="16" s="1"/>
  <c r="B108" i="16"/>
  <c r="G108" i="16" s="1"/>
  <c r="B109" i="16"/>
  <c r="G109" i="16" s="1"/>
  <c r="B110" i="16"/>
  <c r="G110" i="16" s="1"/>
  <c r="B111" i="16"/>
  <c r="G111" i="16" s="1"/>
  <c r="B112" i="16"/>
  <c r="G112" i="16" s="1"/>
  <c r="B113" i="16"/>
  <c r="G113" i="16" s="1"/>
  <c r="B114" i="16"/>
  <c r="G114" i="16" s="1"/>
  <c r="B115" i="16"/>
  <c r="G115" i="16" s="1"/>
  <c r="B116" i="16"/>
  <c r="G116" i="16" s="1"/>
  <c r="B117" i="16"/>
  <c r="G117" i="16" s="1"/>
  <c r="B118" i="16"/>
  <c r="G118" i="16" s="1"/>
  <c r="B119" i="16"/>
  <c r="G119" i="16" s="1"/>
  <c r="B120" i="16"/>
  <c r="G120" i="16" s="1"/>
  <c r="B121" i="16"/>
  <c r="G121" i="16" s="1"/>
  <c r="B122" i="16"/>
  <c r="G122" i="16" s="1"/>
  <c r="B123" i="16"/>
  <c r="G123" i="16" s="1"/>
  <c r="B124" i="16"/>
  <c r="G124" i="16" s="1"/>
  <c r="B125" i="16"/>
  <c r="G125" i="16" s="1"/>
  <c r="B126" i="16"/>
  <c r="G126" i="16" s="1"/>
  <c r="B127" i="16"/>
  <c r="G127" i="16" s="1"/>
  <c r="B128" i="16"/>
  <c r="G128" i="16" s="1"/>
  <c r="B129" i="16"/>
  <c r="G129" i="16" s="1"/>
  <c r="B130" i="16"/>
  <c r="G130" i="16" s="1"/>
  <c r="B131" i="16"/>
  <c r="G131" i="16" s="1"/>
  <c r="B132" i="16"/>
  <c r="G132" i="16" s="1"/>
  <c r="B133" i="16"/>
  <c r="G133" i="16" s="1"/>
  <c r="B134" i="16"/>
  <c r="G134" i="16" s="1"/>
  <c r="B135" i="16"/>
  <c r="G135" i="16" s="1"/>
  <c r="B136" i="16"/>
  <c r="G136" i="16" s="1"/>
  <c r="B137" i="16"/>
  <c r="G137" i="16" s="1"/>
  <c r="B138" i="16"/>
  <c r="G138" i="16" s="1"/>
  <c r="B139" i="16"/>
  <c r="G139" i="16" s="1"/>
  <c r="B140" i="16"/>
  <c r="G140" i="16" s="1"/>
  <c r="B141" i="16"/>
  <c r="G141" i="16" s="1"/>
  <c r="B142" i="16"/>
  <c r="G142" i="16" s="1"/>
  <c r="B143" i="16"/>
  <c r="G143" i="16" s="1"/>
  <c r="B144" i="16"/>
  <c r="G144" i="16" s="1"/>
  <c r="B145" i="16"/>
  <c r="G145" i="16" s="1"/>
  <c r="B146" i="16"/>
  <c r="G146" i="16" s="1"/>
  <c r="B147" i="16"/>
  <c r="G147" i="16" s="1"/>
  <c r="B148" i="16"/>
  <c r="G148" i="16" s="1"/>
  <c r="B149" i="16"/>
  <c r="G149" i="16" s="1"/>
  <c r="B150" i="16"/>
  <c r="G150" i="16" s="1"/>
  <c r="B151" i="16"/>
  <c r="G151" i="16" s="1"/>
  <c r="G152" i="16"/>
  <c r="G153" i="16"/>
  <c r="G154" i="16"/>
  <c r="G155" i="16"/>
  <c r="G156" i="16"/>
  <c r="G157" i="16"/>
  <c r="G158" i="16"/>
  <c r="G159" i="16"/>
  <c r="G160" i="16"/>
  <c r="G161" i="16"/>
  <c r="G162" i="16"/>
  <c r="G163" i="16"/>
  <c r="G164" i="16"/>
  <c r="G165" i="16"/>
  <c r="G166" i="16"/>
  <c r="B4" i="13"/>
  <c r="I4" i="13" s="1"/>
  <c r="B5" i="13"/>
  <c r="G5" i="13" s="1"/>
  <c r="B6" i="13"/>
  <c r="G6" i="13" s="1"/>
  <c r="B7" i="13"/>
  <c r="G7" i="13" s="1"/>
  <c r="B8" i="13"/>
  <c r="G8" i="13" s="1"/>
  <c r="B9" i="13"/>
  <c r="G9" i="13" s="1"/>
  <c r="B10" i="13"/>
  <c r="L10" i="13" s="1"/>
  <c r="B11" i="13"/>
  <c r="G11" i="13" s="1"/>
  <c r="B12" i="13"/>
  <c r="G12" i="13" s="1"/>
  <c r="B13" i="13"/>
  <c r="I13" i="13" s="1"/>
  <c r="B14" i="13"/>
  <c r="G14" i="13" s="1"/>
  <c r="B15" i="13"/>
  <c r="G15" i="13" s="1"/>
  <c r="B16" i="13"/>
  <c r="G16" i="13" s="1"/>
  <c r="B17" i="13"/>
  <c r="B18" i="13"/>
  <c r="G18" i="13" s="1"/>
  <c r="B19" i="13"/>
  <c r="G19" i="13" s="1"/>
  <c r="B20" i="13"/>
  <c r="G20" i="13" s="1"/>
  <c r="B21" i="13"/>
  <c r="G21" i="13" s="1"/>
  <c r="B22" i="13"/>
  <c r="G22" i="13" s="1"/>
  <c r="B23" i="13"/>
  <c r="B24" i="13"/>
  <c r="G24" i="13" s="1"/>
  <c r="B25" i="13"/>
  <c r="G25" i="13" s="1"/>
  <c r="B26" i="13"/>
  <c r="H26" i="13" s="1"/>
  <c r="B27" i="13"/>
  <c r="G27" i="13" s="1"/>
  <c r="B28" i="13"/>
  <c r="B29" i="13"/>
  <c r="G29" i="13" s="1"/>
  <c r="B30" i="13"/>
  <c r="G30" i="13" s="1"/>
  <c r="B31" i="13"/>
  <c r="C31" i="13" s="1"/>
  <c r="E31" i="13" s="1"/>
  <c r="B32" i="13"/>
  <c r="B33" i="13"/>
  <c r="G33" i="13" s="1"/>
  <c r="B34" i="13"/>
  <c r="G34" i="13" s="1"/>
  <c r="B35" i="13"/>
  <c r="B36" i="13"/>
  <c r="G36" i="13" s="1"/>
  <c r="B37" i="13"/>
  <c r="G37" i="13" s="1"/>
  <c r="B38" i="13"/>
  <c r="G38" i="13" s="1"/>
  <c r="B39" i="13"/>
  <c r="G39" i="13" s="1"/>
  <c r="B40" i="13"/>
  <c r="B41" i="13"/>
  <c r="B42" i="13"/>
  <c r="G42" i="13" s="1"/>
  <c r="B43" i="13"/>
  <c r="G43" i="13" s="1"/>
  <c r="B44" i="13"/>
  <c r="B45" i="13"/>
  <c r="G45" i="13" s="1"/>
  <c r="B46" i="13"/>
  <c r="J46" i="13" s="1"/>
  <c r="B47" i="13"/>
  <c r="G47" i="13" s="1"/>
  <c r="B48" i="13"/>
  <c r="G48" i="13" s="1"/>
  <c r="B49" i="13"/>
  <c r="G49" i="13" s="1"/>
  <c r="B50" i="13"/>
  <c r="B51" i="13"/>
  <c r="G51" i="13" s="1"/>
  <c r="B52" i="13"/>
  <c r="G52" i="13" s="1"/>
  <c r="B53" i="13"/>
  <c r="B54" i="13"/>
  <c r="G54" i="13" s="1"/>
  <c r="B55" i="13"/>
  <c r="J55" i="13" s="1"/>
  <c r="B56" i="13"/>
  <c r="G56" i="13" s="1"/>
  <c r="B57" i="13"/>
  <c r="G57" i="13" s="1"/>
  <c r="B58" i="13"/>
  <c r="B59" i="13"/>
  <c r="B60" i="13"/>
  <c r="G60" i="13" s="1"/>
  <c r="B61" i="13"/>
  <c r="G61" i="13" s="1"/>
  <c r="B62" i="13"/>
  <c r="B63" i="13"/>
  <c r="G63" i="13" s="1"/>
  <c r="B64" i="13"/>
  <c r="L64" i="13" s="1"/>
  <c r="B65" i="13"/>
  <c r="G65" i="13" s="1"/>
  <c r="B66" i="13"/>
  <c r="G66" i="13" s="1"/>
  <c r="B67" i="13"/>
  <c r="D67" i="13" s="1"/>
  <c r="B68" i="13"/>
  <c r="B69" i="13"/>
  <c r="G69" i="13" s="1"/>
  <c r="B70" i="13"/>
  <c r="G70" i="13" s="1"/>
  <c r="B71" i="13"/>
  <c r="B72" i="13"/>
  <c r="G72" i="13" s="1"/>
  <c r="B73" i="13"/>
  <c r="I73" i="13" s="1"/>
  <c r="B74" i="13"/>
  <c r="G74" i="13" s="1"/>
  <c r="B75" i="13"/>
  <c r="G75" i="13" s="1"/>
  <c r="B76" i="13"/>
  <c r="I76" i="13" s="1"/>
  <c r="B77" i="13"/>
  <c r="B78" i="13"/>
  <c r="G78" i="13" s="1"/>
  <c r="B79" i="13"/>
  <c r="G79" i="13" s="1"/>
  <c r="B80" i="13"/>
  <c r="G80" i="13" s="1"/>
  <c r="B81" i="13"/>
  <c r="G81" i="13" s="1"/>
  <c r="B82" i="13"/>
  <c r="B83" i="13"/>
  <c r="G83" i="13" s="1"/>
  <c r="B84" i="13"/>
  <c r="G84" i="13" s="1"/>
  <c r="B85" i="13"/>
  <c r="D85" i="13" s="1"/>
  <c r="B86" i="13"/>
  <c r="B87" i="13"/>
  <c r="G87" i="13" s="1"/>
  <c r="B88" i="13"/>
  <c r="G88" i="13" s="1"/>
  <c r="B89" i="13"/>
  <c r="B90" i="13"/>
  <c r="G90" i="13" s="1"/>
  <c r="B91" i="13"/>
  <c r="C91" i="13" s="1"/>
  <c r="E91" i="13" s="1"/>
  <c r="B92" i="13"/>
  <c r="G92" i="13" s="1"/>
  <c r="B93" i="13"/>
  <c r="G93" i="13" s="1"/>
  <c r="B94" i="13"/>
  <c r="L94" i="13" s="1"/>
  <c r="B95" i="13"/>
  <c r="B96" i="13"/>
  <c r="G96" i="13" s="1"/>
  <c r="B97" i="13"/>
  <c r="G97" i="13" s="1"/>
  <c r="B98" i="13"/>
  <c r="B99" i="13"/>
  <c r="G99" i="13" s="1"/>
  <c r="B100" i="13"/>
  <c r="B101" i="13"/>
  <c r="G101" i="13" s="1"/>
  <c r="B102" i="13"/>
  <c r="G102" i="13" s="1"/>
  <c r="B103" i="13"/>
  <c r="I103" i="13" s="1"/>
  <c r="B104" i="13"/>
  <c r="K104" i="13" s="1"/>
  <c r="B105" i="13"/>
  <c r="G105" i="13" s="1"/>
  <c r="B106" i="13"/>
  <c r="G106" i="13" s="1"/>
  <c r="B107" i="13"/>
  <c r="G107" i="13" s="1"/>
  <c r="B108" i="13"/>
  <c r="G108" i="13" s="1"/>
  <c r="B109" i="13"/>
  <c r="K109" i="13" s="1"/>
  <c r="B110" i="13"/>
  <c r="L110" i="13" s="1"/>
  <c r="B111" i="13"/>
  <c r="G111" i="13" s="1"/>
  <c r="B112" i="13"/>
  <c r="G112" i="13" s="1"/>
  <c r="B113" i="13"/>
  <c r="J113" i="13" s="1"/>
  <c r="B114" i="13"/>
  <c r="B115" i="13"/>
  <c r="G115" i="13" s="1"/>
  <c r="B116" i="13"/>
  <c r="K116" i="13" s="1"/>
  <c r="B117" i="13"/>
  <c r="B118" i="13"/>
  <c r="I118" i="13" s="1"/>
  <c r="B119" i="13"/>
  <c r="D119" i="13" s="1"/>
  <c r="B120" i="13"/>
  <c r="G120" i="13" s="1"/>
  <c r="B121" i="13"/>
  <c r="D121" i="13" s="1"/>
  <c r="B122" i="13"/>
  <c r="H122" i="13" s="1"/>
  <c r="B123" i="13"/>
  <c r="B124" i="13"/>
  <c r="G124" i="13" s="1"/>
  <c r="B125" i="13"/>
  <c r="J125" i="13" s="1"/>
  <c r="B126" i="13"/>
  <c r="B127" i="13"/>
  <c r="J127" i="13" s="1"/>
  <c r="B128" i="13"/>
  <c r="L128" i="13" s="1"/>
  <c r="B129" i="13"/>
  <c r="G129" i="13" s="1"/>
  <c r="B130" i="13"/>
  <c r="B131" i="13"/>
  <c r="F131" i="13" s="1"/>
  <c r="G132" i="13"/>
  <c r="B133" i="13"/>
  <c r="G133" i="13" s="1"/>
  <c r="B134" i="13"/>
  <c r="G134" i="13" s="1"/>
  <c r="B135" i="13"/>
  <c r="G135" i="13" s="1"/>
  <c r="B136" i="13"/>
  <c r="G136" i="13" s="1"/>
  <c r="B137" i="13"/>
  <c r="G137" i="13" s="1"/>
  <c r="B138" i="13"/>
  <c r="G138" i="13" s="1"/>
  <c r="B139" i="13"/>
  <c r="G139" i="13" s="1"/>
  <c r="B140" i="13"/>
  <c r="G140" i="13" s="1"/>
  <c r="B141" i="13"/>
  <c r="G141" i="13" s="1"/>
  <c r="B142" i="13"/>
  <c r="B143" i="13"/>
  <c r="G143" i="13" s="1"/>
  <c r="B144" i="13"/>
  <c r="H144" i="13" s="1"/>
  <c r="B145" i="13"/>
  <c r="G145" i="13" s="1"/>
  <c r="B146" i="13"/>
  <c r="G146" i="13" s="1"/>
  <c r="B147" i="13"/>
  <c r="B148" i="13"/>
  <c r="G148" i="13"/>
  <c r="B149" i="13"/>
  <c r="G149" i="13" s="1"/>
  <c r="B150" i="13"/>
  <c r="G150" i="13" s="1"/>
  <c r="B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3" i="13"/>
  <c r="G204" i="13"/>
  <c r="G205" i="13"/>
  <c r="G206" i="13"/>
  <c r="G207"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2"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7" i="13"/>
  <c r="G468" i="13"/>
  <c r="G469" i="13"/>
  <c r="G470" i="13"/>
  <c r="G471" i="13"/>
  <c r="G472" i="13"/>
  <c r="G473" i="13"/>
  <c r="G474" i="13"/>
  <c r="G475" i="13"/>
  <c r="G476" i="13"/>
  <c r="G477" i="13"/>
  <c r="G478" i="13"/>
  <c r="G479" i="13"/>
  <c r="G480" i="13"/>
  <c r="G481" i="13"/>
  <c r="G482" i="13"/>
  <c r="G483" i="13"/>
  <c r="G484" i="13"/>
  <c r="G485" i="13"/>
  <c r="G486" i="13"/>
  <c r="G487" i="13"/>
  <c r="G488" i="13"/>
  <c r="G489" i="13"/>
  <c r="G490" i="13"/>
  <c r="G491" i="13"/>
  <c r="G492" i="13"/>
  <c r="D28" i="4"/>
  <c r="D27" i="10"/>
  <c r="D28" i="10"/>
  <c r="D29" i="4"/>
  <c r="D35" i="4"/>
  <c r="F35" i="4"/>
  <c r="H35" i="4"/>
  <c r="D36" i="4"/>
  <c r="F36" i="4"/>
  <c r="H36" i="4"/>
  <c r="D37" i="4"/>
  <c r="F37" i="4"/>
  <c r="H37" i="4"/>
  <c r="D38" i="4"/>
  <c r="F38" i="4"/>
  <c r="H38" i="4"/>
  <c r="D39" i="4"/>
  <c r="F39" i="4"/>
  <c r="H39" i="4"/>
  <c r="D40" i="4"/>
  <c r="F40" i="4"/>
  <c r="H40" i="4"/>
  <c r="H489"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152" i="16"/>
  <c r="E153" i="16"/>
  <c r="E154" i="16"/>
  <c r="E155" i="16"/>
  <c r="E156" i="16"/>
  <c r="E157" i="16"/>
  <c r="E158" i="16"/>
  <c r="E159" i="16"/>
  <c r="E160" i="16"/>
  <c r="E161" i="16"/>
  <c r="E162" i="16"/>
  <c r="E163" i="16"/>
  <c r="E164" i="16"/>
  <c r="E165" i="16"/>
  <c r="E166" i="16"/>
  <c r="E167" i="16"/>
  <c r="E168" i="16"/>
  <c r="E169" i="16"/>
  <c r="E170" i="16"/>
  <c r="E171" i="16"/>
  <c r="E172" i="16"/>
  <c r="E173" i="16"/>
  <c r="E174" i="16"/>
  <c r="E175" i="16"/>
  <c r="E176" i="16"/>
  <c r="E177" i="16"/>
  <c r="E178" i="16"/>
  <c r="E179" i="16"/>
  <c r="E180" i="16"/>
  <c r="E181" i="16"/>
  <c r="E182" i="16"/>
  <c r="E183" i="16"/>
  <c r="E184" i="16"/>
  <c r="E185" i="16"/>
  <c r="E186" i="16"/>
  <c r="E187" i="16"/>
  <c r="E188" i="16"/>
  <c r="E189" i="16"/>
  <c r="E190" i="16"/>
  <c r="E191" i="16"/>
  <c r="E192" i="16"/>
  <c r="E193" i="16"/>
  <c r="E194" i="16"/>
  <c r="E195" i="16"/>
  <c r="E196" i="16"/>
  <c r="E197" i="16"/>
  <c r="E198" i="16"/>
  <c r="E199" i="16"/>
  <c r="E200" i="16"/>
  <c r="E201" i="16"/>
  <c r="E202" i="16"/>
  <c r="E203" i="16"/>
  <c r="E204" i="16"/>
  <c r="E205" i="16"/>
  <c r="E206" i="16"/>
  <c r="E207" i="16"/>
  <c r="E208" i="16"/>
  <c r="E209" i="16"/>
  <c r="E210" i="16"/>
  <c r="E211" i="16"/>
  <c r="E212" i="16"/>
  <c r="E213" i="16"/>
  <c r="E214" i="16"/>
  <c r="E215" i="16"/>
  <c r="E216" i="16"/>
  <c r="E217" i="16"/>
  <c r="E218" i="16"/>
  <c r="E219" i="16"/>
  <c r="E220" i="16"/>
  <c r="E221" i="16"/>
  <c r="E222" i="16"/>
  <c r="E223" i="16"/>
  <c r="E224" i="16"/>
  <c r="E225" i="16"/>
  <c r="E226" i="16"/>
  <c r="E227" i="16"/>
  <c r="E228" i="16"/>
  <c r="E229" i="16"/>
  <c r="E230" i="16"/>
  <c r="E231" i="16"/>
  <c r="E232" i="16"/>
  <c r="E233" i="16"/>
  <c r="E234" i="16"/>
  <c r="E235" i="16"/>
  <c r="E236" i="16"/>
  <c r="E237" i="16"/>
  <c r="E238" i="16"/>
  <c r="E239" i="16"/>
  <c r="E240" i="16"/>
  <c r="E241" i="16"/>
  <c r="E242" i="16"/>
  <c r="E243" i="16"/>
  <c r="E244" i="16"/>
  <c r="E245" i="16"/>
  <c r="E246" i="16"/>
  <c r="E247" i="16"/>
  <c r="E248" i="16"/>
  <c r="E249" i="16"/>
  <c r="E250" i="16"/>
  <c r="E251" i="16"/>
  <c r="E252" i="16"/>
  <c r="E253" i="16"/>
  <c r="E254" i="16"/>
  <c r="E255" i="16"/>
  <c r="E256" i="16"/>
  <c r="E257" i="16"/>
  <c r="E258" i="16"/>
  <c r="E259" i="16"/>
  <c r="E260" i="16"/>
  <c r="E261" i="16"/>
  <c r="E262" i="16"/>
  <c r="E263" i="16"/>
  <c r="E264" i="16"/>
  <c r="E265" i="16"/>
  <c r="E266" i="16"/>
  <c r="E267" i="16"/>
  <c r="E268" i="16"/>
  <c r="E269" i="16"/>
  <c r="E270" i="16"/>
  <c r="E271" i="16"/>
  <c r="E272" i="16"/>
  <c r="E273" i="16"/>
  <c r="E274" i="16"/>
  <c r="E275" i="16"/>
  <c r="E276" i="16"/>
  <c r="E277" i="16"/>
  <c r="E278" i="16"/>
  <c r="E279" i="16"/>
  <c r="E280" i="16"/>
  <c r="E281" i="16"/>
  <c r="E282" i="16"/>
  <c r="E283" i="16"/>
  <c r="E284" i="16"/>
  <c r="E285" i="16"/>
  <c r="E286" i="16"/>
  <c r="E287" i="16"/>
  <c r="E288" i="16"/>
  <c r="E289" i="16"/>
  <c r="E290" i="16"/>
  <c r="E291" i="16"/>
  <c r="E292" i="16"/>
  <c r="E293" i="16"/>
  <c r="E294" i="16"/>
  <c r="E295" i="16"/>
  <c r="E296" i="16"/>
  <c r="E297" i="16"/>
  <c r="E298" i="16"/>
  <c r="E299" i="16"/>
  <c r="AF24" i="17"/>
  <c r="AF23" i="17"/>
  <c r="AU72" i="3"/>
  <c r="AT72" i="3" s="1"/>
  <c r="AU75" i="3"/>
  <c r="AT75" i="3" s="1"/>
  <c r="AU78" i="3"/>
  <c r="AT78" i="3" s="1"/>
  <c r="AU81" i="3"/>
  <c r="AT81" i="3" s="1"/>
  <c r="AU84" i="3"/>
  <c r="AT84" i="3" s="1"/>
  <c r="AU87" i="3"/>
  <c r="AT87" i="3" s="1"/>
  <c r="AU90" i="3"/>
  <c r="AT90" i="3" s="1"/>
  <c r="AU93" i="3"/>
  <c r="AT93" i="3" s="1"/>
  <c r="AU96" i="3"/>
  <c r="AT96" i="3" s="1"/>
  <c r="AU99" i="3"/>
  <c r="AT99" i="3" s="1"/>
  <c r="AU102" i="3"/>
  <c r="AT102" i="3" s="1"/>
  <c r="AU105" i="3"/>
  <c r="AT105" i="3" s="1"/>
  <c r="AU108" i="3"/>
  <c r="AT108" i="3" s="1"/>
  <c r="AU111" i="3"/>
  <c r="AT111" i="3" s="1"/>
  <c r="AU114" i="3"/>
  <c r="AT114" i="3" s="1"/>
  <c r="AU117" i="3"/>
  <c r="AT117" i="3" s="1"/>
  <c r="AU120" i="3"/>
  <c r="AT120" i="3" s="1"/>
  <c r="AU123" i="3"/>
  <c r="AT123" i="3" s="1"/>
  <c r="AU126" i="3"/>
  <c r="AT126" i="3" s="1"/>
  <c r="AU129" i="3"/>
  <c r="AT129" i="3" s="1"/>
  <c r="AU132" i="3"/>
  <c r="AT132" i="3" s="1"/>
  <c r="AU135" i="3"/>
  <c r="AT135" i="3" s="1"/>
  <c r="AU138" i="3"/>
  <c r="AT138" i="3" s="1"/>
  <c r="AU141" i="3"/>
  <c r="AT141" i="3" s="1"/>
  <c r="AU144" i="3"/>
  <c r="AT144" i="3" s="1"/>
  <c r="AU147" i="3"/>
  <c r="AT147" i="3" s="1"/>
  <c r="AU150" i="3"/>
  <c r="AT150" i="3" s="1"/>
  <c r="AU153" i="3"/>
  <c r="AT153" i="3" s="1"/>
  <c r="AU156" i="3"/>
  <c r="AT156" i="3" s="1"/>
  <c r="AU159" i="3"/>
  <c r="AT159" i="3" s="1"/>
  <c r="AU162" i="3"/>
  <c r="AT162" i="3" s="1"/>
  <c r="AU165" i="3"/>
  <c r="AT165" i="3" s="1"/>
  <c r="AU168" i="3"/>
  <c r="AT168" i="3" s="1"/>
  <c r="AU171" i="3"/>
  <c r="AT171" i="3" s="1"/>
  <c r="AU174" i="3"/>
  <c r="AT174" i="3" s="1"/>
  <c r="AU177" i="3"/>
  <c r="AT177" i="3" s="1"/>
  <c r="AU180" i="3"/>
  <c r="AT180" i="3" s="1"/>
  <c r="AU183" i="3"/>
  <c r="AT183" i="3" s="1"/>
  <c r="AU186" i="3"/>
  <c r="AT186" i="3" s="1"/>
  <c r="AU189" i="3"/>
  <c r="AT189" i="3" s="1"/>
  <c r="AU192" i="3"/>
  <c r="AT192" i="3" s="1"/>
  <c r="AU195" i="3"/>
  <c r="AT195" i="3" s="1"/>
  <c r="AU198" i="3"/>
  <c r="AT198" i="3" s="1"/>
  <c r="AU201" i="3"/>
  <c r="AT201" i="3" s="1"/>
  <c r="AU204" i="3"/>
  <c r="AT204" i="3" s="1"/>
  <c r="AU207" i="3"/>
  <c r="AT207" i="3" s="1"/>
  <c r="AU210" i="3"/>
  <c r="AT210" i="3" s="1"/>
  <c r="AU213" i="3"/>
  <c r="AT213" i="3" s="1"/>
  <c r="AU216" i="3"/>
  <c r="AT216" i="3" s="1"/>
  <c r="AU219" i="3"/>
  <c r="AT219" i="3" s="1"/>
  <c r="AU222" i="3"/>
  <c r="AT222" i="3" s="1"/>
  <c r="AU225" i="3"/>
  <c r="AT225" i="3" s="1"/>
  <c r="AU228" i="3"/>
  <c r="AT228" i="3" s="1"/>
  <c r="AU231" i="3"/>
  <c r="AT231" i="3" s="1"/>
  <c r="AU234" i="3"/>
  <c r="AT234" i="3" s="1"/>
  <c r="AU237" i="3"/>
  <c r="AT237" i="3" s="1"/>
  <c r="AU240" i="3"/>
  <c r="AT240" i="3" s="1"/>
  <c r="AU243" i="3"/>
  <c r="AT243" i="3" s="1"/>
  <c r="AU246" i="3"/>
  <c r="AT246" i="3" s="1"/>
  <c r="AU249" i="3"/>
  <c r="AT249" i="3" s="1"/>
  <c r="AU252" i="3"/>
  <c r="AT252" i="3" s="1"/>
  <c r="AU255" i="3"/>
  <c r="AT255" i="3" s="1"/>
  <c r="AU258" i="3"/>
  <c r="AT258" i="3" s="1"/>
  <c r="AU261" i="3"/>
  <c r="AT261" i="3" s="1"/>
  <c r="AU264" i="3"/>
  <c r="AT264" i="3" s="1"/>
  <c r="AU267" i="3"/>
  <c r="AT267" i="3" s="1"/>
  <c r="AU270" i="3"/>
  <c r="AT270" i="3" s="1"/>
  <c r="AU273" i="3"/>
  <c r="AT273" i="3" s="1"/>
  <c r="AU276" i="3"/>
  <c r="AT276" i="3" s="1"/>
  <c r="AU279" i="3"/>
  <c r="AT279" i="3" s="1"/>
  <c r="AU282" i="3"/>
  <c r="AT282" i="3" s="1"/>
  <c r="AU285" i="3"/>
  <c r="AT285" i="3" s="1"/>
  <c r="AU288" i="3"/>
  <c r="AT288" i="3" s="1"/>
  <c r="AU291" i="3"/>
  <c r="AT291" i="3" s="1"/>
  <c r="AU294" i="3"/>
  <c r="AT294" i="3" s="1"/>
  <c r="AU297" i="3"/>
  <c r="AT297" i="3" s="1"/>
  <c r="AU300" i="3"/>
  <c r="AT300" i="3" s="1"/>
  <c r="AU303" i="3"/>
  <c r="AT303" i="3" s="1"/>
  <c r="AU306" i="3"/>
  <c r="AT306" i="3" s="1"/>
  <c r="AU309" i="3"/>
  <c r="AT309" i="3" s="1"/>
  <c r="AU312" i="3"/>
  <c r="AT312" i="3" s="1"/>
  <c r="AU315" i="3"/>
  <c r="AT315" i="3" s="1"/>
  <c r="AU318" i="3"/>
  <c r="AT318" i="3" s="1"/>
  <c r="AU321" i="3"/>
  <c r="AT321" i="3" s="1"/>
  <c r="AU324" i="3"/>
  <c r="AT324" i="3" s="1"/>
  <c r="AU327" i="3"/>
  <c r="AT327" i="3" s="1"/>
  <c r="AU330" i="3"/>
  <c r="AT330" i="3" s="1"/>
  <c r="AU333" i="3"/>
  <c r="AT333" i="3" s="1"/>
  <c r="AU336" i="3"/>
  <c r="AT336" i="3" s="1"/>
  <c r="AU339" i="3"/>
  <c r="AT339" i="3" s="1"/>
  <c r="AU342" i="3"/>
  <c r="AT342" i="3" s="1"/>
  <c r="AU345" i="3"/>
  <c r="AT345" i="3" s="1"/>
  <c r="AU348" i="3"/>
  <c r="AT348" i="3" s="1"/>
  <c r="AU351" i="3"/>
  <c r="AT351" i="3" s="1"/>
  <c r="AU354" i="3"/>
  <c r="AT354" i="3" s="1"/>
  <c r="AU357" i="3"/>
  <c r="AT357" i="3" s="1"/>
  <c r="AU360" i="3"/>
  <c r="AT360" i="3" s="1"/>
  <c r="AU363" i="3"/>
  <c r="AT363" i="3" s="1"/>
  <c r="AU366" i="3"/>
  <c r="AT366" i="3" s="1"/>
  <c r="AU369" i="3"/>
  <c r="AT369" i="3" s="1"/>
  <c r="AU372" i="3"/>
  <c r="AT372" i="3" s="1"/>
  <c r="AU375" i="3"/>
  <c r="AT375" i="3" s="1"/>
  <c r="AU378" i="3"/>
  <c r="AT378" i="3" s="1"/>
  <c r="AU381" i="3"/>
  <c r="AT381" i="3" s="1"/>
  <c r="AU384" i="3"/>
  <c r="AT384" i="3" s="1"/>
  <c r="AU387" i="3"/>
  <c r="AT387" i="3" s="1"/>
  <c r="AU390" i="3"/>
  <c r="AT390" i="3" s="1"/>
  <c r="AU393" i="3"/>
  <c r="AT393" i="3" s="1"/>
  <c r="AU396" i="3"/>
  <c r="AT396" i="3" s="1"/>
  <c r="AU399" i="3"/>
  <c r="AT399" i="3" s="1"/>
  <c r="AU402" i="3"/>
  <c r="AT402" i="3" s="1"/>
  <c r="AU405" i="3"/>
  <c r="AT405" i="3" s="1"/>
  <c r="AU408" i="3"/>
  <c r="AT408" i="3" s="1"/>
  <c r="AU411" i="3"/>
  <c r="AT411" i="3" s="1"/>
  <c r="AU414" i="3"/>
  <c r="AT414" i="3" s="1"/>
  <c r="AU417" i="3"/>
  <c r="AT417" i="3" s="1"/>
  <c r="AU420" i="3"/>
  <c r="AT420" i="3" s="1"/>
  <c r="AU423" i="3"/>
  <c r="AT423" i="3" s="1"/>
  <c r="AU426" i="3"/>
  <c r="AT426" i="3" s="1"/>
  <c r="AU429" i="3"/>
  <c r="AT429" i="3" s="1"/>
  <c r="AU432" i="3"/>
  <c r="AT432" i="3" s="1"/>
  <c r="AU435" i="3"/>
  <c r="AT435" i="3" s="1"/>
  <c r="AU438" i="3"/>
  <c r="AT438" i="3" s="1"/>
  <c r="AU441" i="3"/>
  <c r="AT441" i="3" s="1"/>
  <c r="AU444" i="3"/>
  <c r="AT444" i="3" s="1"/>
  <c r="AU447" i="3"/>
  <c r="AT447" i="3" s="1"/>
  <c r="AU450" i="3"/>
  <c r="AT450" i="3" s="1"/>
  <c r="AU453" i="3"/>
  <c r="AT453" i="3" s="1"/>
  <c r="AU456" i="3"/>
  <c r="AT456" i="3" s="1"/>
  <c r="AU459" i="3"/>
  <c r="AT459" i="3" s="1"/>
  <c r="AU462" i="3"/>
  <c r="AT462" i="3" s="1"/>
  <c r="AU465" i="3"/>
  <c r="AT465" i="3" s="1"/>
  <c r="AC2030" i="2"/>
  <c r="AC2029" i="2"/>
  <c r="AC2028" i="2"/>
  <c r="AC2027" i="2"/>
  <c r="AC2026" i="2"/>
  <c r="AC2025" i="2"/>
  <c r="AC2024" i="2"/>
  <c r="AC2023" i="2"/>
  <c r="AC2022" i="2"/>
  <c r="AC2021" i="2"/>
  <c r="AC2020" i="2"/>
  <c r="AC2019" i="2"/>
  <c r="AC2018" i="2"/>
  <c r="AC2017" i="2"/>
  <c r="AC2016" i="2"/>
  <c r="AC2015" i="2"/>
  <c r="AC2014" i="2"/>
  <c r="AC2013" i="2"/>
  <c r="AC2012" i="2"/>
  <c r="AC2011" i="2"/>
  <c r="AC2010" i="2"/>
  <c r="AC2009" i="2"/>
  <c r="AC2008" i="2"/>
  <c r="AC2007" i="2"/>
  <c r="AC2006" i="2"/>
  <c r="AC2005" i="2"/>
  <c r="AC2004" i="2"/>
  <c r="AC2003" i="2"/>
  <c r="AC2002" i="2"/>
  <c r="AC2001" i="2"/>
  <c r="AC2000" i="2"/>
  <c r="AC1999" i="2"/>
  <c r="AC1998" i="2"/>
  <c r="AC1997" i="2"/>
  <c r="AC1996" i="2"/>
  <c r="AC1995" i="2"/>
  <c r="AC1994" i="2"/>
  <c r="AC1993" i="2"/>
  <c r="AC1992" i="2"/>
  <c r="AC1991" i="2"/>
  <c r="AC1990" i="2"/>
  <c r="AC1989" i="2"/>
  <c r="AC1988" i="2"/>
  <c r="AC1987" i="2"/>
  <c r="AC1986" i="2"/>
  <c r="AC1985" i="2"/>
  <c r="AC1984" i="2"/>
  <c r="AC1983" i="2"/>
  <c r="AC1982" i="2"/>
  <c r="AC1981" i="2"/>
  <c r="AC1980" i="2"/>
  <c r="AC1979" i="2"/>
  <c r="AC1978" i="2"/>
  <c r="AC1977" i="2"/>
  <c r="AC1976" i="2"/>
  <c r="AC1975" i="2"/>
  <c r="AC1974" i="2"/>
  <c r="AC1973" i="2"/>
  <c r="AC1972" i="2"/>
  <c r="AC1971" i="2"/>
  <c r="AC1970" i="2"/>
  <c r="AC1969" i="2"/>
  <c r="AC1968" i="2"/>
  <c r="AC1967" i="2"/>
  <c r="AC1966" i="2"/>
  <c r="AC1965" i="2"/>
  <c r="AC1964" i="2"/>
  <c r="AC1963" i="2"/>
  <c r="AC1962" i="2"/>
  <c r="AC1961" i="2"/>
  <c r="AC1960" i="2"/>
  <c r="AC1959" i="2"/>
  <c r="AC1958" i="2"/>
  <c r="AC1957" i="2"/>
  <c r="AC1956" i="2"/>
  <c r="AC1955" i="2"/>
  <c r="AC1954" i="2"/>
  <c r="AC1953" i="2"/>
  <c r="AC1952" i="2"/>
  <c r="AC1951" i="2"/>
  <c r="AC1950" i="2"/>
  <c r="AC1949" i="2"/>
  <c r="AC1948" i="2"/>
  <c r="AC1947" i="2"/>
  <c r="AC1946" i="2"/>
  <c r="AC1945" i="2"/>
  <c r="AC1944" i="2"/>
  <c r="AC1943" i="2"/>
  <c r="AC1942" i="2"/>
  <c r="AC1941" i="2"/>
  <c r="AC1940" i="2"/>
  <c r="AC1939" i="2"/>
  <c r="AC1938" i="2"/>
  <c r="AC1937" i="2"/>
  <c r="AC1936" i="2"/>
  <c r="AC1935" i="2"/>
  <c r="AC1934" i="2"/>
  <c r="AC1933" i="2"/>
  <c r="AC1932" i="2"/>
  <c r="AC1931" i="2"/>
  <c r="AC1930" i="2"/>
  <c r="AC1929" i="2"/>
  <c r="AC1928" i="2"/>
  <c r="AC1927" i="2"/>
  <c r="AC1926" i="2"/>
  <c r="AC1925" i="2"/>
  <c r="AC1924" i="2"/>
  <c r="AC1923" i="2"/>
  <c r="AC1922" i="2"/>
  <c r="AC1921" i="2"/>
  <c r="AC1920" i="2"/>
  <c r="AC1919" i="2"/>
  <c r="AC1918" i="2"/>
  <c r="AC1917" i="2"/>
  <c r="AC1916" i="2"/>
  <c r="AC1915" i="2"/>
  <c r="AC1914" i="2"/>
  <c r="AC1913" i="2"/>
  <c r="AC1912" i="2"/>
  <c r="AC1911" i="2"/>
  <c r="AC1910" i="2"/>
  <c r="AC1909" i="2"/>
  <c r="AC1908" i="2"/>
  <c r="AC1907" i="2"/>
  <c r="AC1906" i="2"/>
  <c r="AC1905" i="2"/>
  <c r="AC1904" i="2"/>
  <c r="AC1903" i="2"/>
  <c r="AC1902" i="2"/>
  <c r="AC1901" i="2"/>
  <c r="AC1900" i="2"/>
  <c r="AC1899" i="2"/>
  <c r="AC1898" i="2"/>
  <c r="AC1897" i="2"/>
  <c r="AC1896" i="2"/>
  <c r="AC1895" i="2"/>
  <c r="AC1894" i="2"/>
  <c r="AC1893" i="2"/>
  <c r="AC1892" i="2"/>
  <c r="AC1891" i="2"/>
  <c r="AC1890" i="2"/>
  <c r="AC1889" i="2"/>
  <c r="AC1888" i="2"/>
  <c r="AC1887" i="2"/>
  <c r="AC1886" i="2"/>
  <c r="AC1885" i="2"/>
  <c r="AC1884" i="2"/>
  <c r="AC1883" i="2"/>
  <c r="AC1882" i="2"/>
  <c r="AC1881" i="2"/>
  <c r="AC1880" i="2"/>
  <c r="AC1879" i="2"/>
  <c r="AC1878" i="2"/>
  <c r="AC1877" i="2"/>
  <c r="AC1876" i="2"/>
  <c r="AC1875" i="2"/>
  <c r="AC1874" i="2"/>
  <c r="AC1873" i="2"/>
  <c r="AC1872" i="2"/>
  <c r="AC1871" i="2"/>
  <c r="AC1870" i="2"/>
  <c r="AC1869" i="2"/>
  <c r="AC1868" i="2"/>
  <c r="AC1867" i="2"/>
  <c r="AC1866" i="2"/>
  <c r="AC1865" i="2"/>
  <c r="AC1864" i="2"/>
  <c r="AC1863" i="2"/>
  <c r="AC1862" i="2"/>
  <c r="AC1861" i="2"/>
  <c r="AC1860" i="2"/>
  <c r="AC1859" i="2"/>
  <c r="AC1858" i="2"/>
  <c r="AC1857" i="2"/>
  <c r="AC1856" i="2"/>
  <c r="AC1855" i="2"/>
  <c r="AC1854" i="2"/>
  <c r="AC1853" i="2"/>
  <c r="AC1852" i="2"/>
  <c r="AC1851" i="2"/>
  <c r="AC1850" i="2"/>
  <c r="AC1849" i="2"/>
  <c r="AC1848" i="2"/>
  <c r="AC1847" i="2"/>
  <c r="AC1846" i="2"/>
  <c r="AC1845" i="2"/>
  <c r="AC1844" i="2"/>
  <c r="AC1843" i="2"/>
  <c r="AC1842" i="2"/>
  <c r="AC1841" i="2"/>
  <c r="AC1840" i="2"/>
  <c r="AC1839" i="2"/>
  <c r="AC1838" i="2"/>
  <c r="AC1837" i="2"/>
  <c r="AC1836" i="2"/>
  <c r="AC1835" i="2"/>
  <c r="AC1834" i="2"/>
  <c r="AC1833" i="2"/>
  <c r="AC1832" i="2"/>
  <c r="AC1831" i="2"/>
  <c r="AC1830" i="2"/>
  <c r="AC1829" i="2"/>
  <c r="AC1828" i="2"/>
  <c r="AC1827" i="2"/>
  <c r="AC1826" i="2"/>
  <c r="AC1825" i="2"/>
  <c r="AC1824" i="2"/>
  <c r="AC1823" i="2"/>
  <c r="AC1822" i="2"/>
  <c r="AC1821" i="2"/>
  <c r="AC1820" i="2"/>
  <c r="AC1819" i="2"/>
  <c r="AC1818" i="2"/>
  <c r="AC1817" i="2"/>
  <c r="AC1816" i="2"/>
  <c r="AC1815" i="2"/>
  <c r="AC1814" i="2"/>
  <c r="AC1813" i="2"/>
  <c r="AC1812" i="2"/>
  <c r="AC1811" i="2"/>
  <c r="AC1810" i="2"/>
  <c r="AC1809" i="2"/>
  <c r="AC1808" i="2"/>
  <c r="AC1807" i="2"/>
  <c r="AC1806" i="2"/>
  <c r="AC1805" i="2"/>
  <c r="AC1804" i="2"/>
  <c r="AC1803" i="2"/>
  <c r="AC1802" i="2"/>
  <c r="AC1801" i="2"/>
  <c r="AC1800" i="2"/>
  <c r="AC1799" i="2"/>
  <c r="AC1798" i="2"/>
  <c r="AC1797" i="2"/>
  <c r="AC1796" i="2"/>
  <c r="AC1795" i="2"/>
  <c r="AC1794" i="2"/>
  <c r="AC1793" i="2"/>
  <c r="AC1792" i="2"/>
  <c r="AC1791" i="2"/>
  <c r="AC1790" i="2"/>
  <c r="AC1789" i="2"/>
  <c r="AC1788" i="2"/>
  <c r="AC1787" i="2"/>
  <c r="AC1786" i="2"/>
  <c r="AC1785" i="2"/>
  <c r="AC1784" i="2"/>
  <c r="AC1783" i="2"/>
  <c r="AC1782" i="2"/>
  <c r="AC1781" i="2"/>
  <c r="AC1780" i="2"/>
  <c r="AC1779" i="2"/>
  <c r="AC1778" i="2"/>
  <c r="AC1777" i="2"/>
  <c r="AC1776" i="2"/>
  <c r="AC1775" i="2"/>
  <c r="AC1774" i="2"/>
  <c r="AC1773" i="2"/>
  <c r="AC1772" i="2"/>
  <c r="AC1771" i="2"/>
  <c r="AC1770" i="2"/>
  <c r="AC1769" i="2"/>
  <c r="AC1768" i="2"/>
  <c r="AC1767" i="2"/>
  <c r="AC1766" i="2"/>
  <c r="AC1765" i="2"/>
  <c r="AC1764" i="2"/>
  <c r="AC1763" i="2"/>
  <c r="AC1762" i="2"/>
  <c r="AC1761" i="2"/>
  <c r="AC1760" i="2"/>
  <c r="AC1759" i="2"/>
  <c r="AC1758" i="2"/>
  <c r="AC1757" i="2"/>
  <c r="AC1756" i="2"/>
  <c r="AC1755" i="2"/>
  <c r="AC1754" i="2"/>
  <c r="AC1753" i="2"/>
  <c r="AC1752" i="2"/>
  <c r="AC1751" i="2"/>
  <c r="AC1750" i="2"/>
  <c r="AC1749" i="2"/>
  <c r="AC1748" i="2"/>
  <c r="AC1747" i="2"/>
  <c r="AC1746" i="2"/>
  <c r="AC1745" i="2"/>
  <c r="AC1744" i="2"/>
  <c r="AC1743" i="2"/>
  <c r="AC1742" i="2"/>
  <c r="AC1741" i="2"/>
  <c r="AC1740" i="2"/>
  <c r="AC1739" i="2"/>
  <c r="AC1738" i="2"/>
  <c r="AC1737" i="2"/>
  <c r="AC1736" i="2"/>
  <c r="AC1735" i="2"/>
  <c r="AC1734" i="2"/>
  <c r="AC1733" i="2"/>
  <c r="AC1732" i="2"/>
  <c r="AC1731" i="2"/>
  <c r="AC1730" i="2"/>
  <c r="AC1729" i="2"/>
  <c r="AC1728" i="2"/>
  <c r="AC1727" i="2"/>
  <c r="AC1726" i="2"/>
  <c r="AC1725" i="2"/>
  <c r="AC1724" i="2"/>
  <c r="AC1723" i="2"/>
  <c r="AC1722" i="2"/>
  <c r="AC1721" i="2"/>
  <c r="AC1720" i="2"/>
  <c r="AC1719" i="2"/>
  <c r="AC1718" i="2"/>
  <c r="AC1717" i="2"/>
  <c r="AC1716" i="2"/>
  <c r="AC1715" i="2"/>
  <c r="AC1714" i="2"/>
  <c r="AC1713" i="2"/>
  <c r="AC1712" i="2"/>
  <c r="AC1711" i="2"/>
  <c r="AC1710" i="2"/>
  <c r="AC1709" i="2"/>
  <c r="AC1708" i="2"/>
  <c r="AC1707" i="2"/>
  <c r="AC1706" i="2"/>
  <c r="AC1705" i="2"/>
  <c r="AC1704" i="2"/>
  <c r="AC1703" i="2"/>
  <c r="AC1702" i="2"/>
  <c r="AC1701" i="2"/>
  <c r="AC1700" i="2"/>
  <c r="AC1699" i="2"/>
  <c r="AC1698" i="2"/>
  <c r="AC1697" i="2"/>
  <c r="AC1696" i="2"/>
  <c r="AC1695" i="2"/>
  <c r="AC1694" i="2"/>
  <c r="AC1693" i="2"/>
  <c r="AC1692" i="2"/>
  <c r="AC1691" i="2"/>
  <c r="AC1690" i="2"/>
  <c r="AC1689" i="2"/>
  <c r="AC1688" i="2"/>
  <c r="AC1687" i="2"/>
  <c r="AC1686" i="2"/>
  <c r="AC1685" i="2"/>
  <c r="AC1684" i="2"/>
  <c r="AC1683" i="2"/>
  <c r="AC1682" i="2"/>
  <c r="AC1681" i="2"/>
  <c r="AC1680" i="2"/>
  <c r="AC1679" i="2"/>
  <c r="AC1678" i="2"/>
  <c r="AC1677" i="2"/>
  <c r="AC1676" i="2"/>
  <c r="AC1675" i="2"/>
  <c r="AC1674" i="2"/>
  <c r="AC1673" i="2"/>
  <c r="AC1672" i="2"/>
  <c r="AC1671" i="2"/>
  <c r="AC1670" i="2"/>
  <c r="AC1669" i="2"/>
  <c r="AC1668" i="2"/>
  <c r="AC1667" i="2"/>
  <c r="AC1666" i="2"/>
  <c r="AC1665" i="2"/>
  <c r="AC1664" i="2"/>
  <c r="AC1663" i="2"/>
  <c r="AC1662" i="2"/>
  <c r="AC1661" i="2"/>
  <c r="AC1660" i="2"/>
  <c r="AC1659" i="2"/>
  <c r="AC1658" i="2"/>
  <c r="AC1657" i="2"/>
  <c r="AC1656" i="2"/>
  <c r="AC1655" i="2"/>
  <c r="AC1654" i="2"/>
  <c r="AC1653" i="2"/>
  <c r="AC1652" i="2"/>
  <c r="AC1651" i="2"/>
  <c r="AC1650" i="2"/>
  <c r="AC1649" i="2"/>
  <c r="AC1648" i="2"/>
  <c r="AC1647" i="2"/>
  <c r="AC1646" i="2"/>
  <c r="AC1645" i="2"/>
  <c r="AC1644" i="2"/>
  <c r="AC1643" i="2"/>
  <c r="AC1642" i="2"/>
  <c r="AC1641" i="2"/>
  <c r="AC1640" i="2"/>
  <c r="AC1639" i="2"/>
  <c r="AC1638" i="2"/>
  <c r="AC1637" i="2"/>
  <c r="AC1636" i="2"/>
  <c r="AC1635" i="2"/>
  <c r="AC1634" i="2"/>
  <c r="AC1633" i="2"/>
  <c r="AC1632" i="2"/>
  <c r="AC1631" i="2"/>
  <c r="AC1630" i="2"/>
  <c r="AC1629" i="2"/>
  <c r="AC1628" i="2"/>
  <c r="AC1627" i="2"/>
  <c r="AC1626" i="2"/>
  <c r="AC1625" i="2"/>
  <c r="AC1624" i="2"/>
  <c r="AC1623" i="2"/>
  <c r="AC1622" i="2"/>
  <c r="AC1621" i="2"/>
  <c r="AC1620" i="2"/>
  <c r="AC1619" i="2"/>
  <c r="AC1618" i="2"/>
  <c r="AC1617" i="2"/>
  <c r="AC1616" i="2"/>
  <c r="AC1615" i="2"/>
  <c r="AC1614" i="2"/>
  <c r="AC1613" i="2"/>
  <c r="AC1612" i="2"/>
  <c r="AC1611" i="2"/>
  <c r="AC1610" i="2"/>
  <c r="AC1609" i="2"/>
  <c r="AC1608" i="2"/>
  <c r="AC1607" i="2"/>
  <c r="AC1606" i="2"/>
  <c r="AC1605" i="2"/>
  <c r="AC1604" i="2"/>
  <c r="AC1603" i="2"/>
  <c r="AC1602" i="2"/>
  <c r="AC1601" i="2"/>
  <c r="AC1600" i="2"/>
  <c r="AC1599" i="2"/>
  <c r="AC1598" i="2"/>
  <c r="AC1597" i="2"/>
  <c r="AC1596" i="2"/>
  <c r="AC1595" i="2"/>
  <c r="AC1594" i="2"/>
  <c r="AC1593" i="2"/>
  <c r="AC1592" i="2"/>
  <c r="AC1591" i="2"/>
  <c r="AC1590" i="2"/>
  <c r="AC1589" i="2"/>
  <c r="AC1588" i="2"/>
  <c r="AC1587" i="2"/>
  <c r="AC1586" i="2"/>
  <c r="AC1585" i="2"/>
  <c r="AC1584" i="2"/>
  <c r="AC1583" i="2"/>
  <c r="AC1582" i="2"/>
  <c r="AC1581" i="2"/>
  <c r="AC1580" i="2"/>
  <c r="AC1579" i="2"/>
  <c r="AC1578" i="2"/>
  <c r="AC1577" i="2"/>
  <c r="AC1576" i="2"/>
  <c r="AC1575" i="2"/>
  <c r="AC1574" i="2"/>
  <c r="AC1573" i="2"/>
  <c r="AC1572" i="2"/>
  <c r="AC1571" i="2"/>
  <c r="AC1570" i="2"/>
  <c r="AC1569" i="2"/>
  <c r="AC1568" i="2"/>
  <c r="AC1567" i="2"/>
  <c r="AC1566" i="2"/>
  <c r="AC1565" i="2"/>
  <c r="AC1564" i="2"/>
  <c r="AC1563" i="2"/>
  <c r="AC1562" i="2"/>
  <c r="AC1561" i="2"/>
  <c r="AC1560" i="2"/>
  <c r="AC1559" i="2"/>
  <c r="AC1558" i="2"/>
  <c r="AC1557" i="2"/>
  <c r="AC1556" i="2"/>
  <c r="AC1555" i="2"/>
  <c r="AC1554" i="2"/>
  <c r="AC1553" i="2"/>
  <c r="AC1552" i="2"/>
  <c r="AC1551" i="2"/>
  <c r="AC1550" i="2"/>
  <c r="AC1549" i="2"/>
  <c r="AC1548" i="2"/>
  <c r="AC1547" i="2"/>
  <c r="AC1546" i="2"/>
  <c r="AC1545" i="2"/>
  <c r="AC1544" i="2"/>
  <c r="AC1543" i="2"/>
  <c r="AC1542" i="2"/>
  <c r="AC1541" i="2"/>
  <c r="AC1540" i="2"/>
  <c r="AC1539" i="2"/>
  <c r="AC1538" i="2"/>
  <c r="AC1537" i="2"/>
  <c r="AC1536" i="2"/>
  <c r="AC1535" i="2"/>
  <c r="AC1534" i="2"/>
  <c r="AC1533" i="2"/>
  <c r="AC1532" i="2"/>
  <c r="AC1531" i="2"/>
  <c r="AC1530" i="2"/>
  <c r="AC1529" i="2"/>
  <c r="AC1528" i="2"/>
  <c r="AC1527" i="2"/>
  <c r="AC1526" i="2"/>
  <c r="AC1525" i="2"/>
  <c r="AC1524" i="2"/>
  <c r="AC1523" i="2"/>
  <c r="AC1522" i="2"/>
  <c r="AC1521" i="2"/>
  <c r="AC1520" i="2"/>
  <c r="AC1519" i="2"/>
  <c r="AC1518" i="2"/>
  <c r="AC1517" i="2"/>
  <c r="AC1516" i="2"/>
  <c r="AC1515" i="2"/>
  <c r="AC1514" i="2"/>
  <c r="AC1513" i="2"/>
  <c r="AC1512" i="2"/>
  <c r="AC1511" i="2"/>
  <c r="AC1510" i="2"/>
  <c r="AC1509" i="2"/>
  <c r="AC1508" i="2"/>
  <c r="AC1507" i="2"/>
  <c r="AC1506" i="2"/>
  <c r="AC1505" i="2"/>
  <c r="AC1504" i="2"/>
  <c r="AC1503" i="2"/>
  <c r="AC1502" i="2"/>
  <c r="AC1501" i="2"/>
  <c r="AC1500" i="2"/>
  <c r="AC1499" i="2"/>
  <c r="AC1498" i="2"/>
  <c r="AC1497" i="2"/>
  <c r="AC1496" i="2"/>
  <c r="AC1495" i="2"/>
  <c r="AC1494" i="2"/>
  <c r="AC1493" i="2"/>
  <c r="AC1492" i="2"/>
  <c r="AC1491" i="2"/>
  <c r="AC1490" i="2"/>
  <c r="AC1489" i="2"/>
  <c r="AC1488" i="2"/>
  <c r="AC1487" i="2"/>
  <c r="AC1486" i="2"/>
  <c r="AC1485" i="2"/>
  <c r="AC1484" i="2"/>
  <c r="I2" i="16"/>
  <c r="AB465" i="9"/>
  <c r="AX18" i="9"/>
  <c r="X24" i="9"/>
  <c r="X27" i="9"/>
  <c r="X30" i="9"/>
  <c r="X33" i="9"/>
  <c r="X36" i="9"/>
  <c r="X39" i="9"/>
  <c r="X42" i="9"/>
  <c r="X45" i="9"/>
  <c r="X48" i="9"/>
  <c r="X51" i="9"/>
  <c r="X54" i="9"/>
  <c r="X57" i="9"/>
  <c r="X60" i="9"/>
  <c r="X63" i="9"/>
  <c r="X66" i="9"/>
  <c r="X69" i="9"/>
  <c r="X72" i="9"/>
  <c r="X75" i="9"/>
  <c r="X78" i="9"/>
  <c r="X81" i="9"/>
  <c r="X84" i="9"/>
  <c r="X87" i="9"/>
  <c r="X90" i="9"/>
  <c r="X93" i="9"/>
  <c r="X96" i="9"/>
  <c r="X99" i="9"/>
  <c r="X102" i="9"/>
  <c r="X105" i="9"/>
  <c r="X108" i="9"/>
  <c r="X111" i="9"/>
  <c r="X114" i="9"/>
  <c r="X117" i="9"/>
  <c r="X120" i="9"/>
  <c r="X123" i="9"/>
  <c r="X126" i="9"/>
  <c r="X129" i="9"/>
  <c r="X132" i="9"/>
  <c r="X135" i="9"/>
  <c r="X138" i="9"/>
  <c r="X141" i="9"/>
  <c r="X144" i="9"/>
  <c r="X147" i="9"/>
  <c r="X150" i="9"/>
  <c r="X153" i="9"/>
  <c r="X156" i="9"/>
  <c r="X159" i="9"/>
  <c r="X162" i="9"/>
  <c r="X165" i="9"/>
  <c r="X168" i="9"/>
  <c r="X171" i="9"/>
  <c r="X174" i="9"/>
  <c r="X177" i="9"/>
  <c r="X180" i="9"/>
  <c r="X183" i="9"/>
  <c r="X186" i="9"/>
  <c r="X189" i="9"/>
  <c r="X192" i="9"/>
  <c r="X195" i="9"/>
  <c r="X198" i="9"/>
  <c r="X201" i="9"/>
  <c r="X204" i="9"/>
  <c r="X207" i="9"/>
  <c r="X210" i="9"/>
  <c r="X213" i="9"/>
  <c r="X216" i="9"/>
  <c r="X219" i="9"/>
  <c r="X222" i="9"/>
  <c r="X225" i="9"/>
  <c r="X228" i="9"/>
  <c r="X231" i="9"/>
  <c r="X234" i="9"/>
  <c r="X237" i="9"/>
  <c r="X240" i="9"/>
  <c r="X243" i="9"/>
  <c r="X246" i="9"/>
  <c r="X249" i="9"/>
  <c r="X252" i="9"/>
  <c r="X255" i="9"/>
  <c r="X258" i="9"/>
  <c r="X261" i="9"/>
  <c r="X264" i="9"/>
  <c r="X267" i="9"/>
  <c r="X270" i="9"/>
  <c r="X273" i="9"/>
  <c r="X276" i="9"/>
  <c r="X279" i="9"/>
  <c r="X282" i="9"/>
  <c r="X285" i="9"/>
  <c r="X288" i="9"/>
  <c r="X291" i="9"/>
  <c r="X294" i="9"/>
  <c r="X297" i="9"/>
  <c r="X300" i="9"/>
  <c r="X303" i="9"/>
  <c r="X306" i="9"/>
  <c r="X309" i="9"/>
  <c r="X312" i="9"/>
  <c r="X315" i="9"/>
  <c r="X318" i="9"/>
  <c r="X321" i="9"/>
  <c r="X324" i="9"/>
  <c r="X327" i="9"/>
  <c r="X330" i="9"/>
  <c r="X333" i="9"/>
  <c r="X336" i="9"/>
  <c r="X339" i="9"/>
  <c r="X342" i="9"/>
  <c r="X345" i="9"/>
  <c r="X348" i="9"/>
  <c r="X351" i="9"/>
  <c r="X354" i="9"/>
  <c r="X357" i="9"/>
  <c r="X360" i="9"/>
  <c r="X363" i="9"/>
  <c r="X366" i="9"/>
  <c r="X369" i="9"/>
  <c r="X372" i="9"/>
  <c r="X375" i="9"/>
  <c r="X378" i="9"/>
  <c r="X381" i="9"/>
  <c r="X384" i="9"/>
  <c r="X387" i="9"/>
  <c r="X390" i="9"/>
  <c r="X393" i="9"/>
  <c r="X396" i="9"/>
  <c r="X399" i="9"/>
  <c r="X402" i="9"/>
  <c r="X405" i="9"/>
  <c r="X408" i="9"/>
  <c r="X411" i="9"/>
  <c r="X414" i="9"/>
  <c r="X417" i="9"/>
  <c r="X420" i="9"/>
  <c r="X423" i="9"/>
  <c r="X426" i="9"/>
  <c r="X429" i="9"/>
  <c r="X432" i="9"/>
  <c r="X435" i="9"/>
  <c r="X438" i="9"/>
  <c r="X441" i="9"/>
  <c r="X444" i="9"/>
  <c r="X447" i="9"/>
  <c r="X450" i="9"/>
  <c r="X453" i="9"/>
  <c r="X456" i="9"/>
  <c r="X459" i="9"/>
  <c r="X462" i="9"/>
  <c r="X465" i="9"/>
  <c r="X21" i="9"/>
  <c r="X18" i="9"/>
  <c r="AV24" i="9"/>
  <c r="AU24" i="9" s="1"/>
  <c r="AV21" i="9"/>
  <c r="AU21" i="9" s="1"/>
  <c r="AX24" i="9"/>
  <c r="AX21" i="9"/>
  <c r="AO19" i="9"/>
  <c r="AP19" i="9" s="1"/>
  <c r="AO20" i="9"/>
  <c r="AP20" i="9" s="1"/>
  <c r="AO21" i="9"/>
  <c r="AP21" i="9" s="1"/>
  <c r="AO22" i="9"/>
  <c r="AP22" i="9" s="1"/>
  <c r="AO23" i="9"/>
  <c r="AP23" i="9" s="1"/>
  <c r="AO24" i="9"/>
  <c r="AP24" i="9" s="1"/>
  <c r="AO25" i="9"/>
  <c r="AP25" i="9" s="1"/>
  <c r="AO26" i="9"/>
  <c r="AP26" i="9" s="1"/>
  <c r="AO27" i="9"/>
  <c r="AP27" i="9" s="1"/>
  <c r="AO28" i="9"/>
  <c r="AP28" i="9" s="1"/>
  <c r="AO29" i="9"/>
  <c r="AP29" i="9" s="1"/>
  <c r="AO30" i="9"/>
  <c r="AP30" i="9" s="1"/>
  <c r="AO31" i="9"/>
  <c r="AP31" i="9" s="1"/>
  <c r="AO32" i="9"/>
  <c r="AP32" i="9" s="1"/>
  <c r="AO33" i="9"/>
  <c r="AP33" i="9" s="1"/>
  <c r="AO34" i="9"/>
  <c r="AP34" i="9" s="1"/>
  <c r="AO35" i="9"/>
  <c r="AP35" i="9" s="1"/>
  <c r="AO36" i="9"/>
  <c r="AP36" i="9" s="1"/>
  <c r="AO37" i="9"/>
  <c r="AP37" i="9" s="1"/>
  <c r="AO38" i="9"/>
  <c r="AP38" i="9" s="1"/>
  <c r="AO39" i="9"/>
  <c r="AP39" i="9" s="1"/>
  <c r="AO40" i="9"/>
  <c r="AP40" i="9" s="1"/>
  <c r="AO41" i="9"/>
  <c r="AP41" i="9" s="1"/>
  <c r="AO42" i="9"/>
  <c r="AP42" i="9" s="1"/>
  <c r="AO43" i="9"/>
  <c r="AP43" i="9" s="1"/>
  <c r="AO44" i="9"/>
  <c r="AP44" i="9" s="1"/>
  <c r="AO45" i="9"/>
  <c r="AP45" i="9" s="1"/>
  <c r="AO46" i="9"/>
  <c r="AP46" i="9" s="1"/>
  <c r="AO47" i="9"/>
  <c r="AP47" i="9" s="1"/>
  <c r="AO48" i="9"/>
  <c r="AP48" i="9" s="1"/>
  <c r="AO49" i="9"/>
  <c r="AP49" i="9" s="1"/>
  <c r="AO50" i="9"/>
  <c r="AP50" i="9" s="1"/>
  <c r="AO51" i="9"/>
  <c r="AP51" i="9" s="1"/>
  <c r="AO52" i="9"/>
  <c r="AP52" i="9" s="1"/>
  <c r="AO53" i="9"/>
  <c r="AP53" i="9" s="1"/>
  <c r="AO54" i="9"/>
  <c r="AP54" i="9" s="1"/>
  <c r="AO55" i="9"/>
  <c r="AP55" i="9" s="1"/>
  <c r="AO56" i="9"/>
  <c r="AP56" i="9" s="1"/>
  <c r="AO57" i="9"/>
  <c r="AP57" i="9" s="1"/>
  <c r="AO58" i="9"/>
  <c r="AP58" i="9" s="1"/>
  <c r="AO59" i="9"/>
  <c r="AP59" i="9" s="1"/>
  <c r="AO60" i="9"/>
  <c r="AP60" i="9" s="1"/>
  <c r="AO61" i="9"/>
  <c r="AP61" i="9" s="1"/>
  <c r="AO62" i="9"/>
  <c r="AP62" i="9" s="1"/>
  <c r="AO63" i="9"/>
  <c r="AP63" i="9" s="1"/>
  <c r="AO64" i="9"/>
  <c r="AP64" i="9" s="1"/>
  <c r="AO65" i="9"/>
  <c r="AP65" i="9" s="1"/>
  <c r="AO66" i="9"/>
  <c r="AP66" i="9" s="1"/>
  <c r="AO67" i="9"/>
  <c r="AP67" i="9" s="1"/>
  <c r="AO68" i="9"/>
  <c r="AP68" i="9" s="1"/>
  <c r="AO69" i="9"/>
  <c r="AP69" i="9" s="1"/>
  <c r="AO70" i="9"/>
  <c r="AP70" i="9" s="1"/>
  <c r="AO71" i="9"/>
  <c r="AP71" i="9" s="1"/>
  <c r="AO72" i="9"/>
  <c r="AP72" i="9" s="1"/>
  <c r="AO73" i="9"/>
  <c r="AP73" i="9" s="1"/>
  <c r="AO74" i="9"/>
  <c r="AP74" i="9" s="1"/>
  <c r="AO75" i="9"/>
  <c r="AP75" i="9" s="1"/>
  <c r="AO76" i="9"/>
  <c r="AP76" i="9" s="1"/>
  <c r="AO77" i="9"/>
  <c r="AP77" i="9" s="1"/>
  <c r="AO78" i="9"/>
  <c r="AP78" i="9" s="1"/>
  <c r="AO79" i="9"/>
  <c r="AP79" i="9" s="1"/>
  <c r="AO80" i="9"/>
  <c r="AP80" i="9" s="1"/>
  <c r="AO81" i="9"/>
  <c r="AP81" i="9" s="1"/>
  <c r="AO82" i="9"/>
  <c r="AP82" i="9" s="1"/>
  <c r="AO83" i="9"/>
  <c r="AP83" i="9" s="1"/>
  <c r="AO84" i="9"/>
  <c r="AP84" i="9" s="1"/>
  <c r="AO85" i="9"/>
  <c r="AP85" i="9" s="1"/>
  <c r="AO86" i="9"/>
  <c r="AP86" i="9" s="1"/>
  <c r="AO87" i="9"/>
  <c r="AP87" i="9" s="1"/>
  <c r="AO88" i="9"/>
  <c r="AP88" i="9" s="1"/>
  <c r="AO89" i="9"/>
  <c r="AP89" i="9" s="1"/>
  <c r="AO90" i="9"/>
  <c r="AP90" i="9" s="1"/>
  <c r="AO91" i="9"/>
  <c r="AP91" i="9" s="1"/>
  <c r="AO92" i="9"/>
  <c r="AP92" i="9" s="1"/>
  <c r="AO93" i="9"/>
  <c r="AP93" i="9" s="1"/>
  <c r="AO94" i="9"/>
  <c r="AP94" i="9" s="1"/>
  <c r="AO95" i="9"/>
  <c r="AP95" i="9" s="1"/>
  <c r="AO96" i="9"/>
  <c r="AP96" i="9" s="1"/>
  <c r="AO97" i="9"/>
  <c r="AP97" i="9" s="1"/>
  <c r="AO98" i="9"/>
  <c r="AP98" i="9" s="1"/>
  <c r="AO99" i="9"/>
  <c r="AP99" i="9" s="1"/>
  <c r="AO100" i="9"/>
  <c r="AP100" i="9" s="1"/>
  <c r="AO101" i="9"/>
  <c r="AP101" i="9" s="1"/>
  <c r="AO102" i="9"/>
  <c r="AP102" i="9" s="1"/>
  <c r="AO103" i="9"/>
  <c r="AP103" i="9" s="1"/>
  <c r="AO104" i="9"/>
  <c r="AP104" i="9" s="1"/>
  <c r="AO105" i="9"/>
  <c r="AP105" i="9" s="1"/>
  <c r="AO106" i="9"/>
  <c r="AP106" i="9" s="1"/>
  <c r="AO107" i="9"/>
  <c r="AP107" i="9" s="1"/>
  <c r="AO108" i="9"/>
  <c r="AP108" i="9" s="1"/>
  <c r="AO109" i="9"/>
  <c r="AP109" i="9" s="1"/>
  <c r="AO110" i="9"/>
  <c r="AP110" i="9" s="1"/>
  <c r="AO111" i="9"/>
  <c r="AP111" i="9" s="1"/>
  <c r="AO112" i="9"/>
  <c r="AP112" i="9" s="1"/>
  <c r="AO113" i="9"/>
  <c r="AP113" i="9" s="1"/>
  <c r="AO114" i="9"/>
  <c r="AP114" i="9" s="1"/>
  <c r="AO115" i="9"/>
  <c r="AP115" i="9" s="1"/>
  <c r="AO116" i="9"/>
  <c r="AP116" i="9" s="1"/>
  <c r="AO117" i="9"/>
  <c r="AP117" i="9" s="1"/>
  <c r="AO118" i="9"/>
  <c r="AP118" i="9" s="1"/>
  <c r="AO119" i="9"/>
  <c r="AP119" i="9" s="1"/>
  <c r="AO120" i="9"/>
  <c r="AP120" i="9" s="1"/>
  <c r="AO121" i="9"/>
  <c r="AP121" i="9" s="1"/>
  <c r="AO122" i="9"/>
  <c r="AP122" i="9" s="1"/>
  <c r="AO123" i="9"/>
  <c r="AP123" i="9" s="1"/>
  <c r="AO124" i="9"/>
  <c r="AP124" i="9" s="1"/>
  <c r="AO125" i="9"/>
  <c r="AP125" i="9" s="1"/>
  <c r="AO126" i="9"/>
  <c r="AP126" i="9" s="1"/>
  <c r="AO127" i="9"/>
  <c r="AP127" i="9" s="1"/>
  <c r="AO128" i="9"/>
  <c r="AP128" i="9" s="1"/>
  <c r="AO129" i="9"/>
  <c r="AP129" i="9" s="1"/>
  <c r="AO130" i="9"/>
  <c r="AP130" i="9" s="1"/>
  <c r="AO131" i="9"/>
  <c r="AP131" i="9" s="1"/>
  <c r="AO132" i="9"/>
  <c r="AP132" i="9" s="1"/>
  <c r="AO133" i="9"/>
  <c r="AP133" i="9" s="1"/>
  <c r="AO134" i="9"/>
  <c r="AP134" i="9" s="1"/>
  <c r="AO135" i="9"/>
  <c r="AP135" i="9" s="1"/>
  <c r="AO136" i="9"/>
  <c r="AP136" i="9" s="1"/>
  <c r="AO137" i="9"/>
  <c r="AP137" i="9" s="1"/>
  <c r="AO138" i="9"/>
  <c r="AP138" i="9" s="1"/>
  <c r="AO139" i="9"/>
  <c r="AP139" i="9" s="1"/>
  <c r="AO140" i="9"/>
  <c r="AP140" i="9" s="1"/>
  <c r="AO141" i="9"/>
  <c r="AP141" i="9" s="1"/>
  <c r="AO142" i="9"/>
  <c r="AP142" i="9" s="1"/>
  <c r="AO143" i="9"/>
  <c r="AP143" i="9" s="1"/>
  <c r="AO144" i="9"/>
  <c r="AP144" i="9" s="1"/>
  <c r="AO145" i="9"/>
  <c r="AP145" i="9" s="1"/>
  <c r="AO146" i="9"/>
  <c r="AP146" i="9" s="1"/>
  <c r="AO147" i="9"/>
  <c r="AP147" i="9" s="1"/>
  <c r="AO148" i="9"/>
  <c r="AP148" i="9" s="1"/>
  <c r="AO149" i="9"/>
  <c r="AP149" i="9" s="1"/>
  <c r="AO150" i="9"/>
  <c r="AP150" i="9" s="1"/>
  <c r="AO151" i="9"/>
  <c r="AP151" i="9" s="1"/>
  <c r="AO152" i="9"/>
  <c r="AP152" i="9" s="1"/>
  <c r="AO153" i="9"/>
  <c r="AP153" i="9" s="1"/>
  <c r="AO154" i="9"/>
  <c r="AP154" i="9" s="1"/>
  <c r="AO155" i="9"/>
  <c r="AP155" i="9" s="1"/>
  <c r="AO156" i="9"/>
  <c r="AP156" i="9" s="1"/>
  <c r="AO157" i="9"/>
  <c r="AP157" i="9" s="1"/>
  <c r="AO158" i="9"/>
  <c r="AP158" i="9" s="1"/>
  <c r="AO159" i="9"/>
  <c r="AP159" i="9" s="1"/>
  <c r="AO160" i="9"/>
  <c r="AP160" i="9" s="1"/>
  <c r="AO161" i="9"/>
  <c r="AP161" i="9" s="1"/>
  <c r="AO162" i="9"/>
  <c r="AP162" i="9" s="1"/>
  <c r="AO163" i="9"/>
  <c r="AP163" i="9" s="1"/>
  <c r="AO164" i="9"/>
  <c r="AP164" i="9" s="1"/>
  <c r="AO165" i="9"/>
  <c r="AP165" i="9" s="1"/>
  <c r="AO166" i="9"/>
  <c r="AP166" i="9" s="1"/>
  <c r="AO167" i="9"/>
  <c r="AP167" i="9" s="1"/>
  <c r="AO168" i="9"/>
  <c r="AP168" i="9" s="1"/>
  <c r="AO169" i="9"/>
  <c r="AP169" i="9" s="1"/>
  <c r="AO170" i="9"/>
  <c r="AP170" i="9" s="1"/>
  <c r="AO171" i="9"/>
  <c r="AP171" i="9" s="1"/>
  <c r="AO172" i="9"/>
  <c r="AP172" i="9" s="1"/>
  <c r="AO173" i="9"/>
  <c r="AP173" i="9" s="1"/>
  <c r="AO174" i="9"/>
  <c r="AP174" i="9" s="1"/>
  <c r="AO175" i="9"/>
  <c r="AP175" i="9" s="1"/>
  <c r="AO176" i="9"/>
  <c r="AP176" i="9" s="1"/>
  <c r="AO177" i="9"/>
  <c r="AP177" i="9" s="1"/>
  <c r="AO178" i="9"/>
  <c r="AP178" i="9" s="1"/>
  <c r="AO179" i="9"/>
  <c r="AP179" i="9" s="1"/>
  <c r="AO180" i="9"/>
  <c r="AP180" i="9" s="1"/>
  <c r="AO181" i="9"/>
  <c r="AP181" i="9" s="1"/>
  <c r="AO182" i="9"/>
  <c r="AP182" i="9" s="1"/>
  <c r="AO183" i="9"/>
  <c r="AP183" i="9" s="1"/>
  <c r="AO184" i="9"/>
  <c r="AP184" i="9" s="1"/>
  <c r="AO185" i="9"/>
  <c r="AP185" i="9" s="1"/>
  <c r="AO186" i="9"/>
  <c r="AP186" i="9" s="1"/>
  <c r="AO187" i="9"/>
  <c r="AP187" i="9" s="1"/>
  <c r="AO188" i="9"/>
  <c r="AP188" i="9" s="1"/>
  <c r="AO189" i="9"/>
  <c r="AP189" i="9" s="1"/>
  <c r="AO190" i="9"/>
  <c r="AP190" i="9" s="1"/>
  <c r="AO191" i="9"/>
  <c r="AP191" i="9" s="1"/>
  <c r="AO192" i="9"/>
  <c r="AP192" i="9" s="1"/>
  <c r="AO193" i="9"/>
  <c r="AP193" i="9" s="1"/>
  <c r="AO194" i="9"/>
  <c r="AP194" i="9" s="1"/>
  <c r="AO195" i="9"/>
  <c r="AP195" i="9" s="1"/>
  <c r="AO196" i="9"/>
  <c r="AP196" i="9" s="1"/>
  <c r="AO197" i="9"/>
  <c r="AP197" i="9" s="1"/>
  <c r="AO198" i="9"/>
  <c r="AP198" i="9" s="1"/>
  <c r="AO199" i="9"/>
  <c r="AP199" i="9" s="1"/>
  <c r="AO200" i="9"/>
  <c r="AP200" i="9" s="1"/>
  <c r="AO201" i="9"/>
  <c r="AP201" i="9" s="1"/>
  <c r="AO202" i="9"/>
  <c r="AP202" i="9" s="1"/>
  <c r="AO203" i="9"/>
  <c r="AP203" i="9" s="1"/>
  <c r="AO204" i="9"/>
  <c r="AP204" i="9" s="1"/>
  <c r="AO205" i="9"/>
  <c r="AP205" i="9" s="1"/>
  <c r="AO206" i="9"/>
  <c r="AP206" i="9" s="1"/>
  <c r="AO207" i="9"/>
  <c r="AP207" i="9" s="1"/>
  <c r="AO208" i="9"/>
  <c r="AP208" i="9" s="1"/>
  <c r="AO209" i="9"/>
  <c r="AP209" i="9" s="1"/>
  <c r="AO210" i="9"/>
  <c r="AP210" i="9" s="1"/>
  <c r="AO211" i="9"/>
  <c r="AP211" i="9" s="1"/>
  <c r="AO212" i="9"/>
  <c r="AP212" i="9" s="1"/>
  <c r="AO213" i="9"/>
  <c r="AP213" i="9" s="1"/>
  <c r="AO214" i="9"/>
  <c r="AP214" i="9" s="1"/>
  <c r="AO215" i="9"/>
  <c r="AP215" i="9" s="1"/>
  <c r="AO216" i="9"/>
  <c r="AP216" i="9" s="1"/>
  <c r="AO217" i="9"/>
  <c r="AP217" i="9" s="1"/>
  <c r="AO218" i="9"/>
  <c r="AP218" i="9" s="1"/>
  <c r="AO219" i="9"/>
  <c r="AP219" i="9" s="1"/>
  <c r="AO220" i="9"/>
  <c r="AP220" i="9" s="1"/>
  <c r="AO221" i="9"/>
  <c r="AP221" i="9" s="1"/>
  <c r="AO222" i="9"/>
  <c r="AP222" i="9" s="1"/>
  <c r="AO223" i="9"/>
  <c r="AP223" i="9" s="1"/>
  <c r="AO224" i="9"/>
  <c r="AP224" i="9" s="1"/>
  <c r="AO225" i="9"/>
  <c r="AP225" i="9" s="1"/>
  <c r="AO226" i="9"/>
  <c r="AP226" i="9" s="1"/>
  <c r="AO227" i="9"/>
  <c r="AP227" i="9" s="1"/>
  <c r="AO228" i="9"/>
  <c r="AP228" i="9" s="1"/>
  <c r="AO229" i="9"/>
  <c r="AP229" i="9" s="1"/>
  <c r="AO230" i="9"/>
  <c r="AP230" i="9" s="1"/>
  <c r="AO231" i="9"/>
  <c r="AP231" i="9" s="1"/>
  <c r="AO232" i="9"/>
  <c r="AP232" i="9" s="1"/>
  <c r="AO233" i="9"/>
  <c r="AP233" i="9" s="1"/>
  <c r="AO234" i="9"/>
  <c r="AP234" i="9" s="1"/>
  <c r="AO235" i="9"/>
  <c r="AP235" i="9" s="1"/>
  <c r="AO236" i="9"/>
  <c r="AP236" i="9" s="1"/>
  <c r="AO237" i="9"/>
  <c r="AP237" i="9" s="1"/>
  <c r="AO238" i="9"/>
  <c r="AP238" i="9" s="1"/>
  <c r="AO239" i="9"/>
  <c r="AP239" i="9" s="1"/>
  <c r="AO240" i="9"/>
  <c r="AP240" i="9" s="1"/>
  <c r="AO241" i="9"/>
  <c r="AP241" i="9" s="1"/>
  <c r="AO242" i="9"/>
  <c r="AP242" i="9" s="1"/>
  <c r="AO243" i="9"/>
  <c r="AP243" i="9" s="1"/>
  <c r="AO244" i="9"/>
  <c r="AP244" i="9" s="1"/>
  <c r="AO245" i="9"/>
  <c r="AP245" i="9" s="1"/>
  <c r="AO246" i="9"/>
  <c r="AP246" i="9" s="1"/>
  <c r="AO247" i="9"/>
  <c r="AP247" i="9" s="1"/>
  <c r="AO248" i="9"/>
  <c r="AP248" i="9" s="1"/>
  <c r="AO249" i="9"/>
  <c r="AP249" i="9" s="1"/>
  <c r="AO250" i="9"/>
  <c r="AP250" i="9" s="1"/>
  <c r="AO251" i="9"/>
  <c r="AP251" i="9" s="1"/>
  <c r="AO252" i="9"/>
  <c r="AP252" i="9" s="1"/>
  <c r="AO253" i="9"/>
  <c r="AP253" i="9" s="1"/>
  <c r="AO254" i="9"/>
  <c r="AP254" i="9" s="1"/>
  <c r="AO255" i="9"/>
  <c r="AP255" i="9" s="1"/>
  <c r="AO256" i="9"/>
  <c r="AP256" i="9" s="1"/>
  <c r="AO257" i="9"/>
  <c r="AP257" i="9" s="1"/>
  <c r="AO258" i="9"/>
  <c r="AP258" i="9" s="1"/>
  <c r="AO259" i="9"/>
  <c r="AP259" i="9" s="1"/>
  <c r="AO260" i="9"/>
  <c r="AP260" i="9" s="1"/>
  <c r="AO261" i="9"/>
  <c r="AP261" i="9" s="1"/>
  <c r="AO262" i="9"/>
  <c r="AP262" i="9" s="1"/>
  <c r="AO263" i="9"/>
  <c r="AP263" i="9" s="1"/>
  <c r="AO264" i="9"/>
  <c r="AP264" i="9" s="1"/>
  <c r="AO265" i="9"/>
  <c r="AP265" i="9" s="1"/>
  <c r="AO266" i="9"/>
  <c r="AP266" i="9" s="1"/>
  <c r="AO267" i="9"/>
  <c r="AP267" i="9" s="1"/>
  <c r="AO268" i="9"/>
  <c r="AP268" i="9" s="1"/>
  <c r="AO269" i="9"/>
  <c r="AP269" i="9" s="1"/>
  <c r="AO270" i="9"/>
  <c r="AP270" i="9" s="1"/>
  <c r="AO271" i="9"/>
  <c r="AP271" i="9" s="1"/>
  <c r="AO272" i="9"/>
  <c r="AP272" i="9" s="1"/>
  <c r="AO273" i="9"/>
  <c r="AP273" i="9" s="1"/>
  <c r="AO274" i="9"/>
  <c r="AP274" i="9" s="1"/>
  <c r="AO275" i="9"/>
  <c r="AP275" i="9" s="1"/>
  <c r="AO276" i="9"/>
  <c r="AP276" i="9" s="1"/>
  <c r="AO277" i="9"/>
  <c r="AP277" i="9" s="1"/>
  <c r="AO278" i="9"/>
  <c r="AP278" i="9" s="1"/>
  <c r="AO279" i="9"/>
  <c r="AP279" i="9" s="1"/>
  <c r="AO280" i="9"/>
  <c r="AP280" i="9" s="1"/>
  <c r="AO281" i="9"/>
  <c r="AP281" i="9" s="1"/>
  <c r="AO282" i="9"/>
  <c r="AP282" i="9" s="1"/>
  <c r="AO283" i="9"/>
  <c r="AP283" i="9" s="1"/>
  <c r="AO284" i="9"/>
  <c r="AP284" i="9" s="1"/>
  <c r="AO285" i="9"/>
  <c r="AP285" i="9" s="1"/>
  <c r="AO286" i="9"/>
  <c r="AP286" i="9" s="1"/>
  <c r="AO287" i="9"/>
  <c r="AP287" i="9" s="1"/>
  <c r="AO288" i="9"/>
  <c r="AP288" i="9" s="1"/>
  <c r="AO289" i="9"/>
  <c r="AP289" i="9" s="1"/>
  <c r="AO290" i="9"/>
  <c r="AP290" i="9" s="1"/>
  <c r="AO291" i="9"/>
  <c r="AP291" i="9" s="1"/>
  <c r="AO292" i="9"/>
  <c r="AP292" i="9" s="1"/>
  <c r="AO293" i="9"/>
  <c r="AP293" i="9" s="1"/>
  <c r="AO294" i="9"/>
  <c r="AP294" i="9" s="1"/>
  <c r="AO295" i="9"/>
  <c r="AP295" i="9" s="1"/>
  <c r="AO296" i="9"/>
  <c r="AP296" i="9" s="1"/>
  <c r="AO297" i="9"/>
  <c r="AP297" i="9" s="1"/>
  <c r="AO298" i="9"/>
  <c r="AP298" i="9" s="1"/>
  <c r="AO299" i="9"/>
  <c r="AP299" i="9" s="1"/>
  <c r="AO300" i="9"/>
  <c r="AP300" i="9" s="1"/>
  <c r="AO301" i="9"/>
  <c r="AP301" i="9" s="1"/>
  <c r="AO302" i="9"/>
  <c r="AP302" i="9" s="1"/>
  <c r="AO303" i="9"/>
  <c r="AP303" i="9" s="1"/>
  <c r="AO304" i="9"/>
  <c r="AP304" i="9" s="1"/>
  <c r="AO305" i="9"/>
  <c r="AP305" i="9" s="1"/>
  <c r="AO306" i="9"/>
  <c r="AP306" i="9" s="1"/>
  <c r="AO307" i="9"/>
  <c r="AP307" i="9" s="1"/>
  <c r="AO308" i="9"/>
  <c r="AP308" i="9" s="1"/>
  <c r="AO309" i="9"/>
  <c r="AP309" i="9" s="1"/>
  <c r="AO310" i="9"/>
  <c r="AP310" i="9" s="1"/>
  <c r="AO311" i="9"/>
  <c r="AP311" i="9" s="1"/>
  <c r="AO312" i="9"/>
  <c r="AP312" i="9" s="1"/>
  <c r="AO313" i="9"/>
  <c r="AP313" i="9" s="1"/>
  <c r="AO314" i="9"/>
  <c r="AP314" i="9" s="1"/>
  <c r="AO315" i="9"/>
  <c r="AP315" i="9" s="1"/>
  <c r="AO316" i="9"/>
  <c r="AP316" i="9" s="1"/>
  <c r="AO317" i="9"/>
  <c r="AP317" i="9" s="1"/>
  <c r="AO318" i="9"/>
  <c r="AP318" i="9" s="1"/>
  <c r="AO319" i="9"/>
  <c r="AP319" i="9" s="1"/>
  <c r="AO320" i="9"/>
  <c r="AP320" i="9" s="1"/>
  <c r="AO321" i="9"/>
  <c r="AP321" i="9" s="1"/>
  <c r="AO322" i="9"/>
  <c r="AP322" i="9" s="1"/>
  <c r="AO323" i="9"/>
  <c r="AP323" i="9" s="1"/>
  <c r="AO324" i="9"/>
  <c r="AP324" i="9" s="1"/>
  <c r="AO325" i="9"/>
  <c r="AP325" i="9" s="1"/>
  <c r="AO326" i="9"/>
  <c r="AP326" i="9" s="1"/>
  <c r="AO327" i="9"/>
  <c r="AP327" i="9" s="1"/>
  <c r="AO328" i="9"/>
  <c r="AP328" i="9" s="1"/>
  <c r="AO329" i="9"/>
  <c r="AP329" i="9" s="1"/>
  <c r="AO330" i="9"/>
  <c r="AP330" i="9" s="1"/>
  <c r="AO331" i="9"/>
  <c r="AP331" i="9" s="1"/>
  <c r="AO332" i="9"/>
  <c r="AP332" i="9" s="1"/>
  <c r="AO333" i="9"/>
  <c r="AP333" i="9" s="1"/>
  <c r="AO334" i="9"/>
  <c r="AP334" i="9" s="1"/>
  <c r="AO335" i="9"/>
  <c r="AP335" i="9" s="1"/>
  <c r="AO336" i="9"/>
  <c r="AP336" i="9" s="1"/>
  <c r="AO337" i="9"/>
  <c r="AP337" i="9" s="1"/>
  <c r="AO338" i="9"/>
  <c r="AP338" i="9" s="1"/>
  <c r="AO339" i="9"/>
  <c r="AP339" i="9" s="1"/>
  <c r="AO340" i="9"/>
  <c r="AP340" i="9" s="1"/>
  <c r="AO341" i="9"/>
  <c r="AP341" i="9" s="1"/>
  <c r="AO342" i="9"/>
  <c r="AP342" i="9" s="1"/>
  <c r="AO343" i="9"/>
  <c r="AP343" i="9" s="1"/>
  <c r="AO344" i="9"/>
  <c r="AP344" i="9" s="1"/>
  <c r="AO345" i="9"/>
  <c r="AP345" i="9" s="1"/>
  <c r="AO346" i="9"/>
  <c r="AP346" i="9" s="1"/>
  <c r="AO347" i="9"/>
  <c r="AP347" i="9" s="1"/>
  <c r="AO348" i="9"/>
  <c r="AP348" i="9" s="1"/>
  <c r="AO349" i="9"/>
  <c r="AP349" i="9" s="1"/>
  <c r="AO350" i="9"/>
  <c r="AP350" i="9" s="1"/>
  <c r="AO351" i="9"/>
  <c r="AP351" i="9" s="1"/>
  <c r="AO352" i="9"/>
  <c r="AP352" i="9" s="1"/>
  <c r="AO353" i="9"/>
  <c r="AP353" i="9" s="1"/>
  <c r="AO354" i="9"/>
  <c r="AP354" i="9" s="1"/>
  <c r="AO355" i="9"/>
  <c r="AP355" i="9" s="1"/>
  <c r="AO356" i="9"/>
  <c r="AP356" i="9" s="1"/>
  <c r="AO357" i="9"/>
  <c r="AP357" i="9" s="1"/>
  <c r="AO358" i="9"/>
  <c r="AP358" i="9" s="1"/>
  <c r="AO359" i="9"/>
  <c r="AP359" i="9" s="1"/>
  <c r="AO360" i="9"/>
  <c r="AP360" i="9" s="1"/>
  <c r="AO361" i="9"/>
  <c r="AP361" i="9" s="1"/>
  <c r="AO362" i="9"/>
  <c r="AP362" i="9" s="1"/>
  <c r="AO363" i="9"/>
  <c r="AP363" i="9" s="1"/>
  <c r="AO364" i="9"/>
  <c r="AP364" i="9" s="1"/>
  <c r="AO365" i="9"/>
  <c r="AP365" i="9" s="1"/>
  <c r="AO366" i="9"/>
  <c r="AP366" i="9" s="1"/>
  <c r="AO367" i="9"/>
  <c r="AP367" i="9" s="1"/>
  <c r="AO368" i="9"/>
  <c r="AP368" i="9" s="1"/>
  <c r="AO369" i="9"/>
  <c r="AP369" i="9" s="1"/>
  <c r="AO370" i="9"/>
  <c r="AP370" i="9" s="1"/>
  <c r="AO371" i="9"/>
  <c r="AP371" i="9" s="1"/>
  <c r="AO372" i="9"/>
  <c r="AP372" i="9" s="1"/>
  <c r="AO373" i="9"/>
  <c r="AP373" i="9" s="1"/>
  <c r="AO374" i="9"/>
  <c r="AP374" i="9" s="1"/>
  <c r="AO375" i="9"/>
  <c r="AP375" i="9" s="1"/>
  <c r="AO376" i="9"/>
  <c r="AP376" i="9" s="1"/>
  <c r="AO377" i="9"/>
  <c r="AP377" i="9" s="1"/>
  <c r="AO378" i="9"/>
  <c r="AP378" i="9" s="1"/>
  <c r="AO379" i="9"/>
  <c r="AP379" i="9" s="1"/>
  <c r="AO380" i="9"/>
  <c r="AP380" i="9" s="1"/>
  <c r="AO381" i="9"/>
  <c r="AP381" i="9" s="1"/>
  <c r="AO382" i="9"/>
  <c r="AP382" i="9" s="1"/>
  <c r="AO383" i="9"/>
  <c r="AP383" i="9" s="1"/>
  <c r="AO384" i="9"/>
  <c r="AP384" i="9" s="1"/>
  <c r="AO385" i="9"/>
  <c r="AP385" i="9" s="1"/>
  <c r="AO386" i="9"/>
  <c r="AP386" i="9" s="1"/>
  <c r="AO387" i="9"/>
  <c r="AP387" i="9" s="1"/>
  <c r="AO388" i="9"/>
  <c r="AP388" i="9" s="1"/>
  <c r="AO389" i="9"/>
  <c r="AP389" i="9" s="1"/>
  <c r="AO390" i="9"/>
  <c r="AP390" i="9" s="1"/>
  <c r="AO391" i="9"/>
  <c r="AP391" i="9" s="1"/>
  <c r="AO392" i="9"/>
  <c r="AP392" i="9" s="1"/>
  <c r="AO393" i="9"/>
  <c r="AP393" i="9" s="1"/>
  <c r="AO394" i="9"/>
  <c r="AP394" i="9" s="1"/>
  <c r="AO395" i="9"/>
  <c r="AP395" i="9" s="1"/>
  <c r="AO396" i="9"/>
  <c r="AP396" i="9" s="1"/>
  <c r="AO397" i="9"/>
  <c r="AP397" i="9" s="1"/>
  <c r="AO398" i="9"/>
  <c r="AP398" i="9" s="1"/>
  <c r="AO399" i="9"/>
  <c r="AP399" i="9" s="1"/>
  <c r="AO400" i="9"/>
  <c r="AP400" i="9" s="1"/>
  <c r="AO401" i="9"/>
  <c r="AP401" i="9" s="1"/>
  <c r="AO402" i="9"/>
  <c r="AP402" i="9" s="1"/>
  <c r="AO403" i="9"/>
  <c r="AP403" i="9" s="1"/>
  <c r="AO404" i="9"/>
  <c r="AP404" i="9" s="1"/>
  <c r="AO405" i="9"/>
  <c r="AP405" i="9" s="1"/>
  <c r="AO406" i="9"/>
  <c r="AP406" i="9" s="1"/>
  <c r="AO407" i="9"/>
  <c r="AP407" i="9" s="1"/>
  <c r="AO408" i="9"/>
  <c r="AP408" i="9" s="1"/>
  <c r="AO409" i="9"/>
  <c r="AP409" i="9" s="1"/>
  <c r="AO410" i="9"/>
  <c r="AP410" i="9" s="1"/>
  <c r="AO411" i="9"/>
  <c r="AP411" i="9" s="1"/>
  <c r="AO412" i="9"/>
  <c r="AP412" i="9" s="1"/>
  <c r="AO413" i="9"/>
  <c r="AP413" i="9" s="1"/>
  <c r="AO414" i="9"/>
  <c r="AP414" i="9" s="1"/>
  <c r="AO415" i="9"/>
  <c r="AP415" i="9" s="1"/>
  <c r="AO416" i="9"/>
  <c r="AP416" i="9" s="1"/>
  <c r="AO417" i="9"/>
  <c r="AP417" i="9" s="1"/>
  <c r="AO418" i="9"/>
  <c r="AP418" i="9" s="1"/>
  <c r="AO419" i="9"/>
  <c r="AP419" i="9" s="1"/>
  <c r="AO420" i="9"/>
  <c r="AP420" i="9" s="1"/>
  <c r="AO421" i="9"/>
  <c r="AP421" i="9" s="1"/>
  <c r="AO422" i="9"/>
  <c r="AP422" i="9" s="1"/>
  <c r="AO423" i="9"/>
  <c r="AP423" i="9" s="1"/>
  <c r="AO424" i="9"/>
  <c r="AP424" i="9" s="1"/>
  <c r="AO425" i="9"/>
  <c r="AP425" i="9" s="1"/>
  <c r="AO426" i="9"/>
  <c r="AP426" i="9" s="1"/>
  <c r="AO427" i="9"/>
  <c r="AP427" i="9" s="1"/>
  <c r="AO428" i="9"/>
  <c r="AP428" i="9" s="1"/>
  <c r="AO429" i="9"/>
  <c r="AP429" i="9" s="1"/>
  <c r="AO430" i="9"/>
  <c r="AP430" i="9" s="1"/>
  <c r="AO431" i="9"/>
  <c r="AP431" i="9" s="1"/>
  <c r="AO432" i="9"/>
  <c r="AP432" i="9" s="1"/>
  <c r="AO433" i="9"/>
  <c r="AP433" i="9" s="1"/>
  <c r="AO434" i="9"/>
  <c r="AP434" i="9" s="1"/>
  <c r="AO435" i="9"/>
  <c r="AP435" i="9" s="1"/>
  <c r="AO436" i="9"/>
  <c r="AP436" i="9" s="1"/>
  <c r="AO437" i="9"/>
  <c r="AP437" i="9" s="1"/>
  <c r="AO438" i="9"/>
  <c r="AP438" i="9" s="1"/>
  <c r="AO439" i="9"/>
  <c r="AP439" i="9" s="1"/>
  <c r="AO440" i="9"/>
  <c r="AP440" i="9" s="1"/>
  <c r="AO441" i="9"/>
  <c r="AP441" i="9" s="1"/>
  <c r="AO442" i="9"/>
  <c r="AP442" i="9" s="1"/>
  <c r="AO443" i="9"/>
  <c r="AP443" i="9" s="1"/>
  <c r="AO444" i="9"/>
  <c r="AP444" i="9" s="1"/>
  <c r="AO445" i="9"/>
  <c r="AP445" i="9" s="1"/>
  <c r="AO446" i="9"/>
  <c r="AP446" i="9" s="1"/>
  <c r="AO447" i="9"/>
  <c r="AP447" i="9" s="1"/>
  <c r="AO448" i="9"/>
  <c r="AP448" i="9" s="1"/>
  <c r="AO449" i="9"/>
  <c r="AP449" i="9" s="1"/>
  <c r="AO450" i="9"/>
  <c r="AP450" i="9" s="1"/>
  <c r="AO451" i="9"/>
  <c r="AP451" i="9" s="1"/>
  <c r="AO452" i="9"/>
  <c r="AP452" i="9" s="1"/>
  <c r="AO453" i="9"/>
  <c r="AP453" i="9" s="1"/>
  <c r="AO454" i="9"/>
  <c r="AP454" i="9" s="1"/>
  <c r="AO455" i="9"/>
  <c r="AP455" i="9" s="1"/>
  <c r="AO456" i="9"/>
  <c r="AP456" i="9" s="1"/>
  <c r="AO457" i="9"/>
  <c r="AP457" i="9" s="1"/>
  <c r="AO458" i="9"/>
  <c r="AP458" i="9" s="1"/>
  <c r="AO459" i="9"/>
  <c r="AP459" i="9" s="1"/>
  <c r="AO460" i="9"/>
  <c r="AP460" i="9" s="1"/>
  <c r="AO461" i="9"/>
  <c r="AP461" i="9" s="1"/>
  <c r="AO462" i="9"/>
  <c r="AP462" i="9" s="1"/>
  <c r="AO463" i="9"/>
  <c r="AP463" i="9" s="1"/>
  <c r="AO464" i="9"/>
  <c r="AP464" i="9" s="1"/>
  <c r="AO465" i="9"/>
  <c r="AP465" i="9" s="1"/>
  <c r="AO466" i="9"/>
  <c r="AP466" i="9" s="1"/>
  <c r="AO467" i="9"/>
  <c r="AP467" i="9" s="1"/>
  <c r="AO18" i="9"/>
  <c r="AP18" i="9" s="1"/>
  <c r="AW21" i="3"/>
  <c r="D21" i="9"/>
  <c r="Z21" i="9" s="1"/>
  <c r="Z27" i="9"/>
  <c r="Z33" i="9"/>
  <c r="Z36" i="9"/>
  <c r="Z39" i="9"/>
  <c r="Z45" i="9"/>
  <c r="Z48" i="9"/>
  <c r="Z51" i="9"/>
  <c r="Z54" i="9"/>
  <c r="Z57" i="9"/>
  <c r="Z60" i="9"/>
  <c r="Z63" i="9"/>
  <c r="Z69" i="9"/>
  <c r="Z72" i="9"/>
  <c r="Z78" i="9"/>
  <c r="Z81" i="9"/>
  <c r="Z84" i="9"/>
  <c r="Z90" i="9"/>
  <c r="Z93" i="9"/>
  <c r="Z96" i="9"/>
  <c r="Z102" i="9"/>
  <c r="Z105" i="9"/>
  <c r="Z108" i="9"/>
  <c r="Z114" i="9"/>
  <c r="Z117" i="9"/>
  <c r="Z120" i="9"/>
  <c r="Z126" i="9"/>
  <c r="Z129" i="9"/>
  <c r="Z135" i="9"/>
  <c r="Z138" i="9"/>
  <c r="Z141" i="9"/>
  <c r="Z147" i="9"/>
  <c r="Z150" i="9"/>
  <c r="Z153" i="9"/>
  <c r="Z159" i="9"/>
  <c r="Z162" i="9"/>
  <c r="Z165" i="9"/>
  <c r="Z171" i="9"/>
  <c r="Z174" i="9"/>
  <c r="Z177" i="9"/>
  <c r="Z180" i="9"/>
  <c r="Z183" i="9"/>
  <c r="Z186" i="9"/>
  <c r="Z192" i="9"/>
  <c r="Z195" i="9"/>
  <c r="Z198" i="9"/>
  <c r="Z204" i="9"/>
  <c r="Z207" i="9"/>
  <c r="Z210" i="9"/>
  <c r="Z216" i="9"/>
  <c r="Z219" i="9"/>
  <c r="Z222" i="9"/>
  <c r="Z228" i="9"/>
  <c r="Z231" i="9"/>
  <c r="Z237" i="9"/>
  <c r="Z240" i="9"/>
  <c r="Z243" i="9"/>
  <c r="Z249" i="9"/>
  <c r="Z252" i="9"/>
  <c r="Z255" i="9"/>
  <c r="Z261" i="9"/>
  <c r="Z264" i="9"/>
  <c r="Z267" i="9"/>
  <c r="Z273" i="9"/>
  <c r="Z276" i="9"/>
  <c r="Z279" i="9"/>
  <c r="Z285" i="9"/>
  <c r="Z288" i="9"/>
  <c r="Z294" i="9"/>
  <c r="Z297" i="9"/>
  <c r="Z300" i="9"/>
  <c r="Z306" i="9"/>
  <c r="Z309" i="9"/>
  <c r="Z312" i="9"/>
  <c r="Z318" i="9"/>
  <c r="Z321" i="9"/>
  <c r="Z324" i="9"/>
  <c r="Z330" i="9"/>
  <c r="Z333" i="9"/>
  <c r="Z336" i="9"/>
  <c r="Z342" i="9"/>
  <c r="Z345" i="9"/>
  <c r="Z351" i="9"/>
  <c r="Z354" i="9"/>
  <c r="Z357" i="9"/>
  <c r="Z363" i="9"/>
  <c r="Z366" i="9"/>
  <c r="Z369" i="9"/>
  <c r="Z375" i="9"/>
  <c r="Z378" i="9"/>
  <c r="Z381" i="9"/>
  <c r="Z387" i="9"/>
  <c r="Z390" i="9"/>
  <c r="Z393" i="9"/>
  <c r="Z399" i="9"/>
  <c r="Z402" i="9"/>
  <c r="Z405" i="9"/>
  <c r="Z411" i="9"/>
  <c r="Z414" i="9"/>
  <c r="Z417" i="9"/>
  <c r="Z420" i="9"/>
  <c r="Z423" i="9"/>
  <c r="Z426" i="9"/>
  <c r="Z429" i="9"/>
  <c r="Z432" i="9"/>
  <c r="Z435" i="9"/>
  <c r="Z438" i="9"/>
  <c r="Z444" i="9"/>
  <c r="Z447" i="9"/>
  <c r="Z450" i="9"/>
  <c r="Z453" i="9"/>
  <c r="Z456" i="9"/>
  <c r="Z459" i="9"/>
  <c r="Z462" i="9"/>
  <c r="Y27" i="9"/>
  <c r="Y30" i="9"/>
  <c r="Y33" i="9"/>
  <c r="Y36" i="9"/>
  <c r="Y39" i="9"/>
  <c r="Y42" i="9"/>
  <c r="Y45" i="9"/>
  <c r="Y48" i="9"/>
  <c r="Y51" i="9"/>
  <c r="Y54" i="9"/>
  <c r="Y57" i="9"/>
  <c r="Y60" i="9"/>
  <c r="Y63" i="9"/>
  <c r="Y66" i="9"/>
  <c r="Y69" i="9"/>
  <c r="Y72" i="9"/>
  <c r="Y75" i="9"/>
  <c r="Y78" i="9"/>
  <c r="Y81" i="9"/>
  <c r="Y84" i="9"/>
  <c r="Y87" i="9"/>
  <c r="Y90" i="9"/>
  <c r="Y93" i="9"/>
  <c r="Y96" i="9"/>
  <c r="Y99" i="9"/>
  <c r="Y102" i="9"/>
  <c r="Y105" i="9"/>
  <c r="Y108" i="9"/>
  <c r="Y111" i="9"/>
  <c r="Y114" i="9"/>
  <c r="Y117" i="9"/>
  <c r="Y120" i="9"/>
  <c r="Y123" i="9"/>
  <c r="Y126" i="9"/>
  <c r="Y129" i="9"/>
  <c r="Y132" i="9"/>
  <c r="Y135" i="9"/>
  <c r="Y138" i="9"/>
  <c r="Y141" i="9"/>
  <c r="Y144" i="9"/>
  <c r="Y147" i="9"/>
  <c r="Y150" i="9"/>
  <c r="Y153" i="9"/>
  <c r="Y156" i="9"/>
  <c r="Y159" i="9"/>
  <c r="Y162" i="9"/>
  <c r="Y165" i="9"/>
  <c r="Y168" i="9"/>
  <c r="Y171" i="9"/>
  <c r="Y174" i="9"/>
  <c r="Y177" i="9"/>
  <c r="Y180" i="9"/>
  <c r="Y183" i="9"/>
  <c r="Y186" i="9"/>
  <c r="Y189" i="9"/>
  <c r="Y192" i="9"/>
  <c r="Y195" i="9"/>
  <c r="Y198" i="9"/>
  <c r="Y201" i="9"/>
  <c r="Y204" i="9"/>
  <c r="Y207" i="9"/>
  <c r="Y210" i="9"/>
  <c r="Y213" i="9"/>
  <c r="Y216" i="9"/>
  <c r="Y219" i="9"/>
  <c r="Y222" i="9"/>
  <c r="Y225" i="9"/>
  <c r="Y228" i="9"/>
  <c r="Y231" i="9"/>
  <c r="Y234" i="9"/>
  <c r="Y237" i="9"/>
  <c r="Y240" i="9"/>
  <c r="Y243" i="9"/>
  <c r="Y246" i="9"/>
  <c r="Y249" i="9"/>
  <c r="Y252" i="9"/>
  <c r="Y255" i="9"/>
  <c r="Y258" i="9"/>
  <c r="Y261" i="9"/>
  <c r="Y264" i="9"/>
  <c r="Y267" i="9"/>
  <c r="Y270" i="9"/>
  <c r="Y273" i="9"/>
  <c r="Y276" i="9"/>
  <c r="Y279" i="9"/>
  <c r="Y282" i="9"/>
  <c r="Y285" i="9"/>
  <c r="Y288" i="9"/>
  <c r="Y291" i="9"/>
  <c r="Y294" i="9"/>
  <c r="Y297" i="9"/>
  <c r="Y300" i="9"/>
  <c r="Y303" i="9"/>
  <c r="Y306" i="9"/>
  <c r="Y309" i="9"/>
  <c r="Y312" i="9"/>
  <c r="Y315" i="9"/>
  <c r="Y318" i="9"/>
  <c r="Y321" i="9"/>
  <c r="Y324" i="9"/>
  <c r="Y327" i="9"/>
  <c r="Y330" i="9"/>
  <c r="Y333" i="9"/>
  <c r="Y336" i="9"/>
  <c r="Y339" i="9"/>
  <c r="Y342" i="9"/>
  <c r="Y345" i="9"/>
  <c r="Y348" i="9"/>
  <c r="Y351" i="9"/>
  <c r="Y354" i="9"/>
  <c r="Y357" i="9"/>
  <c r="Y360" i="9"/>
  <c r="Y363" i="9"/>
  <c r="Y366" i="9"/>
  <c r="Y369" i="9"/>
  <c r="Y372" i="9"/>
  <c r="Y375" i="9"/>
  <c r="Y378" i="9"/>
  <c r="Y381" i="9"/>
  <c r="Y384" i="9"/>
  <c r="Y387" i="9"/>
  <c r="Y390" i="9"/>
  <c r="Y393" i="9"/>
  <c r="Y396" i="9"/>
  <c r="Y399" i="9"/>
  <c r="Y402" i="9"/>
  <c r="Y405" i="9"/>
  <c r="Y408" i="9"/>
  <c r="Y411" i="9"/>
  <c r="Y414" i="9"/>
  <c r="Y417" i="9"/>
  <c r="Y420" i="9"/>
  <c r="Y423" i="9"/>
  <c r="Y426" i="9"/>
  <c r="Y429" i="9"/>
  <c r="Y432" i="9"/>
  <c r="Y435" i="9"/>
  <c r="Y438" i="9"/>
  <c r="Y441" i="9"/>
  <c r="Y444" i="9"/>
  <c r="Y447" i="9"/>
  <c r="Y450" i="9"/>
  <c r="Y453" i="9"/>
  <c r="Y456" i="9"/>
  <c r="Y459" i="9"/>
  <c r="Y462" i="9"/>
  <c r="Y465" i="9"/>
  <c r="AB30" i="9"/>
  <c r="AA33" i="9"/>
  <c r="AB33" i="9"/>
  <c r="AA36" i="9"/>
  <c r="AB36" i="9"/>
  <c r="AA39" i="9"/>
  <c r="AB42" i="9"/>
  <c r="AA45" i="9"/>
  <c r="AB45" i="9"/>
  <c r="AA48" i="9"/>
  <c r="AB48" i="9"/>
  <c r="AA51" i="9"/>
  <c r="AA54" i="9"/>
  <c r="AB54" i="9"/>
  <c r="AA57" i="9"/>
  <c r="AB57" i="9"/>
  <c r="AA60" i="9"/>
  <c r="AB60" i="9"/>
  <c r="AA66" i="9"/>
  <c r="AB66" i="9"/>
  <c r="AA69" i="9"/>
  <c r="AB69" i="9"/>
  <c r="AA72" i="9"/>
  <c r="AB72" i="9"/>
  <c r="AA78" i="9"/>
  <c r="AB78" i="9"/>
  <c r="AA81" i="9"/>
  <c r="AB81" i="9"/>
  <c r="AA84" i="9"/>
  <c r="AB84" i="9"/>
  <c r="AB87" i="9"/>
  <c r="AA90" i="9"/>
  <c r="AB90" i="9"/>
  <c r="AA93" i="9"/>
  <c r="AB93" i="9"/>
  <c r="AA96" i="9"/>
  <c r="AB99" i="9"/>
  <c r="AA102" i="9"/>
  <c r="AB102" i="9"/>
  <c r="AA105" i="9"/>
  <c r="AB105" i="9"/>
  <c r="AA108" i="9"/>
  <c r="AA111" i="9"/>
  <c r="AB111" i="9"/>
  <c r="AA114" i="9"/>
  <c r="AB114" i="9"/>
  <c r="AA117" i="9"/>
  <c r="AB117" i="9"/>
  <c r="AA123" i="9"/>
  <c r="AB123" i="9"/>
  <c r="AA126" i="9"/>
  <c r="AB126" i="9"/>
  <c r="AA129" i="9"/>
  <c r="AB129" i="9"/>
  <c r="AA135" i="9"/>
  <c r="AB135" i="9"/>
  <c r="AA138" i="9"/>
  <c r="AB138" i="9"/>
  <c r="AA141" i="9"/>
  <c r="AB144" i="9"/>
  <c r="AA147" i="9"/>
  <c r="AB147" i="9"/>
  <c r="AA150" i="9"/>
  <c r="AB150" i="9"/>
  <c r="AA153" i="9"/>
  <c r="AB156" i="9"/>
  <c r="AA159" i="9"/>
  <c r="AB159" i="9"/>
  <c r="AA162" i="9"/>
  <c r="AB162" i="9"/>
  <c r="AB168" i="9"/>
  <c r="AA171" i="9"/>
  <c r="AB171" i="9"/>
  <c r="AA174" i="9"/>
  <c r="AB174" i="9"/>
  <c r="AA180" i="9"/>
  <c r="AB180" i="9"/>
  <c r="AA183" i="9"/>
  <c r="AB183" i="9"/>
  <c r="AA186" i="9"/>
  <c r="AB186" i="9"/>
  <c r="AA192" i="9"/>
  <c r="AB192" i="9"/>
  <c r="AA195" i="9"/>
  <c r="AB195" i="9"/>
  <c r="AA198" i="9"/>
  <c r="AB201" i="9"/>
  <c r="AA204" i="9"/>
  <c r="AB204" i="9"/>
  <c r="AA207" i="9"/>
  <c r="AB207" i="9"/>
  <c r="AA210" i="9"/>
  <c r="AB213" i="9"/>
  <c r="AA216" i="9"/>
  <c r="AB216" i="9"/>
  <c r="AA219" i="9"/>
  <c r="AB219" i="9"/>
  <c r="AA225" i="9"/>
  <c r="AB225" i="9"/>
  <c r="AA228" i="9"/>
  <c r="AB228" i="9"/>
  <c r="AA231" i="9"/>
  <c r="AB231" i="9"/>
  <c r="AA237" i="9"/>
  <c r="AB237" i="9"/>
  <c r="AA240" i="9"/>
  <c r="AB240" i="9"/>
  <c r="AA243" i="9"/>
  <c r="AB243" i="9"/>
  <c r="AA249" i="9"/>
  <c r="AB249" i="9"/>
  <c r="AA252" i="9"/>
  <c r="AB252" i="9"/>
  <c r="AA255" i="9"/>
  <c r="AB258" i="9"/>
  <c r="AA261" i="9"/>
  <c r="AB261" i="9"/>
  <c r="AA264" i="9"/>
  <c r="AB264" i="9"/>
  <c r="AA267" i="9"/>
  <c r="AA270" i="9"/>
  <c r="AB270" i="9"/>
  <c r="AA273" i="9"/>
  <c r="AB273" i="9"/>
  <c r="AA276" i="9"/>
  <c r="AB276" i="9"/>
  <c r="AA282" i="9"/>
  <c r="AB282" i="9"/>
  <c r="AA285" i="9"/>
  <c r="AB285" i="9"/>
  <c r="AA288" i="9"/>
  <c r="AB288" i="9"/>
  <c r="AA291" i="9"/>
  <c r="AA294" i="9"/>
  <c r="AB294" i="9"/>
  <c r="AA297" i="9"/>
  <c r="AB297" i="9"/>
  <c r="AA300" i="9"/>
  <c r="AB300" i="9"/>
  <c r="AB303" i="9"/>
  <c r="AA306" i="9"/>
  <c r="AB306" i="9"/>
  <c r="AA309" i="9"/>
  <c r="AB309" i="9"/>
  <c r="AA312" i="9"/>
  <c r="AB315" i="9"/>
  <c r="AA318" i="9"/>
  <c r="AB318" i="9"/>
  <c r="AA321" i="9"/>
  <c r="AB321" i="9"/>
  <c r="AA324" i="9"/>
  <c r="AA327" i="9"/>
  <c r="AB327" i="9"/>
  <c r="AA330" i="9"/>
  <c r="AB330" i="9"/>
  <c r="AA333" i="9"/>
  <c r="AB333" i="9"/>
  <c r="AA339" i="9"/>
  <c r="AB339" i="9"/>
  <c r="AA342" i="9"/>
  <c r="AB342" i="9"/>
  <c r="AA345" i="9"/>
  <c r="AB345" i="9"/>
  <c r="AA351" i="9"/>
  <c r="AB351" i="9"/>
  <c r="AA354" i="9"/>
  <c r="AB354" i="9"/>
  <c r="AA357" i="9"/>
  <c r="AB360" i="9"/>
  <c r="AA363" i="9"/>
  <c r="AB363" i="9"/>
  <c r="AA366" i="9"/>
  <c r="AB366" i="9"/>
  <c r="AA369" i="9"/>
  <c r="AB372" i="9"/>
  <c r="AA375" i="9"/>
  <c r="AB375" i="9"/>
  <c r="AA378" i="9"/>
  <c r="AB378" i="9"/>
  <c r="AA384" i="9"/>
  <c r="AB384" i="9"/>
  <c r="AA387" i="9"/>
  <c r="AB387" i="9"/>
  <c r="AA390" i="9"/>
  <c r="AB390" i="9"/>
  <c r="AA396" i="9"/>
  <c r="AB396" i="9"/>
  <c r="AA399" i="9"/>
  <c r="AB399" i="9"/>
  <c r="AA402" i="9"/>
  <c r="AB402" i="9"/>
  <c r="AA408" i="9"/>
  <c r="AB408" i="9"/>
  <c r="AA411" i="9"/>
  <c r="AB411" i="9"/>
  <c r="AA414" i="9"/>
  <c r="AB414" i="9"/>
  <c r="AB417" i="9"/>
  <c r="AA420" i="9"/>
  <c r="AB420" i="9"/>
  <c r="AA423" i="9"/>
  <c r="AB423" i="9"/>
  <c r="AA426" i="9"/>
  <c r="AB426" i="9"/>
  <c r="AB429" i="9"/>
  <c r="AA432" i="9"/>
  <c r="AB432" i="9"/>
  <c r="AA435" i="9"/>
  <c r="AB435" i="9"/>
  <c r="AA438" i="9"/>
  <c r="AB438" i="9"/>
  <c r="AB441" i="9"/>
  <c r="AA444" i="9"/>
  <c r="AB444" i="9"/>
  <c r="AA447" i="9"/>
  <c r="AB447" i="9"/>
  <c r="AA450" i="9"/>
  <c r="AC450" i="9" s="1"/>
  <c r="AA453" i="9"/>
  <c r="AB453" i="9"/>
  <c r="AA456" i="9"/>
  <c r="AB456" i="9"/>
  <c r="AA459" i="9"/>
  <c r="AB459" i="9"/>
  <c r="AA462" i="9"/>
  <c r="AA465" i="9"/>
  <c r="AB24" i="9"/>
  <c r="AA27" i="9"/>
  <c r="AB27" i="9"/>
  <c r="D18" i="9"/>
  <c r="Z18" i="9" s="1"/>
  <c r="AB18" i="9"/>
  <c r="G46" i="11"/>
  <c r="D46" i="11"/>
  <c r="D45" i="11"/>
  <c r="D44" i="11"/>
  <c r="G29" i="11"/>
  <c r="D29" i="11"/>
  <c r="D28" i="11"/>
  <c r="D27" i="11"/>
  <c r="G12" i="11"/>
  <c r="D12" i="11"/>
  <c r="D11" i="11"/>
  <c r="D10" i="11"/>
  <c r="I35" i="10"/>
  <c r="I36" i="10"/>
  <c r="I37" i="10"/>
  <c r="I38" i="10"/>
  <c r="I39" i="10"/>
  <c r="H35" i="10"/>
  <c r="H36" i="10"/>
  <c r="H37" i="10"/>
  <c r="H38" i="10"/>
  <c r="H39" i="10"/>
  <c r="F35" i="10"/>
  <c r="F36" i="10"/>
  <c r="F37" i="10"/>
  <c r="F38" i="10"/>
  <c r="F39" i="10"/>
  <c r="D35" i="10"/>
  <c r="D36" i="10"/>
  <c r="D37" i="10"/>
  <c r="D38" i="10"/>
  <c r="D39" i="10"/>
  <c r="I34" i="10"/>
  <c r="H34" i="10"/>
  <c r="F34" i="10"/>
  <c r="I16" i="10"/>
  <c r="I17" i="10"/>
  <c r="I18" i="10"/>
  <c r="I19" i="10"/>
  <c r="I20" i="10"/>
  <c r="H16" i="10"/>
  <c r="H17" i="10"/>
  <c r="H18" i="10"/>
  <c r="H19" i="10"/>
  <c r="H20" i="10"/>
  <c r="I15" i="10"/>
  <c r="H15" i="10"/>
  <c r="F16" i="10"/>
  <c r="F17" i="10"/>
  <c r="F18" i="10"/>
  <c r="F19" i="10"/>
  <c r="F20" i="10"/>
  <c r="F15" i="10"/>
  <c r="D15" i="10"/>
  <c r="D16" i="10"/>
  <c r="D17" i="10"/>
  <c r="D18" i="10"/>
  <c r="D19" i="10"/>
  <c r="D20" i="10"/>
  <c r="E22" i="9"/>
  <c r="AB21" i="9" s="1"/>
  <c r="D15" i="4"/>
  <c r="G27" i="7"/>
  <c r="D27" i="7"/>
  <c r="D26" i="7"/>
  <c r="D25" i="7"/>
  <c r="G43" i="7"/>
  <c r="D43" i="7"/>
  <c r="D42" i="7"/>
  <c r="D41" i="7"/>
  <c r="G11" i="7"/>
  <c r="D11" i="7"/>
  <c r="D10" i="7"/>
  <c r="D9" i="7"/>
  <c r="I16" i="4"/>
  <c r="I17" i="4"/>
  <c r="I18" i="4"/>
  <c r="I19" i="4"/>
  <c r="I20" i="4"/>
  <c r="I15" i="4"/>
  <c r="H17" i="4"/>
  <c r="H18" i="4"/>
  <c r="H19" i="4"/>
  <c r="H20" i="4"/>
  <c r="H15" i="4"/>
  <c r="F17" i="4"/>
  <c r="F18" i="4"/>
  <c r="F19" i="4"/>
  <c r="F20" i="4"/>
  <c r="F15" i="4"/>
  <c r="D17" i="4"/>
  <c r="D18" i="4"/>
  <c r="D19" i="4"/>
  <c r="D20" i="4"/>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7" i="13"/>
  <c r="H468" i="13"/>
  <c r="H469" i="13"/>
  <c r="H470" i="13"/>
  <c r="H471" i="13"/>
  <c r="H472" i="13"/>
  <c r="H473" i="13"/>
  <c r="H474" i="13"/>
  <c r="H475" i="13"/>
  <c r="H476" i="13"/>
  <c r="H477" i="13"/>
  <c r="H478" i="13"/>
  <c r="H479" i="13"/>
  <c r="H480" i="13"/>
  <c r="H481" i="13"/>
  <c r="H482" i="13"/>
  <c r="H483" i="13"/>
  <c r="H484" i="13"/>
  <c r="H485" i="13"/>
  <c r="H486" i="13"/>
  <c r="H487" i="13"/>
  <c r="H488" i="13"/>
  <c r="H490" i="13"/>
  <c r="H491" i="13"/>
  <c r="H492" i="13"/>
  <c r="H493" i="13"/>
  <c r="H494" i="13"/>
  <c r="H495" i="13"/>
  <c r="H496" i="13"/>
  <c r="H497" i="13"/>
  <c r="H498" i="13"/>
  <c r="H499" i="13"/>
  <c r="H500" i="13"/>
  <c r="K19" i="14"/>
  <c r="J19" i="14"/>
  <c r="I19" i="14"/>
  <c r="H19" i="14"/>
  <c r="G19" i="14"/>
  <c r="F19" i="14"/>
  <c r="E19" i="14" s="1"/>
  <c r="K16" i="14"/>
  <c r="J16" i="14"/>
  <c r="I16" i="14"/>
  <c r="H16" i="14"/>
  <c r="G16" i="14"/>
  <c r="F16" i="14"/>
  <c r="E16" i="14" s="1"/>
  <c r="K11" i="14"/>
  <c r="J11" i="14"/>
  <c r="I11" i="14"/>
  <c r="H11" i="14"/>
  <c r="G11" i="14"/>
  <c r="E11" i="14"/>
  <c r="AI22" i="3"/>
  <c r="AI23" i="3"/>
  <c r="AI26" i="3"/>
  <c r="AI28" i="3"/>
  <c r="AI29" i="3"/>
  <c r="AI32" i="3"/>
  <c r="AI35" i="3"/>
  <c r="AI37" i="3"/>
  <c r="AI38" i="3"/>
  <c r="AI41" i="3"/>
  <c r="L9" i="13" s="1"/>
  <c r="AI44" i="3"/>
  <c r="AI47" i="3"/>
  <c r="AI50" i="3"/>
  <c r="AI52" i="3"/>
  <c r="AI53" i="3"/>
  <c r="AI57" i="3"/>
  <c r="AI58" i="3"/>
  <c r="AI59" i="3"/>
  <c r="AI61" i="3"/>
  <c r="AI62" i="3"/>
  <c r="AI65" i="3"/>
  <c r="AI67" i="3"/>
  <c r="AI68"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I101" i="3"/>
  <c r="AI102" i="3"/>
  <c r="AI103" i="3"/>
  <c r="AI104" i="3"/>
  <c r="AI105" i="3"/>
  <c r="AI106" i="3"/>
  <c r="AI107" i="3"/>
  <c r="AI108" i="3"/>
  <c r="AI109" i="3"/>
  <c r="AI110" i="3"/>
  <c r="AI111" i="3"/>
  <c r="AI112" i="3"/>
  <c r="AI113" i="3"/>
  <c r="AI114" i="3"/>
  <c r="AI115" i="3"/>
  <c r="AI116" i="3"/>
  <c r="AI117" i="3"/>
  <c r="AI118" i="3"/>
  <c r="AI119" i="3"/>
  <c r="AI120" i="3"/>
  <c r="AI121" i="3"/>
  <c r="AI122" i="3"/>
  <c r="AI124" i="3"/>
  <c r="AI125" i="3"/>
  <c r="AI126" i="3"/>
  <c r="AI127" i="3"/>
  <c r="AI128" i="3"/>
  <c r="AI129" i="3"/>
  <c r="AI130" i="3"/>
  <c r="AI131" i="3"/>
  <c r="AI132" i="3"/>
  <c r="AI133" i="3"/>
  <c r="AI134" i="3"/>
  <c r="AI135" i="3"/>
  <c r="AI136" i="3"/>
  <c r="AI137" i="3"/>
  <c r="AI138" i="3"/>
  <c r="AI139" i="3"/>
  <c r="AI140" i="3"/>
  <c r="AI141" i="3"/>
  <c r="AI142" i="3"/>
  <c r="AI143" i="3"/>
  <c r="AI144" i="3"/>
  <c r="AI145" i="3"/>
  <c r="AI146" i="3"/>
  <c r="AI147" i="3"/>
  <c r="AI148" i="3"/>
  <c r="AI149" i="3"/>
  <c r="AI150" i="3"/>
  <c r="AI151" i="3"/>
  <c r="AI152" i="3"/>
  <c r="AI153" i="3"/>
  <c r="AI154" i="3"/>
  <c r="AI155" i="3"/>
  <c r="AI156" i="3"/>
  <c r="AI157" i="3"/>
  <c r="AI158" i="3"/>
  <c r="AI159" i="3"/>
  <c r="AI160" i="3"/>
  <c r="AI161" i="3"/>
  <c r="AI162" i="3"/>
  <c r="AI163" i="3"/>
  <c r="AI164" i="3"/>
  <c r="AI165" i="3"/>
  <c r="AI166" i="3"/>
  <c r="AI167" i="3"/>
  <c r="AI169" i="3"/>
  <c r="AI170" i="3"/>
  <c r="AI171" i="3"/>
  <c r="AI172" i="3"/>
  <c r="AI173" i="3"/>
  <c r="AI174" i="3"/>
  <c r="AI175" i="3"/>
  <c r="AI176" i="3"/>
  <c r="AI177" i="3"/>
  <c r="AI178" i="3"/>
  <c r="AI179" i="3"/>
  <c r="AI180" i="3"/>
  <c r="AI181" i="3"/>
  <c r="AI182" i="3"/>
  <c r="AI183" i="3"/>
  <c r="AI184" i="3"/>
  <c r="AI185" i="3"/>
  <c r="AI186" i="3"/>
  <c r="AI187" i="3"/>
  <c r="AI188" i="3"/>
  <c r="AI189" i="3"/>
  <c r="AI190" i="3"/>
  <c r="AI191" i="3"/>
  <c r="AI192" i="3"/>
  <c r="AI193" i="3"/>
  <c r="AI194" i="3"/>
  <c r="AI195" i="3"/>
  <c r="AI196" i="3"/>
  <c r="AI197" i="3"/>
  <c r="AI198" i="3"/>
  <c r="AI199" i="3"/>
  <c r="AI200" i="3"/>
  <c r="AI201" i="3"/>
  <c r="AI202" i="3"/>
  <c r="AI203" i="3"/>
  <c r="AI204" i="3"/>
  <c r="AI205" i="3"/>
  <c r="AI206" i="3"/>
  <c r="AI207" i="3"/>
  <c r="AI208" i="3"/>
  <c r="AI209" i="3"/>
  <c r="AI210" i="3"/>
  <c r="AI211" i="3"/>
  <c r="AI212" i="3"/>
  <c r="AI213" i="3"/>
  <c r="AI214" i="3"/>
  <c r="AI215" i="3"/>
  <c r="AI216" i="3"/>
  <c r="AI217" i="3"/>
  <c r="AI218" i="3"/>
  <c r="AI219" i="3"/>
  <c r="AI220" i="3"/>
  <c r="AI221" i="3"/>
  <c r="AI222" i="3"/>
  <c r="AI223" i="3"/>
  <c r="AI224" i="3"/>
  <c r="AI225" i="3"/>
  <c r="AI226" i="3"/>
  <c r="AI227" i="3"/>
  <c r="AI228" i="3"/>
  <c r="AI229" i="3"/>
  <c r="AI230" i="3"/>
  <c r="AI231" i="3"/>
  <c r="AI232" i="3"/>
  <c r="AI233" i="3"/>
  <c r="AI234" i="3"/>
  <c r="AI235" i="3"/>
  <c r="AI236" i="3"/>
  <c r="AI237" i="3"/>
  <c r="AI238" i="3"/>
  <c r="AI239" i="3"/>
  <c r="AI240" i="3"/>
  <c r="AI241" i="3"/>
  <c r="AI242" i="3"/>
  <c r="AI243" i="3"/>
  <c r="AI244" i="3"/>
  <c r="AI245" i="3"/>
  <c r="AI246" i="3"/>
  <c r="AI247" i="3"/>
  <c r="AI248" i="3"/>
  <c r="AI249" i="3"/>
  <c r="AI250" i="3"/>
  <c r="AI251" i="3"/>
  <c r="AI252" i="3"/>
  <c r="AI253" i="3"/>
  <c r="AI254" i="3"/>
  <c r="AI255" i="3"/>
  <c r="AI256" i="3"/>
  <c r="AI257" i="3"/>
  <c r="AI258" i="3"/>
  <c r="AI259" i="3"/>
  <c r="AI260" i="3"/>
  <c r="AI261" i="3"/>
  <c r="AI262" i="3"/>
  <c r="AI263" i="3"/>
  <c r="AI264" i="3"/>
  <c r="AI265" i="3"/>
  <c r="AI266" i="3"/>
  <c r="AI267" i="3"/>
  <c r="AI268" i="3"/>
  <c r="AI269" i="3"/>
  <c r="AI270" i="3"/>
  <c r="AI271" i="3"/>
  <c r="AI272" i="3"/>
  <c r="AI273" i="3"/>
  <c r="AI274" i="3"/>
  <c r="AI275" i="3"/>
  <c r="AI276" i="3"/>
  <c r="AI277" i="3"/>
  <c r="AI278" i="3"/>
  <c r="AI279" i="3"/>
  <c r="AI280" i="3"/>
  <c r="AI281" i="3"/>
  <c r="AI282" i="3"/>
  <c r="AI283" i="3"/>
  <c r="AI284" i="3"/>
  <c r="AI285" i="3"/>
  <c r="AI286" i="3"/>
  <c r="AI287" i="3"/>
  <c r="AI288" i="3"/>
  <c r="AI289" i="3"/>
  <c r="AI290" i="3"/>
  <c r="AI291" i="3"/>
  <c r="AI292" i="3"/>
  <c r="AI293" i="3"/>
  <c r="AI294" i="3"/>
  <c r="AI295" i="3"/>
  <c r="AI296" i="3"/>
  <c r="AI297" i="3"/>
  <c r="AI298" i="3"/>
  <c r="AI299" i="3"/>
  <c r="AI300" i="3"/>
  <c r="AI301" i="3"/>
  <c r="AI302" i="3"/>
  <c r="AI303" i="3"/>
  <c r="AI304" i="3"/>
  <c r="AI305" i="3"/>
  <c r="AI306" i="3"/>
  <c r="AI307" i="3"/>
  <c r="AI308" i="3"/>
  <c r="AI309" i="3"/>
  <c r="AI310" i="3"/>
  <c r="AI311" i="3"/>
  <c r="AI312" i="3"/>
  <c r="AI313" i="3"/>
  <c r="AI314" i="3"/>
  <c r="AI315" i="3"/>
  <c r="AI316" i="3"/>
  <c r="AI317" i="3"/>
  <c r="AI318" i="3"/>
  <c r="AI319" i="3"/>
  <c r="AI320" i="3"/>
  <c r="AI321" i="3"/>
  <c r="AI322" i="3"/>
  <c r="AI323" i="3"/>
  <c r="AI324" i="3"/>
  <c r="AI325" i="3"/>
  <c r="AI326" i="3"/>
  <c r="AI327" i="3"/>
  <c r="AI328" i="3"/>
  <c r="AI329" i="3"/>
  <c r="AI330" i="3"/>
  <c r="AI331" i="3"/>
  <c r="AI332" i="3"/>
  <c r="AI333" i="3"/>
  <c r="AI334" i="3"/>
  <c r="AI335" i="3"/>
  <c r="AI336" i="3"/>
  <c r="AI337" i="3"/>
  <c r="AI338" i="3"/>
  <c r="AI339" i="3"/>
  <c r="AI340" i="3"/>
  <c r="AI341" i="3"/>
  <c r="AI342" i="3"/>
  <c r="AI343" i="3"/>
  <c r="AI344" i="3"/>
  <c r="AI345" i="3"/>
  <c r="AI346" i="3"/>
  <c r="AI347" i="3"/>
  <c r="AI348" i="3"/>
  <c r="AI349" i="3"/>
  <c r="AI350" i="3"/>
  <c r="AI351" i="3"/>
  <c r="AI352" i="3"/>
  <c r="AI353" i="3"/>
  <c r="AI354" i="3"/>
  <c r="AI355" i="3"/>
  <c r="AI356" i="3"/>
  <c r="AI357" i="3"/>
  <c r="AI358" i="3"/>
  <c r="AI359" i="3"/>
  <c r="AI360" i="3"/>
  <c r="AI361" i="3"/>
  <c r="AI362" i="3"/>
  <c r="AI363" i="3"/>
  <c r="AI364" i="3"/>
  <c r="AI365" i="3"/>
  <c r="AI366" i="3"/>
  <c r="AI367" i="3"/>
  <c r="AI368" i="3"/>
  <c r="AI369" i="3"/>
  <c r="AI370" i="3"/>
  <c r="AI371" i="3"/>
  <c r="AI372" i="3"/>
  <c r="AI373" i="3"/>
  <c r="AI374" i="3"/>
  <c r="AI375" i="3"/>
  <c r="AI376" i="3"/>
  <c r="AI377" i="3"/>
  <c r="AI378" i="3"/>
  <c r="AI379" i="3"/>
  <c r="AI380" i="3"/>
  <c r="AI381" i="3"/>
  <c r="AI382" i="3"/>
  <c r="AI383" i="3"/>
  <c r="AI384" i="3"/>
  <c r="AI385" i="3"/>
  <c r="AI386" i="3"/>
  <c r="AI387" i="3"/>
  <c r="AI388" i="3"/>
  <c r="AI389" i="3"/>
  <c r="AI390" i="3"/>
  <c r="AI391" i="3"/>
  <c r="AI392" i="3"/>
  <c r="AI393" i="3"/>
  <c r="AI394" i="3"/>
  <c r="AI395" i="3"/>
  <c r="AI396" i="3"/>
  <c r="AI397" i="3"/>
  <c r="AI398" i="3"/>
  <c r="AI399" i="3"/>
  <c r="AI400" i="3"/>
  <c r="AI401" i="3"/>
  <c r="AI402" i="3"/>
  <c r="AI403" i="3"/>
  <c r="AI404" i="3"/>
  <c r="AI405" i="3"/>
  <c r="AI406" i="3"/>
  <c r="AI407" i="3"/>
  <c r="AI408" i="3"/>
  <c r="AI409" i="3"/>
  <c r="AI410" i="3"/>
  <c r="AI411" i="3"/>
  <c r="AI412" i="3"/>
  <c r="AI413" i="3"/>
  <c r="AI414" i="3"/>
  <c r="AI415" i="3"/>
  <c r="AI416" i="3"/>
  <c r="AI417" i="3"/>
  <c r="AI418" i="3"/>
  <c r="AI419" i="3"/>
  <c r="AI420" i="3"/>
  <c r="AI421" i="3"/>
  <c r="AI422" i="3"/>
  <c r="AI423" i="3"/>
  <c r="AI424" i="3"/>
  <c r="AI425" i="3"/>
  <c r="AI426" i="3"/>
  <c r="AI427" i="3"/>
  <c r="AI428" i="3"/>
  <c r="AI429" i="3"/>
  <c r="AI430" i="3"/>
  <c r="AI431" i="3"/>
  <c r="AI432" i="3"/>
  <c r="AI433" i="3"/>
  <c r="AI434" i="3"/>
  <c r="AI435" i="3"/>
  <c r="AI436" i="3"/>
  <c r="AI437" i="3"/>
  <c r="AI438" i="3"/>
  <c r="AI439" i="3"/>
  <c r="AI440" i="3"/>
  <c r="AI441" i="3"/>
  <c r="AI442" i="3"/>
  <c r="AI443" i="3"/>
  <c r="AI444" i="3"/>
  <c r="AI445" i="3"/>
  <c r="AI446" i="3"/>
  <c r="AI447" i="3"/>
  <c r="AI448" i="3"/>
  <c r="AI449" i="3"/>
  <c r="AI450" i="3"/>
  <c r="AI451" i="3"/>
  <c r="AI452" i="3"/>
  <c r="AI453" i="3"/>
  <c r="AI454" i="3"/>
  <c r="AI455" i="3"/>
  <c r="AI456" i="3"/>
  <c r="AI457" i="3"/>
  <c r="AI458" i="3"/>
  <c r="AI459" i="3"/>
  <c r="AI460" i="3"/>
  <c r="AI461" i="3"/>
  <c r="AI462" i="3"/>
  <c r="AI463" i="3"/>
  <c r="AI464" i="3"/>
  <c r="AI465" i="3"/>
  <c r="AI466" i="3"/>
  <c r="AI467" i="3"/>
  <c r="AI36" i="9"/>
  <c r="AK36" i="9" s="1"/>
  <c r="AI39" i="9"/>
  <c r="AK39" i="9" s="1"/>
  <c r="AI42" i="9"/>
  <c r="AK42" i="9" s="1"/>
  <c r="AN42" i="9" s="1"/>
  <c r="AI45" i="9"/>
  <c r="AK45" i="9" s="1"/>
  <c r="AI48" i="9"/>
  <c r="AK48" i="9" s="1"/>
  <c r="AN48" i="9" s="1"/>
  <c r="AV465" i="9"/>
  <c r="AU465" i="9" s="1"/>
  <c r="AV462" i="9"/>
  <c r="AU462" i="9" s="1"/>
  <c r="AV459" i="9"/>
  <c r="AU459" i="9" s="1"/>
  <c r="AV456" i="9"/>
  <c r="AU456" i="9" s="1"/>
  <c r="AV453" i="9"/>
  <c r="AU453" i="9" s="1"/>
  <c r="AV450" i="9"/>
  <c r="AU450" i="9" s="1"/>
  <c r="AV447" i="9"/>
  <c r="AU447" i="9" s="1"/>
  <c r="AV444" i="9"/>
  <c r="AU444" i="9" s="1"/>
  <c r="AV441" i="9"/>
  <c r="AU441" i="9" s="1"/>
  <c r="AV438" i="9"/>
  <c r="AU438" i="9" s="1"/>
  <c r="AV435" i="9"/>
  <c r="AU435" i="9" s="1"/>
  <c r="AV432" i="9"/>
  <c r="AU432" i="9" s="1"/>
  <c r="AV429" i="9"/>
  <c r="AU429" i="9" s="1"/>
  <c r="AV426" i="9"/>
  <c r="AU426" i="9" s="1"/>
  <c r="AV423" i="9"/>
  <c r="AU423" i="9" s="1"/>
  <c r="AV420" i="9"/>
  <c r="AU420" i="9" s="1"/>
  <c r="AV417" i="9"/>
  <c r="AU417" i="9" s="1"/>
  <c r="AV414" i="9"/>
  <c r="AU414" i="9" s="1"/>
  <c r="AV411" i="9"/>
  <c r="AU411" i="9" s="1"/>
  <c r="AV408" i="9"/>
  <c r="AU408" i="9" s="1"/>
  <c r="AV405" i="9"/>
  <c r="AU405" i="9" s="1"/>
  <c r="AV402" i="9"/>
  <c r="AU402" i="9" s="1"/>
  <c r="AV399" i="9"/>
  <c r="AU399" i="9" s="1"/>
  <c r="AV396" i="9"/>
  <c r="AU396" i="9" s="1"/>
  <c r="AV393" i="9"/>
  <c r="AU393" i="9" s="1"/>
  <c r="AV390" i="9"/>
  <c r="AU390" i="9" s="1"/>
  <c r="AV387" i="9"/>
  <c r="AU387" i="9" s="1"/>
  <c r="AV384" i="9"/>
  <c r="AU384" i="9" s="1"/>
  <c r="AV381" i="9"/>
  <c r="AU381" i="9" s="1"/>
  <c r="AV378" i="9"/>
  <c r="AU378" i="9" s="1"/>
  <c r="AV375" i="9"/>
  <c r="AU375" i="9" s="1"/>
  <c r="AV372" i="9"/>
  <c r="AU372" i="9" s="1"/>
  <c r="AV369" i="9"/>
  <c r="AU369" i="9" s="1"/>
  <c r="AV366" i="9"/>
  <c r="AU366" i="9" s="1"/>
  <c r="AV363" i="9"/>
  <c r="AU363" i="9" s="1"/>
  <c r="AV360" i="9"/>
  <c r="AU360" i="9" s="1"/>
  <c r="AV357" i="9"/>
  <c r="AU357" i="9" s="1"/>
  <c r="AV354" i="9"/>
  <c r="AU354" i="9" s="1"/>
  <c r="AV351" i="9"/>
  <c r="AU351" i="9" s="1"/>
  <c r="AV348" i="9"/>
  <c r="AU348" i="9" s="1"/>
  <c r="AV345" i="9"/>
  <c r="AU345" i="9" s="1"/>
  <c r="AV342" i="9"/>
  <c r="AU342" i="9" s="1"/>
  <c r="AV339" i="9"/>
  <c r="AU339" i="9" s="1"/>
  <c r="AV336" i="9"/>
  <c r="AU336" i="9" s="1"/>
  <c r="AV333" i="9"/>
  <c r="AU333" i="9" s="1"/>
  <c r="AV330" i="9"/>
  <c r="AU330" i="9" s="1"/>
  <c r="AV327" i="9"/>
  <c r="AU327" i="9" s="1"/>
  <c r="AV324" i="9"/>
  <c r="AU324" i="9" s="1"/>
  <c r="AV321" i="9"/>
  <c r="AU321" i="9" s="1"/>
  <c r="AV318" i="9"/>
  <c r="AU318" i="9" s="1"/>
  <c r="AV315" i="9"/>
  <c r="AU315" i="9" s="1"/>
  <c r="AV312" i="9"/>
  <c r="AU312" i="9" s="1"/>
  <c r="AV309" i="9"/>
  <c r="AU309" i="9" s="1"/>
  <c r="AV306" i="9"/>
  <c r="AU306" i="9" s="1"/>
  <c r="AV303" i="9"/>
  <c r="AU303" i="9" s="1"/>
  <c r="AV300" i="9"/>
  <c r="AU300" i="9" s="1"/>
  <c r="AV297" i="9"/>
  <c r="AU297" i="9" s="1"/>
  <c r="AV294" i="9"/>
  <c r="AU294" i="9" s="1"/>
  <c r="AV291" i="9"/>
  <c r="AU291" i="9" s="1"/>
  <c r="AV288" i="9"/>
  <c r="AU288" i="9" s="1"/>
  <c r="AV285" i="9"/>
  <c r="AU285" i="9" s="1"/>
  <c r="AV282" i="9"/>
  <c r="AU282" i="9" s="1"/>
  <c r="AV279" i="9"/>
  <c r="AU279" i="9" s="1"/>
  <c r="AV276" i="9"/>
  <c r="AU276" i="9" s="1"/>
  <c r="AV273" i="9"/>
  <c r="AU273" i="9" s="1"/>
  <c r="AV270" i="9"/>
  <c r="AU270" i="9" s="1"/>
  <c r="AV267" i="9"/>
  <c r="AU267" i="9" s="1"/>
  <c r="AV264" i="9"/>
  <c r="AU264" i="9" s="1"/>
  <c r="AV261" i="9"/>
  <c r="AU261" i="9" s="1"/>
  <c r="AV258" i="9"/>
  <c r="AU258" i="9" s="1"/>
  <c r="AV255" i="9"/>
  <c r="AU255" i="9" s="1"/>
  <c r="AV252" i="9"/>
  <c r="AU252" i="9" s="1"/>
  <c r="AV249" i="9"/>
  <c r="AU249" i="9" s="1"/>
  <c r="AV246" i="9"/>
  <c r="AU246" i="9" s="1"/>
  <c r="AV243" i="9"/>
  <c r="AU243" i="9" s="1"/>
  <c r="AV240" i="9"/>
  <c r="AU240" i="9" s="1"/>
  <c r="AV237" i="9"/>
  <c r="AU237" i="9" s="1"/>
  <c r="AV234" i="9"/>
  <c r="AU234" i="9" s="1"/>
  <c r="AV231" i="9"/>
  <c r="AU231" i="9" s="1"/>
  <c r="AV228" i="9"/>
  <c r="AU228" i="9" s="1"/>
  <c r="AV225" i="9"/>
  <c r="AU225" i="9" s="1"/>
  <c r="AV222" i="9"/>
  <c r="AU222" i="9" s="1"/>
  <c r="AV219" i="9"/>
  <c r="AU219" i="9" s="1"/>
  <c r="AV216" i="9"/>
  <c r="AU216" i="9" s="1"/>
  <c r="AV213" i="9"/>
  <c r="AU213" i="9" s="1"/>
  <c r="AV210" i="9"/>
  <c r="AU210" i="9" s="1"/>
  <c r="AV207" i="9"/>
  <c r="AU207" i="9" s="1"/>
  <c r="AV204" i="9"/>
  <c r="AU204" i="9" s="1"/>
  <c r="AV201" i="9"/>
  <c r="AU201" i="9" s="1"/>
  <c r="AV198" i="9"/>
  <c r="AU198" i="9" s="1"/>
  <c r="AV195" i="9"/>
  <c r="AU195" i="9" s="1"/>
  <c r="AV192" i="9"/>
  <c r="AU192" i="9" s="1"/>
  <c r="AV189" i="9"/>
  <c r="AU189" i="9" s="1"/>
  <c r="AV186" i="9"/>
  <c r="AU186" i="9" s="1"/>
  <c r="AV183" i="9"/>
  <c r="AU183" i="9" s="1"/>
  <c r="AV180" i="9"/>
  <c r="AU180" i="9" s="1"/>
  <c r="AV177" i="9"/>
  <c r="AU177" i="9" s="1"/>
  <c r="AV174" i="9"/>
  <c r="AU174" i="9" s="1"/>
  <c r="AV171" i="9"/>
  <c r="AU171" i="9" s="1"/>
  <c r="AV168" i="9"/>
  <c r="AU168" i="9" s="1"/>
  <c r="AV165" i="9"/>
  <c r="AU165" i="9" s="1"/>
  <c r="AV162" i="9"/>
  <c r="AU162" i="9" s="1"/>
  <c r="AV159" i="9"/>
  <c r="AU159" i="9" s="1"/>
  <c r="AV156" i="9"/>
  <c r="AU156" i="9" s="1"/>
  <c r="AV153" i="9"/>
  <c r="AU153" i="9" s="1"/>
  <c r="AV150" i="9"/>
  <c r="AU150" i="9" s="1"/>
  <c r="AV147" i="9"/>
  <c r="AU147" i="9" s="1"/>
  <c r="AV144" i="9"/>
  <c r="AU144" i="9" s="1"/>
  <c r="AV141" i="9"/>
  <c r="AU141" i="9" s="1"/>
  <c r="AV138" i="9"/>
  <c r="AU138" i="9" s="1"/>
  <c r="AV135" i="9"/>
  <c r="AU135" i="9" s="1"/>
  <c r="AV132" i="9"/>
  <c r="AU132" i="9" s="1"/>
  <c r="AV129" i="9"/>
  <c r="AU129" i="9" s="1"/>
  <c r="AV126" i="9"/>
  <c r="AU126" i="9" s="1"/>
  <c r="AV123" i="9"/>
  <c r="AU123" i="9" s="1"/>
  <c r="AV120" i="9"/>
  <c r="AU120" i="9" s="1"/>
  <c r="AV117" i="9"/>
  <c r="AU117" i="9" s="1"/>
  <c r="AV114" i="9"/>
  <c r="AU114" i="9" s="1"/>
  <c r="AV111" i="9"/>
  <c r="AU111" i="9" s="1"/>
  <c r="AV108" i="9"/>
  <c r="AU108" i="9" s="1"/>
  <c r="AV105" i="9"/>
  <c r="AU105" i="9" s="1"/>
  <c r="AV102" i="9"/>
  <c r="AU102" i="9" s="1"/>
  <c r="AV99" i="9"/>
  <c r="AU99" i="9" s="1"/>
  <c r="AV96" i="9"/>
  <c r="AU96" i="9" s="1"/>
  <c r="AV93" i="9"/>
  <c r="AU93" i="9" s="1"/>
  <c r="AV90" i="9"/>
  <c r="AU90" i="9" s="1"/>
  <c r="AV87" i="9"/>
  <c r="AU87" i="9" s="1"/>
  <c r="AV84" i="9"/>
  <c r="AU84" i="9" s="1"/>
  <c r="AV81" i="9"/>
  <c r="AU81" i="9" s="1"/>
  <c r="AV78" i="9"/>
  <c r="AU78" i="9" s="1"/>
  <c r="AV75" i="9"/>
  <c r="AU75" i="9" s="1"/>
  <c r="AV72" i="9"/>
  <c r="AU72" i="9" s="1"/>
  <c r="AV69" i="9"/>
  <c r="AU69" i="9" s="1"/>
  <c r="AV66" i="9"/>
  <c r="AU66" i="9" s="1"/>
  <c r="AV63" i="9"/>
  <c r="AU63" i="9" s="1"/>
  <c r="AV60" i="9"/>
  <c r="AU60" i="9" s="1"/>
  <c r="AV57" i="9"/>
  <c r="AU57" i="9" s="1"/>
  <c r="AV54" i="9"/>
  <c r="AU54" i="9" s="1"/>
  <c r="AV51" i="9"/>
  <c r="AU51" i="9" s="1"/>
  <c r="AV48" i="9"/>
  <c r="AU48" i="9" s="1"/>
  <c r="AV42" i="9"/>
  <c r="AU42" i="9" s="1"/>
  <c r="AV45" i="9"/>
  <c r="AU45" i="9" s="1"/>
  <c r="AV27" i="9"/>
  <c r="AU27" i="9" s="1"/>
  <c r="AV30" i="9"/>
  <c r="AU30" i="9" s="1"/>
  <c r="AV33" i="9"/>
  <c r="AU33" i="9" s="1"/>
  <c r="AV36" i="9"/>
  <c r="AU36" i="9" s="1"/>
  <c r="AV39" i="9"/>
  <c r="AU39" i="9" s="1"/>
  <c r="AX465" i="9"/>
  <c r="AX462" i="9"/>
  <c r="AX459" i="9"/>
  <c r="AX456" i="9"/>
  <c r="AX453" i="9"/>
  <c r="AX450" i="9"/>
  <c r="AX447" i="9"/>
  <c r="AX444" i="9"/>
  <c r="AX441" i="9"/>
  <c r="AX438" i="9"/>
  <c r="AX435" i="9"/>
  <c r="AX432" i="9"/>
  <c r="AX429" i="9"/>
  <c r="AX426" i="9"/>
  <c r="AX423" i="9"/>
  <c r="AX420" i="9"/>
  <c r="AX417" i="9"/>
  <c r="AX414" i="9"/>
  <c r="AX411" i="9"/>
  <c r="AX408" i="9"/>
  <c r="AX405" i="9"/>
  <c r="AX402" i="9"/>
  <c r="AX399" i="9"/>
  <c r="AX396" i="9"/>
  <c r="AX393" i="9"/>
  <c r="AX390" i="9"/>
  <c r="AX387" i="9"/>
  <c r="AX384" i="9"/>
  <c r="AX381" i="9"/>
  <c r="AX378" i="9"/>
  <c r="AX375" i="9"/>
  <c r="AX372" i="9"/>
  <c r="AX369" i="9"/>
  <c r="AX366" i="9"/>
  <c r="AX363" i="9"/>
  <c r="AX360" i="9"/>
  <c r="AX357" i="9"/>
  <c r="AX354" i="9"/>
  <c r="AX351" i="9"/>
  <c r="AX348" i="9"/>
  <c r="AX345" i="9"/>
  <c r="AX342" i="9"/>
  <c r="AX339" i="9"/>
  <c r="AX336" i="9"/>
  <c r="AX333" i="9"/>
  <c r="AX330" i="9"/>
  <c r="AX327" i="9"/>
  <c r="AX324" i="9"/>
  <c r="AX321" i="9"/>
  <c r="AX318" i="9"/>
  <c r="AX315" i="9"/>
  <c r="AX312" i="9"/>
  <c r="AX309" i="9"/>
  <c r="AX306" i="9"/>
  <c r="AX303" i="9"/>
  <c r="AX300" i="9"/>
  <c r="AX297" i="9"/>
  <c r="AX294" i="9"/>
  <c r="AX291" i="9"/>
  <c r="AX288" i="9"/>
  <c r="AX285" i="9"/>
  <c r="AX282" i="9"/>
  <c r="AX279" i="9"/>
  <c r="AX276" i="9"/>
  <c r="AX273" i="9"/>
  <c r="AX270" i="9"/>
  <c r="AX267" i="9"/>
  <c r="AX264" i="9"/>
  <c r="AX261" i="9"/>
  <c r="AX258" i="9"/>
  <c r="AX255" i="9"/>
  <c r="AX252" i="9"/>
  <c r="AX249" i="9"/>
  <c r="AX246" i="9"/>
  <c r="AX243" i="9"/>
  <c r="AX240" i="9"/>
  <c r="AX237" i="9"/>
  <c r="AX234" i="9"/>
  <c r="AX231" i="9"/>
  <c r="AX228" i="9"/>
  <c r="AX225" i="9"/>
  <c r="AX222" i="9"/>
  <c r="AX219" i="9"/>
  <c r="AX216" i="9"/>
  <c r="AX213" i="9"/>
  <c r="AX210" i="9"/>
  <c r="AX207" i="9"/>
  <c r="AX204" i="9"/>
  <c r="AX201" i="9"/>
  <c r="AX198" i="9"/>
  <c r="AX195" i="9"/>
  <c r="AX192" i="9"/>
  <c r="AX189" i="9"/>
  <c r="AX186" i="9"/>
  <c r="AX183" i="9"/>
  <c r="AX180" i="9"/>
  <c r="AX177" i="9"/>
  <c r="AX174" i="9"/>
  <c r="AX171" i="9"/>
  <c r="AX168" i="9"/>
  <c r="AX165" i="9"/>
  <c r="AX162" i="9"/>
  <c r="AX159" i="9"/>
  <c r="AX156" i="9"/>
  <c r="AX153" i="9"/>
  <c r="AX150" i="9"/>
  <c r="AX147" i="9"/>
  <c r="AX144" i="9"/>
  <c r="AX141" i="9"/>
  <c r="AX138" i="9"/>
  <c r="AX135" i="9"/>
  <c r="AX132" i="9"/>
  <c r="AX129" i="9"/>
  <c r="AX126" i="9"/>
  <c r="AX123" i="9"/>
  <c r="AX120" i="9"/>
  <c r="AX117" i="9"/>
  <c r="AX114" i="9"/>
  <c r="AX111" i="9"/>
  <c r="AX108" i="9"/>
  <c r="AX105" i="9"/>
  <c r="AX102" i="9"/>
  <c r="AX99" i="9"/>
  <c r="AX96" i="9"/>
  <c r="AX93" i="9"/>
  <c r="AX90" i="9"/>
  <c r="AX87" i="9"/>
  <c r="AX84" i="9"/>
  <c r="AX81" i="9"/>
  <c r="AX78" i="9"/>
  <c r="AX75" i="9"/>
  <c r="AX72" i="9"/>
  <c r="AX69" i="9"/>
  <c r="AX66" i="9"/>
  <c r="AX63" i="9"/>
  <c r="AX60" i="9"/>
  <c r="AX57" i="9"/>
  <c r="AX54" i="9"/>
  <c r="AX51" i="9"/>
  <c r="AX48" i="9"/>
  <c r="AX45" i="9"/>
  <c r="AX42" i="9"/>
  <c r="AX39" i="9"/>
  <c r="AX36" i="9"/>
  <c r="AX33" i="9"/>
  <c r="AX30" i="9"/>
  <c r="AX27" i="9"/>
  <c r="AM467" i="9"/>
  <c r="AM466" i="9"/>
  <c r="AM465" i="9"/>
  <c r="AM464" i="9"/>
  <c r="AM463" i="9"/>
  <c r="AM462" i="9"/>
  <c r="AM461" i="9"/>
  <c r="AM460" i="9"/>
  <c r="AM459" i="9"/>
  <c r="AM458" i="9"/>
  <c r="AM457" i="9"/>
  <c r="AM456" i="9"/>
  <c r="AM455" i="9"/>
  <c r="AM454" i="9"/>
  <c r="AM453" i="9"/>
  <c r="AM452" i="9"/>
  <c r="AM451" i="9"/>
  <c r="AM450" i="9"/>
  <c r="AM449" i="9"/>
  <c r="AM448" i="9"/>
  <c r="AM447" i="9"/>
  <c r="AM446" i="9"/>
  <c r="AM445" i="9"/>
  <c r="AM444" i="9"/>
  <c r="AM443" i="9"/>
  <c r="AM442" i="9"/>
  <c r="AM441" i="9"/>
  <c r="AM440" i="9"/>
  <c r="AM439" i="9"/>
  <c r="AM438" i="9"/>
  <c r="AM437" i="9"/>
  <c r="AM436" i="9"/>
  <c r="AM435" i="9"/>
  <c r="AM434" i="9"/>
  <c r="AM433" i="9"/>
  <c r="AM432" i="9"/>
  <c r="AM431" i="9"/>
  <c r="AM430" i="9"/>
  <c r="AM429" i="9"/>
  <c r="AM428" i="9"/>
  <c r="AM427" i="9"/>
  <c r="AM426" i="9"/>
  <c r="AM425" i="9"/>
  <c r="AM424" i="9"/>
  <c r="AM423" i="9"/>
  <c r="AM422" i="9"/>
  <c r="AM421" i="9"/>
  <c r="AM420" i="9"/>
  <c r="AM419" i="9"/>
  <c r="AM418" i="9"/>
  <c r="AM417" i="9"/>
  <c r="AM416" i="9"/>
  <c r="AM415" i="9"/>
  <c r="AM414" i="9"/>
  <c r="AM413" i="9"/>
  <c r="AM412" i="9"/>
  <c r="AM411" i="9"/>
  <c r="AM410" i="9"/>
  <c r="AM409" i="9"/>
  <c r="AM408" i="9"/>
  <c r="AM407" i="9"/>
  <c r="AM406" i="9"/>
  <c r="AM405" i="9"/>
  <c r="AM404" i="9"/>
  <c r="AM403" i="9"/>
  <c r="AM402" i="9"/>
  <c r="AM401" i="9"/>
  <c r="AM400" i="9"/>
  <c r="AM399" i="9"/>
  <c r="AM398" i="9"/>
  <c r="AM397" i="9"/>
  <c r="AM396" i="9"/>
  <c r="AM395" i="9"/>
  <c r="AM394" i="9"/>
  <c r="AM393" i="9"/>
  <c r="AM392" i="9"/>
  <c r="AM391" i="9"/>
  <c r="AM390" i="9"/>
  <c r="AM389" i="9"/>
  <c r="AM388" i="9"/>
  <c r="AM387" i="9"/>
  <c r="AM386" i="9"/>
  <c r="AM385" i="9"/>
  <c r="AM384" i="9"/>
  <c r="AM383" i="9"/>
  <c r="AM382" i="9"/>
  <c r="AM381" i="9"/>
  <c r="AM380" i="9"/>
  <c r="AM379" i="9"/>
  <c r="AM378" i="9"/>
  <c r="AM377" i="9"/>
  <c r="AM376" i="9"/>
  <c r="AM375" i="9"/>
  <c r="AM374" i="9"/>
  <c r="AM373" i="9"/>
  <c r="AM372" i="9"/>
  <c r="AM371" i="9"/>
  <c r="AM370" i="9"/>
  <c r="AM369" i="9"/>
  <c r="AM368" i="9"/>
  <c r="AM367" i="9"/>
  <c r="AM366" i="9"/>
  <c r="AM365" i="9"/>
  <c r="AM364" i="9"/>
  <c r="AM363" i="9"/>
  <c r="AM362" i="9"/>
  <c r="AM361" i="9"/>
  <c r="AM360" i="9"/>
  <c r="AM359" i="9"/>
  <c r="AM358" i="9"/>
  <c r="AM357" i="9"/>
  <c r="AM356" i="9"/>
  <c r="AM355" i="9"/>
  <c r="AM354" i="9"/>
  <c r="AM353" i="9"/>
  <c r="AM352" i="9"/>
  <c r="AM351" i="9"/>
  <c r="AM350" i="9"/>
  <c r="AM349" i="9"/>
  <c r="AM348" i="9"/>
  <c r="AM347" i="9"/>
  <c r="AM346" i="9"/>
  <c r="AM345" i="9"/>
  <c r="AM344" i="9"/>
  <c r="AM343" i="9"/>
  <c r="AM342" i="9"/>
  <c r="AM341" i="9"/>
  <c r="AM340" i="9"/>
  <c r="AM339" i="9"/>
  <c r="AM338" i="9"/>
  <c r="AM337" i="9"/>
  <c r="AM336" i="9"/>
  <c r="AM335" i="9"/>
  <c r="AM334" i="9"/>
  <c r="AM333" i="9"/>
  <c r="AM332" i="9"/>
  <c r="AM331" i="9"/>
  <c r="AM330" i="9"/>
  <c r="AM329" i="9"/>
  <c r="AM328" i="9"/>
  <c r="AM327" i="9"/>
  <c r="AM326" i="9"/>
  <c r="AM325" i="9"/>
  <c r="AM324" i="9"/>
  <c r="AM323" i="9"/>
  <c r="AM322" i="9"/>
  <c r="AM321" i="9"/>
  <c r="AM320" i="9"/>
  <c r="AM319" i="9"/>
  <c r="AM318" i="9"/>
  <c r="AM317" i="9"/>
  <c r="AM316" i="9"/>
  <c r="AM315" i="9"/>
  <c r="AM314" i="9"/>
  <c r="AM313" i="9"/>
  <c r="AM312" i="9"/>
  <c r="AM311" i="9"/>
  <c r="AM310" i="9"/>
  <c r="AM309" i="9"/>
  <c r="AM308" i="9"/>
  <c r="AM307" i="9"/>
  <c r="AM306" i="9"/>
  <c r="AM305" i="9"/>
  <c r="AM304" i="9"/>
  <c r="AM303" i="9"/>
  <c r="AM302" i="9"/>
  <c r="AM301" i="9"/>
  <c r="AM300" i="9"/>
  <c r="AM299" i="9"/>
  <c r="AM298" i="9"/>
  <c r="AM297" i="9"/>
  <c r="AM296" i="9"/>
  <c r="AM295" i="9"/>
  <c r="AM294" i="9"/>
  <c r="AM293" i="9"/>
  <c r="AM292" i="9"/>
  <c r="AM291" i="9"/>
  <c r="AM290" i="9"/>
  <c r="AM289" i="9"/>
  <c r="AM288" i="9"/>
  <c r="AM287" i="9"/>
  <c r="AM286" i="9"/>
  <c r="AM285" i="9"/>
  <c r="AM284" i="9"/>
  <c r="AM283" i="9"/>
  <c r="AM282" i="9"/>
  <c r="AM281" i="9"/>
  <c r="AM280" i="9"/>
  <c r="AM279" i="9"/>
  <c r="AM278" i="9"/>
  <c r="AM277" i="9"/>
  <c r="AM276" i="9"/>
  <c r="AM275" i="9"/>
  <c r="AM274" i="9"/>
  <c r="AM273" i="9"/>
  <c r="AM272" i="9"/>
  <c r="AM271" i="9"/>
  <c r="AM270" i="9"/>
  <c r="AM269" i="9"/>
  <c r="AM268" i="9"/>
  <c r="AM267" i="9"/>
  <c r="AM266" i="9"/>
  <c r="AM265" i="9"/>
  <c r="AM264" i="9"/>
  <c r="AM263" i="9"/>
  <c r="AM262" i="9"/>
  <c r="AM261" i="9"/>
  <c r="AM260" i="9"/>
  <c r="AM259" i="9"/>
  <c r="AM258" i="9"/>
  <c r="AM257" i="9"/>
  <c r="AM256" i="9"/>
  <c r="AM255" i="9"/>
  <c r="AM254" i="9"/>
  <c r="AM253" i="9"/>
  <c r="AM252" i="9"/>
  <c r="AM251" i="9"/>
  <c r="AM250" i="9"/>
  <c r="AM249" i="9"/>
  <c r="AM248" i="9"/>
  <c r="AM247" i="9"/>
  <c r="AM246" i="9"/>
  <c r="AM245" i="9"/>
  <c r="AM244" i="9"/>
  <c r="AM243" i="9"/>
  <c r="AM242" i="9"/>
  <c r="AM241" i="9"/>
  <c r="AM240" i="9"/>
  <c r="AM239" i="9"/>
  <c r="AM238" i="9"/>
  <c r="AM237" i="9"/>
  <c r="AM236" i="9"/>
  <c r="AM235" i="9"/>
  <c r="AM234" i="9"/>
  <c r="AM233" i="9"/>
  <c r="AM232" i="9"/>
  <c r="AM231" i="9"/>
  <c r="AM230" i="9"/>
  <c r="AM229" i="9"/>
  <c r="AM228" i="9"/>
  <c r="AM227" i="9"/>
  <c r="AM226" i="9"/>
  <c r="AM225" i="9"/>
  <c r="AM224" i="9"/>
  <c r="AM223" i="9"/>
  <c r="AM222" i="9"/>
  <c r="AM221" i="9"/>
  <c r="AM220" i="9"/>
  <c r="AM219" i="9"/>
  <c r="AM218" i="9"/>
  <c r="AM217" i="9"/>
  <c r="AM216" i="9"/>
  <c r="AM215" i="9"/>
  <c r="AM214" i="9"/>
  <c r="AM213" i="9"/>
  <c r="AM212" i="9"/>
  <c r="AM211" i="9"/>
  <c r="AM210" i="9"/>
  <c r="AM209" i="9"/>
  <c r="AM208" i="9"/>
  <c r="AM207" i="9"/>
  <c r="AM206" i="9"/>
  <c r="AM205" i="9"/>
  <c r="AM204" i="9"/>
  <c r="AM203" i="9"/>
  <c r="AM202" i="9"/>
  <c r="AM201" i="9"/>
  <c r="AM200" i="9"/>
  <c r="AM199" i="9"/>
  <c r="AM198" i="9"/>
  <c r="AM197" i="9"/>
  <c r="AM196" i="9"/>
  <c r="AM195" i="9"/>
  <c r="AM194" i="9"/>
  <c r="AM193" i="9"/>
  <c r="AM192" i="9"/>
  <c r="AM191" i="9"/>
  <c r="AM190" i="9"/>
  <c r="AM189" i="9"/>
  <c r="AM188" i="9"/>
  <c r="AM187" i="9"/>
  <c r="AM186" i="9"/>
  <c r="AM185" i="9"/>
  <c r="AM184" i="9"/>
  <c r="AM183" i="9"/>
  <c r="AM182" i="9"/>
  <c r="AM181" i="9"/>
  <c r="AM180" i="9"/>
  <c r="AM179" i="9"/>
  <c r="AM178" i="9"/>
  <c r="AM177" i="9"/>
  <c r="AM176" i="9"/>
  <c r="AM175" i="9"/>
  <c r="AM174" i="9"/>
  <c r="AM173" i="9"/>
  <c r="AM172" i="9"/>
  <c r="AM171" i="9"/>
  <c r="AM170" i="9"/>
  <c r="AM169" i="9"/>
  <c r="AM168" i="9"/>
  <c r="AM167" i="9"/>
  <c r="AM166" i="9"/>
  <c r="AM165" i="9"/>
  <c r="AM164" i="9"/>
  <c r="AM163" i="9"/>
  <c r="AM162" i="9"/>
  <c r="AM161" i="9"/>
  <c r="AM160" i="9"/>
  <c r="AM159" i="9"/>
  <c r="AM158" i="9"/>
  <c r="AM157" i="9"/>
  <c r="AM156" i="9"/>
  <c r="AM155" i="9"/>
  <c r="AM154" i="9"/>
  <c r="AM153" i="9"/>
  <c r="AM152" i="9"/>
  <c r="AM151" i="9"/>
  <c r="AM150" i="9"/>
  <c r="AM149" i="9"/>
  <c r="AM148" i="9"/>
  <c r="AM147" i="9"/>
  <c r="AM146" i="9"/>
  <c r="AM145" i="9"/>
  <c r="AM144" i="9"/>
  <c r="AM143" i="9"/>
  <c r="AM142" i="9"/>
  <c r="AM141" i="9"/>
  <c r="AM140" i="9"/>
  <c r="AM139" i="9"/>
  <c r="AM138" i="9"/>
  <c r="AM137" i="9"/>
  <c r="AM136" i="9"/>
  <c r="AM135" i="9"/>
  <c r="AM134" i="9"/>
  <c r="AM133" i="9"/>
  <c r="AM132" i="9"/>
  <c r="AM131" i="9"/>
  <c r="AM130" i="9"/>
  <c r="AM129" i="9"/>
  <c r="AM128" i="9"/>
  <c r="AM127" i="9"/>
  <c r="AM126" i="9"/>
  <c r="AM125" i="9"/>
  <c r="AM124" i="9"/>
  <c r="AM123" i="9"/>
  <c r="AM122" i="9"/>
  <c r="AM121" i="9"/>
  <c r="AM120" i="9"/>
  <c r="AM119" i="9"/>
  <c r="AM118" i="9"/>
  <c r="AM117" i="9"/>
  <c r="AM116" i="9"/>
  <c r="AM115" i="9"/>
  <c r="AM114" i="9"/>
  <c r="AM113" i="9"/>
  <c r="AM112" i="9"/>
  <c r="AM111" i="9"/>
  <c r="AM110" i="9"/>
  <c r="AM109" i="9"/>
  <c r="AM108" i="9"/>
  <c r="AM107" i="9"/>
  <c r="AM106" i="9"/>
  <c r="AM105" i="9"/>
  <c r="AM104" i="9"/>
  <c r="AM103" i="9"/>
  <c r="AM102" i="9"/>
  <c r="AM101" i="9"/>
  <c r="AM100" i="9"/>
  <c r="AM99" i="9"/>
  <c r="AM98" i="9"/>
  <c r="AM97" i="9"/>
  <c r="AM96" i="9"/>
  <c r="AM95" i="9"/>
  <c r="AM94" i="9"/>
  <c r="AM93" i="9"/>
  <c r="AM92" i="9"/>
  <c r="AM91" i="9"/>
  <c r="AM90" i="9"/>
  <c r="AM89" i="9"/>
  <c r="AM88" i="9"/>
  <c r="AM87" i="9"/>
  <c r="AM86" i="9"/>
  <c r="AM85" i="9"/>
  <c r="AM84" i="9"/>
  <c r="AM83" i="9"/>
  <c r="AM82" i="9"/>
  <c r="AM81" i="9"/>
  <c r="AM80" i="9"/>
  <c r="AM79" i="9"/>
  <c r="AM78" i="9"/>
  <c r="AM77" i="9"/>
  <c r="AM76" i="9"/>
  <c r="AM75" i="9"/>
  <c r="AM74" i="9"/>
  <c r="AM73" i="9"/>
  <c r="AM72" i="9"/>
  <c r="AM71" i="9"/>
  <c r="AM70" i="9"/>
  <c r="AM69" i="9"/>
  <c r="AM68" i="9"/>
  <c r="AM67" i="9"/>
  <c r="AM66" i="9"/>
  <c r="AM65" i="9"/>
  <c r="AM64" i="9"/>
  <c r="AM63" i="9"/>
  <c r="AM62" i="9"/>
  <c r="AM61" i="9"/>
  <c r="AM60" i="9"/>
  <c r="AM59" i="9"/>
  <c r="AM58" i="9"/>
  <c r="AM57" i="9"/>
  <c r="AM56" i="9"/>
  <c r="AM55" i="9"/>
  <c r="AM54" i="9"/>
  <c r="AM53" i="9"/>
  <c r="AM52" i="9"/>
  <c r="AM51" i="9"/>
  <c r="AM50" i="9"/>
  <c r="AM49" i="9"/>
  <c r="AM48" i="9"/>
  <c r="AM47" i="9"/>
  <c r="AM46" i="9"/>
  <c r="AM45" i="9"/>
  <c r="AM44" i="9"/>
  <c r="AM43" i="9"/>
  <c r="AM42" i="9"/>
  <c r="AM41" i="9"/>
  <c r="AM40" i="9"/>
  <c r="AM39" i="9"/>
  <c r="AM38" i="9"/>
  <c r="AM37" i="9"/>
  <c r="AM36" i="9"/>
  <c r="AM35" i="9"/>
  <c r="AM34" i="9"/>
  <c r="AM33" i="9"/>
  <c r="AM32" i="9"/>
  <c r="AM31" i="9"/>
  <c r="AM30" i="9"/>
  <c r="AM29" i="9"/>
  <c r="AM28" i="9"/>
  <c r="AM27" i="9"/>
  <c r="AM26" i="9"/>
  <c r="AM25" i="9"/>
  <c r="AM24" i="9"/>
  <c r="AM23" i="9"/>
  <c r="AM22" i="9"/>
  <c r="AM21" i="9"/>
  <c r="AM20" i="9"/>
  <c r="AM19" i="9"/>
  <c r="AM18" i="9"/>
  <c r="AI467" i="9"/>
  <c r="AK467" i="9" s="1"/>
  <c r="AG467" i="9"/>
  <c r="AI466" i="9"/>
  <c r="AK466" i="9" s="1"/>
  <c r="AG466" i="9"/>
  <c r="AG465" i="9"/>
  <c r="AI464" i="9"/>
  <c r="AK464" i="9" s="1"/>
  <c r="AG464" i="9"/>
  <c r="AG463" i="9"/>
  <c r="AI462" i="9"/>
  <c r="AK462" i="9" s="1"/>
  <c r="AN462" i="9" s="1"/>
  <c r="AG462" i="9"/>
  <c r="AI461" i="9"/>
  <c r="AK461" i="9" s="1"/>
  <c r="AG461" i="9"/>
  <c r="AI460" i="9"/>
  <c r="AK460" i="9" s="1"/>
  <c r="AG460" i="9"/>
  <c r="AI459" i="9"/>
  <c r="AK459" i="9" s="1"/>
  <c r="AG459" i="9"/>
  <c r="AI458" i="9"/>
  <c r="AK458" i="9" s="1"/>
  <c r="AN458" i="9" s="1"/>
  <c r="AG458" i="9"/>
  <c r="AI457" i="9"/>
  <c r="AK457" i="9" s="1"/>
  <c r="AG457" i="9"/>
  <c r="AI456" i="9"/>
  <c r="AK456" i="9" s="1"/>
  <c r="AN456" i="9" s="1"/>
  <c r="AG456" i="9"/>
  <c r="AI455" i="9"/>
  <c r="AK455" i="9" s="1"/>
  <c r="AG455" i="9"/>
  <c r="AG454" i="9"/>
  <c r="AI453" i="9"/>
  <c r="AK453" i="9" s="1"/>
  <c r="AN453" i="9" s="1"/>
  <c r="AG453" i="9"/>
  <c r="AI452" i="9"/>
  <c r="AK452" i="9" s="1"/>
  <c r="AG452" i="9"/>
  <c r="AI451" i="9"/>
  <c r="AK451" i="9" s="1"/>
  <c r="AG451" i="9"/>
  <c r="AI450" i="9"/>
  <c r="AK450" i="9" s="1"/>
  <c r="AN450" i="9" s="1"/>
  <c r="AG450" i="9"/>
  <c r="AI449" i="9"/>
  <c r="AK449" i="9" s="1"/>
  <c r="AG449" i="9"/>
  <c r="AI448" i="9"/>
  <c r="AK448" i="9" s="1"/>
  <c r="AG448" i="9"/>
  <c r="AG447" i="9"/>
  <c r="AI446" i="9"/>
  <c r="AK446" i="9" s="1"/>
  <c r="AG446" i="9"/>
  <c r="AG445" i="9"/>
  <c r="AI444" i="9"/>
  <c r="AK444" i="9" s="1"/>
  <c r="AN444" i="9" s="1"/>
  <c r="AG444" i="9"/>
  <c r="AI443" i="9"/>
  <c r="AK443" i="9" s="1"/>
  <c r="AG443" i="9"/>
  <c r="AI442" i="9"/>
  <c r="AK442" i="9" s="1"/>
  <c r="AG442" i="9"/>
  <c r="AI441" i="9"/>
  <c r="AK441" i="9" s="1"/>
  <c r="AN441" i="9" s="1"/>
  <c r="AG441" i="9"/>
  <c r="AI440" i="9"/>
  <c r="AK440" i="9" s="1"/>
  <c r="AG440" i="9"/>
  <c r="AI439" i="9"/>
  <c r="AK439" i="9" s="1"/>
  <c r="AG439" i="9"/>
  <c r="AI438" i="9"/>
  <c r="AK438" i="9" s="1"/>
  <c r="AN438" i="9" s="1"/>
  <c r="AG438" i="9"/>
  <c r="AI437" i="9"/>
  <c r="AK437" i="9" s="1"/>
  <c r="AG437" i="9"/>
  <c r="AG436" i="9"/>
  <c r="AI435" i="9"/>
  <c r="AK435" i="9" s="1"/>
  <c r="AG435" i="9"/>
  <c r="AI434" i="9"/>
  <c r="AK434" i="9" s="1"/>
  <c r="AN434" i="9" s="1"/>
  <c r="AG434" i="9"/>
  <c r="AI433" i="9"/>
  <c r="AK433" i="9" s="1"/>
  <c r="AG433" i="9"/>
  <c r="AI432" i="9"/>
  <c r="AK432" i="9" s="1"/>
  <c r="AN432" i="9" s="1"/>
  <c r="AG432" i="9"/>
  <c r="AI431" i="9"/>
  <c r="AK431" i="9" s="1"/>
  <c r="AG431" i="9"/>
  <c r="AI430" i="9"/>
  <c r="AK430" i="9" s="1"/>
  <c r="AG430" i="9"/>
  <c r="AG429" i="9"/>
  <c r="AI428" i="9"/>
  <c r="AK428" i="9" s="1"/>
  <c r="AN428" i="9" s="1"/>
  <c r="AG428" i="9"/>
  <c r="AG427" i="9"/>
  <c r="AI426" i="9"/>
  <c r="AK426" i="9" s="1"/>
  <c r="AN426" i="9" s="1"/>
  <c r="AG426" i="9"/>
  <c r="AI425" i="9"/>
  <c r="AK425" i="9" s="1"/>
  <c r="AN425" i="9" s="1"/>
  <c r="AG425" i="9"/>
  <c r="AI424" i="9"/>
  <c r="AK424" i="9" s="1"/>
  <c r="AG424" i="9"/>
  <c r="AI423" i="9"/>
  <c r="AK423" i="9" s="1"/>
  <c r="AN423" i="9" s="1"/>
  <c r="AG423" i="9"/>
  <c r="AI422" i="9"/>
  <c r="AK422" i="9" s="1"/>
  <c r="AG422" i="9"/>
  <c r="AI421" i="9"/>
  <c r="AK421" i="9" s="1"/>
  <c r="AN421" i="9" s="1"/>
  <c r="AG421" i="9"/>
  <c r="AI420" i="9"/>
  <c r="AK420" i="9" s="1"/>
  <c r="AN420" i="9" s="1"/>
  <c r="AG420" i="9"/>
  <c r="AI419" i="9"/>
  <c r="AK419" i="9" s="1"/>
  <c r="AG419" i="9"/>
  <c r="AG418" i="9"/>
  <c r="AI417" i="9"/>
  <c r="AK417" i="9" s="1"/>
  <c r="AG417" i="9"/>
  <c r="AI416" i="9"/>
  <c r="AK416" i="9" s="1"/>
  <c r="AG416" i="9"/>
  <c r="AI415" i="9"/>
  <c r="AK415" i="9" s="1"/>
  <c r="AN415" i="9" s="1"/>
  <c r="AG415" i="9"/>
  <c r="AI414" i="9"/>
  <c r="AK414" i="9" s="1"/>
  <c r="AN414" i="9" s="1"/>
  <c r="AG414" i="9"/>
  <c r="AI413" i="9"/>
  <c r="AK413" i="9" s="1"/>
  <c r="AN413" i="9" s="1"/>
  <c r="AG413" i="9"/>
  <c r="AI412" i="9"/>
  <c r="AK412" i="9" s="1"/>
  <c r="AG412" i="9"/>
  <c r="AI411" i="9"/>
  <c r="AK411" i="9" s="1"/>
  <c r="AG411" i="9"/>
  <c r="AI410" i="9"/>
  <c r="AK410" i="9" s="1"/>
  <c r="AN410" i="9" s="1"/>
  <c r="AG410" i="9"/>
  <c r="AG409" i="9"/>
  <c r="AI408" i="9"/>
  <c r="AK408" i="9" s="1"/>
  <c r="AN408" i="9" s="1"/>
  <c r="AG408" i="9"/>
  <c r="AI407" i="9"/>
  <c r="AK407" i="9" s="1"/>
  <c r="AG407" i="9"/>
  <c r="AI406" i="9"/>
  <c r="AK406" i="9" s="1"/>
  <c r="AG406" i="9"/>
  <c r="AI405" i="9"/>
  <c r="AK405" i="9" s="1"/>
  <c r="AN405" i="9" s="1"/>
  <c r="AG405" i="9"/>
  <c r="AI404" i="9"/>
  <c r="AK404" i="9" s="1"/>
  <c r="AG404" i="9"/>
  <c r="AI403" i="9"/>
  <c r="AK403" i="9" s="1"/>
  <c r="AG403" i="9"/>
  <c r="AI402" i="9"/>
  <c r="AK402" i="9" s="1"/>
  <c r="AN402" i="9" s="1"/>
  <c r="AG402" i="9"/>
  <c r="AI401" i="9"/>
  <c r="AK401" i="9" s="1"/>
  <c r="AG401" i="9"/>
  <c r="AG400" i="9"/>
  <c r="AI399" i="9"/>
  <c r="AK399" i="9" s="1"/>
  <c r="AN399" i="9" s="1"/>
  <c r="AG399" i="9"/>
  <c r="AI398" i="9"/>
  <c r="AK398" i="9" s="1"/>
  <c r="AG398" i="9"/>
  <c r="AI397" i="9"/>
  <c r="AK397" i="9" s="1"/>
  <c r="AG397" i="9"/>
  <c r="AI396" i="9"/>
  <c r="AK396" i="9" s="1"/>
  <c r="AN396" i="9" s="1"/>
  <c r="AG396" i="9"/>
  <c r="AI395" i="9"/>
  <c r="AK395" i="9" s="1"/>
  <c r="AG395" i="9"/>
  <c r="AI394" i="9"/>
  <c r="AK394" i="9" s="1"/>
  <c r="AN394" i="9" s="1"/>
  <c r="AG394" i="9"/>
  <c r="AI393" i="9"/>
  <c r="AK393" i="9" s="1"/>
  <c r="AG393" i="9"/>
  <c r="AI392" i="9"/>
  <c r="AK392" i="9" s="1"/>
  <c r="AG392" i="9"/>
  <c r="AG391" i="9"/>
  <c r="AI390" i="9"/>
  <c r="AK390" i="9" s="1"/>
  <c r="AN390" i="9" s="1"/>
  <c r="AG390" i="9"/>
  <c r="AI389" i="9"/>
  <c r="AK389" i="9" s="1"/>
  <c r="AG389" i="9"/>
  <c r="AI388" i="9"/>
  <c r="AK388" i="9" s="1"/>
  <c r="AG388" i="9"/>
  <c r="AI387" i="9"/>
  <c r="AK387" i="9" s="1"/>
  <c r="AN387" i="9" s="1"/>
  <c r="AG387" i="9"/>
  <c r="AI386" i="9"/>
  <c r="AK386" i="9" s="1"/>
  <c r="AG386" i="9"/>
  <c r="AI385" i="9"/>
  <c r="AK385" i="9" s="1"/>
  <c r="AN385" i="9" s="1"/>
  <c r="AG385" i="9"/>
  <c r="AI384" i="9"/>
  <c r="AK384" i="9" s="1"/>
  <c r="AN384" i="9" s="1"/>
  <c r="AG384" i="9"/>
  <c r="AI383" i="9"/>
  <c r="AK383" i="9" s="1"/>
  <c r="AN383" i="9" s="1"/>
  <c r="AG383" i="9"/>
  <c r="AG382" i="9"/>
  <c r="AI381" i="9"/>
  <c r="AK381" i="9" s="1"/>
  <c r="AN381" i="9" s="1"/>
  <c r="AG381" i="9"/>
  <c r="AI380" i="9"/>
  <c r="AK380" i="9" s="1"/>
  <c r="AG380" i="9"/>
  <c r="AI379" i="9"/>
  <c r="AK379" i="9" s="1"/>
  <c r="AG379" i="9"/>
  <c r="AI378" i="9"/>
  <c r="AK378" i="9" s="1"/>
  <c r="AN378" i="9" s="1"/>
  <c r="AG378" i="9"/>
  <c r="AI377" i="9"/>
  <c r="AK377" i="9" s="1"/>
  <c r="AG377" i="9"/>
  <c r="AI376" i="9"/>
  <c r="AK376" i="9" s="1"/>
  <c r="AG376" i="9"/>
  <c r="AG375" i="9"/>
  <c r="AI374" i="9"/>
  <c r="AK374" i="9" s="1"/>
  <c r="AG374" i="9"/>
  <c r="AG373" i="9"/>
  <c r="AI372" i="9"/>
  <c r="AK372" i="9" s="1"/>
  <c r="AN372" i="9" s="1"/>
  <c r="AG372" i="9"/>
  <c r="AI371" i="9"/>
  <c r="AK371" i="9" s="1"/>
  <c r="AN371" i="9" s="1"/>
  <c r="AG371" i="9"/>
  <c r="AI370" i="9"/>
  <c r="AK370" i="9" s="1"/>
  <c r="AG370" i="9"/>
  <c r="AI369" i="9"/>
  <c r="AK369" i="9" s="1"/>
  <c r="AN369" i="9" s="1"/>
  <c r="AG369" i="9"/>
  <c r="AI368" i="9"/>
  <c r="AK368" i="9" s="1"/>
  <c r="AG368" i="9"/>
  <c r="AI367" i="9"/>
  <c r="AK367" i="9" s="1"/>
  <c r="AG367" i="9"/>
  <c r="AI366" i="9"/>
  <c r="AK366" i="9" s="1"/>
  <c r="AN366" i="9" s="1"/>
  <c r="AG366" i="9"/>
  <c r="AI365" i="9"/>
  <c r="AK365" i="9" s="1"/>
  <c r="AG365" i="9"/>
  <c r="AG364" i="9"/>
  <c r="AI363" i="9"/>
  <c r="AK363" i="9" s="1"/>
  <c r="AG363" i="9"/>
  <c r="AI362" i="9"/>
  <c r="AK362" i="9" s="1"/>
  <c r="AG362" i="9"/>
  <c r="AI361" i="9"/>
  <c r="AK361" i="9" s="1"/>
  <c r="AG361" i="9"/>
  <c r="AI360" i="9"/>
  <c r="AK360" i="9" s="1"/>
  <c r="AN360" i="9" s="1"/>
  <c r="AG360" i="9"/>
  <c r="AI359" i="9"/>
  <c r="AK359" i="9" s="1"/>
  <c r="AG359" i="9"/>
  <c r="AI358" i="9"/>
  <c r="AK358" i="9" s="1"/>
  <c r="AN358" i="9" s="1"/>
  <c r="AG358" i="9"/>
  <c r="AG357" i="9"/>
  <c r="AI356" i="9"/>
  <c r="AK356" i="9" s="1"/>
  <c r="AG356" i="9"/>
  <c r="AI355" i="9"/>
  <c r="AK355" i="9" s="1"/>
  <c r="AN355" i="9" s="1"/>
  <c r="AG355" i="9"/>
  <c r="AI354" i="9"/>
  <c r="AK354" i="9" s="1"/>
  <c r="AN354" i="9" s="1"/>
  <c r="AG354" i="9"/>
  <c r="AI353" i="9"/>
  <c r="AK353" i="9" s="1"/>
  <c r="AG353" i="9"/>
  <c r="AI352" i="9"/>
  <c r="AK352" i="9" s="1"/>
  <c r="AN352" i="9" s="1"/>
  <c r="AG352" i="9"/>
  <c r="AI351" i="9"/>
  <c r="AK351" i="9" s="1"/>
  <c r="AN351" i="9" s="1"/>
  <c r="AG351" i="9"/>
  <c r="AI350" i="9"/>
  <c r="AK350" i="9" s="1"/>
  <c r="AG350" i="9"/>
  <c r="AI349" i="9"/>
  <c r="AK349" i="9" s="1"/>
  <c r="AN349" i="9" s="1"/>
  <c r="AG349" i="9"/>
  <c r="AI348" i="9"/>
  <c r="AK348" i="9" s="1"/>
  <c r="AN348" i="9" s="1"/>
  <c r="AG348" i="9"/>
  <c r="AI347" i="9"/>
  <c r="AK347" i="9" s="1"/>
  <c r="AG347" i="9"/>
  <c r="AI346" i="9"/>
  <c r="AK346" i="9" s="1"/>
  <c r="AN346" i="9" s="1"/>
  <c r="AG346" i="9"/>
  <c r="AI345" i="9"/>
  <c r="AK345" i="9" s="1"/>
  <c r="AG345" i="9"/>
  <c r="AI344" i="9"/>
  <c r="AK344" i="9" s="1"/>
  <c r="AG344" i="9"/>
  <c r="AI343" i="9"/>
  <c r="AK343" i="9" s="1"/>
  <c r="AN343" i="9" s="1"/>
  <c r="AG343" i="9"/>
  <c r="AI342" i="9"/>
  <c r="AK342" i="9" s="1"/>
  <c r="AN342" i="9" s="1"/>
  <c r="AG342" i="9"/>
  <c r="AI341" i="9"/>
  <c r="AK341" i="9" s="1"/>
  <c r="AN341" i="9" s="1"/>
  <c r="AG341" i="9"/>
  <c r="AI340" i="9"/>
  <c r="AK340" i="9" s="1"/>
  <c r="AN340" i="9" s="1"/>
  <c r="AG340" i="9"/>
  <c r="AG339" i="9"/>
  <c r="AI338" i="9"/>
  <c r="AK338" i="9" s="1"/>
  <c r="AG338" i="9"/>
  <c r="AG337" i="9"/>
  <c r="AI336" i="9"/>
  <c r="AK336" i="9" s="1"/>
  <c r="AN336" i="9" s="1"/>
  <c r="AG336" i="9"/>
  <c r="AI335" i="9"/>
  <c r="AK335" i="9" s="1"/>
  <c r="AG335" i="9"/>
  <c r="AI334" i="9"/>
  <c r="AK334" i="9" s="1"/>
  <c r="AN334" i="9" s="1"/>
  <c r="AG334" i="9"/>
  <c r="AI333" i="9"/>
  <c r="AK333" i="9" s="1"/>
  <c r="AN333" i="9" s="1"/>
  <c r="AG333" i="9"/>
  <c r="AI332" i="9"/>
  <c r="AK332" i="9" s="1"/>
  <c r="AG332" i="9"/>
  <c r="AI331" i="9"/>
  <c r="AK331" i="9" s="1"/>
  <c r="AN331" i="9" s="1"/>
  <c r="AG331" i="9"/>
  <c r="AI330" i="9"/>
  <c r="AK330" i="9" s="1"/>
  <c r="AN330" i="9" s="1"/>
  <c r="AG330" i="9"/>
  <c r="AI329" i="9"/>
  <c r="AK329" i="9" s="1"/>
  <c r="AG329" i="9"/>
  <c r="AG328" i="9"/>
  <c r="AI327" i="9"/>
  <c r="AK327" i="9" s="1"/>
  <c r="AG327" i="9"/>
  <c r="AI326" i="9"/>
  <c r="AK326" i="9" s="1"/>
  <c r="AG326" i="9"/>
  <c r="AI325" i="9"/>
  <c r="AK325" i="9" s="1"/>
  <c r="AG325" i="9"/>
  <c r="AI324" i="9"/>
  <c r="AK324" i="9" s="1"/>
  <c r="AN324" i="9" s="1"/>
  <c r="AG324" i="9"/>
  <c r="AI323" i="9"/>
  <c r="AK323" i="9" s="1"/>
  <c r="AN323" i="9" s="1"/>
  <c r="AG323" i="9"/>
  <c r="AI322" i="9"/>
  <c r="AK322" i="9" s="1"/>
  <c r="AG322" i="9"/>
  <c r="AG321" i="9"/>
  <c r="AI320" i="9"/>
  <c r="AK320" i="9" s="1"/>
  <c r="AG320" i="9"/>
  <c r="AG319" i="9"/>
  <c r="AI318" i="9"/>
  <c r="AK318" i="9" s="1"/>
  <c r="AG318" i="9"/>
  <c r="AI317" i="9"/>
  <c r="AK317" i="9" s="1"/>
  <c r="AG317" i="9"/>
  <c r="AI316" i="9"/>
  <c r="AK316" i="9" s="1"/>
  <c r="AG316" i="9"/>
  <c r="AI315" i="9"/>
  <c r="AK315" i="9" s="1"/>
  <c r="AN315" i="9" s="1"/>
  <c r="AG315" i="9"/>
  <c r="AI314" i="9"/>
  <c r="AK314" i="9" s="1"/>
  <c r="AG314" i="9"/>
  <c r="AI313" i="9"/>
  <c r="AK313" i="9" s="1"/>
  <c r="AN313" i="9" s="1"/>
  <c r="AG313" i="9"/>
  <c r="AI312" i="9"/>
  <c r="AK312" i="9" s="1"/>
  <c r="AN312" i="9" s="1"/>
  <c r="AG312" i="9"/>
  <c r="AI311" i="9"/>
  <c r="AK311" i="9" s="1"/>
  <c r="AG311" i="9"/>
  <c r="AG310" i="9"/>
  <c r="AI309" i="9"/>
  <c r="AK309" i="9" s="1"/>
  <c r="AG309" i="9"/>
  <c r="AI308" i="9"/>
  <c r="AK308" i="9" s="1"/>
  <c r="AG308" i="9"/>
  <c r="AI307" i="9"/>
  <c r="AK307" i="9" s="1"/>
  <c r="AG307" i="9"/>
  <c r="AI306" i="9"/>
  <c r="AK306" i="9" s="1"/>
  <c r="AN306" i="9" s="1"/>
  <c r="AG306" i="9"/>
  <c r="AI305" i="9"/>
  <c r="AK305" i="9" s="1"/>
  <c r="AG305" i="9"/>
  <c r="AI304" i="9"/>
  <c r="AK304" i="9" s="1"/>
  <c r="AG304" i="9"/>
  <c r="AG303" i="9"/>
  <c r="AI302" i="9"/>
  <c r="AK302" i="9" s="1"/>
  <c r="AG302" i="9"/>
  <c r="AG301" i="9"/>
  <c r="AI300" i="9"/>
  <c r="AK300" i="9" s="1"/>
  <c r="AN300" i="9" s="1"/>
  <c r="AG300" i="9"/>
  <c r="AI299" i="9"/>
  <c r="AK299" i="9" s="1"/>
  <c r="AN299" i="9" s="1"/>
  <c r="AG299" i="9"/>
  <c r="AI298" i="9"/>
  <c r="AK298" i="9" s="1"/>
  <c r="AG298" i="9"/>
  <c r="AI297" i="9"/>
  <c r="AK297" i="9" s="1"/>
  <c r="AG297" i="9"/>
  <c r="AI296" i="9"/>
  <c r="AK296" i="9" s="1"/>
  <c r="AG296" i="9"/>
  <c r="AI295" i="9"/>
  <c r="AK295" i="9" s="1"/>
  <c r="AG295" i="9"/>
  <c r="AI294" i="9"/>
  <c r="AK294" i="9" s="1"/>
  <c r="AN294" i="9" s="1"/>
  <c r="AG294" i="9"/>
  <c r="AI293" i="9"/>
  <c r="AK293" i="9" s="1"/>
  <c r="AG293" i="9"/>
  <c r="AG292" i="9"/>
  <c r="AI291" i="9"/>
  <c r="AK291" i="9" s="1"/>
  <c r="AN291" i="9" s="1"/>
  <c r="AG291" i="9"/>
  <c r="AI290" i="9"/>
  <c r="AK290" i="9" s="1"/>
  <c r="AN290" i="9" s="1"/>
  <c r="AG290" i="9"/>
  <c r="AI289" i="9"/>
  <c r="AK289" i="9" s="1"/>
  <c r="AG289" i="9"/>
  <c r="AI288" i="9"/>
  <c r="AK288" i="9" s="1"/>
  <c r="AN288" i="9" s="1"/>
  <c r="AG288" i="9"/>
  <c r="AI287" i="9"/>
  <c r="AK287" i="9" s="1"/>
  <c r="AG287" i="9"/>
  <c r="AI286" i="9"/>
  <c r="AK286" i="9" s="1"/>
  <c r="AG286" i="9"/>
  <c r="AG285" i="9"/>
  <c r="AI284" i="9"/>
  <c r="AK284" i="9" s="1"/>
  <c r="AG284" i="9"/>
  <c r="AG283" i="9"/>
  <c r="AI282" i="9"/>
  <c r="AK282" i="9" s="1"/>
  <c r="AN282" i="9" s="1"/>
  <c r="AG282" i="9"/>
  <c r="AI281" i="9"/>
  <c r="AK281" i="9" s="1"/>
  <c r="AG281" i="9"/>
  <c r="AI280" i="9"/>
  <c r="AK280" i="9" s="1"/>
  <c r="AN280" i="9" s="1"/>
  <c r="AG280" i="9"/>
  <c r="AI279" i="9"/>
  <c r="AK279" i="9" s="1"/>
  <c r="AN279" i="9" s="1"/>
  <c r="AG279" i="9"/>
  <c r="AI278" i="9"/>
  <c r="AK278" i="9" s="1"/>
  <c r="AG278" i="9"/>
  <c r="AI277" i="9"/>
  <c r="AK277" i="9" s="1"/>
  <c r="AG277" i="9"/>
  <c r="AI276" i="9"/>
  <c r="AK276" i="9" s="1"/>
  <c r="AN276" i="9" s="1"/>
  <c r="AG276" i="9"/>
  <c r="AI275" i="9"/>
  <c r="AK275" i="9" s="1"/>
  <c r="AG275" i="9"/>
  <c r="AG274" i="9"/>
  <c r="AI273" i="9"/>
  <c r="AK273" i="9" s="1"/>
  <c r="AG273" i="9"/>
  <c r="AI272" i="9"/>
  <c r="AK272" i="9" s="1"/>
  <c r="AG272" i="9"/>
  <c r="AI271" i="9"/>
  <c r="AK271" i="9" s="1"/>
  <c r="AG271" i="9"/>
  <c r="AI270" i="9"/>
  <c r="AK270" i="9" s="1"/>
  <c r="AN270" i="9" s="1"/>
  <c r="AG270" i="9"/>
  <c r="AI269" i="9"/>
  <c r="AK269" i="9" s="1"/>
  <c r="AN269" i="9" s="1"/>
  <c r="AG269" i="9"/>
  <c r="AI268" i="9"/>
  <c r="AK268" i="9" s="1"/>
  <c r="AG268" i="9"/>
  <c r="AG267" i="9"/>
  <c r="AI266" i="9"/>
  <c r="AK266" i="9" s="1"/>
  <c r="AG266" i="9"/>
  <c r="AG265" i="9"/>
  <c r="AI264" i="9"/>
  <c r="AK264" i="9" s="1"/>
  <c r="AN264" i="9" s="1"/>
  <c r="AG264" i="9"/>
  <c r="AI263" i="9"/>
  <c r="AK263" i="9" s="1"/>
  <c r="AG263" i="9"/>
  <c r="AI262" i="9"/>
  <c r="AK262" i="9" s="1"/>
  <c r="AG262" i="9"/>
  <c r="AI261" i="9"/>
  <c r="AK261" i="9" s="1"/>
  <c r="AN261" i="9" s="1"/>
  <c r="AG261" i="9"/>
  <c r="AI260" i="9"/>
  <c r="AK260" i="9" s="1"/>
  <c r="AG260" i="9"/>
  <c r="AI259" i="9"/>
  <c r="AK259" i="9" s="1"/>
  <c r="AN259" i="9" s="1"/>
  <c r="AG259" i="9"/>
  <c r="AI258" i="9"/>
  <c r="AK258" i="9" s="1"/>
  <c r="AN258" i="9" s="1"/>
  <c r="AG258" i="9"/>
  <c r="AI257" i="9"/>
  <c r="AK257" i="9" s="1"/>
  <c r="AG257" i="9"/>
  <c r="AG256" i="9"/>
  <c r="AI255" i="9"/>
  <c r="AK255" i="9" s="1"/>
  <c r="AN255" i="9" s="1"/>
  <c r="AG255" i="9"/>
  <c r="AI254" i="9"/>
  <c r="AK254" i="9" s="1"/>
  <c r="AG254" i="9"/>
  <c r="AI253" i="9"/>
  <c r="AK253" i="9" s="1"/>
  <c r="AN253" i="9" s="1"/>
  <c r="AG253" i="9"/>
  <c r="AI252" i="9"/>
  <c r="AK252" i="9" s="1"/>
  <c r="AN252" i="9" s="1"/>
  <c r="AG252" i="9"/>
  <c r="AI251" i="9"/>
  <c r="AK251" i="9" s="1"/>
  <c r="AG251" i="9"/>
  <c r="AI250" i="9"/>
  <c r="AK250" i="9" s="1"/>
  <c r="AG250" i="9"/>
  <c r="AG249" i="9"/>
  <c r="AI248" i="9"/>
  <c r="AK248" i="9" s="1"/>
  <c r="AG248" i="9"/>
  <c r="AG247" i="9"/>
  <c r="AI246" i="9"/>
  <c r="AK246" i="9" s="1"/>
  <c r="AN246" i="9" s="1"/>
  <c r="AG246" i="9"/>
  <c r="AI245" i="9"/>
  <c r="AK245" i="9" s="1"/>
  <c r="AG245" i="9"/>
  <c r="AI244" i="9"/>
  <c r="AK244" i="9" s="1"/>
  <c r="AG244" i="9"/>
  <c r="AI243" i="9"/>
  <c r="AK243" i="9" s="1"/>
  <c r="AG243" i="9"/>
  <c r="AI242" i="9"/>
  <c r="AK242" i="9" s="1"/>
  <c r="AG242" i="9"/>
  <c r="AI241" i="9"/>
  <c r="AK241" i="9" s="1"/>
  <c r="AG241" i="9"/>
  <c r="AI240" i="9"/>
  <c r="AK240" i="9" s="1"/>
  <c r="AN240" i="9" s="1"/>
  <c r="AG240" i="9"/>
  <c r="AI239" i="9"/>
  <c r="AK239" i="9" s="1"/>
  <c r="AG239" i="9"/>
  <c r="AG238" i="9"/>
  <c r="AI237" i="9"/>
  <c r="AK237" i="9" s="1"/>
  <c r="AG237" i="9"/>
  <c r="AI236" i="9"/>
  <c r="AK236" i="9" s="1"/>
  <c r="AG236" i="9"/>
  <c r="AI235" i="9"/>
  <c r="AK235" i="9" s="1"/>
  <c r="AG235" i="9"/>
  <c r="AI234" i="9"/>
  <c r="AK234" i="9" s="1"/>
  <c r="AN234" i="9" s="1"/>
  <c r="AG234" i="9"/>
  <c r="AI233" i="9"/>
  <c r="AK233" i="9" s="1"/>
  <c r="AG233" i="9"/>
  <c r="AI232" i="9"/>
  <c r="AK232" i="9" s="1"/>
  <c r="AG232" i="9"/>
  <c r="AG231" i="9"/>
  <c r="AI230" i="9"/>
  <c r="AK230" i="9" s="1"/>
  <c r="AG230" i="9"/>
  <c r="AG229" i="9"/>
  <c r="AI228" i="9"/>
  <c r="AK228" i="9" s="1"/>
  <c r="AN228" i="9" s="1"/>
  <c r="AG228" i="9"/>
  <c r="AI227" i="9"/>
  <c r="AK227" i="9" s="1"/>
  <c r="AG227" i="9"/>
  <c r="AI226" i="9"/>
  <c r="AK226" i="9" s="1"/>
  <c r="AG226" i="9"/>
  <c r="AI225" i="9"/>
  <c r="AK225" i="9" s="1"/>
  <c r="AG225" i="9"/>
  <c r="AI224" i="9"/>
  <c r="AK224" i="9" s="1"/>
  <c r="AG224" i="9"/>
  <c r="AI223" i="9"/>
  <c r="AK223" i="9" s="1"/>
  <c r="AG223" i="9"/>
  <c r="AI222" i="9"/>
  <c r="AK222" i="9" s="1"/>
  <c r="AN222" i="9" s="1"/>
  <c r="AG222" i="9"/>
  <c r="AI221" i="9"/>
  <c r="AK221" i="9" s="1"/>
  <c r="AG221" i="9"/>
  <c r="AG220" i="9"/>
  <c r="AI219" i="9"/>
  <c r="AK219" i="9" s="1"/>
  <c r="AG219" i="9"/>
  <c r="AI218" i="9"/>
  <c r="AK218" i="9" s="1"/>
  <c r="AG218" i="9"/>
  <c r="AI217" i="9"/>
  <c r="AK217" i="9" s="1"/>
  <c r="AG217" i="9"/>
  <c r="AI216" i="9"/>
  <c r="AK216" i="9" s="1"/>
  <c r="AN216" i="9" s="1"/>
  <c r="AG216" i="9"/>
  <c r="AI215" i="9"/>
  <c r="AK215" i="9" s="1"/>
  <c r="AG215" i="9"/>
  <c r="AI214" i="9"/>
  <c r="AK214" i="9" s="1"/>
  <c r="AG214" i="9"/>
  <c r="AG213" i="9"/>
  <c r="AI212" i="9"/>
  <c r="AK212" i="9" s="1"/>
  <c r="AG212" i="9"/>
  <c r="AG211" i="9"/>
  <c r="AI210" i="9"/>
  <c r="AK210" i="9" s="1"/>
  <c r="AN210" i="9" s="1"/>
  <c r="AG210" i="9"/>
  <c r="AI209" i="9"/>
  <c r="AK209" i="9" s="1"/>
  <c r="AG209" i="9"/>
  <c r="AI208" i="9"/>
  <c r="AK208" i="9" s="1"/>
  <c r="AG208" i="9"/>
  <c r="AI207" i="9"/>
  <c r="AK207" i="9" s="1"/>
  <c r="AG207" i="9"/>
  <c r="AI206" i="9"/>
  <c r="AK206" i="9" s="1"/>
  <c r="AG206" i="9"/>
  <c r="AI205" i="9"/>
  <c r="AK205" i="9" s="1"/>
  <c r="AG205" i="9"/>
  <c r="AI204" i="9"/>
  <c r="AK204" i="9" s="1"/>
  <c r="AG204" i="9"/>
  <c r="AI203" i="9"/>
  <c r="AK203" i="9" s="1"/>
  <c r="AG203" i="9"/>
  <c r="AG202" i="9"/>
  <c r="AI201" i="9"/>
  <c r="AK201" i="9" s="1"/>
  <c r="AG201" i="9"/>
  <c r="AI200" i="9"/>
  <c r="AK200" i="9" s="1"/>
  <c r="AG200" i="9"/>
  <c r="AI199" i="9"/>
  <c r="AK199" i="9" s="1"/>
  <c r="AG199" i="9"/>
  <c r="AI198" i="9"/>
  <c r="AK198" i="9" s="1"/>
  <c r="AN198" i="9" s="1"/>
  <c r="AG198" i="9"/>
  <c r="AI197" i="9"/>
  <c r="AK197" i="9" s="1"/>
  <c r="AG197" i="9"/>
  <c r="AI196" i="9"/>
  <c r="AK196" i="9" s="1"/>
  <c r="AG196" i="9"/>
  <c r="AG195" i="9"/>
  <c r="AI194" i="9"/>
  <c r="AK194" i="9" s="1"/>
  <c r="AG194" i="9"/>
  <c r="AG193" i="9"/>
  <c r="AI192" i="9"/>
  <c r="AK192" i="9" s="1"/>
  <c r="AN192" i="9" s="1"/>
  <c r="AG192" i="9"/>
  <c r="AI191" i="9"/>
  <c r="AK191" i="9" s="1"/>
  <c r="AN191" i="9" s="1"/>
  <c r="AG191" i="9"/>
  <c r="AI190" i="9"/>
  <c r="AK190" i="9" s="1"/>
  <c r="AG190" i="9"/>
  <c r="AI189" i="9"/>
  <c r="AK189" i="9" s="1"/>
  <c r="AG189" i="9"/>
  <c r="AI188" i="9"/>
  <c r="AK188" i="9" s="1"/>
  <c r="AG188" i="9"/>
  <c r="AI187" i="9"/>
  <c r="AK187" i="9" s="1"/>
  <c r="AG187" i="9"/>
  <c r="AI186" i="9"/>
  <c r="AK186" i="9" s="1"/>
  <c r="AN186" i="9" s="1"/>
  <c r="AG186" i="9"/>
  <c r="AI185" i="9"/>
  <c r="AK185" i="9" s="1"/>
  <c r="AG185" i="9"/>
  <c r="AG184" i="9"/>
  <c r="AI183" i="9"/>
  <c r="AK183" i="9" s="1"/>
  <c r="AG183" i="9"/>
  <c r="AI182" i="9"/>
  <c r="AK182" i="9" s="1"/>
  <c r="AG182" i="9"/>
  <c r="AI181" i="9"/>
  <c r="AK181" i="9" s="1"/>
  <c r="AG181" i="9"/>
  <c r="AI180" i="9"/>
  <c r="AK180" i="9" s="1"/>
  <c r="AN180" i="9" s="1"/>
  <c r="AG180" i="9"/>
  <c r="AI179" i="9"/>
  <c r="AK179" i="9" s="1"/>
  <c r="AG179" i="9"/>
  <c r="AI178" i="9"/>
  <c r="AK178" i="9" s="1"/>
  <c r="AG178" i="9"/>
  <c r="AG177" i="9"/>
  <c r="AI176" i="9"/>
  <c r="AK176" i="9" s="1"/>
  <c r="AG176" i="9"/>
  <c r="AG175" i="9"/>
  <c r="AI174" i="9"/>
  <c r="AK174" i="9" s="1"/>
  <c r="AN174" i="9" s="1"/>
  <c r="AG174" i="9"/>
  <c r="AI173" i="9"/>
  <c r="AK173" i="9" s="1"/>
  <c r="AG173" i="9"/>
  <c r="AI172" i="9"/>
  <c r="AK172" i="9" s="1"/>
  <c r="AG172" i="9"/>
  <c r="AI171" i="9"/>
  <c r="AK171" i="9" s="1"/>
  <c r="AG171" i="9"/>
  <c r="AI170" i="9"/>
  <c r="AK170" i="9" s="1"/>
  <c r="AG170" i="9"/>
  <c r="AI169" i="9"/>
  <c r="AK169" i="9" s="1"/>
  <c r="AG169" i="9"/>
  <c r="AI168" i="9"/>
  <c r="AG168" i="9"/>
  <c r="AI167" i="9"/>
  <c r="AK167" i="9" s="1"/>
  <c r="AG167" i="9"/>
  <c r="AG166" i="9"/>
  <c r="AI165" i="9"/>
  <c r="AK165" i="9" s="1"/>
  <c r="AG165" i="9"/>
  <c r="AI164" i="9"/>
  <c r="AK164" i="9" s="1"/>
  <c r="AG164" i="9"/>
  <c r="AI163" i="9"/>
  <c r="AK163" i="9" s="1"/>
  <c r="AN163" i="9" s="1"/>
  <c r="AG163" i="9"/>
  <c r="AI162" i="9"/>
  <c r="AK162" i="9" s="1"/>
  <c r="AN162" i="9" s="1"/>
  <c r="AG162" i="9"/>
  <c r="AI161" i="9"/>
  <c r="AK161" i="9" s="1"/>
  <c r="AG161" i="9"/>
  <c r="AI160" i="9"/>
  <c r="AK160" i="9" s="1"/>
  <c r="AG160" i="9"/>
  <c r="AG159" i="9"/>
  <c r="AI158" i="9"/>
  <c r="AK158" i="9" s="1"/>
  <c r="AG158" i="9"/>
  <c r="AG157" i="9"/>
  <c r="AI156" i="9"/>
  <c r="AK156" i="9" s="1"/>
  <c r="AN156" i="9" s="1"/>
  <c r="AG156" i="9"/>
  <c r="AI155" i="9"/>
  <c r="AK155" i="9" s="1"/>
  <c r="AG155" i="9"/>
  <c r="AI154" i="9"/>
  <c r="AK154" i="9" s="1"/>
  <c r="AG154" i="9"/>
  <c r="AI153" i="9"/>
  <c r="AK153" i="9" s="1"/>
  <c r="AN153" i="9" s="1"/>
  <c r="AG153" i="9"/>
  <c r="AI152" i="9"/>
  <c r="AK152" i="9" s="1"/>
  <c r="AG152" i="9"/>
  <c r="AI151" i="9"/>
  <c r="AK151" i="9" s="1"/>
  <c r="AG151" i="9"/>
  <c r="AI150" i="9"/>
  <c r="AK150" i="9" s="1"/>
  <c r="AG150" i="9"/>
  <c r="AI149" i="9"/>
  <c r="AK149" i="9" s="1"/>
  <c r="AG149" i="9"/>
  <c r="AG148" i="9"/>
  <c r="AI147" i="9"/>
  <c r="AK147" i="9" s="1"/>
  <c r="AG147" i="9"/>
  <c r="AI146" i="9"/>
  <c r="AK146" i="9" s="1"/>
  <c r="AN146" i="9" s="1"/>
  <c r="AG146" i="9"/>
  <c r="AI145" i="9"/>
  <c r="AK145" i="9" s="1"/>
  <c r="AG145" i="9"/>
  <c r="AI144" i="9"/>
  <c r="AK144" i="9" s="1"/>
  <c r="AN144" i="9" s="1"/>
  <c r="AG144" i="9"/>
  <c r="AI143" i="9"/>
  <c r="AK143" i="9" s="1"/>
  <c r="AG143" i="9"/>
  <c r="AI142" i="9"/>
  <c r="AK142" i="9" s="1"/>
  <c r="AG142" i="9"/>
  <c r="AG141" i="9"/>
  <c r="AI140" i="9"/>
  <c r="AK140" i="9" s="1"/>
  <c r="AG140" i="9"/>
  <c r="AG139" i="9"/>
  <c r="AI138" i="9"/>
  <c r="AK138" i="9" s="1"/>
  <c r="AN138" i="9" s="1"/>
  <c r="AG138" i="9"/>
  <c r="AI137" i="9"/>
  <c r="AK137" i="9" s="1"/>
  <c r="AG137" i="9"/>
  <c r="AI136" i="9"/>
  <c r="AK136" i="9" s="1"/>
  <c r="AG136" i="9"/>
  <c r="AI135" i="9"/>
  <c r="AK135" i="9" s="1"/>
  <c r="AG135" i="9"/>
  <c r="AI134" i="9"/>
  <c r="AK134" i="9" s="1"/>
  <c r="AN134" i="9" s="1"/>
  <c r="AG134" i="9"/>
  <c r="AI133" i="9"/>
  <c r="AK133" i="9" s="1"/>
  <c r="AG133" i="9"/>
  <c r="AI132" i="9"/>
  <c r="AK132" i="9" s="1"/>
  <c r="AN132" i="9" s="1"/>
  <c r="AG132" i="9"/>
  <c r="AI131" i="9"/>
  <c r="AK131" i="9" s="1"/>
  <c r="AG131" i="9"/>
  <c r="AG130" i="9"/>
  <c r="AI129" i="9"/>
  <c r="AK129" i="9" s="1"/>
  <c r="AN129" i="9" s="1"/>
  <c r="AG129" i="9"/>
  <c r="AI128" i="9"/>
  <c r="AK128" i="9" s="1"/>
  <c r="AG128" i="9"/>
  <c r="AI127" i="9"/>
  <c r="AK127" i="9" s="1"/>
  <c r="AG127" i="9"/>
  <c r="AI126" i="9"/>
  <c r="AK126" i="9" s="1"/>
  <c r="AN126" i="9" s="1"/>
  <c r="AG126" i="9"/>
  <c r="AI125" i="9"/>
  <c r="AK125" i="9" s="1"/>
  <c r="AG125" i="9"/>
  <c r="AI124" i="9"/>
  <c r="AK124" i="9" s="1"/>
  <c r="AG124" i="9"/>
  <c r="AG123" i="9"/>
  <c r="AI122" i="9"/>
  <c r="AK122" i="9" s="1"/>
  <c r="AN122" i="9" s="1"/>
  <c r="AG122" i="9"/>
  <c r="AG121" i="9"/>
  <c r="AI120" i="9"/>
  <c r="AK120" i="9" s="1"/>
  <c r="AN120" i="9" s="1"/>
  <c r="AG120" i="9"/>
  <c r="AI119" i="9"/>
  <c r="AK119" i="9" s="1"/>
  <c r="AG119" i="9"/>
  <c r="AI118" i="9"/>
  <c r="AK118" i="9" s="1"/>
  <c r="AG118" i="9"/>
  <c r="AI117" i="9"/>
  <c r="AK117" i="9" s="1"/>
  <c r="AN117" i="9" s="1"/>
  <c r="AG117" i="9"/>
  <c r="AI116" i="9"/>
  <c r="AK116" i="9" s="1"/>
  <c r="AG116" i="9"/>
  <c r="AI115" i="9"/>
  <c r="AK115" i="9" s="1"/>
  <c r="AN115" i="9" s="1"/>
  <c r="AG115" i="9"/>
  <c r="AI114" i="9"/>
  <c r="AK114" i="9" s="1"/>
  <c r="AN114" i="9" s="1"/>
  <c r="AG114" i="9"/>
  <c r="AI113" i="9"/>
  <c r="AK113" i="9" s="1"/>
  <c r="AN113" i="9" s="1"/>
  <c r="AG113" i="9"/>
  <c r="AG112" i="9"/>
  <c r="AI111" i="9"/>
  <c r="AK111" i="9" s="1"/>
  <c r="AG111" i="9"/>
  <c r="AI110" i="9"/>
  <c r="AK110" i="9" s="1"/>
  <c r="AG110" i="9"/>
  <c r="AI109" i="9"/>
  <c r="AK109" i="9" s="1"/>
  <c r="AG109" i="9"/>
  <c r="AI108" i="9"/>
  <c r="AK108" i="9" s="1"/>
  <c r="AN108" i="9" s="1"/>
  <c r="AG108" i="9"/>
  <c r="AI107" i="9"/>
  <c r="AK107" i="9" s="1"/>
  <c r="AG107" i="9"/>
  <c r="AI106" i="9"/>
  <c r="AK106" i="9" s="1"/>
  <c r="AG106" i="9"/>
  <c r="AG105" i="9"/>
  <c r="AI104" i="9"/>
  <c r="AK104" i="9" s="1"/>
  <c r="AG104" i="9"/>
  <c r="AG103" i="9"/>
  <c r="AI102" i="9"/>
  <c r="AK102" i="9" s="1"/>
  <c r="AG102" i="9"/>
  <c r="AI101" i="9"/>
  <c r="AK101" i="9" s="1"/>
  <c r="AN101" i="9" s="1"/>
  <c r="AG101" i="9"/>
  <c r="AI100" i="9"/>
  <c r="AK100" i="9" s="1"/>
  <c r="AG100" i="9"/>
  <c r="AI99" i="9"/>
  <c r="AK99" i="9" s="1"/>
  <c r="AG99" i="9"/>
  <c r="AI98" i="9"/>
  <c r="AK98" i="9" s="1"/>
  <c r="AG98" i="9"/>
  <c r="AI97" i="9"/>
  <c r="AK97" i="9" s="1"/>
  <c r="AG97" i="9"/>
  <c r="AI96" i="9"/>
  <c r="AK96" i="9" s="1"/>
  <c r="AG96" i="9"/>
  <c r="AI95" i="9"/>
  <c r="AK95" i="9" s="1"/>
  <c r="AG95" i="9"/>
  <c r="AG94" i="9"/>
  <c r="AI93" i="9"/>
  <c r="AK93" i="9" s="1"/>
  <c r="AG93" i="9"/>
  <c r="AI92" i="9"/>
  <c r="AK92" i="9" s="1"/>
  <c r="AN92" i="9" s="1"/>
  <c r="AG92" i="9"/>
  <c r="AI91" i="9"/>
  <c r="AK91" i="9" s="1"/>
  <c r="AG91" i="9"/>
  <c r="AI90" i="9"/>
  <c r="AK90" i="9" s="1"/>
  <c r="AG90" i="9"/>
  <c r="AI89" i="9"/>
  <c r="AK89" i="9" s="1"/>
  <c r="AG89" i="9"/>
  <c r="AI88" i="9"/>
  <c r="AK88" i="9" s="1"/>
  <c r="AG88" i="9"/>
  <c r="AG87" i="9"/>
  <c r="AI86" i="9"/>
  <c r="AK86" i="9" s="1"/>
  <c r="AG86" i="9"/>
  <c r="AG85" i="9"/>
  <c r="AI84" i="9"/>
  <c r="AK84" i="9" s="1"/>
  <c r="AG84" i="9"/>
  <c r="AI83" i="9"/>
  <c r="AK83" i="9" s="1"/>
  <c r="AG83" i="9"/>
  <c r="AI82" i="9"/>
  <c r="AK82" i="9" s="1"/>
  <c r="AG82" i="9"/>
  <c r="AI81" i="9"/>
  <c r="AK81" i="9" s="1"/>
  <c r="AG81" i="9"/>
  <c r="AI80" i="9"/>
  <c r="AK80" i="9" s="1"/>
  <c r="AG80" i="9"/>
  <c r="AI79" i="9"/>
  <c r="AK79" i="9" s="1"/>
  <c r="AG79" i="9"/>
  <c r="AI78" i="9"/>
  <c r="AK78" i="9" s="1"/>
  <c r="AG78" i="9"/>
  <c r="AI77" i="9"/>
  <c r="AK77" i="9" s="1"/>
  <c r="AN77" i="9" s="1"/>
  <c r="AG77" i="9"/>
  <c r="AG76" i="9"/>
  <c r="AI75" i="9"/>
  <c r="AK75" i="9" s="1"/>
  <c r="AN75" i="9" s="1"/>
  <c r="AG75" i="9"/>
  <c r="AI74" i="9"/>
  <c r="AK74" i="9" s="1"/>
  <c r="AG74" i="9"/>
  <c r="AI73" i="9"/>
  <c r="AK73" i="9" s="1"/>
  <c r="AN73" i="9" s="1"/>
  <c r="AG73" i="9"/>
  <c r="AI72" i="9"/>
  <c r="AK72" i="9" s="1"/>
  <c r="AG72" i="9"/>
  <c r="AI71" i="9"/>
  <c r="AK71" i="9" s="1"/>
  <c r="AG71" i="9"/>
  <c r="AI70" i="9"/>
  <c r="AK70" i="9" s="1"/>
  <c r="AG70" i="9"/>
  <c r="AG69" i="9"/>
  <c r="AI68" i="9"/>
  <c r="AK68" i="9" s="1"/>
  <c r="AG68" i="9"/>
  <c r="AG67" i="9"/>
  <c r="AI66" i="9"/>
  <c r="AK66" i="9" s="1"/>
  <c r="AN66" i="9" s="1"/>
  <c r="AG66" i="9"/>
  <c r="AI65" i="9"/>
  <c r="AK65" i="9" s="1"/>
  <c r="AG65" i="9"/>
  <c r="AI64" i="9"/>
  <c r="AK64" i="9" s="1"/>
  <c r="AG64" i="9"/>
  <c r="AI63" i="9"/>
  <c r="AK63" i="9" s="1"/>
  <c r="AG63" i="9"/>
  <c r="AI62" i="9"/>
  <c r="AK62" i="9" s="1"/>
  <c r="AG62" i="9"/>
  <c r="AI61" i="9"/>
  <c r="AK61" i="9" s="1"/>
  <c r="AG61" i="9"/>
  <c r="AI60" i="9"/>
  <c r="AK60" i="9" s="1"/>
  <c r="AN60" i="9" s="1"/>
  <c r="AG60" i="9"/>
  <c r="AI59" i="9"/>
  <c r="AK59" i="9" s="1"/>
  <c r="AG59" i="9"/>
  <c r="AG58" i="9"/>
  <c r="AI57" i="9"/>
  <c r="AK57" i="9" s="1"/>
  <c r="AG57" i="9"/>
  <c r="AI56" i="9"/>
  <c r="AK56" i="9" s="1"/>
  <c r="AN56" i="9" s="1"/>
  <c r="AG56" i="9"/>
  <c r="AI55" i="9"/>
  <c r="AK55" i="9" s="1"/>
  <c r="AG55" i="9"/>
  <c r="AI54" i="9"/>
  <c r="AK54" i="9" s="1"/>
  <c r="AN54" i="9" s="1"/>
  <c r="AG54" i="9"/>
  <c r="AI53" i="9"/>
  <c r="AK53" i="9" s="1"/>
  <c r="AN53" i="9" s="1"/>
  <c r="AG53" i="9"/>
  <c r="AI52" i="9"/>
  <c r="AK52" i="9" s="1"/>
  <c r="AG52" i="9"/>
  <c r="AG51" i="9"/>
  <c r="AI50" i="9"/>
  <c r="AK50" i="9" s="1"/>
  <c r="AG50" i="9"/>
  <c r="AG49" i="9"/>
  <c r="AG48" i="9"/>
  <c r="AI47" i="9"/>
  <c r="AK47" i="9" s="1"/>
  <c r="AG47" i="9"/>
  <c r="AI46" i="9"/>
  <c r="AK46" i="9" s="1"/>
  <c r="AG46" i="9"/>
  <c r="AG45" i="9"/>
  <c r="AI44" i="9"/>
  <c r="AK44" i="9" s="1"/>
  <c r="AN44" i="9" s="1"/>
  <c r="AG44" i="9"/>
  <c r="AI43" i="9"/>
  <c r="AK43" i="9" s="1"/>
  <c r="AG43" i="9"/>
  <c r="AG42" i="9"/>
  <c r="AI41" i="9"/>
  <c r="AK41" i="9" s="1"/>
  <c r="AG41" i="9"/>
  <c r="AG40" i="9"/>
  <c r="AG39" i="9"/>
  <c r="AI38" i="9"/>
  <c r="AK38" i="9" s="1"/>
  <c r="AG38" i="9"/>
  <c r="AI37" i="9"/>
  <c r="AK37" i="9" s="1"/>
  <c r="AN37" i="9" s="1"/>
  <c r="AG37" i="9"/>
  <c r="AG36" i="9"/>
  <c r="AI35" i="9"/>
  <c r="AK35" i="9" s="1"/>
  <c r="AG35" i="9"/>
  <c r="AI34" i="9"/>
  <c r="AK34" i="9" s="1"/>
  <c r="AG34" i="9"/>
  <c r="AG33" i="9"/>
  <c r="AI32" i="9"/>
  <c r="AK32" i="9" s="1"/>
  <c r="AG32" i="9"/>
  <c r="AG31" i="9"/>
  <c r="AG30" i="9"/>
  <c r="AI30" i="9" s="1"/>
  <c r="AK30" i="9" s="1"/>
  <c r="AI29" i="9"/>
  <c r="AK29" i="9" s="1"/>
  <c r="AG29" i="9"/>
  <c r="AI28" i="9"/>
  <c r="AK28" i="9" s="1"/>
  <c r="AG28" i="9"/>
  <c r="AG27" i="9"/>
  <c r="AI27" i="9" s="1"/>
  <c r="AI26" i="9"/>
  <c r="AK26" i="9" s="1"/>
  <c r="AG26" i="9"/>
  <c r="AI25" i="9"/>
  <c r="AK25" i="9" s="1"/>
  <c r="AN25" i="9" s="1"/>
  <c r="AG25" i="9"/>
  <c r="AG24" i="9"/>
  <c r="AI24" i="9" s="1"/>
  <c r="AK24" i="9" s="1"/>
  <c r="AG23" i="9"/>
  <c r="AG22" i="9"/>
  <c r="AG21" i="9"/>
  <c r="AG20" i="9"/>
  <c r="AG19" i="9"/>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L222" i="3"/>
  <c r="AL223" i="3"/>
  <c r="AL224" i="3"/>
  <c r="AL225" i="3"/>
  <c r="AL226" i="3"/>
  <c r="AL227" i="3"/>
  <c r="AL228" i="3"/>
  <c r="AL229" i="3"/>
  <c r="AL230" i="3"/>
  <c r="AL231" i="3"/>
  <c r="AL232" i="3"/>
  <c r="AL233" i="3"/>
  <c r="AL234" i="3"/>
  <c r="AL235" i="3"/>
  <c r="AL236" i="3"/>
  <c r="AL237" i="3"/>
  <c r="AL238" i="3"/>
  <c r="AL239" i="3"/>
  <c r="AL240" i="3"/>
  <c r="AL241" i="3"/>
  <c r="AL242" i="3"/>
  <c r="AL243" i="3"/>
  <c r="AL244" i="3"/>
  <c r="AL245" i="3"/>
  <c r="AL246" i="3"/>
  <c r="AL247" i="3"/>
  <c r="AL248" i="3"/>
  <c r="AL249" i="3"/>
  <c r="AL250" i="3"/>
  <c r="AL251" i="3"/>
  <c r="AL252" i="3"/>
  <c r="AL253" i="3"/>
  <c r="AL254" i="3"/>
  <c r="AL255" i="3"/>
  <c r="AL256" i="3"/>
  <c r="AL257" i="3"/>
  <c r="AL258" i="3"/>
  <c r="AL259" i="3"/>
  <c r="AL260" i="3"/>
  <c r="AL261" i="3"/>
  <c r="AL262" i="3"/>
  <c r="AL263" i="3"/>
  <c r="AL264" i="3"/>
  <c r="AL265" i="3"/>
  <c r="AL266" i="3"/>
  <c r="AL267" i="3"/>
  <c r="AL268" i="3"/>
  <c r="AL269" i="3"/>
  <c r="AL270" i="3"/>
  <c r="AL271" i="3"/>
  <c r="AL272" i="3"/>
  <c r="AL273" i="3"/>
  <c r="AL274" i="3"/>
  <c r="AL275" i="3"/>
  <c r="AL276" i="3"/>
  <c r="AL277" i="3"/>
  <c r="AL278" i="3"/>
  <c r="AL279" i="3"/>
  <c r="AL280" i="3"/>
  <c r="AL281" i="3"/>
  <c r="AL282" i="3"/>
  <c r="AL283" i="3"/>
  <c r="AL284" i="3"/>
  <c r="AL285" i="3"/>
  <c r="AL286" i="3"/>
  <c r="AL287" i="3"/>
  <c r="AL288" i="3"/>
  <c r="AL289" i="3"/>
  <c r="AL290" i="3"/>
  <c r="AL291" i="3"/>
  <c r="AL292" i="3"/>
  <c r="AL293" i="3"/>
  <c r="AL294" i="3"/>
  <c r="AL295" i="3"/>
  <c r="AL296" i="3"/>
  <c r="AL297" i="3"/>
  <c r="AL298" i="3"/>
  <c r="AL299" i="3"/>
  <c r="AL300" i="3"/>
  <c r="AL301" i="3"/>
  <c r="AL302" i="3"/>
  <c r="AL303" i="3"/>
  <c r="AL304" i="3"/>
  <c r="AL305" i="3"/>
  <c r="AL306" i="3"/>
  <c r="AL307" i="3"/>
  <c r="AL308" i="3"/>
  <c r="AL309" i="3"/>
  <c r="AL310" i="3"/>
  <c r="AL311" i="3"/>
  <c r="AL312" i="3"/>
  <c r="AL313" i="3"/>
  <c r="AL314" i="3"/>
  <c r="AL315" i="3"/>
  <c r="AL316" i="3"/>
  <c r="AL317" i="3"/>
  <c r="AL318" i="3"/>
  <c r="AL319" i="3"/>
  <c r="AL320" i="3"/>
  <c r="AL321" i="3"/>
  <c r="AL322" i="3"/>
  <c r="AL323" i="3"/>
  <c r="AL324" i="3"/>
  <c r="AL325" i="3"/>
  <c r="AL326" i="3"/>
  <c r="AL327" i="3"/>
  <c r="AL328" i="3"/>
  <c r="AL329" i="3"/>
  <c r="AL330" i="3"/>
  <c r="AL331" i="3"/>
  <c r="AL332" i="3"/>
  <c r="AL333" i="3"/>
  <c r="AL334" i="3"/>
  <c r="AL335" i="3"/>
  <c r="AL336" i="3"/>
  <c r="AL337" i="3"/>
  <c r="AL338" i="3"/>
  <c r="AL339" i="3"/>
  <c r="AL340" i="3"/>
  <c r="AL341" i="3"/>
  <c r="AL342" i="3"/>
  <c r="AL343" i="3"/>
  <c r="AL344" i="3"/>
  <c r="AL345" i="3"/>
  <c r="AL346" i="3"/>
  <c r="AL347" i="3"/>
  <c r="AL348" i="3"/>
  <c r="AL349" i="3"/>
  <c r="AL350" i="3"/>
  <c r="AL351" i="3"/>
  <c r="AL352" i="3"/>
  <c r="AL353" i="3"/>
  <c r="AL354" i="3"/>
  <c r="AL355" i="3"/>
  <c r="AL356" i="3"/>
  <c r="AL357" i="3"/>
  <c r="AL358" i="3"/>
  <c r="AL359" i="3"/>
  <c r="AL360" i="3"/>
  <c r="AL361" i="3"/>
  <c r="AL362" i="3"/>
  <c r="AL363" i="3"/>
  <c r="AL364" i="3"/>
  <c r="AL365" i="3"/>
  <c r="AL366" i="3"/>
  <c r="AL367" i="3"/>
  <c r="AL368" i="3"/>
  <c r="AL369" i="3"/>
  <c r="AL370" i="3"/>
  <c r="AL371" i="3"/>
  <c r="AL372" i="3"/>
  <c r="AL373" i="3"/>
  <c r="AL374" i="3"/>
  <c r="AL375" i="3"/>
  <c r="AL376" i="3"/>
  <c r="AL377" i="3"/>
  <c r="AL378" i="3"/>
  <c r="AL379" i="3"/>
  <c r="AL380" i="3"/>
  <c r="AL381" i="3"/>
  <c r="AL382" i="3"/>
  <c r="AL383" i="3"/>
  <c r="AL384" i="3"/>
  <c r="AL385" i="3"/>
  <c r="AL386" i="3"/>
  <c r="AL387" i="3"/>
  <c r="AL388" i="3"/>
  <c r="AL389" i="3"/>
  <c r="AL390" i="3"/>
  <c r="AL391" i="3"/>
  <c r="AL392" i="3"/>
  <c r="AL393" i="3"/>
  <c r="AL394" i="3"/>
  <c r="AL395" i="3"/>
  <c r="AL396" i="3"/>
  <c r="AL397" i="3"/>
  <c r="AL398" i="3"/>
  <c r="AL399" i="3"/>
  <c r="AL400" i="3"/>
  <c r="AL401" i="3"/>
  <c r="AL402" i="3"/>
  <c r="AL403" i="3"/>
  <c r="AL404" i="3"/>
  <c r="AL405" i="3"/>
  <c r="AL406" i="3"/>
  <c r="AL407" i="3"/>
  <c r="AL408" i="3"/>
  <c r="AL409" i="3"/>
  <c r="AL410" i="3"/>
  <c r="AL411" i="3"/>
  <c r="AL412" i="3"/>
  <c r="AL413" i="3"/>
  <c r="AL414" i="3"/>
  <c r="AL415" i="3"/>
  <c r="AL416" i="3"/>
  <c r="AL417" i="3"/>
  <c r="AL418" i="3"/>
  <c r="AL419" i="3"/>
  <c r="AL420" i="3"/>
  <c r="AL421" i="3"/>
  <c r="AL422" i="3"/>
  <c r="AL423" i="3"/>
  <c r="AL424" i="3"/>
  <c r="AL425" i="3"/>
  <c r="AL426" i="3"/>
  <c r="AL427" i="3"/>
  <c r="AL428" i="3"/>
  <c r="AL429" i="3"/>
  <c r="AL430" i="3"/>
  <c r="AL431" i="3"/>
  <c r="AL432" i="3"/>
  <c r="AL433" i="3"/>
  <c r="AL434" i="3"/>
  <c r="AL435" i="3"/>
  <c r="AL436" i="3"/>
  <c r="AL437" i="3"/>
  <c r="AL438" i="3"/>
  <c r="AL439" i="3"/>
  <c r="AL440" i="3"/>
  <c r="AL441" i="3"/>
  <c r="AL442" i="3"/>
  <c r="AL443" i="3"/>
  <c r="AL444" i="3"/>
  <c r="AL445" i="3"/>
  <c r="AL446" i="3"/>
  <c r="AL447" i="3"/>
  <c r="AL448" i="3"/>
  <c r="AL449" i="3"/>
  <c r="AL450" i="3"/>
  <c r="AL451" i="3"/>
  <c r="AL452" i="3"/>
  <c r="AL453" i="3"/>
  <c r="AL454" i="3"/>
  <c r="AL455" i="3"/>
  <c r="AL456" i="3"/>
  <c r="AL457" i="3"/>
  <c r="AL458" i="3"/>
  <c r="AL459" i="3"/>
  <c r="AL460" i="3"/>
  <c r="AL461" i="3"/>
  <c r="AL462" i="3"/>
  <c r="AL463" i="3"/>
  <c r="AL464" i="3"/>
  <c r="AL465" i="3"/>
  <c r="AL466" i="3"/>
  <c r="AL467" i="3"/>
  <c r="AL18" i="3"/>
  <c r="AH26" i="3"/>
  <c r="AJ26" i="3" s="1"/>
  <c r="AH38" i="3"/>
  <c r="AJ38" i="3" s="1"/>
  <c r="AH44" i="3"/>
  <c r="AJ44" i="3" s="1"/>
  <c r="AH50" i="3"/>
  <c r="AJ50" i="3" s="1"/>
  <c r="AH70" i="3"/>
  <c r="AJ70" i="3" s="1"/>
  <c r="AH74" i="3"/>
  <c r="AJ74" i="3" s="1"/>
  <c r="AH82" i="3"/>
  <c r="AJ82" i="3" s="1"/>
  <c r="AH86" i="3"/>
  <c r="AJ86" i="3" s="1"/>
  <c r="AH94" i="3"/>
  <c r="AJ94" i="3" s="1"/>
  <c r="AH98" i="3"/>
  <c r="AJ98" i="3" s="1"/>
  <c r="AH106" i="3"/>
  <c r="AJ106" i="3" s="1"/>
  <c r="AH110" i="3"/>
  <c r="AJ110" i="3" s="1"/>
  <c r="AH118" i="3"/>
  <c r="AJ118" i="3" s="1"/>
  <c r="AH122" i="3"/>
  <c r="AJ122" i="3" s="1"/>
  <c r="AH130" i="3"/>
  <c r="AJ130" i="3" s="1"/>
  <c r="AH134" i="3"/>
  <c r="AJ134" i="3" s="1"/>
  <c r="AH136" i="3"/>
  <c r="AJ136" i="3" s="1"/>
  <c r="AH142" i="3"/>
  <c r="AJ142" i="3" s="1"/>
  <c r="AH146" i="3"/>
  <c r="AJ146" i="3" s="1"/>
  <c r="AH154" i="3"/>
  <c r="AJ154" i="3" s="1"/>
  <c r="AH158" i="3"/>
  <c r="AJ158" i="3" s="1"/>
  <c r="AH160" i="3"/>
  <c r="AJ160" i="3" s="1"/>
  <c r="AH176" i="3"/>
  <c r="AJ176" i="3" s="1"/>
  <c r="AH190" i="3"/>
  <c r="AJ190" i="3" s="1"/>
  <c r="AH206" i="3"/>
  <c r="AJ206" i="3" s="1"/>
  <c r="AH214" i="3"/>
  <c r="AJ214" i="3" s="1"/>
  <c r="AH230" i="3"/>
  <c r="AJ230" i="3" s="1"/>
  <c r="AH238" i="3"/>
  <c r="AJ238" i="3" s="1"/>
  <c r="AH254" i="3"/>
  <c r="AJ254" i="3" s="1"/>
  <c r="AH262" i="3"/>
  <c r="AJ262" i="3" s="1"/>
  <c r="AH278" i="3"/>
  <c r="AJ278" i="3" s="1"/>
  <c r="AH286" i="3"/>
  <c r="AJ286" i="3" s="1"/>
  <c r="AH302" i="3"/>
  <c r="AJ302" i="3" s="1"/>
  <c r="AH310" i="3"/>
  <c r="AJ310" i="3" s="1"/>
  <c r="AH326" i="3"/>
  <c r="AJ326" i="3" s="1"/>
  <c r="AH334" i="3"/>
  <c r="AJ334" i="3" s="1"/>
  <c r="AH350" i="3"/>
  <c r="AJ350" i="3" s="1"/>
  <c r="AH371" i="3"/>
  <c r="AJ371" i="3" s="1"/>
  <c r="AH374" i="3"/>
  <c r="AJ374" i="3" s="1"/>
  <c r="AH382" i="3"/>
  <c r="AJ382" i="3" s="1"/>
  <c r="AH398" i="3"/>
  <c r="AJ398" i="3" s="1"/>
  <c r="AH406" i="3"/>
  <c r="AJ406" i="3" s="1"/>
  <c r="AH414" i="3"/>
  <c r="AJ414" i="3" s="1"/>
  <c r="AM414" i="3" s="1"/>
  <c r="AH422" i="3"/>
  <c r="AJ422" i="3" s="1"/>
  <c r="AH430" i="3"/>
  <c r="AJ430" i="3" s="1"/>
  <c r="K18" i="3"/>
  <c r="D39" i="7"/>
  <c r="D23" i="7"/>
  <c r="D7" i="7"/>
  <c r="AW18" i="3"/>
  <c r="AW24" i="3"/>
  <c r="AW27" i="3"/>
  <c r="AW30" i="3"/>
  <c r="AW33" i="3"/>
  <c r="AW36" i="3"/>
  <c r="AW39" i="3"/>
  <c r="AW42" i="3"/>
  <c r="AW45" i="3"/>
  <c r="AW48" i="3"/>
  <c r="AW51" i="3"/>
  <c r="AW54" i="3"/>
  <c r="AW57" i="3"/>
  <c r="AW60" i="3"/>
  <c r="AW63" i="3"/>
  <c r="AW66" i="3"/>
  <c r="AW69" i="3"/>
  <c r="AW72" i="3"/>
  <c r="AW75" i="3"/>
  <c r="AW78" i="3"/>
  <c r="AW81" i="3"/>
  <c r="AW84" i="3"/>
  <c r="AW87" i="3"/>
  <c r="AW90" i="3"/>
  <c r="AW93" i="3"/>
  <c r="AW96" i="3"/>
  <c r="AW99" i="3"/>
  <c r="AW102" i="3"/>
  <c r="AW105" i="3"/>
  <c r="AW108" i="3"/>
  <c r="AW111" i="3"/>
  <c r="AW114" i="3"/>
  <c r="AW117" i="3"/>
  <c r="AW120" i="3"/>
  <c r="AW123" i="3"/>
  <c r="AW126" i="3"/>
  <c r="AW129" i="3"/>
  <c r="AW132" i="3"/>
  <c r="AW135" i="3"/>
  <c r="AW138" i="3"/>
  <c r="AW141" i="3"/>
  <c r="AW144" i="3"/>
  <c r="AW147" i="3"/>
  <c r="AW150" i="3"/>
  <c r="AW153" i="3"/>
  <c r="AW156" i="3"/>
  <c r="AW159" i="3"/>
  <c r="AW162" i="3"/>
  <c r="AW165" i="3"/>
  <c r="AW168" i="3"/>
  <c r="AW171" i="3"/>
  <c r="AW174" i="3"/>
  <c r="AW177" i="3"/>
  <c r="AW180" i="3"/>
  <c r="AW183" i="3"/>
  <c r="AW186" i="3"/>
  <c r="AW189" i="3"/>
  <c r="AW192" i="3"/>
  <c r="AW195" i="3"/>
  <c r="AW198" i="3"/>
  <c r="AW201" i="3"/>
  <c r="AW204" i="3"/>
  <c r="AW207" i="3"/>
  <c r="AW210" i="3"/>
  <c r="AW213" i="3"/>
  <c r="AW216" i="3"/>
  <c r="AW219" i="3"/>
  <c r="AW222" i="3"/>
  <c r="AW225" i="3"/>
  <c r="AW228" i="3"/>
  <c r="AW231" i="3"/>
  <c r="AW234" i="3"/>
  <c r="AW237" i="3"/>
  <c r="AW240" i="3"/>
  <c r="AW243" i="3"/>
  <c r="AW246" i="3"/>
  <c r="AW249" i="3"/>
  <c r="AW252" i="3"/>
  <c r="AW255" i="3"/>
  <c r="AW258" i="3"/>
  <c r="AW261" i="3"/>
  <c r="AW264" i="3"/>
  <c r="AW267" i="3"/>
  <c r="AW270" i="3"/>
  <c r="AW273" i="3"/>
  <c r="AW276" i="3"/>
  <c r="AW279" i="3"/>
  <c r="AW282" i="3"/>
  <c r="AW285" i="3"/>
  <c r="AW288" i="3"/>
  <c r="AW291" i="3"/>
  <c r="AW294" i="3"/>
  <c r="AW297" i="3"/>
  <c r="AW300" i="3"/>
  <c r="AW303" i="3"/>
  <c r="AW306" i="3"/>
  <c r="AW309" i="3"/>
  <c r="AW312" i="3"/>
  <c r="AW315" i="3"/>
  <c r="AW318" i="3"/>
  <c r="AW321" i="3"/>
  <c r="AW324" i="3"/>
  <c r="AW327" i="3"/>
  <c r="AW330" i="3"/>
  <c r="AW333" i="3"/>
  <c r="AW336" i="3"/>
  <c r="AW339" i="3"/>
  <c r="AW342" i="3"/>
  <c r="AW345" i="3"/>
  <c r="AW348" i="3"/>
  <c r="AW351" i="3"/>
  <c r="AW354" i="3"/>
  <c r="AW357" i="3"/>
  <c r="AW360" i="3"/>
  <c r="AW363" i="3"/>
  <c r="AW366" i="3"/>
  <c r="AW369" i="3"/>
  <c r="AW372" i="3"/>
  <c r="AW375" i="3"/>
  <c r="AW378" i="3"/>
  <c r="AW381" i="3"/>
  <c r="AW384" i="3"/>
  <c r="AW387" i="3"/>
  <c r="AW390" i="3"/>
  <c r="AW393" i="3"/>
  <c r="AW396" i="3"/>
  <c r="AW399" i="3"/>
  <c r="AW402" i="3"/>
  <c r="AW405" i="3"/>
  <c r="AW408" i="3"/>
  <c r="AW411" i="3"/>
  <c r="AW414" i="3"/>
  <c r="AW417" i="3"/>
  <c r="AW420" i="3"/>
  <c r="AW423" i="3"/>
  <c r="AW426" i="3"/>
  <c r="AW429" i="3"/>
  <c r="AW432" i="3"/>
  <c r="AW435" i="3"/>
  <c r="AW438" i="3"/>
  <c r="AW441" i="3"/>
  <c r="AW444" i="3"/>
  <c r="AW447" i="3"/>
  <c r="AW450" i="3"/>
  <c r="AW453" i="3"/>
  <c r="AW456" i="3"/>
  <c r="AW459" i="3"/>
  <c r="AW462" i="3"/>
  <c r="AW465" i="3"/>
  <c r="C11" i="12"/>
  <c r="C9" i="12"/>
  <c r="C7" i="12"/>
  <c r="C5" i="12"/>
  <c r="K8" i="14"/>
  <c r="J8" i="14"/>
  <c r="H8" i="14"/>
  <c r="G8" i="14"/>
  <c r="F8" i="14"/>
  <c r="E8" i="14"/>
  <c r="C151" i="16"/>
  <c r="E151" i="16" s="1"/>
  <c r="C149" i="16"/>
  <c r="E149" i="16" s="1"/>
  <c r="H148" i="16"/>
  <c r="D147" i="16"/>
  <c r="H146" i="16"/>
  <c r="H144" i="16"/>
  <c r="D141" i="16"/>
  <c r="H139" i="16"/>
  <c r="H137" i="16"/>
  <c r="C136" i="16"/>
  <c r="E136" i="16" s="1"/>
  <c r="D135" i="16"/>
  <c r="F132" i="16"/>
  <c r="H129" i="16"/>
  <c r="D128" i="16"/>
  <c r="I127" i="16"/>
  <c r="H125" i="16"/>
  <c r="K123" i="16"/>
  <c r="L120" i="16"/>
  <c r="H116" i="16"/>
  <c r="H113" i="16"/>
  <c r="D111" i="16"/>
  <c r="H108" i="16"/>
  <c r="D103" i="16"/>
  <c r="F101" i="16"/>
  <c r="I89" i="16"/>
  <c r="I81" i="16"/>
  <c r="I80" i="16"/>
  <c r="K79" i="16"/>
  <c r="K77" i="16"/>
  <c r="C75" i="16"/>
  <c r="E75" i="16" s="1"/>
  <c r="D63" i="16"/>
  <c r="D55" i="16"/>
  <c r="K53" i="16"/>
  <c r="H50" i="16"/>
  <c r="H48" i="16"/>
  <c r="H44" i="16"/>
  <c r="H43" i="16"/>
  <c r="H42" i="16"/>
  <c r="H40" i="16"/>
  <c r="H39" i="16"/>
  <c r="H38" i="16"/>
  <c r="H36" i="16"/>
  <c r="H32" i="16"/>
  <c r="H31" i="16"/>
  <c r="H29" i="16"/>
  <c r="H28" i="16"/>
  <c r="H27" i="16"/>
  <c r="H26" i="16"/>
  <c r="H24" i="16"/>
  <c r="H19" i="16"/>
  <c r="H18" i="16"/>
  <c r="H17" i="16"/>
  <c r="F16" i="16"/>
  <c r="H15" i="16"/>
  <c r="H12" i="16"/>
  <c r="H7" i="16"/>
  <c r="H6" i="16"/>
  <c r="H151" i="13"/>
  <c r="H150" i="13"/>
  <c r="C148" i="13"/>
  <c r="E148" i="13" s="1"/>
  <c r="H146" i="13"/>
  <c r="H145" i="13"/>
  <c r="H142" i="13"/>
  <c r="H141" i="13"/>
  <c r="L140" i="13"/>
  <c r="H139" i="13"/>
  <c r="H138" i="13"/>
  <c r="H137" i="13"/>
  <c r="K136" i="13"/>
  <c r="H133" i="13"/>
  <c r="H129" i="13"/>
  <c r="H125" i="13"/>
  <c r="C120" i="13"/>
  <c r="E120" i="13" s="1"/>
  <c r="H115" i="13"/>
  <c r="H111" i="13"/>
  <c r="K108" i="13"/>
  <c r="H105" i="13"/>
  <c r="C104" i="13"/>
  <c r="E104" i="13" s="1"/>
  <c r="H102" i="13"/>
  <c r="H99" i="13"/>
  <c r="C96" i="13"/>
  <c r="E96" i="13" s="1"/>
  <c r="H93" i="13"/>
  <c r="H90" i="13"/>
  <c r="H87" i="13"/>
  <c r="H86" i="13"/>
  <c r="C84" i="13"/>
  <c r="E84" i="13" s="1"/>
  <c r="H83" i="13"/>
  <c r="H81" i="13"/>
  <c r="H80" i="13"/>
  <c r="H78" i="13"/>
  <c r="L77" i="13"/>
  <c r="H75" i="13"/>
  <c r="C72" i="13"/>
  <c r="E72" i="13" s="1"/>
  <c r="H71" i="13"/>
  <c r="H70" i="13"/>
  <c r="H69" i="13"/>
  <c r="H66" i="13"/>
  <c r="H65" i="13"/>
  <c r="C63" i="13"/>
  <c r="E63" i="13" s="1"/>
  <c r="H57" i="13"/>
  <c r="H54" i="13"/>
  <c r="H51" i="13"/>
  <c r="H49" i="13"/>
  <c r="H45" i="13"/>
  <c r="H42" i="13"/>
  <c r="H41" i="13"/>
  <c r="H39" i="13"/>
  <c r="H37" i="13"/>
  <c r="H33" i="13"/>
  <c r="H30" i="13"/>
  <c r="H29" i="13"/>
  <c r="F24" i="13"/>
  <c r="H21" i="13"/>
  <c r="H18" i="13"/>
  <c r="L132" i="13"/>
  <c r="J141" i="13"/>
  <c r="C72" i="16"/>
  <c r="E72" i="16" s="1"/>
  <c r="F72" i="16"/>
  <c r="F48" i="16"/>
  <c r="D132" i="13"/>
  <c r="C132" i="13"/>
  <c r="E132" i="13" s="1"/>
  <c r="J36" i="16"/>
  <c r="J71" i="16"/>
  <c r="K72" i="16"/>
  <c r="I120" i="16"/>
  <c r="K139" i="16"/>
  <c r="F117" i="13"/>
  <c r="I81" i="13"/>
  <c r="F129" i="13"/>
  <c r="I132" i="13"/>
  <c r="F132" i="13"/>
  <c r="H14" i="13"/>
  <c r="H12" i="13"/>
  <c r="H11" i="13"/>
  <c r="H9" i="13"/>
  <c r="H7" i="13"/>
  <c r="D42" i="11"/>
  <c r="D25" i="11"/>
  <c r="D8" i="11"/>
  <c r="L15" i="9"/>
  <c r="J15" i="9"/>
  <c r="BR10" i="9"/>
  <c r="AH28" i="3"/>
  <c r="AJ28" i="3" s="1"/>
  <c r="AH32" i="3"/>
  <c r="AJ32" i="3" s="1"/>
  <c r="AH52" i="3"/>
  <c r="AJ52" i="3" s="1"/>
  <c r="AH58" i="3"/>
  <c r="AJ58" i="3" s="1"/>
  <c r="AH62" i="3"/>
  <c r="AJ62" i="3" s="1"/>
  <c r="AH76" i="3"/>
  <c r="AJ76" i="3" s="1"/>
  <c r="AH80" i="3"/>
  <c r="AJ80" i="3" s="1"/>
  <c r="AH88" i="3"/>
  <c r="AJ88" i="3" s="1"/>
  <c r="AH100" i="3"/>
  <c r="AJ100" i="3" s="1"/>
  <c r="AH112" i="3"/>
  <c r="AJ112" i="3" s="1"/>
  <c r="AH116" i="3"/>
  <c r="AJ116" i="3" s="1"/>
  <c r="AH124" i="3"/>
  <c r="AJ124" i="3" s="1"/>
  <c r="AH128" i="3"/>
  <c r="AJ128" i="3" s="1"/>
  <c r="AH148" i="3"/>
  <c r="AJ148" i="3" s="1"/>
  <c r="AH166" i="3"/>
  <c r="AJ166" i="3" s="1"/>
  <c r="AH170" i="3"/>
  <c r="AJ170" i="3" s="1"/>
  <c r="AH172" i="3"/>
  <c r="AJ172" i="3" s="1"/>
  <c r="AH177" i="3"/>
  <c r="AJ177" i="3" s="1"/>
  <c r="AM177" i="3" s="1"/>
  <c r="AH178" i="3"/>
  <c r="AJ178" i="3" s="1"/>
  <c r="AH182" i="3"/>
  <c r="AJ182" i="3" s="1"/>
  <c r="AH184" i="3"/>
  <c r="AJ184" i="3" s="1"/>
  <c r="AH188" i="3"/>
  <c r="AJ188" i="3" s="1"/>
  <c r="AH194" i="3"/>
  <c r="AJ194" i="3" s="1"/>
  <c r="AH196" i="3"/>
  <c r="AJ196" i="3" s="1"/>
  <c r="AH197" i="3"/>
  <c r="AJ197" i="3" s="1"/>
  <c r="AH202" i="3"/>
  <c r="AJ202" i="3" s="1"/>
  <c r="AH208" i="3"/>
  <c r="AJ208" i="3" s="1"/>
  <c r="AH218" i="3"/>
  <c r="AJ218" i="3" s="1"/>
  <c r="AH220" i="3"/>
  <c r="AJ220" i="3" s="1"/>
  <c r="AH226" i="3"/>
  <c r="AJ226" i="3" s="1"/>
  <c r="AH232" i="3"/>
  <c r="AJ232" i="3" s="1"/>
  <c r="AH242" i="3"/>
  <c r="AJ242" i="3" s="1"/>
  <c r="AH244" i="3"/>
  <c r="AJ244" i="3" s="1"/>
  <c r="AH248" i="3"/>
  <c r="AJ248" i="3" s="1"/>
  <c r="AH249" i="3"/>
  <c r="AJ249" i="3" s="1"/>
  <c r="AM249" i="3" s="1"/>
  <c r="AH250" i="3"/>
  <c r="AJ250" i="3" s="1"/>
  <c r="AH256" i="3"/>
  <c r="AJ256" i="3" s="1"/>
  <c r="AH266" i="3"/>
  <c r="AJ266" i="3" s="1"/>
  <c r="AH268" i="3"/>
  <c r="AJ268" i="3" s="1"/>
  <c r="AH272" i="3"/>
  <c r="AJ272" i="3" s="1"/>
  <c r="AH274" i="3"/>
  <c r="AJ274" i="3" s="1"/>
  <c r="AH280" i="3"/>
  <c r="AJ280" i="3" s="1"/>
  <c r="AH290" i="3"/>
  <c r="AJ290" i="3" s="1"/>
  <c r="AH292" i="3"/>
  <c r="AJ292" i="3" s="1"/>
  <c r="AH296" i="3"/>
  <c r="AJ296" i="3" s="1"/>
  <c r="AH298" i="3"/>
  <c r="AJ298" i="3" s="1"/>
  <c r="AH303" i="3"/>
  <c r="AJ303" i="3" s="1"/>
  <c r="AM303" i="3" s="1"/>
  <c r="AH304" i="3"/>
  <c r="AJ304" i="3" s="1"/>
  <c r="AH312" i="3"/>
  <c r="AJ312" i="3" s="1"/>
  <c r="AM312" i="3" s="1"/>
  <c r="AH314" i="3"/>
  <c r="AJ314" i="3" s="1"/>
  <c r="AH316" i="3"/>
  <c r="AJ316" i="3" s="1"/>
  <c r="AH322" i="3"/>
  <c r="AJ322" i="3" s="1"/>
  <c r="AH324" i="3"/>
  <c r="AJ324" i="3" s="1"/>
  <c r="AM324" i="3" s="1"/>
  <c r="AH328" i="3"/>
  <c r="AJ328" i="3" s="1"/>
  <c r="AH332" i="3"/>
  <c r="AJ332" i="3" s="1"/>
  <c r="AH338" i="3"/>
  <c r="AJ338" i="3" s="1"/>
  <c r="AH340" i="3"/>
  <c r="AJ340" i="3" s="1"/>
  <c r="AH346" i="3"/>
  <c r="AJ346" i="3" s="1"/>
  <c r="AH352" i="3"/>
  <c r="AJ352" i="3" s="1"/>
  <c r="AH356" i="3"/>
  <c r="AJ356" i="3" s="1"/>
  <c r="AH358" i="3"/>
  <c r="AJ358" i="3" s="1"/>
  <c r="AH362" i="3"/>
  <c r="AJ362" i="3" s="1"/>
  <c r="AH364" i="3"/>
  <c r="AJ364" i="3" s="1"/>
  <c r="AH370" i="3"/>
  <c r="AJ370" i="3" s="1"/>
  <c r="AH376" i="3"/>
  <c r="AJ376" i="3" s="1"/>
  <c r="AH380" i="3"/>
  <c r="AJ380" i="3" s="1"/>
  <c r="AH386" i="3"/>
  <c r="AJ386" i="3" s="1"/>
  <c r="AH388" i="3"/>
  <c r="AJ388" i="3" s="1"/>
  <c r="AH392" i="3"/>
  <c r="AJ392" i="3" s="1"/>
  <c r="AH393" i="3"/>
  <c r="AJ393" i="3" s="1"/>
  <c r="AM393" i="3" s="1"/>
  <c r="AH394" i="3"/>
  <c r="AJ394" i="3" s="1"/>
  <c r="AH400" i="3"/>
  <c r="AJ400" i="3" s="1"/>
  <c r="AH410" i="3"/>
  <c r="AJ410" i="3" s="1"/>
  <c r="AH412" i="3"/>
  <c r="AJ412" i="3" s="1"/>
  <c r="AH416" i="3"/>
  <c r="AJ416" i="3" s="1"/>
  <c r="AH418" i="3"/>
  <c r="AJ418" i="3" s="1"/>
  <c r="AH424" i="3"/>
  <c r="AJ424" i="3" s="1"/>
  <c r="AH426" i="3"/>
  <c r="AJ426" i="3" s="1"/>
  <c r="AM426" i="3" s="1"/>
  <c r="AH434" i="3"/>
  <c r="AJ434" i="3" s="1"/>
  <c r="AH436" i="3"/>
  <c r="AJ436" i="3" s="1"/>
  <c r="AH440" i="3"/>
  <c r="AJ440" i="3" s="1"/>
  <c r="AH442" i="3"/>
  <c r="AJ442" i="3" s="1"/>
  <c r="AH446" i="3"/>
  <c r="AJ446" i="3" s="1"/>
  <c r="AH448" i="3"/>
  <c r="AJ448" i="3" s="1"/>
  <c r="AH452" i="3"/>
  <c r="AJ452" i="3" s="1"/>
  <c r="AH454" i="3"/>
  <c r="AJ454" i="3" s="1"/>
  <c r="AH458" i="3"/>
  <c r="AJ458" i="3" s="1"/>
  <c r="AH460" i="3"/>
  <c r="AJ460" i="3" s="1"/>
  <c r="AF19" i="3"/>
  <c r="AF20" i="3"/>
  <c r="AF22" i="3"/>
  <c r="AF23" i="3"/>
  <c r="AF25" i="3"/>
  <c r="AF26" i="3"/>
  <c r="AF28" i="3"/>
  <c r="AF29" i="3"/>
  <c r="AI30" i="3"/>
  <c r="J6" i="13" s="1"/>
  <c r="AF31" i="3"/>
  <c r="AF32" i="3"/>
  <c r="AF34" i="3"/>
  <c r="AH34" i="3"/>
  <c r="AJ34" i="3" s="1"/>
  <c r="AI34" i="3"/>
  <c r="AF35" i="3"/>
  <c r="AF37" i="3"/>
  <c r="AF38" i="3"/>
  <c r="AF40" i="3"/>
  <c r="AH40" i="3"/>
  <c r="AJ40" i="3" s="1"/>
  <c r="AF41" i="3"/>
  <c r="AF42" i="3"/>
  <c r="AF43" i="3"/>
  <c r="AF44" i="3"/>
  <c r="AF45" i="3"/>
  <c r="AF46" i="3"/>
  <c r="AH46" i="3"/>
  <c r="AJ46" i="3" s="1"/>
  <c r="AF47" i="3"/>
  <c r="AF48" i="3"/>
  <c r="AF49" i="3"/>
  <c r="AF50" i="3"/>
  <c r="AF51" i="3"/>
  <c r="AF52" i="3"/>
  <c r="AF53" i="3"/>
  <c r="AF54" i="3"/>
  <c r="AF55" i="3"/>
  <c r="AF56" i="3"/>
  <c r="AH56" i="3"/>
  <c r="AJ56" i="3" s="1"/>
  <c r="AF57" i="3"/>
  <c r="AF58" i="3"/>
  <c r="AF59" i="3"/>
  <c r="AF60" i="3"/>
  <c r="AF61" i="3"/>
  <c r="AF62" i="3"/>
  <c r="AF63" i="3"/>
  <c r="AF64" i="3"/>
  <c r="AH64" i="3"/>
  <c r="AJ64" i="3" s="1"/>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124" i="3"/>
  <c r="AF125" i="3"/>
  <c r="AF126" i="3"/>
  <c r="AF127" i="3"/>
  <c r="AF128" i="3"/>
  <c r="AF129" i="3"/>
  <c r="AF130" i="3"/>
  <c r="AF131" i="3"/>
  <c r="AF132" i="3"/>
  <c r="AF133" i="3"/>
  <c r="AF134" i="3"/>
  <c r="AF135" i="3"/>
  <c r="AF136" i="3"/>
  <c r="AF137" i="3"/>
  <c r="AF138" i="3"/>
  <c r="AF139" i="3"/>
  <c r="AF140" i="3"/>
  <c r="AF141" i="3"/>
  <c r="AF142" i="3"/>
  <c r="AF143" i="3"/>
  <c r="AF144" i="3"/>
  <c r="AF145" i="3"/>
  <c r="AF146" i="3"/>
  <c r="AF147" i="3"/>
  <c r="AF148" i="3"/>
  <c r="AF149" i="3"/>
  <c r="AF150" i="3"/>
  <c r="AF151" i="3"/>
  <c r="AF152" i="3"/>
  <c r="AF153" i="3"/>
  <c r="AF154" i="3"/>
  <c r="AF155" i="3"/>
  <c r="AF156" i="3"/>
  <c r="AF157" i="3"/>
  <c r="AF158" i="3"/>
  <c r="AF159" i="3"/>
  <c r="AF160" i="3"/>
  <c r="AF161" i="3"/>
  <c r="AF162" i="3"/>
  <c r="AF163" i="3"/>
  <c r="AF164" i="3"/>
  <c r="AF165" i="3"/>
  <c r="AF166" i="3"/>
  <c r="AF167" i="3"/>
  <c r="AF168" i="3"/>
  <c r="AF169" i="3"/>
  <c r="AF170" i="3"/>
  <c r="AF171" i="3"/>
  <c r="AF172" i="3"/>
  <c r="AF173" i="3"/>
  <c r="AF174" i="3"/>
  <c r="AF175" i="3"/>
  <c r="AF176" i="3"/>
  <c r="AF177" i="3"/>
  <c r="AF178" i="3"/>
  <c r="AF179" i="3"/>
  <c r="AF180" i="3"/>
  <c r="AF181" i="3"/>
  <c r="AF182" i="3"/>
  <c r="AF183" i="3"/>
  <c r="AF184" i="3"/>
  <c r="AF185" i="3"/>
  <c r="AF186" i="3"/>
  <c r="AF187" i="3"/>
  <c r="AF188" i="3"/>
  <c r="AF189" i="3"/>
  <c r="AF190" i="3"/>
  <c r="AF191" i="3"/>
  <c r="AF192" i="3"/>
  <c r="AF193" i="3"/>
  <c r="AF194" i="3"/>
  <c r="AF195" i="3"/>
  <c r="AF196" i="3"/>
  <c r="AF197" i="3"/>
  <c r="AF198" i="3"/>
  <c r="AF199" i="3"/>
  <c r="AF200" i="3"/>
  <c r="AF201" i="3"/>
  <c r="AF202" i="3"/>
  <c r="AF203" i="3"/>
  <c r="AF204" i="3"/>
  <c r="AF205" i="3"/>
  <c r="AF206" i="3"/>
  <c r="AF207" i="3"/>
  <c r="AF208" i="3"/>
  <c r="AF209" i="3"/>
  <c r="AF210" i="3"/>
  <c r="AF211" i="3"/>
  <c r="AF212" i="3"/>
  <c r="AF213" i="3"/>
  <c r="AF214" i="3"/>
  <c r="AF215" i="3"/>
  <c r="AF216" i="3"/>
  <c r="AF217" i="3"/>
  <c r="AF218" i="3"/>
  <c r="AF219" i="3"/>
  <c r="AF220" i="3"/>
  <c r="AF221" i="3"/>
  <c r="AF222" i="3"/>
  <c r="AF223" i="3"/>
  <c r="AF224" i="3"/>
  <c r="AF225" i="3"/>
  <c r="AF226" i="3"/>
  <c r="AF227" i="3"/>
  <c r="AF228" i="3"/>
  <c r="AF229" i="3"/>
  <c r="AF230" i="3"/>
  <c r="AF231" i="3"/>
  <c r="AF232" i="3"/>
  <c r="AF233" i="3"/>
  <c r="AF234" i="3"/>
  <c r="AF235" i="3"/>
  <c r="AF236" i="3"/>
  <c r="AF237" i="3"/>
  <c r="AF238" i="3"/>
  <c r="AF239" i="3"/>
  <c r="AF240" i="3"/>
  <c r="AF241" i="3"/>
  <c r="AF242" i="3"/>
  <c r="AF243" i="3"/>
  <c r="AF244" i="3"/>
  <c r="AF245" i="3"/>
  <c r="AF246" i="3"/>
  <c r="AF247" i="3"/>
  <c r="AF248" i="3"/>
  <c r="AF249" i="3"/>
  <c r="AF250" i="3"/>
  <c r="AF251" i="3"/>
  <c r="AF252" i="3"/>
  <c r="AF253" i="3"/>
  <c r="AF254" i="3"/>
  <c r="AF255" i="3"/>
  <c r="AF256" i="3"/>
  <c r="AF257" i="3"/>
  <c r="AF258" i="3"/>
  <c r="AF259" i="3"/>
  <c r="AF260" i="3"/>
  <c r="AF261" i="3"/>
  <c r="AF262" i="3"/>
  <c r="AF263" i="3"/>
  <c r="AF264" i="3"/>
  <c r="AF265" i="3"/>
  <c r="AF266" i="3"/>
  <c r="AF267" i="3"/>
  <c r="AF268" i="3"/>
  <c r="AF269" i="3"/>
  <c r="AF270" i="3"/>
  <c r="AF271" i="3"/>
  <c r="AF272" i="3"/>
  <c r="AF273" i="3"/>
  <c r="AF274" i="3"/>
  <c r="AF275" i="3"/>
  <c r="AF276" i="3"/>
  <c r="AF277" i="3"/>
  <c r="AF278" i="3"/>
  <c r="AF279" i="3"/>
  <c r="AF280" i="3"/>
  <c r="AF281" i="3"/>
  <c r="AF282" i="3"/>
  <c r="AF283" i="3"/>
  <c r="AF284" i="3"/>
  <c r="AF285" i="3"/>
  <c r="AF286" i="3"/>
  <c r="AF287" i="3"/>
  <c r="AF288" i="3"/>
  <c r="AF289" i="3"/>
  <c r="AF290" i="3"/>
  <c r="AF291" i="3"/>
  <c r="AF292" i="3"/>
  <c r="AF293" i="3"/>
  <c r="AF294" i="3"/>
  <c r="AF295" i="3"/>
  <c r="AF296" i="3"/>
  <c r="AF297" i="3"/>
  <c r="AF298" i="3"/>
  <c r="AF299" i="3"/>
  <c r="AF300" i="3"/>
  <c r="AF301" i="3"/>
  <c r="AF302" i="3"/>
  <c r="AF303" i="3"/>
  <c r="AF304" i="3"/>
  <c r="AF305" i="3"/>
  <c r="AF306" i="3"/>
  <c r="AF307" i="3"/>
  <c r="AF308" i="3"/>
  <c r="AF309" i="3"/>
  <c r="AF310" i="3"/>
  <c r="AF311" i="3"/>
  <c r="AF312" i="3"/>
  <c r="AF313" i="3"/>
  <c r="AF314" i="3"/>
  <c r="AF315" i="3"/>
  <c r="AF316" i="3"/>
  <c r="AF317" i="3"/>
  <c r="AF318" i="3"/>
  <c r="AF319" i="3"/>
  <c r="AF320" i="3"/>
  <c r="AF321" i="3"/>
  <c r="AF322" i="3"/>
  <c r="AF323" i="3"/>
  <c r="AF324" i="3"/>
  <c r="AF325" i="3"/>
  <c r="AF326" i="3"/>
  <c r="AF327" i="3"/>
  <c r="AF328" i="3"/>
  <c r="AF329" i="3"/>
  <c r="AF330" i="3"/>
  <c r="AF331" i="3"/>
  <c r="AF332" i="3"/>
  <c r="AF333" i="3"/>
  <c r="AF334" i="3"/>
  <c r="AF335" i="3"/>
  <c r="AF336" i="3"/>
  <c r="AF337" i="3"/>
  <c r="AF338" i="3"/>
  <c r="AF339" i="3"/>
  <c r="AF340" i="3"/>
  <c r="AF341" i="3"/>
  <c r="AF342" i="3"/>
  <c r="AF343" i="3"/>
  <c r="AF344" i="3"/>
  <c r="AF345" i="3"/>
  <c r="AF346" i="3"/>
  <c r="AF347" i="3"/>
  <c r="AF348" i="3"/>
  <c r="AF349" i="3"/>
  <c r="AF350" i="3"/>
  <c r="AF351" i="3"/>
  <c r="AF352" i="3"/>
  <c r="AF353" i="3"/>
  <c r="AF354" i="3"/>
  <c r="AF355" i="3"/>
  <c r="AF356" i="3"/>
  <c r="AF357" i="3"/>
  <c r="AF358" i="3"/>
  <c r="AF359" i="3"/>
  <c r="AF360" i="3"/>
  <c r="AF361" i="3"/>
  <c r="AF362" i="3"/>
  <c r="AF363" i="3"/>
  <c r="AF364" i="3"/>
  <c r="AF365" i="3"/>
  <c r="AF366" i="3"/>
  <c r="AF367" i="3"/>
  <c r="AF368" i="3"/>
  <c r="AF369" i="3"/>
  <c r="AF370" i="3"/>
  <c r="AF371" i="3"/>
  <c r="AF372" i="3"/>
  <c r="AF373" i="3"/>
  <c r="AF374" i="3"/>
  <c r="AF375" i="3"/>
  <c r="AF376" i="3"/>
  <c r="AF377" i="3"/>
  <c r="AF378" i="3"/>
  <c r="AF379" i="3"/>
  <c r="AF380" i="3"/>
  <c r="AF381" i="3"/>
  <c r="AF382" i="3"/>
  <c r="AF383" i="3"/>
  <c r="AF384" i="3"/>
  <c r="AF385" i="3"/>
  <c r="AF386" i="3"/>
  <c r="AF387" i="3"/>
  <c r="AF388" i="3"/>
  <c r="AF389" i="3"/>
  <c r="AF390" i="3"/>
  <c r="AF391" i="3"/>
  <c r="AF392" i="3"/>
  <c r="AF393" i="3"/>
  <c r="AF394" i="3"/>
  <c r="AF395" i="3"/>
  <c r="AF396" i="3"/>
  <c r="AF397" i="3"/>
  <c r="AF398" i="3"/>
  <c r="AF399" i="3"/>
  <c r="AF400" i="3"/>
  <c r="AF401" i="3"/>
  <c r="AF402" i="3"/>
  <c r="AF403" i="3"/>
  <c r="AF404" i="3"/>
  <c r="AF405" i="3"/>
  <c r="AF406" i="3"/>
  <c r="AF407" i="3"/>
  <c r="AF408" i="3"/>
  <c r="AF409" i="3"/>
  <c r="AF410" i="3"/>
  <c r="AF411" i="3"/>
  <c r="AF412" i="3"/>
  <c r="AF413" i="3"/>
  <c r="AF414" i="3"/>
  <c r="AF415" i="3"/>
  <c r="AF416" i="3"/>
  <c r="AF417" i="3"/>
  <c r="AF418" i="3"/>
  <c r="AF419" i="3"/>
  <c r="AF420" i="3"/>
  <c r="AF421" i="3"/>
  <c r="AF422" i="3"/>
  <c r="AF423" i="3"/>
  <c r="AF424" i="3"/>
  <c r="AF425" i="3"/>
  <c r="AF426" i="3"/>
  <c r="AF427" i="3"/>
  <c r="AF428" i="3"/>
  <c r="AF429" i="3"/>
  <c r="AF430" i="3"/>
  <c r="AF431" i="3"/>
  <c r="AF432" i="3"/>
  <c r="AF433" i="3"/>
  <c r="AF434" i="3"/>
  <c r="AF435" i="3"/>
  <c r="AF436" i="3"/>
  <c r="AF437" i="3"/>
  <c r="AF438" i="3"/>
  <c r="AF439" i="3"/>
  <c r="AF440" i="3"/>
  <c r="AF441" i="3"/>
  <c r="AF442" i="3"/>
  <c r="AF443" i="3"/>
  <c r="AF444" i="3"/>
  <c r="AF445" i="3"/>
  <c r="AF446" i="3"/>
  <c r="AF447" i="3"/>
  <c r="AF448" i="3"/>
  <c r="AF449" i="3"/>
  <c r="AF450" i="3"/>
  <c r="AF451" i="3"/>
  <c r="AF452" i="3"/>
  <c r="AF453" i="3"/>
  <c r="AF454" i="3"/>
  <c r="AF455" i="3"/>
  <c r="AF456" i="3"/>
  <c r="AF457" i="3"/>
  <c r="AF458" i="3"/>
  <c r="AF459" i="3"/>
  <c r="AF460" i="3"/>
  <c r="AF461" i="3"/>
  <c r="AF462" i="3"/>
  <c r="AF463" i="3"/>
  <c r="AF464" i="3"/>
  <c r="AF465" i="3"/>
  <c r="AF466" i="3"/>
  <c r="AF467" i="3"/>
  <c r="AI69" i="3"/>
  <c r="AI64" i="3"/>
  <c r="AI66" i="3"/>
  <c r="AI63" i="3"/>
  <c r="AI60" i="3"/>
  <c r="AI56" i="3"/>
  <c r="AI55" i="3"/>
  <c r="AI54" i="3"/>
  <c r="AI51" i="3"/>
  <c r="AI49" i="3"/>
  <c r="AI48" i="3"/>
  <c r="AI46" i="3"/>
  <c r="AI45" i="3"/>
  <c r="AI43" i="3"/>
  <c r="AI42" i="3"/>
  <c r="AI40" i="3"/>
  <c r="K9" i="13" s="1"/>
  <c r="AH466" i="3"/>
  <c r="AJ466" i="3" s="1"/>
  <c r="AH465" i="3"/>
  <c r="AJ465" i="3" s="1"/>
  <c r="AM465" i="3" s="1"/>
  <c r="AI20" i="3"/>
  <c r="I18" i="3"/>
  <c r="K15" i="3"/>
  <c r="I15" i="3"/>
  <c r="CF10" i="3"/>
  <c r="C3" i="3"/>
  <c r="H7" i="3"/>
  <c r="H5" i="3"/>
  <c r="H3" i="3"/>
  <c r="C7" i="3"/>
  <c r="C5" i="3"/>
  <c r="D84" i="13"/>
  <c r="C140" i="13"/>
  <c r="E140" i="13" s="1"/>
  <c r="L108" i="13"/>
  <c r="F108" i="13"/>
  <c r="C108" i="13"/>
  <c r="E108" i="13" s="1"/>
  <c r="I84" i="13"/>
  <c r="D108" i="13"/>
  <c r="I57" i="13"/>
  <c r="I68" i="13"/>
  <c r="D109" i="13"/>
  <c r="I93" i="13"/>
  <c r="F120" i="13"/>
  <c r="F148" i="13"/>
  <c r="I104" i="13"/>
  <c r="I56" i="13"/>
  <c r="I75" i="13"/>
  <c r="D92" i="13"/>
  <c r="J84" i="13"/>
  <c r="D144" i="16"/>
  <c r="D120" i="16"/>
  <c r="K120" i="16"/>
  <c r="I101" i="16"/>
  <c r="D149" i="16"/>
  <c r="C41" i="16"/>
  <c r="E41" i="16" s="1"/>
  <c r="D79" i="16"/>
  <c r="K61" i="16"/>
  <c r="F113" i="16"/>
  <c r="I65" i="16"/>
  <c r="AN150" i="9"/>
  <c r="AN318" i="9"/>
  <c r="I103" i="16"/>
  <c r="D89" i="16"/>
  <c r="C89" i="16"/>
  <c r="E89" i="16" s="1"/>
  <c r="AN204" i="9"/>
  <c r="D64" i="16"/>
  <c r="J148" i="16"/>
  <c r="D28" i="16"/>
  <c r="F44" i="13"/>
  <c r="L68" i="13"/>
  <c r="F80" i="13"/>
  <c r="F92" i="13"/>
  <c r="I80" i="13"/>
  <c r="D80" i="13"/>
  <c r="D141" i="13"/>
  <c r="J143" i="13"/>
  <c r="I108" i="13"/>
  <c r="I145" i="13"/>
  <c r="I120" i="13"/>
  <c r="F96" i="13"/>
  <c r="F137" i="13"/>
  <c r="D96" i="13"/>
  <c r="I72" i="13"/>
  <c r="J137" i="13"/>
  <c r="D137" i="13"/>
  <c r="D72" i="13"/>
  <c r="K149" i="13"/>
  <c r="J120" i="13"/>
  <c r="D101" i="16"/>
  <c r="F53" i="16"/>
  <c r="L101" i="16"/>
  <c r="L53" i="16"/>
  <c r="F148" i="16"/>
  <c r="F149" i="16"/>
  <c r="F65" i="16"/>
  <c r="J44" i="16"/>
  <c r="L44" i="16"/>
  <c r="K81" i="16"/>
  <c r="I119" i="13"/>
  <c r="H21" i="16"/>
  <c r="D21" i="16"/>
  <c r="I21" i="16"/>
  <c r="H59" i="13"/>
  <c r="H131" i="13"/>
  <c r="H33" i="16"/>
  <c r="C33" i="16"/>
  <c r="E33" i="16" s="1"/>
  <c r="F117" i="16"/>
  <c r="C117" i="16"/>
  <c r="E117" i="16" s="1"/>
  <c r="D117" i="16"/>
  <c r="I117" i="16"/>
  <c r="L117" i="16"/>
  <c r="H9" i="16"/>
  <c r="K9" i="16"/>
  <c r="F9" i="16"/>
  <c r="C9" i="16"/>
  <c r="E9" i="16" s="1"/>
  <c r="C57" i="16"/>
  <c r="E57" i="16" s="1"/>
  <c r="F57" i="16"/>
  <c r="C69" i="16"/>
  <c r="E69" i="16" s="1"/>
  <c r="F69" i="16"/>
  <c r="D69" i="16"/>
  <c r="J87" i="16"/>
  <c r="D87" i="16"/>
  <c r="F105" i="16"/>
  <c r="I105" i="16"/>
  <c r="C105" i="16"/>
  <c r="E105" i="16" s="1"/>
  <c r="F83" i="13"/>
  <c r="D105" i="16"/>
  <c r="D57" i="16"/>
  <c r="D33" i="16"/>
  <c r="H77" i="13"/>
  <c r="J77" i="13"/>
  <c r="I77" i="13"/>
  <c r="C89" i="13"/>
  <c r="E89" i="13" s="1"/>
  <c r="H107" i="13"/>
  <c r="I107" i="13"/>
  <c r="H45" i="16"/>
  <c r="I45" i="16"/>
  <c r="C45" i="16"/>
  <c r="E45" i="16" s="1"/>
  <c r="F21" i="16"/>
  <c r="I33" i="16"/>
  <c r="D45" i="16"/>
  <c r="J149" i="16"/>
  <c r="J141" i="16"/>
  <c r="J117" i="16"/>
  <c r="J113" i="16"/>
  <c r="J81" i="16"/>
  <c r="J69" i="16"/>
  <c r="J65" i="16"/>
  <c r="J57" i="16"/>
  <c r="J53" i="16"/>
  <c r="J33" i="16"/>
  <c r="J21" i="16"/>
  <c r="J9" i="16"/>
  <c r="C93" i="13"/>
  <c r="E93" i="13" s="1"/>
  <c r="K111" i="13"/>
  <c r="F105" i="13"/>
  <c r="F136" i="13"/>
  <c r="F69" i="13"/>
  <c r="C80" i="13"/>
  <c r="E80" i="13" s="1"/>
  <c r="J80" i="13"/>
  <c r="K87" i="13"/>
  <c r="J148" i="13"/>
  <c r="L136" i="13"/>
  <c r="K80" i="13"/>
  <c r="L147" i="16"/>
  <c r="L139" i="16"/>
  <c r="L131" i="16"/>
  <c r="L123" i="16"/>
  <c r="L115" i="16"/>
  <c r="L75" i="16"/>
  <c r="K149" i="16"/>
  <c r="I149" i="16"/>
  <c r="D88" i="16"/>
  <c r="I144" i="16"/>
  <c r="K69" i="16"/>
  <c r="D17" i="16"/>
  <c r="C113" i="16"/>
  <c r="E113" i="16" s="1"/>
  <c r="C49" i="16"/>
  <c r="E49" i="16" s="1"/>
  <c r="F29" i="16"/>
  <c r="C29" i="16"/>
  <c r="E29" i="16" s="1"/>
  <c r="K45" i="16"/>
  <c r="F33" i="16"/>
  <c r="K151" i="16"/>
  <c r="K147" i="16"/>
  <c r="L144" i="16"/>
  <c r="L140" i="16"/>
  <c r="L132" i="16"/>
  <c r="K131" i="16"/>
  <c r="K115" i="16"/>
  <c r="L108" i="16"/>
  <c r="L104" i="16"/>
  <c r="L72" i="16"/>
  <c r="K67" i="16"/>
  <c r="K51" i="16"/>
  <c r="L40" i="16"/>
  <c r="L16" i="16"/>
  <c r="D16" i="16"/>
  <c r="H16" i="16"/>
  <c r="J151" i="16"/>
  <c r="L149" i="16"/>
  <c r="K148" i="16"/>
  <c r="K144" i="16"/>
  <c r="K140" i="16"/>
  <c r="L137" i="16"/>
  <c r="L125" i="16"/>
  <c r="L113" i="16"/>
  <c r="L93" i="16"/>
  <c r="L81" i="16"/>
  <c r="L77" i="16"/>
  <c r="L73" i="16"/>
  <c r="L69" i="16"/>
  <c r="K64" i="16"/>
  <c r="K60" i="16"/>
  <c r="L45" i="16"/>
  <c r="L41" i="16"/>
  <c r="L33" i="16"/>
  <c r="L29" i="16"/>
  <c r="K24" i="16"/>
  <c r="H110" i="16"/>
  <c r="J126" i="16"/>
  <c r="H126" i="16"/>
  <c r="D134" i="16"/>
  <c r="H134" i="16"/>
  <c r="C138" i="16"/>
  <c r="E138" i="16" s="1"/>
  <c r="H138" i="16"/>
  <c r="H150" i="16"/>
  <c r="H11" i="16"/>
  <c r="H111" i="16"/>
  <c r="H115" i="16"/>
  <c r="H123" i="16"/>
  <c r="H127" i="16"/>
  <c r="H135" i="16"/>
  <c r="H151" i="16"/>
  <c r="K114" i="16"/>
  <c r="H120" i="16"/>
  <c r="H128" i="16"/>
  <c r="H132" i="16"/>
  <c r="H136" i="16"/>
  <c r="H140" i="16"/>
  <c r="H114" i="16"/>
  <c r="H122" i="16"/>
  <c r="J150" i="16"/>
  <c r="C150" i="16"/>
  <c r="E150" i="16" s="1"/>
  <c r="F138" i="16"/>
  <c r="K104" i="16"/>
  <c r="J74" i="16"/>
  <c r="I128" i="16"/>
  <c r="D75" i="16"/>
  <c r="I27" i="16"/>
  <c r="I19" i="16"/>
  <c r="D40" i="16"/>
  <c r="I16" i="16"/>
  <c r="D150" i="16"/>
  <c r="F84" i="16"/>
  <c r="F114" i="16"/>
  <c r="J123" i="16"/>
  <c r="H109" i="16"/>
  <c r="H117" i="16"/>
  <c r="H141" i="16"/>
  <c r="H149" i="16"/>
  <c r="K150" i="16"/>
  <c r="K126" i="16"/>
  <c r="I150" i="16"/>
  <c r="J62" i="16"/>
  <c r="J42" i="16"/>
  <c r="J110" i="16"/>
  <c r="F150" i="16"/>
  <c r="C26" i="16"/>
  <c r="E26" i="16" s="1"/>
  <c r="J122" i="16"/>
  <c r="I114" i="16"/>
  <c r="D114" i="16"/>
  <c r="L150" i="16"/>
  <c r="K141" i="16"/>
  <c r="J140" i="16"/>
  <c r="K137" i="16"/>
  <c r="L134" i="16"/>
  <c r="J132" i="16"/>
  <c r="J128" i="16"/>
  <c r="J124" i="16"/>
  <c r="L122" i="16"/>
  <c r="K117" i="16"/>
  <c r="J116" i="16"/>
  <c r="L114" i="16"/>
  <c r="K113" i="16"/>
  <c r="J108" i="16"/>
  <c r="J104" i="16"/>
  <c r="K101" i="16"/>
  <c r="K93" i="16"/>
  <c r="J84" i="16"/>
  <c r="K65" i="16"/>
  <c r="J60" i="16"/>
  <c r="K57" i="16"/>
  <c r="J48" i="16"/>
  <c r="K41" i="16"/>
  <c r="K33" i="16"/>
  <c r="K29" i="16"/>
  <c r="K21" i="16"/>
  <c r="F32" i="16"/>
  <c r="F36" i="16"/>
  <c r="F40" i="16"/>
  <c r="I44" i="16"/>
  <c r="C48" i="16"/>
  <c r="E48" i="16" s="1"/>
  <c r="I64" i="16"/>
  <c r="J72" i="16"/>
  <c r="I84" i="16"/>
  <c r="F96" i="16"/>
  <c r="D104" i="16"/>
  <c r="K108" i="16"/>
  <c r="K116" i="16"/>
  <c r="F124" i="16"/>
  <c r="C144" i="16"/>
  <c r="E144" i="16" s="1"/>
  <c r="I148" i="16"/>
  <c r="D65" i="16"/>
  <c r="C93" i="16"/>
  <c r="E93" i="16" s="1"/>
  <c r="I113" i="16"/>
  <c r="C125" i="16"/>
  <c r="E125" i="16" s="1"/>
  <c r="J129" i="16"/>
  <c r="J54" i="16"/>
  <c r="C66" i="16"/>
  <c r="E66" i="16" s="1"/>
  <c r="L74" i="16"/>
  <c r="C102" i="16"/>
  <c r="E102" i="16" s="1"/>
  <c r="C126" i="16"/>
  <c r="E126" i="16" s="1"/>
  <c r="C134" i="16"/>
  <c r="E134" i="16" s="1"/>
  <c r="D138" i="16"/>
  <c r="K146" i="16"/>
  <c r="D7" i="16"/>
  <c r="D15" i="16"/>
  <c r="J19" i="16"/>
  <c r="L39" i="16"/>
  <c r="D43" i="16"/>
  <c r="I67" i="16"/>
  <c r="D139" i="16"/>
  <c r="J20" i="13"/>
  <c r="H20" i="13"/>
  <c r="D24" i="13"/>
  <c r="H24" i="13"/>
  <c r="L32" i="13"/>
  <c r="H32" i="13"/>
  <c r="F36" i="13"/>
  <c r="H36" i="13"/>
  <c r="K44" i="13"/>
  <c r="H44" i="13"/>
  <c r="J48" i="13"/>
  <c r="H48" i="13"/>
  <c r="C56" i="13"/>
  <c r="E56" i="13" s="1"/>
  <c r="H56" i="13"/>
  <c r="C60" i="13"/>
  <c r="E60" i="13" s="1"/>
  <c r="H60" i="13"/>
  <c r="H68" i="13"/>
  <c r="K72" i="13"/>
  <c r="H72" i="13"/>
  <c r="K84" i="13"/>
  <c r="H84" i="13"/>
  <c r="H88" i="13"/>
  <c r="J92" i="13"/>
  <c r="H92" i="13"/>
  <c r="L96" i="13"/>
  <c r="H96" i="13"/>
  <c r="H104" i="13"/>
  <c r="C15" i="13"/>
  <c r="E15" i="13" s="1"/>
  <c r="H15" i="13"/>
  <c r="L27" i="13"/>
  <c r="H27" i="13"/>
  <c r="I47" i="13"/>
  <c r="H47" i="13"/>
  <c r="L63" i="13"/>
  <c r="H63" i="13"/>
  <c r="I79" i="13"/>
  <c r="J95" i="13"/>
  <c r="H95" i="13"/>
  <c r="H8" i="13"/>
  <c r="D12" i="13"/>
  <c r="AC294" i="9"/>
  <c r="C19" i="16"/>
  <c r="E19" i="16" s="1"/>
  <c r="F60" i="13"/>
  <c r="I44" i="13"/>
  <c r="D60" i="13"/>
  <c r="F48" i="13"/>
  <c r="C44" i="13"/>
  <c r="E44" i="13" s="1"/>
  <c r="C48" i="13"/>
  <c r="E48" i="13" s="1"/>
  <c r="L36" i="13"/>
  <c r="J11" i="13"/>
  <c r="I60" i="13"/>
  <c r="I36" i="13"/>
  <c r="I48" i="13"/>
  <c r="D44" i="13"/>
  <c r="D36" i="13"/>
  <c r="C36" i="13"/>
  <c r="E36" i="13" s="1"/>
  <c r="J60" i="13"/>
  <c r="J56" i="13"/>
  <c r="F56" i="13"/>
  <c r="D48" i="13"/>
  <c r="D32" i="13"/>
  <c r="K48" i="13"/>
  <c r="B17" i="14"/>
  <c r="AN151" i="9"/>
  <c r="J139" i="13"/>
  <c r="F74" i="13"/>
  <c r="D81" i="13"/>
  <c r="D93" i="13"/>
  <c r="C110" i="13"/>
  <c r="E110" i="13" s="1"/>
  <c r="I102" i="13"/>
  <c r="I65" i="13"/>
  <c r="D25" i="13"/>
  <c r="I53" i="13"/>
  <c r="I29" i="13"/>
  <c r="I27" i="13"/>
  <c r="F65" i="13"/>
  <c r="F41" i="13"/>
  <c r="D29" i="13"/>
  <c r="L57" i="13"/>
  <c r="K17" i="13"/>
  <c r="K29" i="13"/>
  <c r="I3" i="16"/>
  <c r="L14" i="16"/>
  <c r="I18" i="16"/>
  <c r="F18" i="16"/>
  <c r="D26" i="16"/>
  <c r="F30" i="16"/>
  <c r="K38" i="16"/>
  <c r="L38" i="16"/>
  <c r="J38" i="16"/>
  <c r="L42" i="16"/>
  <c r="F62" i="16"/>
  <c r="D62" i="16"/>
  <c r="F78" i="16"/>
  <c r="K78" i="16"/>
  <c r="J98" i="16"/>
  <c r="C98" i="16"/>
  <c r="E98" i="16" s="1"/>
  <c r="L23" i="16"/>
  <c r="D27" i="16"/>
  <c r="L27" i="16"/>
  <c r="F27" i="16"/>
  <c r="I31" i="16"/>
  <c r="C31" i="16"/>
  <c r="E31" i="16" s="1"/>
  <c r="K31" i="16"/>
  <c r="L51" i="16"/>
  <c r="J51" i="16"/>
  <c r="L55" i="16"/>
  <c r="K55" i="16"/>
  <c r="L63" i="16"/>
  <c r="K63" i="16"/>
  <c r="K75" i="16"/>
  <c r="I75" i="16"/>
  <c r="J75" i="16"/>
  <c r="F75" i="16"/>
  <c r="F79" i="16"/>
  <c r="J79" i="16"/>
  <c r="C79" i="16"/>
  <c r="E79" i="16" s="1"/>
  <c r="L91" i="16"/>
  <c r="F91" i="16"/>
  <c r="K91" i="16"/>
  <c r="D91" i="16"/>
  <c r="I91" i="16"/>
  <c r="J91" i="16"/>
  <c r="I99" i="16"/>
  <c r="F103" i="16"/>
  <c r="C103" i="16"/>
  <c r="E103" i="16" s="1"/>
  <c r="K107" i="16"/>
  <c r="L111" i="16"/>
  <c r="F111" i="16"/>
  <c r="I111" i="16"/>
  <c r="C111" i="16"/>
  <c r="E111" i="16" s="1"/>
  <c r="C115" i="16"/>
  <c r="E115" i="16" s="1"/>
  <c r="F123" i="16"/>
  <c r="C123" i="16"/>
  <c r="E123" i="16" s="1"/>
  <c r="J127" i="16"/>
  <c r="C127" i="16"/>
  <c r="E127" i="16" s="1"/>
  <c r="D127" i="16"/>
  <c r="L127" i="16"/>
  <c r="K127" i="16"/>
  <c r="I135" i="16"/>
  <c r="L151" i="16"/>
  <c r="D151" i="16"/>
  <c r="D51" i="16"/>
  <c r="K7" i="16"/>
  <c r="K39" i="16"/>
  <c r="I38" i="16"/>
  <c r="K87" i="16"/>
  <c r="L31" i="16"/>
  <c r="F127" i="16"/>
  <c r="L26" i="16"/>
  <c r="L103" i="16"/>
  <c r="L87" i="16"/>
  <c r="C16" i="16"/>
  <c r="E16" i="16" s="1"/>
  <c r="K16" i="16"/>
  <c r="C68" i="16"/>
  <c r="E68" i="16" s="1"/>
  <c r="K68" i="16"/>
  <c r="C120" i="16"/>
  <c r="E120" i="16" s="1"/>
  <c r="C140" i="16"/>
  <c r="E140" i="16" s="1"/>
  <c r="F140" i="16"/>
  <c r="I12" i="16"/>
  <c r="K12" i="16"/>
  <c r="I24" i="16"/>
  <c r="D24" i="16"/>
  <c r="I56" i="16"/>
  <c r="J56" i="16"/>
  <c r="J80" i="16"/>
  <c r="K128" i="16"/>
  <c r="L128" i="16"/>
  <c r="D132" i="16"/>
  <c r="L148" i="16"/>
  <c r="K132" i="16"/>
  <c r="J120" i="16"/>
  <c r="J144" i="16"/>
  <c r="L136" i="16"/>
  <c r="I68" i="16"/>
  <c r="K56" i="16"/>
  <c r="I96" i="16"/>
  <c r="K36" i="16"/>
  <c r="K40" i="16"/>
  <c r="C116" i="16"/>
  <c r="E116" i="16" s="1"/>
  <c r="C114" i="16"/>
  <c r="E114" i="16" s="1"/>
  <c r="J114" i="16"/>
  <c r="K138" i="16"/>
  <c r="AC105" i="9"/>
  <c r="AC231" i="9"/>
  <c r="L98" i="16"/>
  <c r="C38" i="16"/>
  <c r="E38" i="16" s="1"/>
  <c r="F26" i="16"/>
  <c r="J18" i="16"/>
  <c r="L24" i="16"/>
  <c r="C64" i="16"/>
  <c r="E64" i="16" s="1"/>
  <c r="D72" i="16"/>
  <c r="J76" i="16"/>
  <c r="D84" i="16"/>
  <c r="C84" i="16"/>
  <c r="E84" i="16" s="1"/>
  <c r="F92" i="16"/>
  <c r="C92" i="16"/>
  <c r="E92" i="16" s="1"/>
  <c r="F108" i="16"/>
  <c r="I108" i="16"/>
  <c r="F38" i="16"/>
  <c r="C18" i="16"/>
  <c r="E18" i="16" s="1"/>
  <c r="L28" i="16"/>
  <c r="C28" i="16"/>
  <c r="E28" i="16" s="1"/>
  <c r="K28" i="16"/>
  <c r="J28" i="16"/>
  <c r="D36" i="16"/>
  <c r="L36" i="16"/>
  <c r="I40" i="16"/>
  <c r="J40" i="16"/>
  <c r="F44" i="16"/>
  <c r="D44" i="16"/>
  <c r="C52" i="16"/>
  <c r="E52" i="16" s="1"/>
  <c r="I52" i="16"/>
  <c r="L60" i="16"/>
  <c r="I60" i="16"/>
  <c r="J68" i="16"/>
  <c r="F68" i="16"/>
  <c r="C88" i="16"/>
  <c r="E88" i="16" s="1"/>
  <c r="C104" i="16"/>
  <c r="E104" i="16" s="1"/>
  <c r="F104" i="16"/>
  <c r="J92" i="16"/>
  <c r="I88" i="16"/>
  <c r="L68" i="16"/>
  <c r="I104" i="16"/>
  <c r="I72" i="16"/>
  <c r="K48" i="16"/>
  <c r="D76" i="16"/>
  <c r="D68" i="16"/>
  <c r="L62" i="16"/>
  <c r="K44" i="16"/>
  <c r="D60" i="16"/>
  <c r="I36" i="16"/>
  <c r="J24" i="16"/>
  <c r="J16" i="16"/>
  <c r="D56" i="16"/>
  <c r="L48" i="16"/>
  <c r="I48" i="16"/>
  <c r="C14" i="16"/>
  <c r="E14" i="16" s="1"/>
  <c r="F56" i="16"/>
  <c r="L78" i="16"/>
  <c r="C56" i="16"/>
  <c r="E56" i="16" s="1"/>
  <c r="I78" i="16"/>
  <c r="L18" i="16"/>
  <c r="L9" i="16"/>
  <c r="I9" i="16"/>
  <c r="D9" i="16"/>
  <c r="L13" i="16"/>
  <c r="K17" i="16"/>
  <c r="L21" i="16"/>
  <c r="C21" i="16"/>
  <c r="E21" i="16" s="1"/>
  <c r="I29" i="16"/>
  <c r="D29" i="16"/>
  <c r="J29" i="16"/>
  <c r="J45" i="16"/>
  <c r="F45" i="16"/>
  <c r="D53" i="16"/>
  <c r="I53" i="16"/>
  <c r="C53" i="16"/>
  <c r="E53" i="16" s="1"/>
  <c r="L57" i="16"/>
  <c r="I57" i="16"/>
  <c r="J77" i="16"/>
  <c r="D81" i="16"/>
  <c r="C81" i="16"/>
  <c r="E81" i="16" s="1"/>
  <c r="J89" i="16"/>
  <c r="J101" i="16"/>
  <c r="L105" i="16"/>
  <c r="J105" i="16"/>
  <c r="C109" i="16"/>
  <c r="E109" i="16" s="1"/>
  <c r="C6" i="16"/>
  <c r="E6" i="16" s="1"/>
  <c r="I14" i="16"/>
  <c r="D18" i="16"/>
  <c r="K18" i="16"/>
  <c r="I26" i="16"/>
  <c r="K26" i="16"/>
  <c r="I30" i="16"/>
  <c r="D38" i="16"/>
  <c r="D42" i="16"/>
  <c r="K42" i="16"/>
  <c r="I42" i="16"/>
  <c r="F42" i="16"/>
  <c r="C42" i="16"/>
  <c r="E42" i="16" s="1"/>
  <c r="J46" i="16"/>
  <c r="J50" i="16"/>
  <c r="I62" i="16"/>
  <c r="K62" i="16"/>
  <c r="K66" i="16"/>
  <c r="L66" i="16"/>
  <c r="J66" i="16"/>
  <c r="C78" i="16"/>
  <c r="E78" i="16" s="1"/>
  <c r="K98" i="16"/>
  <c r="I98" i="16"/>
  <c r="F98" i="16"/>
  <c r="AC276" i="9"/>
  <c r="D112" i="16"/>
  <c r="D122" i="16"/>
  <c r="D126" i="16"/>
  <c r="L126" i="16"/>
  <c r="I126" i="16"/>
  <c r="F126" i="16"/>
  <c r="I146" i="16"/>
  <c r="D137" i="16"/>
  <c r="C137" i="16"/>
  <c r="E137" i="16" s="1"/>
  <c r="F137" i="16"/>
  <c r="L141" i="16"/>
  <c r="L138" i="16"/>
  <c r="J137" i="16"/>
  <c r="C141" i="16"/>
  <c r="E141" i="16" s="1"/>
  <c r="K134" i="16"/>
  <c r="J134" i="16"/>
  <c r="I134" i="16"/>
  <c r="I141" i="16"/>
  <c r="I137" i="16"/>
  <c r="F141" i="16"/>
  <c r="F134" i="16"/>
  <c r="I138" i="16"/>
  <c r="J138" i="16"/>
  <c r="F146" i="16"/>
  <c r="D146" i="16"/>
  <c r="L146" i="16"/>
  <c r="C146" i="16"/>
  <c r="E146" i="16" s="1"/>
  <c r="J146" i="16"/>
  <c r="C7" i="16"/>
  <c r="E7" i="16" s="1"/>
  <c r="I15" i="16"/>
  <c r="J15" i="16"/>
  <c r="C15" i="16"/>
  <c r="E15" i="16" s="1"/>
  <c r="C39" i="16"/>
  <c r="E39" i="16" s="1"/>
  <c r="F39" i="16"/>
  <c r="I51" i="16"/>
  <c r="F51" i="16"/>
  <c r="F55" i="16"/>
  <c r="I63" i="16"/>
  <c r="F63" i="16"/>
  <c r="C67" i="16"/>
  <c r="E67" i="16" s="1"/>
  <c r="F67" i="16"/>
  <c r="L79" i="16"/>
  <c r="I79" i="16"/>
  <c r="I87" i="16"/>
  <c r="F87" i="16"/>
  <c r="C87" i="16"/>
  <c r="E87" i="16" s="1"/>
  <c r="C91" i="16"/>
  <c r="E91" i="16" s="1"/>
  <c r="C95" i="16"/>
  <c r="E95" i="16" s="1"/>
  <c r="K103" i="16"/>
  <c r="J103" i="16"/>
  <c r="D123" i="16"/>
  <c r="F28" i="16"/>
  <c r="F76" i="16"/>
  <c r="C60" i="16"/>
  <c r="E60" i="16" s="1"/>
  <c r="L84" i="16"/>
  <c r="D92" i="16"/>
  <c r="J111" i="16"/>
  <c r="I123" i="16"/>
  <c r="K111" i="16"/>
  <c r="K84" i="16"/>
  <c r="I100" i="16"/>
  <c r="C40" i="16"/>
  <c r="E40" i="16" s="1"/>
  <c r="C63" i="16"/>
  <c r="E63" i="16" s="1"/>
  <c r="I66" i="16"/>
  <c r="F24" i="16"/>
  <c r="C36" i="16"/>
  <c r="E36" i="16" s="1"/>
  <c r="L56" i="16"/>
  <c r="D98" i="16"/>
  <c r="D140" i="16"/>
  <c r="C24" i="16"/>
  <c r="E24" i="16" s="1"/>
  <c r="F66" i="16"/>
  <c r="J63" i="16"/>
  <c r="C132" i="16"/>
  <c r="E132" i="16" s="1"/>
  <c r="C44" i="16"/>
  <c r="E44" i="16" s="1"/>
  <c r="K105" i="16"/>
  <c r="D78" i="16"/>
  <c r="I132" i="16"/>
  <c r="I140" i="16"/>
  <c r="J78" i="16"/>
  <c r="L143" i="16"/>
  <c r="D113" i="16"/>
  <c r="D48" i="16"/>
  <c r="I28" i="16"/>
  <c r="D66" i="16"/>
  <c r="L7" i="16"/>
  <c r="F31" i="16"/>
  <c r="F7" i="16"/>
  <c r="C55" i="16"/>
  <c r="E55" i="16" s="1"/>
  <c r="I116" i="16"/>
  <c r="D19" i="16"/>
  <c r="J7" i="16"/>
  <c r="L65" i="16"/>
  <c r="C101" i="16"/>
  <c r="E101" i="16" s="1"/>
  <c r="F120" i="16"/>
  <c r="F81" i="16"/>
  <c r="I69" i="16"/>
  <c r="F116" i="16"/>
  <c r="C135" i="16"/>
  <c r="E135" i="16" s="1"/>
  <c r="I55" i="16"/>
  <c r="F15" i="16"/>
  <c r="J135" i="16"/>
  <c r="I7" i="16"/>
  <c r="C51" i="16"/>
  <c r="E51" i="16" s="1"/>
  <c r="K19" i="16"/>
  <c r="L89" i="16"/>
  <c r="C148" i="16"/>
  <c r="E148" i="16" s="1"/>
  <c r="C65" i="16"/>
  <c r="E65" i="16" s="1"/>
  <c r="D108" i="16"/>
  <c r="D148" i="16"/>
  <c r="L19" i="16"/>
  <c r="C62" i="16"/>
  <c r="E62" i="16" s="1"/>
  <c r="F128" i="16"/>
  <c r="F89" i="16"/>
  <c r="J55" i="16"/>
  <c r="J39" i="16"/>
  <c r="J31" i="16"/>
  <c r="D31" i="16"/>
  <c r="F19" i="16"/>
  <c r="C128" i="16"/>
  <c r="E128" i="16" s="1"/>
  <c r="K89" i="16"/>
  <c r="C108" i="16"/>
  <c r="E108" i="16" s="1"/>
  <c r="I124" i="16"/>
  <c r="L116" i="16"/>
  <c r="D116" i="16"/>
  <c r="D139" i="13"/>
  <c r="F42" i="13"/>
  <c r="I143" i="13"/>
  <c r="C98" i="13"/>
  <c r="E98" i="13" s="1"/>
  <c r="C139" i="13"/>
  <c r="E139" i="13" s="1"/>
  <c r="L126" i="13"/>
  <c r="L135" i="13"/>
  <c r="K147" i="13"/>
  <c r="L139" i="13"/>
  <c r="D90" i="13"/>
  <c r="D126" i="13"/>
  <c r="I151" i="13"/>
  <c r="F147" i="13"/>
  <c r="F139" i="13"/>
  <c r="L70" i="13"/>
  <c r="L147" i="13"/>
  <c r="J24" i="13"/>
  <c r="J18" i="13"/>
  <c r="I12" i="13"/>
  <c r="I101" i="13"/>
  <c r="F84" i="13"/>
  <c r="I139" i="13"/>
  <c r="D122" i="13"/>
  <c r="I66" i="13"/>
  <c r="I141" i="13"/>
  <c r="D145" i="13"/>
  <c r="I129" i="13"/>
  <c r="F89" i="13"/>
  <c r="D57" i="13"/>
  <c r="I69" i="13"/>
  <c r="D120" i="13"/>
  <c r="F104" i="13"/>
  <c r="I96" i="13"/>
  <c r="F72" i="13"/>
  <c r="D56" i="13"/>
  <c r="I32" i="13"/>
  <c r="I135" i="13"/>
  <c r="D69" i="13"/>
  <c r="D45" i="13"/>
  <c r="C143" i="13"/>
  <c r="E143" i="13" s="1"/>
  <c r="C53" i="13"/>
  <c r="E53" i="13" s="1"/>
  <c r="C137" i="13"/>
  <c r="E137" i="13" s="1"/>
  <c r="C24" i="13"/>
  <c r="E24" i="13" s="1"/>
  <c r="K150" i="13"/>
  <c r="K135" i="13"/>
  <c r="L141" i="13"/>
  <c r="L117" i="13"/>
  <c r="J147" i="13"/>
  <c r="K139" i="13"/>
  <c r="K143" i="13"/>
  <c r="J105" i="13"/>
  <c r="L72" i="13"/>
  <c r="F8" i="13"/>
  <c r="F33" i="13"/>
  <c r="I17" i="13"/>
  <c r="F21" i="13"/>
  <c r="C5" i="13"/>
  <c r="E5" i="13" s="1"/>
  <c r="F27" i="13"/>
  <c r="D54" i="13"/>
  <c r="I123" i="13"/>
  <c r="I59" i="13"/>
  <c r="D70" i="13"/>
  <c r="D105" i="13"/>
  <c r="I89" i="13"/>
  <c r="F57" i="13"/>
  <c r="I33" i="13"/>
  <c r="D17" i="13"/>
  <c r="D111" i="13"/>
  <c r="F39" i="13"/>
  <c r="D117" i="13"/>
  <c r="D53" i="13"/>
  <c r="I86" i="13"/>
  <c r="C78" i="13"/>
  <c r="E78" i="13" s="1"/>
  <c r="C45" i="13"/>
  <c r="E45" i="13" s="1"/>
  <c r="F51" i="13"/>
  <c r="C17" i="13"/>
  <c r="E17" i="13" s="1"/>
  <c r="L39" i="13"/>
  <c r="L45" i="13"/>
  <c r="J99" i="13"/>
  <c r="J98" i="13"/>
  <c r="K33" i="13"/>
  <c r="D21" i="13"/>
  <c r="K12" i="13"/>
  <c r="F62" i="13"/>
  <c r="D30" i="13"/>
  <c r="D38" i="13"/>
  <c r="F107" i="13"/>
  <c r="C66" i="13"/>
  <c r="E66" i="13" s="1"/>
  <c r="K119" i="13"/>
  <c r="L51" i="13"/>
  <c r="I87" i="13"/>
  <c r="D47" i="13"/>
  <c r="C75" i="13"/>
  <c r="E75" i="13" s="1"/>
  <c r="L71" i="13"/>
  <c r="K123" i="13"/>
  <c r="L83" i="13"/>
  <c r="L95" i="13"/>
  <c r="C11" i="13"/>
  <c r="E11" i="13" s="1"/>
  <c r="F35" i="13"/>
  <c r="D107" i="13"/>
  <c r="D75" i="13"/>
  <c r="D59" i="13"/>
  <c r="D27" i="13"/>
  <c r="I23" i="13"/>
  <c r="F111" i="13"/>
  <c r="I95" i="13"/>
  <c r="D87" i="13"/>
  <c r="I63" i="13"/>
  <c r="F47" i="13"/>
  <c r="I31" i="13"/>
  <c r="C119" i="13"/>
  <c r="E119" i="13" s="1"/>
  <c r="C87" i="13"/>
  <c r="E87" i="13" s="1"/>
  <c r="C99" i="13"/>
  <c r="E99" i="13" s="1"/>
  <c r="C67" i="13"/>
  <c r="E67" i="13" s="1"/>
  <c r="L87" i="13"/>
  <c r="L53" i="13"/>
  <c r="K103" i="13"/>
  <c r="J107" i="13"/>
  <c r="K99" i="13"/>
  <c r="J75" i="13"/>
  <c r="K67" i="13"/>
  <c r="L35" i="13"/>
  <c r="J47" i="13"/>
  <c r="L111" i="13"/>
  <c r="F99" i="13"/>
  <c r="I99" i="13"/>
  <c r="I83" i="13"/>
  <c r="I51" i="13"/>
  <c r="I35" i="13"/>
  <c r="F59" i="13"/>
  <c r="D95" i="13"/>
  <c r="F87" i="13"/>
  <c r="D63" i="13"/>
  <c r="I39" i="13"/>
  <c r="C111" i="13"/>
  <c r="E111" i="13" s="1"/>
  <c r="C47" i="13"/>
  <c r="E47" i="13" s="1"/>
  <c r="C59" i="13"/>
  <c r="E59" i="13" s="1"/>
  <c r="J39" i="13"/>
  <c r="L103" i="13"/>
  <c r="J71" i="13"/>
  <c r="K107" i="13"/>
  <c r="L99" i="13"/>
  <c r="J83" i="13"/>
  <c r="K75" i="13"/>
  <c r="J51" i="13"/>
  <c r="K27" i="13"/>
  <c r="L127" i="13"/>
  <c r="K47" i="13"/>
  <c r="K63" i="13"/>
  <c r="D99" i="13"/>
  <c r="D83" i="13"/>
  <c r="D51" i="13"/>
  <c r="D35" i="13"/>
  <c r="I111" i="13"/>
  <c r="F95" i="13"/>
  <c r="D71" i="13"/>
  <c r="F63" i="13"/>
  <c r="D39" i="13"/>
  <c r="F75" i="13"/>
  <c r="C71" i="13"/>
  <c r="E71" i="13" s="1"/>
  <c r="C39" i="13"/>
  <c r="E39" i="13" s="1"/>
  <c r="C123" i="13"/>
  <c r="E123" i="13" s="1"/>
  <c r="C107" i="13"/>
  <c r="E107" i="13" s="1"/>
  <c r="C83" i="13"/>
  <c r="E83" i="13" s="1"/>
  <c r="C51" i="13"/>
  <c r="E51" i="13" s="1"/>
  <c r="C27" i="13"/>
  <c r="E27" i="13" s="1"/>
  <c r="J87" i="13"/>
  <c r="K39" i="13"/>
  <c r="J123" i="13"/>
  <c r="K115" i="13"/>
  <c r="L107" i="13"/>
  <c r="K83" i="13"/>
  <c r="L75" i="13"/>
  <c r="J59" i="13"/>
  <c r="K51" i="13"/>
  <c r="J35" i="13"/>
  <c r="J111" i="13"/>
  <c r="I16" i="13"/>
  <c r="J27" i="13"/>
  <c r="L47" i="13"/>
  <c r="J63" i="13"/>
  <c r="K95" i="13"/>
  <c r="H127" i="13"/>
  <c r="D15" i="13"/>
  <c r="F11" i="13"/>
  <c r="F54" i="13"/>
  <c r="I146" i="13"/>
  <c r="D98" i="13"/>
  <c r="I74" i="13"/>
  <c r="D66" i="13"/>
  <c r="I42" i="13"/>
  <c r="F18" i="13"/>
  <c r="D102" i="13"/>
  <c r="F70" i="13"/>
  <c r="I78" i="13"/>
  <c r="F30" i="13"/>
  <c r="D86" i="13"/>
  <c r="F38" i="13"/>
  <c r="C26" i="13"/>
  <c r="E26" i="13" s="1"/>
  <c r="C134" i="13"/>
  <c r="E134" i="13" s="1"/>
  <c r="C102" i="13"/>
  <c r="E102" i="13" s="1"/>
  <c r="C18" i="13"/>
  <c r="E18" i="13" s="1"/>
  <c r="C90" i="13"/>
  <c r="E90" i="13" s="1"/>
  <c r="C38" i="13"/>
  <c r="E38" i="13" s="1"/>
  <c r="L142" i="13"/>
  <c r="J54" i="13"/>
  <c r="K93" i="13"/>
  <c r="J69" i="13"/>
  <c r="K90" i="13"/>
  <c r="L42" i="13"/>
  <c r="L121" i="13"/>
  <c r="K65" i="13"/>
  <c r="F15" i="13"/>
  <c r="I11" i="13"/>
  <c r="J15" i="13"/>
  <c r="F134" i="13"/>
  <c r="D138" i="13"/>
  <c r="I114" i="13"/>
  <c r="F90" i="13"/>
  <c r="D74" i="13"/>
  <c r="I50" i="13"/>
  <c r="D42" i="13"/>
  <c r="F26" i="13"/>
  <c r="I18" i="13"/>
  <c r="F102" i="13"/>
  <c r="I62" i="13"/>
  <c r="D78" i="13"/>
  <c r="F86" i="13"/>
  <c r="C114" i="13"/>
  <c r="E114" i="13" s="1"/>
  <c r="C126" i="13"/>
  <c r="E126" i="13" s="1"/>
  <c r="C62" i="13"/>
  <c r="E62" i="13" s="1"/>
  <c r="C42" i="13"/>
  <c r="E42" i="13" s="1"/>
  <c r="C30" i="13"/>
  <c r="E30" i="13" s="1"/>
  <c r="J126" i="13"/>
  <c r="K102" i="13"/>
  <c r="L74" i="13"/>
  <c r="J34" i="13"/>
  <c r="K11" i="13"/>
  <c r="I54" i="13"/>
  <c r="D114" i="13"/>
  <c r="F98" i="13"/>
  <c r="I90" i="13"/>
  <c r="F66" i="13"/>
  <c r="D50" i="13"/>
  <c r="I26" i="13"/>
  <c r="D18" i="13"/>
  <c r="D62" i="13"/>
  <c r="F78" i="13"/>
  <c r="I30" i="13"/>
  <c r="I38" i="13"/>
  <c r="C54" i="13"/>
  <c r="E54" i="13" s="1"/>
  <c r="C86" i="13"/>
  <c r="E86" i="13" s="1"/>
  <c r="C106" i="13"/>
  <c r="E106" i="13" s="1"/>
  <c r="K126" i="13"/>
  <c r="L102" i="13"/>
  <c r="K78" i="13"/>
  <c r="L38" i="13"/>
  <c r="J66" i="13"/>
  <c r="K26" i="13"/>
  <c r="L151" i="13"/>
  <c r="I148" i="13"/>
  <c r="I136" i="13"/>
  <c r="D140" i="13"/>
  <c r="C138" i="13"/>
  <c r="E138" i="13" s="1"/>
  <c r="K148" i="13"/>
  <c r="D148" i="13"/>
  <c r="F140" i="13"/>
  <c r="D136" i="13"/>
  <c r="C136" i="13"/>
  <c r="E136" i="13" s="1"/>
  <c r="K140" i="13"/>
  <c r="I140" i="13"/>
  <c r="D146" i="13"/>
  <c r="F150" i="13"/>
  <c r="C146" i="13"/>
  <c r="E146" i="13" s="1"/>
  <c r="L150" i="13"/>
  <c r="J134" i="13"/>
  <c r="L138" i="13"/>
  <c r="I134" i="13"/>
  <c r="F138" i="13"/>
  <c r="J142" i="13"/>
  <c r="K134" i="13"/>
  <c r="D134" i="13"/>
  <c r="F146" i="13"/>
  <c r="I138" i="13"/>
  <c r="I142" i="13"/>
  <c r="C142" i="13"/>
  <c r="E142" i="13" s="1"/>
  <c r="K142" i="13"/>
  <c r="L134" i="13"/>
  <c r="L15" i="13"/>
  <c r="K86" i="13"/>
  <c r="L78" i="13"/>
  <c r="J62" i="13"/>
  <c r="K54" i="13"/>
  <c r="J30" i="13"/>
  <c r="L18" i="13"/>
  <c r="L146" i="13"/>
  <c r="J138" i="13"/>
  <c r="L114" i="13"/>
  <c r="K98" i="13"/>
  <c r="J74" i="13"/>
  <c r="K66" i="13"/>
  <c r="L50" i="13"/>
  <c r="J42" i="13"/>
  <c r="K16" i="13"/>
  <c r="C74" i="13"/>
  <c r="E74" i="13" s="1"/>
  <c r="J102" i="13"/>
  <c r="L86" i="13"/>
  <c r="K62" i="13"/>
  <c r="L54" i="13"/>
  <c r="J38" i="13"/>
  <c r="K30" i="13"/>
  <c r="K18" i="13"/>
  <c r="J146" i="13"/>
  <c r="K138" i="13"/>
  <c r="J114" i="13"/>
  <c r="L90" i="13"/>
  <c r="K74" i="13"/>
  <c r="J50" i="13"/>
  <c r="K42" i="13"/>
  <c r="K32" i="13"/>
  <c r="K36" i="13"/>
  <c r="J44" i="13"/>
  <c r="L56" i="13"/>
  <c r="L60" i="13"/>
  <c r="K64" i="13"/>
  <c r="K68" i="13"/>
  <c r="J72" i="13"/>
  <c r="L80" i="13"/>
  <c r="L84" i="13"/>
  <c r="L92" i="13"/>
  <c r="K96" i="13"/>
  <c r="J104" i="13"/>
  <c r="J108" i="13"/>
  <c r="H108" i="13"/>
  <c r="H116" i="13"/>
  <c r="L120" i="13"/>
  <c r="H120" i="13"/>
  <c r="H128" i="13"/>
  <c r="K132" i="13"/>
  <c r="H132" i="13"/>
  <c r="J136" i="13"/>
  <c r="H136" i="13"/>
  <c r="J140" i="13"/>
  <c r="H140" i="13"/>
  <c r="L148" i="13"/>
  <c r="H148" i="13"/>
  <c r="J78" i="13"/>
  <c r="K38" i="13"/>
  <c r="L30" i="13"/>
  <c r="K146" i="13"/>
  <c r="L98" i="13"/>
  <c r="J90" i="13"/>
  <c r="L66" i="13"/>
  <c r="L34" i="13"/>
  <c r="J26" i="13"/>
  <c r="I24" i="13"/>
  <c r="C23" i="13"/>
  <c r="E23" i="13" s="1"/>
  <c r="L24" i="13"/>
  <c r="F23" i="13"/>
  <c r="J23" i="13"/>
  <c r="K21" i="13"/>
  <c r="L20" i="13"/>
  <c r="D20" i="13"/>
  <c r="K20" i="13"/>
  <c r="F20" i="13"/>
  <c r="I20" i="13"/>
  <c r="J13" i="13"/>
  <c r="K13" i="13"/>
  <c r="J12" i="13"/>
  <c r="L12" i="13"/>
  <c r="I9" i="13"/>
  <c r="D9" i="13"/>
  <c r="C9" i="13"/>
  <c r="E9" i="13" s="1"/>
  <c r="F9" i="13"/>
  <c r="D8" i="13"/>
  <c r="C7" i="13"/>
  <c r="E7" i="13" s="1"/>
  <c r="I150" i="13"/>
  <c r="C150" i="13"/>
  <c r="E150" i="13" s="1"/>
  <c r="D150" i="13"/>
  <c r="J150" i="13"/>
  <c r="K151" i="13"/>
  <c r="J14" i="13"/>
  <c r="L14" i="13"/>
  <c r="K86" i="16"/>
  <c r="L102" i="16"/>
  <c r="I86" i="16"/>
  <c r="L17" i="16"/>
  <c r="I17" i="16"/>
  <c r="J17" i="16"/>
  <c r="F17" i="16"/>
  <c r="C17" i="16"/>
  <c r="E17" i="16" s="1"/>
  <c r="L67" i="16"/>
  <c r="J67" i="16"/>
  <c r="J83" i="16"/>
  <c r="D99" i="16"/>
  <c r="C99" i="16"/>
  <c r="E99" i="16" s="1"/>
  <c r="J99" i="16"/>
  <c r="F99" i="16"/>
  <c r="C110" i="16"/>
  <c r="E110" i="16" s="1"/>
  <c r="D110" i="16"/>
  <c r="F110" i="16"/>
  <c r="F122" i="16"/>
  <c r="I122" i="16"/>
  <c r="K122" i="16"/>
  <c r="C122" i="16"/>
  <c r="E122" i="16" s="1"/>
  <c r="L8" i="16"/>
  <c r="D8" i="16"/>
  <c r="J125" i="16"/>
  <c r="C74" i="16"/>
  <c r="E74" i="16" s="1"/>
  <c r="D14" i="13"/>
  <c r="D11" i="13"/>
  <c r="C14" i="13"/>
  <c r="E14" i="13" s="1"/>
  <c r="L11" i="13"/>
  <c r="K15" i="13"/>
  <c r="L99" i="16"/>
  <c r="I125" i="16"/>
  <c r="K99" i="16"/>
  <c r="K102" i="16"/>
  <c r="K32" i="16"/>
  <c r="L32" i="16"/>
  <c r="F129" i="16"/>
  <c r="L17" i="13"/>
  <c r="J21" i="13"/>
  <c r="C21" i="13"/>
  <c r="E21" i="13" s="1"/>
  <c r="C25" i="13"/>
  <c r="E25" i="13" s="1"/>
  <c r="J29" i="13"/>
  <c r="L29" i="13"/>
  <c r="C29" i="13"/>
  <c r="E29" i="13" s="1"/>
  <c r="J33" i="13"/>
  <c r="C33" i="13"/>
  <c r="E33" i="13" s="1"/>
  <c r="L33" i="13"/>
  <c r="L41" i="13"/>
  <c r="C41" i="13"/>
  <c r="E41" i="13" s="1"/>
  <c r="K45" i="13"/>
  <c r="L49" i="13"/>
  <c r="J53" i="13"/>
  <c r="K57" i="13"/>
  <c r="J57" i="13"/>
  <c r="J61" i="13"/>
  <c r="J65" i="13"/>
  <c r="C65" i="13"/>
  <c r="E65" i="13" s="1"/>
  <c r="L65" i="13"/>
  <c r="L69" i="13"/>
  <c r="C69" i="13"/>
  <c r="E69" i="13" s="1"/>
  <c r="K69" i="13"/>
  <c r="K73" i="13"/>
  <c r="K77" i="13"/>
  <c r="C77" i="13"/>
  <c r="E77" i="13" s="1"/>
  <c r="L81" i="13"/>
  <c r="K81" i="13"/>
  <c r="J81" i="13"/>
  <c r="K89" i="13"/>
  <c r="J89" i="13"/>
  <c r="J93" i="13"/>
  <c r="L93" i="13"/>
  <c r="L105" i="13"/>
  <c r="K105" i="13"/>
  <c r="C105" i="13"/>
  <c r="E105" i="13" s="1"/>
  <c r="I117" i="13"/>
  <c r="J117" i="13"/>
  <c r="C117" i="13"/>
  <c r="E117" i="13" s="1"/>
  <c r="J129" i="13"/>
  <c r="C129" i="13"/>
  <c r="E129" i="13" s="1"/>
  <c r="L129" i="13"/>
  <c r="L137" i="13"/>
  <c r="K137" i="13"/>
  <c r="K141" i="13"/>
  <c r="C141" i="13"/>
  <c r="E141" i="13" s="1"/>
  <c r="L145" i="13"/>
  <c r="K145" i="13"/>
  <c r="J145" i="13"/>
  <c r="F50" i="16"/>
  <c r="C50" i="16"/>
  <c r="E50" i="16" s="1"/>
  <c r="I50" i="16"/>
  <c r="L50" i="16"/>
  <c r="K50" i="16"/>
  <c r="D54" i="16"/>
  <c r="K54" i="16"/>
  <c r="F54" i="16"/>
  <c r="L54" i="16"/>
  <c r="I54" i="16"/>
  <c r="C54" i="16"/>
  <c r="E54" i="16" s="1"/>
  <c r="L58" i="16"/>
  <c r="C80" i="16"/>
  <c r="E80" i="16" s="1"/>
  <c r="D80" i="16"/>
  <c r="F80" i="16"/>
  <c r="K80" i="16"/>
  <c r="C96" i="16"/>
  <c r="E96" i="16" s="1"/>
  <c r="K96" i="16"/>
  <c r="J96" i="16"/>
  <c r="D96" i="16"/>
  <c r="L96" i="16"/>
  <c r="F115" i="16"/>
  <c r="I115" i="16"/>
  <c r="D115" i="16"/>
  <c r="J115" i="16"/>
  <c r="F151" i="16"/>
  <c r="B16" i="14"/>
  <c r="J12" i="16"/>
  <c r="C12" i="16"/>
  <c r="E12" i="16" s="1"/>
  <c r="F12" i="16"/>
  <c r="D12" i="16"/>
  <c r="C20" i="16"/>
  <c r="E20" i="16" s="1"/>
  <c r="K20" i="16"/>
  <c r="L20" i="16"/>
  <c r="C32" i="16"/>
  <c r="E32" i="16" s="1"/>
  <c r="I32" i="16"/>
  <c r="J32" i="16"/>
  <c r="I74" i="16"/>
  <c r="F74" i="16"/>
  <c r="C86" i="16"/>
  <c r="E86" i="16" s="1"/>
  <c r="F86" i="16"/>
  <c r="J86" i="16"/>
  <c r="D86" i="16"/>
  <c r="L86" i="16"/>
  <c r="I90" i="16"/>
  <c r="F90" i="16"/>
  <c r="C90" i="16"/>
  <c r="E90" i="16" s="1"/>
  <c r="D90" i="16"/>
  <c r="J102" i="16"/>
  <c r="I102" i="16"/>
  <c r="K129" i="16"/>
  <c r="C129" i="16"/>
  <c r="E129" i="16" s="1"/>
  <c r="D129" i="16"/>
  <c r="I129" i="16"/>
  <c r="L129" i="16"/>
  <c r="K14" i="13"/>
  <c r="I14" i="13"/>
  <c r="D125" i="16"/>
  <c r="K74" i="16"/>
  <c r="K90" i="16"/>
  <c r="C6" i="13"/>
  <c r="E6" i="13" s="1"/>
  <c r="F14" i="13"/>
  <c r="I15" i="13"/>
  <c r="F12" i="13"/>
  <c r="F16" i="13"/>
  <c r="I8" i="13"/>
  <c r="C8" i="13"/>
  <c r="E8" i="13" s="1"/>
  <c r="C12" i="13"/>
  <c r="E12" i="13" s="1"/>
  <c r="I21" i="13"/>
  <c r="F145" i="13"/>
  <c r="I137" i="13"/>
  <c r="D129" i="13"/>
  <c r="I105" i="13"/>
  <c r="F81" i="13"/>
  <c r="D65" i="13"/>
  <c r="F49" i="13"/>
  <c r="I41" i="13"/>
  <c r="D33" i="13"/>
  <c r="F17" i="13"/>
  <c r="I45" i="13"/>
  <c r="F141" i="13"/>
  <c r="F109" i="13"/>
  <c r="F93" i="13"/>
  <c r="F77" i="13"/>
  <c r="F61" i="13"/>
  <c r="F45" i="13"/>
  <c r="F29" i="13"/>
  <c r="L110" i="16"/>
  <c r="K110" i="16"/>
  <c r="K125" i="16"/>
  <c r="I151" i="16"/>
  <c r="I110" i="16"/>
  <c r="D102" i="16"/>
  <c r="L90" i="16"/>
  <c r="L80" i="16"/>
  <c r="D74" i="16"/>
  <c r="D32" i="16"/>
  <c r="L12" i="16"/>
  <c r="D67" i="16"/>
  <c r="C145" i="13"/>
  <c r="E145" i="13" s="1"/>
  <c r="C61" i="13"/>
  <c r="E61" i="13" s="1"/>
  <c r="C57" i="13"/>
  <c r="E57" i="13" s="1"/>
  <c r="C81" i="13"/>
  <c r="E81" i="13" s="1"/>
  <c r="C49" i="13"/>
  <c r="E49" i="13" s="1"/>
  <c r="F102" i="16"/>
  <c r="J90" i="16"/>
  <c r="D50" i="16"/>
  <c r="K125" i="13"/>
  <c r="K61" i="13"/>
  <c r="J45" i="13"/>
  <c r="L21" i="13"/>
  <c r="K129" i="13"/>
  <c r="L89" i="13"/>
  <c r="J41" i="13"/>
  <c r="F125" i="16"/>
  <c r="L15" i="16"/>
  <c r="K15" i="16"/>
  <c r="C27" i="16"/>
  <c r="E27" i="16" s="1"/>
  <c r="J27" i="16"/>
  <c r="K27" i="16"/>
  <c r="L35" i="16"/>
  <c r="I39" i="16"/>
  <c r="D39" i="16"/>
  <c r="C43" i="16"/>
  <c r="E43" i="16" s="1"/>
  <c r="F43" i="16"/>
  <c r="L43" i="16"/>
  <c r="J43" i="16"/>
  <c r="K43" i="16"/>
  <c r="I43" i="16"/>
  <c r="K47" i="16"/>
  <c r="C77" i="16"/>
  <c r="E77" i="16" s="1"/>
  <c r="F77" i="16"/>
  <c r="D77" i="16"/>
  <c r="I77" i="16"/>
  <c r="F93" i="16"/>
  <c r="D93" i="16"/>
  <c r="J93" i="16"/>
  <c r="I93" i="16"/>
  <c r="C112" i="16"/>
  <c r="E112" i="16" s="1"/>
  <c r="J112" i="16"/>
  <c r="F135" i="16"/>
  <c r="K135" i="16"/>
  <c r="L135" i="16"/>
  <c r="J139" i="16"/>
  <c r="C139" i="16"/>
  <c r="E139" i="16" s="1"/>
  <c r="I139" i="16"/>
  <c r="F139" i="16"/>
  <c r="J132" i="13"/>
  <c r="K92" i="13"/>
  <c r="J68" i="13"/>
  <c r="K60" i="13"/>
  <c r="J36" i="13"/>
  <c r="K120" i="13"/>
  <c r="J96" i="13"/>
  <c r="K56" i="13"/>
  <c r="L48" i="13"/>
  <c r="J32" i="13"/>
  <c r="K24" i="13"/>
  <c r="F144" i="16"/>
  <c r="F60" i="16"/>
  <c r="C76" i="16"/>
  <c r="E76" i="16" s="1"/>
  <c r="L92" i="16"/>
  <c r="I92" i="16"/>
  <c r="J26" i="16"/>
  <c r="K92" i="16"/>
  <c r="V18" i="3" l="1"/>
  <c r="AH123" i="3"/>
  <c r="I123" i="3"/>
  <c r="K123" i="3"/>
  <c r="I21" i="3"/>
  <c r="K21" i="3"/>
  <c r="AK168" i="9"/>
  <c r="AN168" i="9" s="1"/>
  <c r="AJ168" i="9"/>
  <c r="J52" i="16" s="1"/>
  <c r="AH168" i="3"/>
  <c r="K168" i="3"/>
  <c r="I168" i="3"/>
  <c r="H52" i="13"/>
  <c r="I52" i="13"/>
  <c r="AC183" i="9"/>
  <c r="AC57" i="9"/>
  <c r="J13" i="16"/>
  <c r="D37" i="16"/>
  <c r="K121" i="16"/>
  <c r="F37" i="16"/>
  <c r="J49" i="16"/>
  <c r="C145" i="16"/>
  <c r="E145" i="16" s="1"/>
  <c r="H25" i="16"/>
  <c r="I73" i="16"/>
  <c r="K73" i="16"/>
  <c r="D49" i="16"/>
  <c r="F13" i="16"/>
  <c r="I49" i="16"/>
  <c r="I121" i="16"/>
  <c r="J73" i="16"/>
  <c r="K49" i="16"/>
  <c r="K13" i="16"/>
  <c r="K85" i="16"/>
  <c r="F121" i="16"/>
  <c r="I85" i="16"/>
  <c r="I37" i="16"/>
  <c r="D133" i="16"/>
  <c r="H49" i="16"/>
  <c r="H145" i="16"/>
  <c r="AC435" i="9"/>
  <c r="AC399" i="9"/>
  <c r="AC363" i="9"/>
  <c r="AC327" i="9"/>
  <c r="AC219" i="9"/>
  <c r="AC147" i="9"/>
  <c r="AC111" i="9"/>
  <c r="C73" i="16"/>
  <c r="E73" i="16" s="1"/>
  <c r="F73" i="16"/>
  <c r="L97" i="16"/>
  <c r="F97" i="16"/>
  <c r="L145" i="16"/>
  <c r="K25" i="16"/>
  <c r="L109" i="16"/>
  <c r="I13" i="16"/>
  <c r="H13" i="16"/>
  <c r="D97" i="16"/>
  <c r="L49" i="16"/>
  <c r="J145" i="16"/>
  <c r="C97" i="16"/>
  <c r="E97" i="16" s="1"/>
  <c r="I61" i="16"/>
  <c r="F133" i="16"/>
  <c r="J85" i="16"/>
  <c r="I97" i="16"/>
  <c r="F145" i="16"/>
  <c r="J61" i="16"/>
  <c r="L37" i="16"/>
  <c r="L121" i="16"/>
  <c r="I109" i="16"/>
  <c r="J109" i="16"/>
  <c r="C61" i="16"/>
  <c r="E61" i="16" s="1"/>
  <c r="D109" i="16"/>
  <c r="F25" i="16"/>
  <c r="K145" i="16"/>
  <c r="D85" i="16"/>
  <c r="L61" i="16"/>
  <c r="K37" i="16"/>
  <c r="I133" i="16"/>
  <c r="K109" i="16"/>
  <c r="C121" i="16"/>
  <c r="E121" i="16" s="1"/>
  <c r="D145" i="16"/>
  <c r="H37" i="16"/>
  <c r="D61" i="16"/>
  <c r="I145" i="16"/>
  <c r="L133" i="16"/>
  <c r="D13" i="16"/>
  <c r="J25" i="16"/>
  <c r="F109" i="16"/>
  <c r="H133" i="16"/>
  <c r="AC165" i="9"/>
  <c r="J97" i="16"/>
  <c r="F85" i="16"/>
  <c r="F49" i="16"/>
  <c r="J121" i="16"/>
  <c r="K133" i="16"/>
  <c r="D121" i="16"/>
  <c r="D4" i="16"/>
  <c r="L85" i="16"/>
  <c r="H121" i="16"/>
  <c r="C13" i="16"/>
  <c r="E13" i="16" s="1"/>
  <c r="J37" i="16"/>
  <c r="J133" i="16"/>
  <c r="C133" i="16"/>
  <c r="E133" i="16" s="1"/>
  <c r="C37" i="16"/>
  <c r="E37" i="16" s="1"/>
  <c r="AC186" i="9"/>
  <c r="J18" i="9"/>
  <c r="L18" i="9"/>
  <c r="AC168" i="9"/>
  <c r="AC171" i="9"/>
  <c r="J34" i="16"/>
  <c r="AC306" i="9"/>
  <c r="AC210" i="9"/>
  <c r="AC39" i="9"/>
  <c r="AC75" i="9"/>
  <c r="AC222" i="9"/>
  <c r="AC255" i="9"/>
  <c r="AC291" i="9"/>
  <c r="C118" i="16"/>
  <c r="E118" i="16" s="1"/>
  <c r="L46" i="16"/>
  <c r="AC90" i="9"/>
  <c r="AC288" i="9"/>
  <c r="AC72" i="9"/>
  <c r="AC129" i="9"/>
  <c r="AC93" i="9"/>
  <c r="J142" i="16"/>
  <c r="J22" i="16"/>
  <c r="C34" i="16"/>
  <c r="E34" i="16" s="1"/>
  <c r="D22" i="16"/>
  <c r="AC201" i="9"/>
  <c r="L142" i="16"/>
  <c r="D34" i="16"/>
  <c r="AC237" i="9"/>
  <c r="C10" i="16"/>
  <c r="E10" i="16" s="1"/>
  <c r="C22" i="16"/>
  <c r="E22" i="16" s="1"/>
  <c r="AC273" i="9"/>
  <c r="F10" i="16"/>
  <c r="L22" i="16"/>
  <c r="J118" i="16"/>
  <c r="F34" i="16"/>
  <c r="K10" i="16"/>
  <c r="I22" i="16"/>
  <c r="AC345" i="9"/>
  <c r="AC309" i="9"/>
  <c r="I34" i="16"/>
  <c r="D10" i="16"/>
  <c r="AC417" i="9"/>
  <c r="AC381" i="9"/>
  <c r="L118" i="16"/>
  <c r="K34" i="16"/>
  <c r="L10" i="16"/>
  <c r="K22" i="16"/>
  <c r="AC36" i="9"/>
  <c r="AC453" i="9"/>
  <c r="G83" i="16"/>
  <c r="H83" i="16"/>
  <c r="D107" i="16"/>
  <c r="I107" i="16"/>
  <c r="J47" i="16"/>
  <c r="I71" i="16"/>
  <c r="F83" i="16"/>
  <c r="I11" i="16"/>
  <c r="L107" i="16"/>
  <c r="K23" i="16"/>
  <c r="F142" i="16"/>
  <c r="H107" i="16"/>
  <c r="D35" i="16"/>
  <c r="G96" i="16"/>
  <c r="H96" i="16"/>
  <c r="G84" i="16"/>
  <c r="H84" i="16"/>
  <c r="G72" i="16"/>
  <c r="H72" i="16"/>
  <c r="G60" i="16"/>
  <c r="H60" i="16"/>
  <c r="G95" i="16"/>
  <c r="H95" i="16"/>
  <c r="G106" i="16"/>
  <c r="H106" i="16"/>
  <c r="G94" i="16"/>
  <c r="H94" i="16"/>
  <c r="G82" i="16"/>
  <c r="H82" i="16"/>
  <c r="G70" i="16"/>
  <c r="H70" i="16"/>
  <c r="G58" i="16"/>
  <c r="H58" i="16"/>
  <c r="H47" i="16"/>
  <c r="L47" i="16"/>
  <c r="C35" i="16"/>
  <c r="E35" i="16" s="1"/>
  <c r="J107" i="16"/>
  <c r="L83" i="16"/>
  <c r="C107" i="16"/>
  <c r="E107" i="16" s="1"/>
  <c r="J143" i="16"/>
  <c r="D119" i="16"/>
  <c r="K35" i="16"/>
  <c r="D11" i="16"/>
  <c r="G105" i="16"/>
  <c r="H105" i="16"/>
  <c r="G93" i="16"/>
  <c r="H93" i="16"/>
  <c r="G81" i="16"/>
  <c r="H81" i="16"/>
  <c r="G69" i="16"/>
  <c r="H69" i="16"/>
  <c r="G57" i="16"/>
  <c r="H57" i="16"/>
  <c r="G59" i="16"/>
  <c r="H59" i="16"/>
  <c r="I47" i="16"/>
  <c r="D143" i="16"/>
  <c r="C143" i="16"/>
  <c r="E143" i="16" s="1"/>
  <c r="F119" i="16"/>
  <c r="C47" i="16"/>
  <c r="E47" i="16" s="1"/>
  <c r="I35" i="16"/>
  <c r="D83" i="16"/>
  <c r="L71" i="16"/>
  <c r="C11" i="16"/>
  <c r="E11" i="16" s="1"/>
  <c r="K143" i="16"/>
  <c r="J119" i="16"/>
  <c r="J35" i="16"/>
  <c r="L95" i="16"/>
  <c r="H142" i="16"/>
  <c r="H143" i="16"/>
  <c r="H34" i="16"/>
  <c r="G104" i="16"/>
  <c r="H104" i="16"/>
  <c r="G92" i="16"/>
  <c r="H92" i="16"/>
  <c r="G80" i="16"/>
  <c r="H80" i="16"/>
  <c r="G68" i="16"/>
  <c r="H68" i="16"/>
  <c r="G56" i="16"/>
  <c r="H56" i="16"/>
  <c r="F47" i="16"/>
  <c r="K119" i="16"/>
  <c r="H35" i="16"/>
  <c r="I143" i="16"/>
  <c r="G103" i="16"/>
  <c r="H103" i="16"/>
  <c r="G91" i="16"/>
  <c r="H91" i="16"/>
  <c r="G79" i="16"/>
  <c r="H79" i="16"/>
  <c r="G67" i="16"/>
  <c r="H67" i="16"/>
  <c r="G55" i="16"/>
  <c r="H55" i="16"/>
  <c r="G71" i="16"/>
  <c r="H71" i="16"/>
  <c r="I131" i="16"/>
  <c r="C119" i="16"/>
  <c r="E119" i="16" s="1"/>
  <c r="F143" i="16"/>
  <c r="F131" i="16"/>
  <c r="L119" i="16"/>
  <c r="K118" i="16"/>
  <c r="H131" i="16"/>
  <c r="J59" i="16"/>
  <c r="J131" i="16"/>
  <c r="G102" i="16"/>
  <c r="H102" i="16"/>
  <c r="G90" i="16"/>
  <c r="H90" i="16"/>
  <c r="G78" i="16"/>
  <c r="H78" i="16"/>
  <c r="G66" i="16"/>
  <c r="H66" i="16"/>
  <c r="G54" i="16"/>
  <c r="H54" i="16"/>
  <c r="F95" i="16"/>
  <c r="L11" i="16"/>
  <c r="F71" i="16"/>
  <c r="C71" i="16"/>
  <c r="E71" i="16" s="1"/>
  <c r="J11" i="16"/>
  <c r="D47" i="16"/>
  <c r="D131" i="16"/>
  <c r="C46" i="16"/>
  <c r="E46" i="16" s="1"/>
  <c r="I95" i="16"/>
  <c r="D59" i="16"/>
  <c r="H23" i="16"/>
  <c r="G101" i="16"/>
  <c r="H101" i="16"/>
  <c r="G89" i="16"/>
  <c r="H89" i="16"/>
  <c r="G77" i="16"/>
  <c r="H77" i="16"/>
  <c r="G65" i="16"/>
  <c r="H65" i="16"/>
  <c r="G53" i="16"/>
  <c r="H53" i="16"/>
  <c r="F23" i="16"/>
  <c r="L70" i="16"/>
  <c r="D46" i="16"/>
  <c r="I59" i="16"/>
  <c r="G100" i="16"/>
  <c r="H100" i="16"/>
  <c r="G88" i="16"/>
  <c r="H88" i="16"/>
  <c r="G76" i="16"/>
  <c r="H76" i="16"/>
  <c r="G64" i="16"/>
  <c r="H64" i="16"/>
  <c r="G52" i="16"/>
  <c r="H52" i="16"/>
  <c r="C59" i="16"/>
  <c r="E59" i="16" s="1"/>
  <c r="C23" i="16"/>
  <c r="E23" i="16" s="1"/>
  <c r="C131" i="16"/>
  <c r="E131" i="16" s="1"/>
  <c r="F11" i="16"/>
  <c r="K59" i="16"/>
  <c r="I10" i="16"/>
  <c r="L34" i="16"/>
  <c r="H119" i="16"/>
  <c r="K95" i="16"/>
  <c r="G99" i="16"/>
  <c r="H99" i="16"/>
  <c r="G87" i="16"/>
  <c r="H87" i="16"/>
  <c r="G75" i="16"/>
  <c r="H75" i="16"/>
  <c r="G63" i="16"/>
  <c r="H63" i="16"/>
  <c r="G51" i="16"/>
  <c r="H51" i="16"/>
  <c r="C83" i="16"/>
  <c r="E83" i="16" s="1"/>
  <c r="K71" i="16"/>
  <c r="I23" i="16"/>
  <c r="F107" i="16"/>
  <c r="I83" i="16"/>
  <c r="K11" i="16"/>
  <c r="L59" i="16"/>
  <c r="J10" i="16"/>
  <c r="J106" i="16"/>
  <c r="H22" i="16"/>
  <c r="J95" i="16"/>
  <c r="G86" i="16"/>
  <c r="H86" i="16"/>
  <c r="G74" i="16"/>
  <c r="H74" i="16"/>
  <c r="G62" i="16"/>
  <c r="H62" i="16"/>
  <c r="F35" i="16"/>
  <c r="D23" i="16"/>
  <c r="K83" i="16"/>
  <c r="D95" i="16"/>
  <c r="J23" i="16"/>
  <c r="J58" i="16"/>
  <c r="F22" i="16"/>
  <c r="I119" i="16"/>
  <c r="H10" i="16"/>
  <c r="G97" i="16"/>
  <c r="H98" i="16"/>
  <c r="H97" i="16"/>
  <c r="G85" i="16"/>
  <c r="H85" i="16"/>
  <c r="G73" i="16"/>
  <c r="H73" i="16"/>
  <c r="G61" i="16"/>
  <c r="H61" i="16"/>
  <c r="AC390" i="9"/>
  <c r="AC174" i="9"/>
  <c r="AC48" i="9"/>
  <c r="AC438" i="9"/>
  <c r="AC402" i="9"/>
  <c r="AC366" i="9"/>
  <c r="AC330" i="9"/>
  <c r="AC258" i="9"/>
  <c r="AC150" i="9"/>
  <c r="AC114" i="9"/>
  <c r="AC78" i="9"/>
  <c r="AC42" i="9"/>
  <c r="AC459" i="9"/>
  <c r="AC441" i="9"/>
  <c r="AC423" i="9"/>
  <c r="AC405" i="9"/>
  <c r="AC387" i="9"/>
  <c r="AC369" i="9"/>
  <c r="AC351" i="9"/>
  <c r="AC333" i="9"/>
  <c r="AC315" i="9"/>
  <c r="AC297" i="9"/>
  <c r="AC279" i="9"/>
  <c r="AC261" i="9"/>
  <c r="AC243" i="9"/>
  <c r="AC225" i="9"/>
  <c r="AC207" i="9"/>
  <c r="AC189" i="9"/>
  <c r="AC153" i="9"/>
  <c r="AC135" i="9"/>
  <c r="AC117" i="9"/>
  <c r="AC99" i="9"/>
  <c r="AC81" i="9"/>
  <c r="AC63" i="9"/>
  <c r="AC45" i="9"/>
  <c r="AC456" i="9"/>
  <c r="AC420" i="9"/>
  <c r="AC384" i="9"/>
  <c r="AC312" i="9"/>
  <c r="AC240" i="9"/>
  <c r="AC204" i="9"/>
  <c r="AC132" i="9"/>
  <c r="AC96" i="9"/>
  <c r="AC60" i="9"/>
  <c r="AC432" i="9"/>
  <c r="AC414" i="9"/>
  <c r="AC396" i="9"/>
  <c r="AC378" i="9"/>
  <c r="AC360" i="9"/>
  <c r="AC342" i="9"/>
  <c r="AC324" i="9"/>
  <c r="AC270" i="9"/>
  <c r="AC252" i="9"/>
  <c r="AC234" i="9"/>
  <c r="AC216" i="9"/>
  <c r="AC198" i="9"/>
  <c r="AC180" i="9"/>
  <c r="AC162" i="9"/>
  <c r="AC144" i="9"/>
  <c r="AC126" i="9"/>
  <c r="AC108" i="9"/>
  <c r="AC54" i="9"/>
  <c r="C5" i="16"/>
  <c r="E5" i="16" s="1"/>
  <c r="K5" i="16"/>
  <c r="D5" i="16"/>
  <c r="F5" i="16"/>
  <c r="H5" i="16"/>
  <c r="I5" i="16"/>
  <c r="L5" i="16"/>
  <c r="F4" i="16"/>
  <c r="H4" i="16"/>
  <c r="G4" i="16"/>
  <c r="I4" i="16"/>
  <c r="H2" i="16"/>
  <c r="G2" i="16"/>
  <c r="F3" i="16"/>
  <c r="G3" i="16"/>
  <c r="H3" i="16"/>
  <c r="AK22" i="9"/>
  <c r="AN22" i="9" s="1"/>
  <c r="AJ22" i="9"/>
  <c r="K3" i="16" s="1"/>
  <c r="D3" i="16"/>
  <c r="C2" i="16"/>
  <c r="E2" i="16" s="1"/>
  <c r="C3" i="16"/>
  <c r="E3" i="16" s="1"/>
  <c r="L85" i="13"/>
  <c r="C133" i="13"/>
  <c r="E133" i="13" s="1"/>
  <c r="D97" i="13"/>
  <c r="C149" i="13"/>
  <c r="E149" i="13" s="1"/>
  <c r="L97" i="13"/>
  <c r="C85" i="13"/>
  <c r="E85" i="13" s="1"/>
  <c r="J25" i="13"/>
  <c r="D7" i="13"/>
  <c r="D3" i="13"/>
  <c r="C13" i="13"/>
  <c r="E13" i="13" s="1"/>
  <c r="I144" i="13"/>
  <c r="L19" i="13"/>
  <c r="C103" i="13"/>
  <c r="E103" i="13" s="1"/>
  <c r="C79" i="13"/>
  <c r="E79" i="13" s="1"/>
  <c r="K127" i="13"/>
  <c r="K91" i="13"/>
  <c r="D49" i="13"/>
  <c r="I25" i="13"/>
  <c r="D37" i="13"/>
  <c r="D133" i="13"/>
  <c r="L115" i="13"/>
  <c r="F103" i="13"/>
  <c r="I91" i="13"/>
  <c r="J133" i="13"/>
  <c r="H91" i="13"/>
  <c r="H103" i="13"/>
  <c r="J109" i="13"/>
  <c r="J149" i="13"/>
  <c r="C109" i="13"/>
  <c r="E109" i="13" s="1"/>
  <c r="J97" i="13"/>
  <c r="J85" i="13"/>
  <c r="C73" i="13"/>
  <c r="E73" i="13" s="1"/>
  <c r="K25" i="13"/>
  <c r="F3" i="13"/>
  <c r="L13" i="13"/>
  <c r="K144" i="13"/>
  <c r="J79" i="13"/>
  <c r="L31" i="13"/>
  <c r="D115" i="13"/>
  <c r="K43" i="13"/>
  <c r="F43" i="13"/>
  <c r="K97" i="13"/>
  <c r="L91" i="13"/>
  <c r="K85" i="13"/>
  <c r="C115" i="13"/>
  <c r="E115" i="13" s="1"/>
  <c r="D19" i="13"/>
  <c r="I55" i="13"/>
  <c r="F133" i="13"/>
  <c r="K19" i="13"/>
  <c r="L109" i="13"/>
  <c r="I97" i="13"/>
  <c r="F97" i="13"/>
  <c r="H19" i="13"/>
  <c r="I149" i="13"/>
  <c r="H25" i="13"/>
  <c r="H121" i="13"/>
  <c r="J121" i="13"/>
  <c r="F144" i="13"/>
  <c r="D31" i="13"/>
  <c r="L79" i="13"/>
  <c r="F79" i="13"/>
  <c r="K79" i="13"/>
  <c r="H55" i="13"/>
  <c r="H67" i="13"/>
  <c r="F31" i="13"/>
  <c r="I115" i="13"/>
  <c r="C55" i="13"/>
  <c r="E55" i="13" s="1"/>
  <c r="D43" i="13"/>
  <c r="F91" i="13"/>
  <c r="D149" i="13"/>
  <c r="F121" i="13"/>
  <c r="F19" i="13"/>
  <c r="F149" i="13"/>
  <c r="L149" i="13"/>
  <c r="K133" i="13"/>
  <c r="K121" i="13"/>
  <c r="L73" i="13"/>
  <c r="J49" i="13"/>
  <c r="K37" i="13"/>
  <c r="I7" i="13"/>
  <c r="D13" i="13"/>
  <c r="C144" i="13"/>
  <c r="E144" i="13" s="1"/>
  <c r="J144" i="13"/>
  <c r="J91" i="13"/>
  <c r="L67" i="13"/>
  <c r="K31" i="13"/>
  <c r="C19" i="13"/>
  <c r="E19" i="13" s="1"/>
  <c r="I61" i="13"/>
  <c r="I109" i="13"/>
  <c r="C121" i="13"/>
  <c r="E121" i="13" s="1"/>
  <c r="F73" i="13"/>
  <c r="J67" i="13"/>
  <c r="I43" i="13"/>
  <c r="H97" i="13"/>
  <c r="F127" i="13"/>
  <c r="L3" i="13"/>
  <c r="H3" i="13"/>
  <c r="G3" i="13"/>
  <c r="J73" i="13"/>
  <c r="J19" i="13"/>
  <c r="J115" i="13"/>
  <c r="F67" i="13"/>
  <c r="C37" i="13"/>
  <c r="E37" i="13" s="1"/>
  <c r="C97" i="13"/>
  <c r="E97" i="13" s="1"/>
  <c r="I133" i="13"/>
  <c r="K7" i="13"/>
  <c r="F7" i="13"/>
  <c r="L133" i="13"/>
  <c r="L61" i="13"/>
  <c r="K49" i="13"/>
  <c r="L37" i="13"/>
  <c r="F25" i="13"/>
  <c r="L43" i="13"/>
  <c r="F115" i="13"/>
  <c r="J43" i="13"/>
  <c r="J31" i="13"/>
  <c r="C43" i="13"/>
  <c r="E43" i="13" s="1"/>
  <c r="F37" i="13"/>
  <c r="D61" i="13"/>
  <c r="I37" i="13"/>
  <c r="H79" i="13"/>
  <c r="H43" i="13"/>
  <c r="L25" i="13"/>
  <c r="I49" i="13"/>
  <c r="I19" i="13"/>
  <c r="H61" i="13"/>
  <c r="D79" i="13"/>
  <c r="H149" i="13"/>
  <c r="L7" i="13"/>
  <c r="K3" i="13"/>
  <c r="F22" i="13"/>
  <c r="H112" i="13"/>
  <c r="L88" i="13"/>
  <c r="K34" i="13"/>
  <c r="J106" i="13"/>
  <c r="L106" i="13"/>
  <c r="I70" i="13"/>
  <c r="D106" i="13"/>
  <c r="I34" i="13"/>
  <c r="D88" i="13"/>
  <c r="K52" i="13"/>
  <c r="I94" i="13"/>
  <c r="C20" i="13"/>
  <c r="E20" i="13" s="1"/>
  <c r="C52" i="13"/>
  <c r="E52" i="13" s="1"/>
  <c r="H134" i="13"/>
  <c r="K70" i="13"/>
  <c r="I124" i="13"/>
  <c r="F124" i="13"/>
  <c r="D124" i="13"/>
  <c r="L124" i="13"/>
  <c r="L52" i="13"/>
  <c r="C70" i="13"/>
  <c r="E70" i="13" s="1"/>
  <c r="D34" i="13"/>
  <c r="C16" i="13"/>
  <c r="E16" i="13" s="1"/>
  <c r="F135" i="13"/>
  <c r="L143" i="13"/>
  <c r="H16" i="13"/>
  <c r="C88" i="13"/>
  <c r="E88" i="13" s="1"/>
  <c r="I88" i="13"/>
  <c r="H34" i="13"/>
  <c r="H74" i="13"/>
  <c r="I106" i="13"/>
  <c r="F106" i="13"/>
  <c r="D52" i="13"/>
  <c r="H106" i="13"/>
  <c r="H135" i="13"/>
  <c r="K88" i="13"/>
  <c r="F34" i="13"/>
  <c r="D16" i="13"/>
  <c r="D143" i="13"/>
  <c r="C135" i="13"/>
  <c r="E135" i="13" s="1"/>
  <c r="F143" i="13"/>
  <c r="H76" i="13"/>
  <c r="J124" i="13"/>
  <c r="H143" i="13"/>
  <c r="H124" i="13"/>
  <c r="J70" i="13"/>
  <c r="L16" i="13"/>
  <c r="F88" i="13"/>
  <c r="K124" i="13"/>
  <c r="K106" i="13"/>
  <c r="C34" i="13"/>
  <c r="E34" i="13" s="1"/>
  <c r="J16" i="13"/>
  <c r="F52" i="13"/>
  <c r="D135" i="13"/>
  <c r="C124" i="13"/>
  <c r="E124" i="13" s="1"/>
  <c r="J88" i="13"/>
  <c r="C92" i="13"/>
  <c r="E92" i="13" s="1"/>
  <c r="J135" i="13"/>
  <c r="H38" i="13"/>
  <c r="I92" i="13"/>
  <c r="AH18" i="3"/>
  <c r="F21" i="12"/>
  <c r="G21" i="12" s="1"/>
  <c r="G23" i="12" s="1"/>
  <c r="Q6" i="9"/>
  <c r="AC348" i="9"/>
  <c r="AC465" i="9"/>
  <c r="AC213" i="9"/>
  <c r="AC195" i="9"/>
  <c r="AC177" i="9"/>
  <c r="AC159" i="9"/>
  <c r="AC141" i="9"/>
  <c r="AC123" i="9"/>
  <c r="AC87" i="9"/>
  <c r="AC69" i="9"/>
  <c r="AC51" i="9"/>
  <c r="AC33" i="9"/>
  <c r="AQ18" i="9"/>
  <c r="L124" i="16"/>
  <c r="C8" i="16"/>
  <c r="E8" i="16" s="1"/>
  <c r="D20" i="16"/>
  <c r="K58" i="16"/>
  <c r="F8" i="16"/>
  <c r="D118" i="16"/>
  <c r="C70" i="16"/>
  <c r="E70" i="16" s="1"/>
  <c r="F46" i="16"/>
  <c r="D30" i="16"/>
  <c r="D14" i="16"/>
  <c r="C25" i="16"/>
  <c r="E25" i="16" s="1"/>
  <c r="L106" i="16"/>
  <c r="J88" i="16"/>
  <c r="F52" i="16"/>
  <c r="I46" i="16"/>
  <c r="I76" i="16"/>
  <c r="K70" i="16"/>
  <c r="F88" i="16"/>
  <c r="J136" i="16"/>
  <c r="D106" i="16"/>
  <c r="K14" i="16"/>
  <c r="F130" i="16"/>
  <c r="F100" i="16"/>
  <c r="L52" i="16"/>
  <c r="K106" i="16"/>
  <c r="K142" i="16"/>
  <c r="F136" i="16"/>
  <c r="I136" i="16"/>
  <c r="K136" i="16"/>
  <c r="J100" i="16"/>
  <c r="D25" i="16"/>
  <c r="H8" i="16"/>
  <c r="H30" i="16"/>
  <c r="D124" i="16"/>
  <c r="F112" i="16"/>
  <c r="I8" i="16"/>
  <c r="J20" i="16"/>
  <c r="F58" i="16"/>
  <c r="L30" i="16"/>
  <c r="F118" i="16"/>
  <c r="K100" i="16"/>
  <c r="I130" i="16"/>
  <c r="C106" i="16"/>
  <c r="E106" i="16" s="1"/>
  <c r="C94" i="16"/>
  <c r="E94" i="16" s="1"/>
  <c r="F14" i="16"/>
  <c r="F41" i="16"/>
  <c r="I82" i="16"/>
  <c r="C82" i="16"/>
  <c r="E82" i="16" s="1"/>
  <c r="F147" i="16"/>
  <c r="I70" i="16"/>
  <c r="D58" i="16"/>
  <c r="J30" i="16"/>
  <c r="J14" i="16"/>
  <c r="K88" i="16"/>
  <c r="J94" i="16"/>
  <c r="L130" i="16"/>
  <c r="D142" i="16"/>
  <c r="H118" i="16"/>
  <c r="K76" i="16"/>
  <c r="L76" i="16"/>
  <c r="D52" i="16"/>
  <c r="J41" i="16"/>
  <c r="K124" i="16"/>
  <c r="I25" i="16"/>
  <c r="H46" i="16"/>
  <c r="H112" i="16"/>
  <c r="C124" i="16"/>
  <c r="E124" i="16" s="1"/>
  <c r="I142" i="16"/>
  <c r="K130" i="16"/>
  <c r="D130" i="16"/>
  <c r="I106" i="16"/>
  <c r="F82" i="16"/>
  <c r="L88" i="16"/>
  <c r="J82" i="16"/>
  <c r="L100" i="16"/>
  <c r="K46" i="16"/>
  <c r="F64" i="16"/>
  <c r="K52" i="16"/>
  <c r="C147" i="16"/>
  <c r="E147" i="16" s="1"/>
  <c r="L94" i="16"/>
  <c r="D70" i="16"/>
  <c r="L82" i="16"/>
  <c r="I112" i="16"/>
  <c r="J64" i="16"/>
  <c r="I58" i="16"/>
  <c r="I118" i="16"/>
  <c r="H130" i="16"/>
  <c r="H147" i="16"/>
  <c r="L25" i="16"/>
  <c r="C100" i="16"/>
  <c r="E100" i="16" s="1"/>
  <c r="H124" i="16"/>
  <c r="L112" i="16"/>
  <c r="I20" i="16"/>
  <c r="K30" i="16"/>
  <c r="K112" i="16"/>
  <c r="F20" i="16"/>
  <c r="C30" i="16"/>
  <c r="E30" i="16" s="1"/>
  <c r="K8" i="16"/>
  <c r="J8" i="16"/>
  <c r="I147" i="16"/>
  <c r="C142" i="16"/>
  <c r="E142" i="16" s="1"/>
  <c r="C130" i="16"/>
  <c r="E130" i="16" s="1"/>
  <c r="J70" i="16"/>
  <c r="I94" i="16"/>
  <c r="D100" i="16"/>
  <c r="L64" i="16"/>
  <c r="J147" i="16"/>
  <c r="D82" i="16"/>
  <c r="D94" i="16"/>
  <c r="F70" i="16"/>
  <c r="F106" i="16"/>
  <c r="K94" i="16"/>
  <c r="J130" i="16"/>
  <c r="I41" i="16"/>
  <c r="D41" i="16"/>
  <c r="D136" i="16"/>
  <c r="H14" i="16"/>
  <c r="H20" i="16"/>
  <c r="H41" i="16"/>
  <c r="AI31" i="9"/>
  <c r="AK31" i="9" s="1"/>
  <c r="AN31" i="9" s="1"/>
  <c r="G118" i="13"/>
  <c r="H118" i="13"/>
  <c r="D118" i="13"/>
  <c r="H94" i="13"/>
  <c r="K94" i="13"/>
  <c r="G94" i="13"/>
  <c r="G82" i="13"/>
  <c r="H82" i="13"/>
  <c r="I82" i="13"/>
  <c r="I58" i="13"/>
  <c r="G58" i="13"/>
  <c r="C58" i="13"/>
  <c r="E58" i="13" s="1"/>
  <c r="G46" i="13"/>
  <c r="C46" i="13"/>
  <c r="E46" i="13" s="1"/>
  <c r="G4" i="13"/>
  <c r="H4" i="13"/>
  <c r="F4" i="13"/>
  <c r="C4" i="13"/>
  <c r="E4" i="13" s="1"/>
  <c r="G130" i="13"/>
  <c r="F130" i="13"/>
  <c r="H130" i="13"/>
  <c r="G100" i="13"/>
  <c r="L100" i="13"/>
  <c r="K100" i="13"/>
  <c r="K76" i="13"/>
  <c r="L76" i="13"/>
  <c r="C76" i="13"/>
  <c r="E76" i="13" s="1"/>
  <c r="J76" i="13"/>
  <c r="G76" i="13"/>
  <c r="F76" i="13"/>
  <c r="D76" i="13"/>
  <c r="G64" i="13"/>
  <c r="F64" i="13"/>
  <c r="I40" i="13"/>
  <c r="F40" i="13"/>
  <c r="G40" i="13"/>
  <c r="H40" i="13"/>
  <c r="G28" i="13"/>
  <c r="I28" i="13"/>
  <c r="H28" i="13"/>
  <c r="D28" i="13"/>
  <c r="F28" i="13"/>
  <c r="G10" i="13"/>
  <c r="F10" i="13"/>
  <c r="I10" i="13"/>
  <c r="H10" i="13"/>
  <c r="C2" i="13"/>
  <c r="E2" i="13" s="1"/>
  <c r="H2" i="13"/>
  <c r="J100" i="13"/>
  <c r="D4" i="13"/>
  <c r="J22" i="13"/>
  <c r="L112" i="13"/>
  <c r="J82" i="13"/>
  <c r="F118" i="13"/>
  <c r="K46" i="13"/>
  <c r="F94" i="13"/>
  <c r="J130" i="13"/>
  <c r="J118" i="13"/>
  <c r="K58" i="13"/>
  <c r="C22" i="13"/>
  <c r="E22" i="13" s="1"/>
  <c r="D58" i="13"/>
  <c r="I46" i="13"/>
  <c r="C100" i="13"/>
  <c r="E100" i="13" s="1"/>
  <c r="D64" i="13"/>
  <c r="G142" i="13"/>
  <c r="D142" i="13"/>
  <c r="F142" i="13"/>
  <c r="G123" i="13"/>
  <c r="D123" i="13"/>
  <c r="H123" i="13"/>
  <c r="F123" i="13"/>
  <c r="L123" i="13"/>
  <c r="H117" i="13"/>
  <c r="K117" i="13"/>
  <c r="G117" i="13"/>
  <c r="K28" i="13"/>
  <c r="D94" i="13"/>
  <c r="D130" i="13"/>
  <c r="C82" i="13"/>
  <c r="E82" i="13" s="1"/>
  <c r="H100" i="13"/>
  <c r="J28" i="13"/>
  <c r="G147" i="13"/>
  <c r="H147" i="13"/>
  <c r="D147" i="13"/>
  <c r="C147" i="13"/>
  <c r="E147" i="13" s="1"/>
  <c r="I147" i="13"/>
  <c r="G104" i="13"/>
  <c r="D104" i="13"/>
  <c r="L104" i="13"/>
  <c r="G98" i="13"/>
  <c r="I98" i="13"/>
  <c r="H98" i="13"/>
  <c r="G86" i="13"/>
  <c r="J86" i="13"/>
  <c r="G68" i="13"/>
  <c r="C68" i="13"/>
  <c r="E68" i="13" s="1"/>
  <c r="D68" i="13"/>
  <c r="F68" i="13"/>
  <c r="G62" i="13"/>
  <c r="H62" i="13"/>
  <c r="L62" i="13"/>
  <c r="G50" i="13"/>
  <c r="F50" i="13"/>
  <c r="K50" i="13"/>
  <c r="H50" i="13"/>
  <c r="C50" i="13"/>
  <c r="E50" i="13" s="1"/>
  <c r="G44" i="13"/>
  <c r="L44" i="13"/>
  <c r="G32" i="13"/>
  <c r="C32" i="13"/>
  <c r="E32" i="13" s="1"/>
  <c r="F32" i="13"/>
  <c r="G26" i="13"/>
  <c r="L26" i="13"/>
  <c r="D26" i="13"/>
  <c r="D22" i="13"/>
  <c r="L130" i="13"/>
  <c r="L28" i="13"/>
  <c r="L46" i="13"/>
  <c r="H58" i="13"/>
  <c r="D112" i="13"/>
  <c r="D10" i="13"/>
  <c r="K10" i="13"/>
  <c r="K22" i="13"/>
  <c r="J58" i="13"/>
  <c r="L118" i="13"/>
  <c r="K130" i="13"/>
  <c r="K118" i="13"/>
  <c r="C94" i="13"/>
  <c r="E94" i="13" s="1"/>
  <c r="I130" i="13"/>
  <c r="C64" i="13"/>
  <c r="E64" i="13" s="1"/>
  <c r="D100" i="13"/>
  <c r="K40" i="13"/>
  <c r="F112" i="13"/>
  <c r="H46" i="13"/>
  <c r="F151" i="13"/>
  <c r="J151" i="13"/>
  <c r="G151" i="13"/>
  <c r="C151" i="13"/>
  <c r="E151" i="13" s="1"/>
  <c r="D151" i="13"/>
  <c r="G127" i="13"/>
  <c r="C127" i="13"/>
  <c r="E127" i="13" s="1"/>
  <c r="I127" i="13"/>
  <c r="D127" i="13"/>
  <c r="G121" i="13"/>
  <c r="I121" i="13"/>
  <c r="G109" i="13"/>
  <c r="H109" i="13"/>
  <c r="D103" i="13"/>
  <c r="G103" i="13"/>
  <c r="J103" i="13"/>
  <c r="G91" i="13"/>
  <c r="D91" i="13"/>
  <c r="G85" i="13"/>
  <c r="H85" i="13"/>
  <c r="F85" i="13"/>
  <c r="I85" i="13"/>
  <c r="G73" i="13"/>
  <c r="H73" i="13"/>
  <c r="D73" i="13"/>
  <c r="G67" i="13"/>
  <c r="I67" i="13"/>
  <c r="G55" i="13"/>
  <c r="K55" i="13"/>
  <c r="L55" i="13"/>
  <c r="D55" i="13"/>
  <c r="F55" i="13"/>
  <c r="H31" i="13"/>
  <c r="G31" i="13"/>
  <c r="H13" i="13"/>
  <c r="F13" i="13"/>
  <c r="G13" i="13"/>
  <c r="J64" i="13"/>
  <c r="C118" i="13"/>
  <c r="E118" i="13" s="1"/>
  <c r="F58" i="13"/>
  <c r="D46" i="13"/>
  <c r="C28" i="13"/>
  <c r="E28" i="13" s="1"/>
  <c r="K112" i="13"/>
  <c r="H126" i="13"/>
  <c r="F126" i="13"/>
  <c r="I126" i="13"/>
  <c r="G126" i="13"/>
  <c r="G114" i="13"/>
  <c r="F114" i="13"/>
  <c r="K114" i="13"/>
  <c r="H114" i="13"/>
  <c r="J10" i="13"/>
  <c r="I22" i="13"/>
  <c r="F46" i="13"/>
  <c r="F100" i="13"/>
  <c r="H64" i="13"/>
  <c r="L40" i="13"/>
  <c r="J112" i="13"/>
  <c r="C10" i="13"/>
  <c r="E10" i="13" s="1"/>
  <c r="L22" i="13"/>
  <c r="K82" i="13"/>
  <c r="J40" i="13"/>
  <c r="L58" i="13"/>
  <c r="L82" i="13"/>
  <c r="D82" i="13"/>
  <c r="C130" i="13"/>
  <c r="E130" i="13" s="1"/>
  <c r="F82" i="13"/>
  <c r="J94" i="13"/>
  <c r="I64" i="13"/>
  <c r="D40" i="13"/>
  <c r="I112" i="13"/>
  <c r="C40" i="13"/>
  <c r="E40" i="13" s="1"/>
  <c r="I100" i="13"/>
  <c r="C112" i="13"/>
  <c r="E112" i="13" s="1"/>
  <c r="H22" i="13"/>
  <c r="L144" i="13"/>
  <c r="G144" i="13"/>
  <c r="D144" i="13"/>
  <c r="G95" i="13"/>
  <c r="C95" i="13"/>
  <c r="E95" i="13" s="1"/>
  <c r="G89" i="13"/>
  <c r="H89" i="13"/>
  <c r="D89" i="13"/>
  <c r="G77" i="13"/>
  <c r="D77" i="13"/>
  <c r="G71" i="13"/>
  <c r="I71" i="13"/>
  <c r="K71" i="13"/>
  <c r="F71" i="13"/>
  <c r="G59" i="13"/>
  <c r="K59" i="13"/>
  <c r="L59" i="13"/>
  <c r="G53" i="13"/>
  <c r="H53" i="13"/>
  <c r="F53" i="13"/>
  <c r="K53" i="13"/>
  <c r="G41" i="13"/>
  <c r="K41" i="13"/>
  <c r="D41" i="13"/>
  <c r="G35" i="13"/>
  <c r="K35" i="13"/>
  <c r="C35" i="13"/>
  <c r="E35" i="13" s="1"/>
  <c r="H35" i="13"/>
  <c r="G23" i="13"/>
  <c r="H23" i="13"/>
  <c r="K23" i="13"/>
  <c r="D23" i="13"/>
  <c r="L23" i="13"/>
  <c r="G17" i="13"/>
  <c r="H17" i="13"/>
  <c r="J17" i="13"/>
  <c r="L8" i="13"/>
  <c r="L4" i="13"/>
  <c r="K8" i="13"/>
  <c r="F2" i="13"/>
  <c r="I2" i="13"/>
  <c r="D2" i="13"/>
  <c r="AH19" i="3"/>
  <c r="AJ19" i="3" s="1"/>
  <c r="AM19" i="3" s="1"/>
  <c r="AJ21" i="3"/>
  <c r="AM21" i="3" s="1"/>
  <c r="AH285" i="3"/>
  <c r="AJ285" i="3" s="1"/>
  <c r="AM285" i="3" s="1"/>
  <c r="AH267" i="3"/>
  <c r="AJ267" i="3" s="1"/>
  <c r="AM267" i="3" s="1"/>
  <c r="AH243" i="3"/>
  <c r="AJ243" i="3" s="1"/>
  <c r="AM243" i="3" s="1"/>
  <c r="AH219" i="3"/>
  <c r="AJ219" i="3" s="1"/>
  <c r="AM219" i="3" s="1"/>
  <c r="AH213" i="3"/>
  <c r="AJ213" i="3" s="1"/>
  <c r="AM213" i="3" s="1"/>
  <c r="AH201" i="3"/>
  <c r="AJ201" i="3" s="1"/>
  <c r="AM201" i="3" s="1"/>
  <c r="AH195" i="3"/>
  <c r="AJ195" i="3" s="1"/>
  <c r="AM195" i="3" s="1"/>
  <c r="AH189" i="3"/>
  <c r="AJ189" i="3" s="1"/>
  <c r="AM189" i="3" s="1"/>
  <c r="AH183" i="3"/>
  <c r="AJ183" i="3" s="1"/>
  <c r="AM183" i="3" s="1"/>
  <c r="AH171" i="3"/>
  <c r="AJ171" i="3" s="1"/>
  <c r="AM171" i="3" s="1"/>
  <c r="AH159" i="3"/>
  <c r="AJ159" i="3" s="1"/>
  <c r="AM159" i="3" s="1"/>
  <c r="AH153" i="3"/>
  <c r="AJ153" i="3" s="1"/>
  <c r="AM153" i="3" s="1"/>
  <c r="AH141" i="3"/>
  <c r="AJ141" i="3" s="1"/>
  <c r="AM141" i="3" s="1"/>
  <c r="AH135" i="3"/>
  <c r="AJ135" i="3" s="1"/>
  <c r="AM135" i="3" s="1"/>
  <c r="AH129" i="3"/>
  <c r="AJ129" i="3" s="1"/>
  <c r="AM129" i="3" s="1"/>
  <c r="AH105" i="3"/>
  <c r="AJ105" i="3" s="1"/>
  <c r="AM105" i="3" s="1"/>
  <c r="AH93" i="3"/>
  <c r="AJ93" i="3" s="1"/>
  <c r="AM93" i="3" s="1"/>
  <c r="AH87" i="3"/>
  <c r="AJ87" i="3" s="1"/>
  <c r="AM87" i="3" s="1"/>
  <c r="AH81" i="3"/>
  <c r="AJ81" i="3" s="1"/>
  <c r="AM81" i="3" s="1"/>
  <c r="AH75" i="3"/>
  <c r="AJ75" i="3" s="1"/>
  <c r="AM75" i="3" s="1"/>
  <c r="AH69" i="3"/>
  <c r="AJ69" i="3" s="1"/>
  <c r="AM69" i="3" s="1"/>
  <c r="AH57" i="3"/>
  <c r="AJ57" i="3" s="1"/>
  <c r="AM57" i="3" s="1"/>
  <c r="L2" i="13"/>
  <c r="G2" i="13"/>
  <c r="J128" i="13"/>
  <c r="C128" i="13"/>
  <c r="E128" i="13" s="1"/>
  <c r="F125" i="13"/>
  <c r="K113" i="13"/>
  <c r="F110" i="13"/>
  <c r="I131" i="13"/>
  <c r="L113" i="13"/>
  <c r="K101" i="13"/>
  <c r="L122" i="13"/>
  <c r="L131" i="13"/>
  <c r="L119" i="13"/>
  <c r="D101" i="13"/>
  <c r="I125" i="13"/>
  <c r="D125" i="13"/>
  <c r="C113" i="13"/>
  <c r="E113" i="13" s="1"/>
  <c r="C131" i="13"/>
  <c r="E131" i="13" s="1"/>
  <c r="F128" i="13"/>
  <c r="I116" i="13"/>
  <c r="AH25" i="3"/>
  <c r="AJ25" i="3" s="1"/>
  <c r="AM25" i="3" s="1"/>
  <c r="H110" i="13"/>
  <c r="D116" i="13"/>
  <c r="I6" i="13"/>
  <c r="C116" i="13"/>
  <c r="E116" i="13" s="1"/>
  <c r="F113" i="13"/>
  <c r="D6" i="13"/>
  <c r="F6" i="13"/>
  <c r="L101" i="13"/>
  <c r="J122" i="13"/>
  <c r="D110" i="13"/>
  <c r="I110" i="13"/>
  <c r="C125" i="13"/>
  <c r="E125" i="13" s="1"/>
  <c r="F116" i="13"/>
  <c r="D131" i="13"/>
  <c r="J131" i="13"/>
  <c r="D128" i="13"/>
  <c r="AH31" i="3"/>
  <c r="AJ31" i="3" s="1"/>
  <c r="AM31" i="3" s="1"/>
  <c r="G131" i="13"/>
  <c r="G128" i="13"/>
  <c r="G125" i="13"/>
  <c r="G122" i="13"/>
  <c r="G119" i="13"/>
  <c r="G116" i="13"/>
  <c r="G113" i="13"/>
  <c r="G110" i="13"/>
  <c r="L125" i="13"/>
  <c r="K131" i="13"/>
  <c r="K128" i="13"/>
  <c r="L116" i="13"/>
  <c r="J110" i="13"/>
  <c r="C122" i="13"/>
  <c r="E122" i="13" s="1"/>
  <c r="I122" i="13"/>
  <c r="F119" i="13"/>
  <c r="K110" i="13"/>
  <c r="J101" i="13"/>
  <c r="F101" i="13"/>
  <c r="I128" i="13"/>
  <c r="D113" i="13"/>
  <c r="C101" i="13"/>
  <c r="E101" i="13" s="1"/>
  <c r="H6" i="13"/>
  <c r="H119" i="13"/>
  <c r="J116" i="13"/>
  <c r="I113" i="13"/>
  <c r="H113" i="13"/>
  <c r="L6" i="13"/>
  <c r="H101" i="13"/>
  <c r="K122" i="13"/>
  <c r="F122" i="13"/>
  <c r="J119" i="13"/>
  <c r="AC27" i="9"/>
  <c r="AS18" i="9"/>
  <c r="Y18" i="9"/>
  <c r="AC18" i="9" s="1"/>
  <c r="AQ30" i="9"/>
  <c r="C4" i="16"/>
  <c r="E4" i="16" s="1"/>
  <c r="AQ27" i="9"/>
  <c r="AQ21" i="9"/>
  <c r="D6" i="16"/>
  <c r="I6" i="16"/>
  <c r="F6" i="16"/>
  <c r="L6" i="16"/>
  <c r="D70" i="10"/>
  <c r="D8" i="10"/>
  <c r="D51" i="10"/>
  <c r="D113" i="10"/>
  <c r="D94" i="10"/>
  <c r="AR18" i="3"/>
  <c r="K4" i="16"/>
  <c r="K6" i="16"/>
  <c r="J6" i="16"/>
  <c r="AK27" i="9"/>
  <c r="AN27" i="9" s="1"/>
  <c r="J5" i="16"/>
  <c r="J4" i="16"/>
  <c r="AN30" i="9"/>
  <c r="AN106" i="9"/>
  <c r="AN250" i="9"/>
  <c r="AN256" i="9"/>
  <c r="AN424" i="9"/>
  <c r="AN23" i="9"/>
  <c r="AI18" i="9"/>
  <c r="AK18" i="9" s="1"/>
  <c r="AN18" i="9" s="1"/>
  <c r="AN286" i="9"/>
  <c r="AN451" i="9"/>
  <c r="AI19" i="9"/>
  <c r="AI20" i="9"/>
  <c r="AI21" i="9"/>
  <c r="L4" i="16"/>
  <c r="Y24" i="9"/>
  <c r="AC24" i="9" s="1"/>
  <c r="C3" i="13"/>
  <c r="E3" i="13" s="1"/>
  <c r="AN70" i="9"/>
  <c r="AN284" i="9"/>
  <c r="AN356" i="9"/>
  <c r="AN43" i="9"/>
  <c r="AN46" i="9"/>
  <c r="AN49" i="9"/>
  <c r="AN52" i="9"/>
  <c r="AN55" i="9"/>
  <c r="AN58" i="9"/>
  <c r="AN61" i="9"/>
  <c r="AN72" i="9"/>
  <c r="AN166" i="9"/>
  <c r="AN214" i="9"/>
  <c r="AN217" i="9"/>
  <c r="AN220" i="9"/>
  <c r="AN223" i="9"/>
  <c r="AN226" i="9"/>
  <c r="AN229" i="9"/>
  <c r="AN232" i="9"/>
  <c r="AN235" i="9"/>
  <c r="AN238" i="9"/>
  <c r="AN241" i="9"/>
  <c r="AN244" i="9"/>
  <c r="AN271" i="9"/>
  <c r="AN274" i="9"/>
  <c r="AN316" i="9"/>
  <c r="AN319" i="9"/>
  <c r="AN322" i="9"/>
  <c r="AN325" i="9"/>
  <c r="AN427" i="9"/>
  <c r="AN64" i="9"/>
  <c r="AN67" i="9"/>
  <c r="AN78" i="9"/>
  <c r="AN84" i="9"/>
  <c r="AN90" i="9"/>
  <c r="AN96" i="9"/>
  <c r="AN102" i="9"/>
  <c r="AN247" i="9"/>
  <c r="AN277" i="9"/>
  <c r="AN388" i="9"/>
  <c r="AN391" i="9"/>
  <c r="AN430" i="9"/>
  <c r="AN433" i="9"/>
  <c r="AN454" i="9"/>
  <c r="AN457" i="9"/>
  <c r="AN460" i="9"/>
  <c r="AN463" i="9"/>
  <c r="AN466" i="9"/>
  <c r="AN24" i="9"/>
  <c r="AN36" i="9"/>
  <c r="AN76" i="9"/>
  <c r="AN79" i="9"/>
  <c r="AN82" i="9"/>
  <c r="AN85" i="9"/>
  <c r="AN88" i="9"/>
  <c r="AN91" i="9"/>
  <c r="AN94" i="9"/>
  <c r="AN97" i="9"/>
  <c r="AN100" i="9"/>
  <c r="AN103" i="9"/>
  <c r="AN169" i="9"/>
  <c r="AN172" i="9"/>
  <c r="AN175" i="9"/>
  <c r="AN178" i="9"/>
  <c r="AN181" i="9"/>
  <c r="AN184" i="9"/>
  <c r="AN187" i="9"/>
  <c r="AN190" i="9"/>
  <c r="AN193" i="9"/>
  <c r="AN196" i="9"/>
  <c r="AN199" i="9"/>
  <c r="AN202" i="9"/>
  <c r="AN205" i="9"/>
  <c r="AN208" i="9"/>
  <c r="AN361" i="9"/>
  <c r="AN397" i="9"/>
  <c r="AN436" i="9"/>
  <c r="AN439" i="9"/>
  <c r="AN442" i="9"/>
  <c r="AN109" i="9"/>
  <c r="AN112" i="9"/>
  <c r="AN118" i="9"/>
  <c r="AN121" i="9"/>
  <c r="AN124" i="9"/>
  <c r="AN127" i="9"/>
  <c r="AN130" i="9"/>
  <c r="AN133" i="9"/>
  <c r="AN136" i="9"/>
  <c r="AN139" i="9"/>
  <c r="AN142" i="9"/>
  <c r="AN145" i="9"/>
  <c r="AN148" i="9"/>
  <c r="AN154" i="9"/>
  <c r="AN262" i="9"/>
  <c r="AN289" i="9"/>
  <c r="AN292" i="9"/>
  <c r="AN295" i="9"/>
  <c r="AN298" i="9"/>
  <c r="AN304" i="9"/>
  <c r="AN307" i="9"/>
  <c r="AN310" i="9"/>
  <c r="AN364" i="9"/>
  <c r="AN367" i="9"/>
  <c r="AN370" i="9"/>
  <c r="AN373" i="9"/>
  <c r="AN376" i="9"/>
  <c r="AN379" i="9"/>
  <c r="AN382" i="9"/>
  <c r="AN400" i="9"/>
  <c r="AN403" i="9"/>
  <c r="AN406" i="9"/>
  <c r="AN28" i="9"/>
  <c r="AN34" i="9"/>
  <c r="AN40" i="9"/>
  <c r="AN160" i="9"/>
  <c r="AN268" i="9"/>
  <c r="AN412" i="9"/>
  <c r="AN418" i="9"/>
  <c r="AN448" i="9"/>
  <c r="D116" i="4"/>
  <c r="D96" i="4"/>
  <c r="D72" i="4"/>
  <c r="D52" i="4"/>
  <c r="D8" i="4"/>
  <c r="AC447" i="9"/>
  <c r="AC429" i="9"/>
  <c r="AC411" i="9"/>
  <c r="AC393" i="9"/>
  <c r="AC375" i="9"/>
  <c r="AC357" i="9"/>
  <c r="AC339" i="9"/>
  <c r="AC321" i="9"/>
  <c r="AC303" i="9"/>
  <c r="AC285" i="9"/>
  <c r="AC267" i="9"/>
  <c r="AC249" i="9"/>
  <c r="AC462" i="9"/>
  <c r="AC444" i="9"/>
  <c r="AC426" i="9"/>
  <c r="AC408" i="9"/>
  <c r="AC372" i="9"/>
  <c r="AC354" i="9"/>
  <c r="AC336" i="9"/>
  <c r="AC318" i="9"/>
  <c r="AC300" i="9"/>
  <c r="AC282" i="9"/>
  <c r="AC264" i="9"/>
  <c r="AC246" i="9"/>
  <c r="AC228" i="9"/>
  <c r="AC192" i="9"/>
  <c r="AC156" i="9"/>
  <c r="AC138" i="9"/>
  <c r="AC120" i="9"/>
  <c r="AC102" i="9"/>
  <c r="AC84" i="9"/>
  <c r="AC66" i="9"/>
  <c r="AC30" i="9"/>
  <c r="AC21" i="9"/>
  <c r="D2" i="16"/>
  <c r="H5" i="13"/>
  <c r="AP36" i="3"/>
  <c r="I5" i="13"/>
  <c r="L5" i="13"/>
  <c r="K5" i="13"/>
  <c r="AP30" i="3"/>
  <c r="F5" i="13"/>
  <c r="D5" i="13"/>
  <c r="AR27" i="3"/>
  <c r="AP24" i="3"/>
  <c r="AH27" i="3"/>
  <c r="AJ27" i="3" s="1"/>
  <c r="AM27" i="3" s="1"/>
  <c r="AI19" i="3"/>
  <c r="K2" i="13" s="1"/>
  <c r="AJ24" i="3"/>
  <c r="AM24" i="3" s="1"/>
  <c r="AI24" i="3"/>
  <c r="J4" i="13" s="1"/>
  <c r="AI31" i="3"/>
  <c r="K6" i="13" s="1"/>
  <c r="AI33" i="3"/>
  <c r="J7" i="13" s="1"/>
  <c r="AI36" i="3"/>
  <c r="J8" i="13" s="1"/>
  <c r="AH39" i="3"/>
  <c r="AI25" i="3"/>
  <c r="K4" i="13" s="1"/>
  <c r="AR24" i="3"/>
  <c r="AR21" i="3"/>
  <c r="AR33" i="3"/>
  <c r="AP18" i="3"/>
  <c r="AN26" i="9"/>
  <c r="AN32" i="9"/>
  <c r="AN38" i="9"/>
  <c r="AN50" i="9"/>
  <c r="AN62" i="9"/>
  <c r="AN68" i="9"/>
  <c r="AN74" i="9"/>
  <c r="AN80" i="9"/>
  <c r="AN86" i="9"/>
  <c r="AN98" i="9"/>
  <c r="AN104" i="9"/>
  <c r="AN39" i="9"/>
  <c r="AN45" i="9"/>
  <c r="AN57" i="9"/>
  <c r="AN63" i="9"/>
  <c r="AN29" i="9"/>
  <c r="AN35" i="9"/>
  <c r="AN110" i="9"/>
  <c r="AN116" i="9"/>
  <c r="AN128" i="9"/>
  <c r="AN140" i="9"/>
  <c r="AN152" i="9"/>
  <c r="AN158" i="9"/>
  <c r="AN164" i="9"/>
  <c r="AN170" i="9"/>
  <c r="AN176" i="9"/>
  <c r="AN182" i="9"/>
  <c r="AN188" i="9"/>
  <c r="AN194" i="9"/>
  <c r="AN200" i="9"/>
  <c r="AN206" i="9"/>
  <c r="AN212" i="9"/>
  <c r="AN218" i="9"/>
  <c r="AN224" i="9"/>
  <c r="AN230" i="9"/>
  <c r="AN236" i="9"/>
  <c r="AN242" i="9"/>
  <c r="AN248" i="9"/>
  <c r="AN254" i="9"/>
  <c r="AN260" i="9"/>
  <c r="AN266" i="9"/>
  <c r="AN272" i="9"/>
  <c r="AN278" i="9"/>
  <c r="AN296" i="9"/>
  <c r="AN302" i="9"/>
  <c r="AN308" i="9"/>
  <c r="AN314" i="9"/>
  <c r="AN320" i="9"/>
  <c r="AN326" i="9"/>
  <c r="AN332" i="9"/>
  <c r="AN338" i="9"/>
  <c r="AN344" i="9"/>
  <c r="AN350" i="9"/>
  <c r="AN362" i="9"/>
  <c r="AN368" i="9"/>
  <c r="AN374" i="9"/>
  <c r="AN380" i="9"/>
  <c r="AN386" i="9"/>
  <c r="AN392" i="9"/>
  <c r="AN398" i="9"/>
  <c r="AN404" i="9"/>
  <c r="AN416" i="9"/>
  <c r="AN422" i="9"/>
  <c r="AN440" i="9"/>
  <c r="AN446" i="9"/>
  <c r="AN452" i="9"/>
  <c r="AN464" i="9"/>
  <c r="AN81" i="9"/>
  <c r="AN87" i="9"/>
  <c r="AN93" i="9"/>
  <c r="AN99" i="9"/>
  <c r="AN105" i="9"/>
  <c r="AN111" i="9"/>
  <c r="AN123" i="9"/>
  <c r="AN135" i="9"/>
  <c r="AN147" i="9"/>
  <c r="AN159" i="9"/>
  <c r="AN165" i="9"/>
  <c r="AN171" i="9"/>
  <c r="AN177" i="9"/>
  <c r="AN183" i="9"/>
  <c r="AN189" i="9"/>
  <c r="AN201" i="9"/>
  <c r="AN207" i="9"/>
  <c r="AN213" i="9"/>
  <c r="AN219" i="9"/>
  <c r="AN225" i="9"/>
  <c r="AN237" i="9"/>
  <c r="AN243" i="9"/>
  <c r="AN249" i="9"/>
  <c r="AN273" i="9"/>
  <c r="AN285" i="9"/>
  <c r="AN297" i="9"/>
  <c r="AN309" i="9"/>
  <c r="AN327" i="9"/>
  <c r="AN345" i="9"/>
  <c r="AN357" i="9"/>
  <c r="AN363" i="9"/>
  <c r="AN375" i="9"/>
  <c r="AN393" i="9"/>
  <c r="AN411" i="9"/>
  <c r="AN417" i="9"/>
  <c r="AN429" i="9"/>
  <c r="AN435" i="9"/>
  <c r="AN459" i="9"/>
  <c r="AN41" i="9"/>
  <c r="AN47" i="9"/>
  <c r="AN59" i="9"/>
  <c r="AN65" i="9"/>
  <c r="AN71" i="9"/>
  <c r="AN83" i="9"/>
  <c r="AN89" i="9"/>
  <c r="AN95" i="9"/>
  <c r="AN107" i="9"/>
  <c r="AN119" i="9"/>
  <c r="AN125" i="9"/>
  <c r="AN131" i="9"/>
  <c r="AN137" i="9"/>
  <c r="AN143" i="9"/>
  <c r="AN149" i="9"/>
  <c r="AN155" i="9"/>
  <c r="AN161" i="9"/>
  <c r="AN167" i="9"/>
  <c r="AN173" i="9"/>
  <c r="AN179" i="9"/>
  <c r="AN185" i="9"/>
  <c r="AN197" i="9"/>
  <c r="AN203" i="9"/>
  <c r="AN209" i="9"/>
  <c r="AN215" i="9"/>
  <c r="AN221" i="9"/>
  <c r="AN227" i="9"/>
  <c r="AN233" i="9"/>
  <c r="AN239" i="9"/>
  <c r="AN245" i="9"/>
  <c r="AN251" i="9"/>
  <c r="AN257" i="9"/>
  <c r="AN263" i="9"/>
  <c r="AN275" i="9"/>
  <c r="AN281" i="9"/>
  <c r="AN287" i="9"/>
  <c r="AN293" i="9"/>
  <c r="AN305" i="9"/>
  <c r="AN311" i="9"/>
  <c r="AN317" i="9"/>
  <c r="AN329" i="9"/>
  <c r="AN335" i="9"/>
  <c r="AN347" i="9"/>
  <c r="AN353" i="9"/>
  <c r="AN359" i="9"/>
  <c r="AN365" i="9"/>
  <c r="AN377" i="9"/>
  <c r="AN389" i="9"/>
  <c r="AN395" i="9"/>
  <c r="AN401" i="9"/>
  <c r="AN407" i="9"/>
  <c r="AN419" i="9"/>
  <c r="AN431" i="9"/>
  <c r="AN437" i="9"/>
  <c r="AN443" i="9"/>
  <c r="AN449" i="9"/>
  <c r="AN455" i="9"/>
  <c r="AN461" i="9"/>
  <c r="AN467" i="9"/>
  <c r="AE9" i="9"/>
  <c r="AJ25" i="17"/>
  <c r="AJ26" i="17"/>
  <c r="AJ27" i="17"/>
  <c r="AJ28" i="17"/>
  <c r="AJ24" i="17"/>
  <c r="AJ23" i="17"/>
  <c r="AD9" i="3"/>
  <c r="W9" i="9"/>
  <c r="F16" i="12"/>
  <c r="G16" i="12" s="1"/>
  <c r="B21" i="14"/>
  <c r="B9" i="14"/>
  <c r="B10" i="14"/>
  <c r="B13" i="14"/>
  <c r="B19" i="14"/>
  <c r="C3" i="14"/>
  <c r="C19" i="14" s="1"/>
  <c r="AB141" i="3"/>
  <c r="AB123" i="3"/>
  <c r="D21" i="14"/>
  <c r="D20" i="14"/>
  <c r="D13" i="14"/>
  <c r="D19" i="14"/>
  <c r="D12" i="14"/>
  <c r="D18" i="14"/>
  <c r="D10" i="14"/>
  <c r="D17" i="14"/>
  <c r="D11" i="14"/>
  <c r="D8" i="14"/>
  <c r="D9" i="14"/>
  <c r="D16" i="14"/>
  <c r="B11" i="14"/>
  <c r="B20" i="14"/>
  <c r="B12" i="14"/>
  <c r="B8" i="14"/>
  <c r="B18" i="14"/>
  <c r="AG26" i="2"/>
  <c r="AG23" i="2"/>
  <c r="AG27" i="2"/>
  <c r="AH19" i="17"/>
  <c r="AH17" i="17"/>
  <c r="AH15" i="17"/>
  <c r="AH13" i="17"/>
  <c r="AH11" i="17"/>
  <c r="AH9" i="17"/>
  <c r="AH7" i="17"/>
  <c r="AH5" i="17"/>
  <c r="AH3" i="17"/>
  <c r="AG28" i="2"/>
  <c r="AG24" i="2"/>
  <c r="AH20" i="17"/>
  <c r="AH18" i="17"/>
  <c r="AH16" i="17"/>
  <c r="AH14" i="17"/>
  <c r="AH12" i="17"/>
  <c r="AH10" i="17"/>
  <c r="AH8" i="17"/>
  <c r="AH6" i="17"/>
  <c r="AH4" i="17"/>
  <c r="AG25" i="2"/>
  <c r="AB333" i="3"/>
  <c r="V9" i="3"/>
  <c r="AB174" i="3"/>
  <c r="AB270" i="3"/>
  <c r="AB264" i="3"/>
  <c r="AB246" i="3"/>
  <c r="AB228" i="3"/>
  <c r="AB384" i="3"/>
  <c r="AB210" i="3"/>
  <c r="AB387" i="3"/>
  <c r="AB288" i="3"/>
  <c r="AB222" i="3"/>
  <c r="AB63" i="3"/>
  <c r="AB297" i="3"/>
  <c r="AB45" i="3"/>
  <c r="AB378" i="3"/>
  <c r="AB330" i="3"/>
  <c r="AB294" i="3"/>
  <c r="AB366" i="3"/>
  <c r="AB357" i="3"/>
  <c r="AB369" i="3"/>
  <c r="AB279" i="3"/>
  <c r="AB267" i="3"/>
  <c r="AB207" i="3"/>
  <c r="AB204" i="3"/>
  <c r="AB66" i="3"/>
  <c r="AB420" i="3"/>
  <c r="AB417" i="3"/>
  <c r="AB81" i="3"/>
  <c r="AB75" i="3"/>
  <c r="AB60" i="3"/>
  <c r="AB33" i="3"/>
  <c r="AB465" i="3"/>
  <c r="AB462" i="3"/>
  <c r="AB411" i="3"/>
  <c r="AB399" i="3"/>
  <c r="AB345" i="3"/>
  <c r="AB306" i="3"/>
  <c r="AB192" i="3"/>
  <c r="AB84" i="3"/>
  <c r="AB69" i="3"/>
  <c r="AB27" i="3"/>
  <c r="AB24" i="3"/>
  <c r="AB21" i="3"/>
  <c r="AB408" i="3"/>
  <c r="AB93" i="3"/>
  <c r="AB18" i="3"/>
  <c r="AB447" i="3"/>
  <c r="AB432" i="3"/>
  <c r="AB363" i="3"/>
  <c r="AB258" i="3"/>
  <c r="AB240" i="3"/>
  <c r="AB183" i="3"/>
  <c r="AB102" i="3"/>
  <c r="AB372" i="3"/>
  <c r="AB114" i="3"/>
  <c r="AB111" i="3"/>
  <c r="AB96" i="3"/>
  <c r="AB57" i="3"/>
  <c r="AB48" i="3"/>
  <c r="AB429" i="3"/>
  <c r="AB426" i="3"/>
  <c r="AB414" i="3"/>
  <c r="AB402" i="3"/>
  <c r="AB381" i="3"/>
  <c r="AB348" i="3"/>
  <c r="AB327" i="3"/>
  <c r="AB324" i="3"/>
  <c r="AB321" i="3"/>
  <c r="AB318" i="3"/>
  <c r="AB315" i="3"/>
  <c r="AB312" i="3"/>
  <c r="AB390" i="3"/>
  <c r="AB336" i="3"/>
  <c r="AB459" i="3"/>
  <c r="AB456" i="3"/>
  <c r="AB453" i="3"/>
  <c r="AB450" i="3"/>
  <c r="AB396" i="3"/>
  <c r="AB375" i="3"/>
  <c r="AB354" i="3"/>
  <c r="AB342" i="3"/>
  <c r="AB444" i="3"/>
  <c r="AB441" i="3"/>
  <c r="AB405" i="3"/>
  <c r="AB351" i="3"/>
  <c r="AB438" i="3"/>
  <c r="AB435" i="3"/>
  <c r="AB423" i="3"/>
  <c r="AB393" i="3"/>
  <c r="AB360" i="3"/>
  <c r="AB339" i="3"/>
  <c r="AB291" i="3"/>
  <c r="AB249" i="3"/>
  <c r="AB231" i="3"/>
  <c r="AB201" i="3"/>
  <c r="AB198" i="3"/>
  <c r="AB195" i="3"/>
  <c r="AB189" i="3"/>
  <c r="AB285" i="3"/>
  <c r="AB252" i="3"/>
  <c r="AB234" i="3"/>
  <c r="AB309" i="3"/>
  <c r="AB282" i="3"/>
  <c r="AB255" i="3"/>
  <c r="AB237" i="3"/>
  <c r="AB303" i="3"/>
  <c r="AB276" i="3"/>
  <c r="AB300" i="3"/>
  <c r="AB273" i="3"/>
  <c r="AB261" i="3"/>
  <c r="AB243" i="3"/>
  <c r="AB225" i="3"/>
  <c r="AB219" i="3"/>
  <c r="AB216" i="3"/>
  <c r="AB213" i="3"/>
  <c r="AB162" i="3"/>
  <c r="AB144" i="3"/>
  <c r="AB126" i="3"/>
  <c r="AB105" i="3"/>
  <c r="AB72" i="3"/>
  <c r="AB51" i="3"/>
  <c r="AB42" i="3"/>
  <c r="AB39" i="3"/>
  <c r="AB36" i="3"/>
  <c r="AB186" i="3"/>
  <c r="AB165" i="3"/>
  <c r="AB147" i="3"/>
  <c r="AB129" i="3"/>
  <c r="AB30" i="3"/>
  <c r="AB180" i="3"/>
  <c r="AB168" i="3"/>
  <c r="AB150" i="3"/>
  <c r="AB132" i="3"/>
  <c r="AB90" i="3"/>
  <c r="AB177" i="3"/>
  <c r="AB171" i="3"/>
  <c r="AB153" i="3"/>
  <c r="AB135" i="3"/>
  <c r="AB99" i="3"/>
  <c r="AB78" i="3"/>
  <c r="AB156" i="3"/>
  <c r="AB138" i="3"/>
  <c r="AB120" i="3"/>
  <c r="AB117" i="3"/>
  <c r="AB87" i="3"/>
  <c r="AB54" i="3"/>
  <c r="AB159" i="3"/>
  <c r="AB108" i="3"/>
  <c r="AD9" i="9"/>
  <c r="AC9" i="3"/>
  <c r="AJ123" i="3" l="1"/>
  <c r="AM123" i="3" s="1"/>
  <c r="AI123" i="3"/>
  <c r="J37" i="13" s="1"/>
  <c r="AJ168" i="3"/>
  <c r="AM168" i="3" s="1"/>
  <c r="AI168" i="3"/>
  <c r="J52" i="13" s="1"/>
  <c r="AJ18" i="9"/>
  <c r="J2" i="16" s="1"/>
  <c r="AK20" i="9"/>
  <c r="AN20" i="9" s="1"/>
  <c r="AJ20" i="9"/>
  <c r="L2" i="16" s="1"/>
  <c r="AI21" i="3"/>
  <c r="J3" i="13" s="1"/>
  <c r="AK19" i="9"/>
  <c r="AN19" i="9" s="1"/>
  <c r="AJ19" i="9"/>
  <c r="K2" i="16" s="1"/>
  <c r="AK21" i="9"/>
  <c r="AN21" i="9" s="1"/>
  <c r="AJ21" i="9"/>
  <c r="J3" i="16" s="1"/>
  <c r="AJ18" i="3"/>
  <c r="AM18" i="3" s="1"/>
  <c r="AI18" i="3"/>
  <c r="J2" i="13" s="1"/>
  <c r="AK10" i="2"/>
  <c r="AJ4" i="17"/>
  <c r="AJ9" i="17"/>
  <c r="AJ6" i="17"/>
  <c r="AM8" i="2"/>
  <c r="AM16" i="2"/>
  <c r="AJ13" i="17"/>
  <c r="AM20" i="2"/>
  <c r="AM15" i="2"/>
  <c r="AM18" i="2"/>
  <c r="AK15" i="2"/>
  <c r="AM5" i="2"/>
  <c r="AM3" i="2"/>
  <c r="AJ3" i="17"/>
  <c r="AJ17" i="17"/>
  <c r="AK3" i="2"/>
  <c r="AJ20" i="17"/>
  <c r="AM14" i="2"/>
  <c r="AJ7" i="17"/>
  <c r="AJ15" i="17"/>
  <c r="AJ19" i="17"/>
  <c r="AK13" i="2"/>
  <c r="AK6" i="2"/>
  <c r="AM13" i="2"/>
  <c r="AK8" i="2"/>
  <c r="AM11" i="2"/>
  <c r="AJ14" i="17"/>
  <c r="AM12" i="2"/>
  <c r="AJ11" i="17"/>
  <c r="AJ10" i="17"/>
  <c r="AM19" i="2"/>
  <c r="AK14" i="2"/>
  <c r="AM4" i="2"/>
  <c r="AM17" i="2"/>
  <c r="AJ8" i="17"/>
  <c r="AJ18" i="17"/>
  <c r="AJ5" i="17"/>
  <c r="AJ16" i="17"/>
  <c r="AK7" i="2"/>
  <c r="AM9" i="2"/>
  <c r="AM10" i="2"/>
  <c r="AM7" i="2"/>
  <c r="AM6" i="2"/>
  <c r="AJ12" i="17"/>
  <c r="AK18" i="2"/>
  <c r="AK5" i="2"/>
  <c r="AK9" i="2"/>
  <c r="AK4" i="2"/>
  <c r="AK11" i="2"/>
  <c r="AK19" i="2"/>
  <c r="AK20" i="2"/>
  <c r="AK16" i="2"/>
  <c r="AK17" i="2"/>
  <c r="AK12" i="2"/>
  <c r="X9" i="9"/>
  <c r="C9" i="9" s="1"/>
  <c r="AI6" i="2"/>
  <c r="AG19" i="2"/>
  <c r="AI9" i="2"/>
  <c r="AI4" i="2"/>
  <c r="AG10" i="2"/>
  <c r="AG16" i="2"/>
  <c r="AF12" i="17"/>
  <c r="AI18" i="2"/>
  <c r="AF14" i="17"/>
  <c r="AI3" i="2"/>
  <c r="AF7" i="17"/>
  <c r="AF20" i="17"/>
  <c r="AI8" i="2"/>
  <c r="AF16" i="17"/>
  <c r="AF6" i="17"/>
  <c r="AF19" i="17"/>
  <c r="AF15" i="17"/>
  <c r="AI5" i="2"/>
  <c r="AI17" i="2"/>
  <c r="AI16" i="2"/>
  <c r="AG13" i="2"/>
  <c r="AI13" i="2"/>
  <c r="AI7" i="2"/>
  <c r="AF11" i="17"/>
  <c r="AI14" i="2"/>
  <c r="AI27" i="3"/>
  <c r="J5" i="13" s="1"/>
  <c r="AJ39" i="3"/>
  <c r="AM39" i="3" s="1"/>
  <c r="AI39" i="3"/>
  <c r="J9" i="13" s="1"/>
  <c r="AI15" i="2"/>
  <c r="AI19" i="2"/>
  <c r="AF10" i="17"/>
  <c r="AF5" i="17"/>
  <c r="AI10" i="2"/>
  <c r="AF18" i="17"/>
  <c r="AI12" i="2"/>
  <c r="AF13" i="17"/>
  <c r="AF8" i="17"/>
  <c r="AF3" i="17"/>
  <c r="AF9" i="17"/>
  <c r="AI11" i="2"/>
  <c r="AF4" i="17"/>
  <c r="AI20" i="2"/>
  <c r="AF17" i="17"/>
  <c r="AG5" i="2"/>
  <c r="AG14" i="2"/>
  <c r="AG6" i="2"/>
  <c r="AG11" i="2"/>
  <c r="AG12" i="2"/>
  <c r="AG9" i="2"/>
  <c r="AG4" i="2"/>
  <c r="AG18" i="2"/>
  <c r="AG3" i="2"/>
  <c r="AG17" i="2"/>
  <c r="AG20" i="2"/>
  <c r="AG15" i="2"/>
  <c r="AG8" i="2"/>
  <c r="AG7" i="2"/>
  <c r="C17" i="14"/>
  <c r="C10" i="14"/>
  <c r="C8" i="14"/>
  <c r="C9" i="14"/>
  <c r="C11" i="14"/>
  <c r="C12" i="14"/>
  <c r="C20" i="14"/>
  <c r="C18" i="14"/>
  <c r="C16" i="14"/>
  <c r="C21" i="14"/>
  <c r="C13" i="14"/>
  <c r="W9" i="3"/>
  <c r="C9" i="3" l="1"/>
  <c r="G18" i="12"/>
  <c r="E2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九州学連</author>
  </authors>
  <commentList>
    <comment ref="D10" authorId="0" shapeId="0" xr:uid="{00000000-0006-0000-0000-000001000000}">
      <text>
        <r>
          <rPr>
            <b/>
            <sz val="9"/>
            <color rgb="FF000000"/>
            <rFont val="ＭＳ Ｐゴシック"/>
            <family val="2"/>
            <charset val="128"/>
          </rPr>
          <t>リストから大学名を選択してください</t>
        </r>
        <r>
          <rPr>
            <b/>
            <sz val="9"/>
            <color rgb="FF000000"/>
            <rFont val="ＭＳ Ｐゴシック"/>
            <family val="2"/>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九州学連</author>
    <author>Owner</author>
  </authors>
  <commentList>
    <comment ref="B18" authorId="0" shapeId="0" xr:uid="{00000000-0006-0000-0100-000001000000}">
      <text>
        <r>
          <rPr>
            <b/>
            <sz val="11"/>
            <color rgb="FF000000"/>
            <rFont val="ＭＳ Ｐゴシック"/>
            <family val="2"/>
            <charset val="128"/>
          </rPr>
          <t>2020年度登録番号を入力してください。
登録が完了している場合は、氏名・ﾌﾘｶﾞﾅ・学年・登録陸協は自動的に表示されます。</t>
        </r>
      </text>
    </comment>
    <comment ref="G18" authorId="0" shapeId="0" xr:uid="{00000000-0006-0000-0100-000002000000}">
      <text>
        <r>
          <rPr>
            <b/>
            <sz val="11"/>
            <color rgb="FF000000"/>
            <rFont val="ＭＳ Ｐゴシック"/>
            <family val="2"/>
            <charset val="128"/>
          </rPr>
          <t>リストから種目を選択してください。</t>
        </r>
        <r>
          <rPr>
            <b/>
            <sz val="11"/>
            <color rgb="FF000000"/>
            <rFont val="ＭＳ Ｐゴシック"/>
            <family val="2"/>
            <charset val="128"/>
          </rPr>
          <t xml:space="preserve">
</t>
        </r>
      </text>
    </comment>
    <comment ref="L18" authorId="0" shapeId="0" xr:uid="{00000000-0006-0000-0100-000003000000}">
      <text>
        <r>
          <rPr>
            <b/>
            <sz val="11"/>
            <color rgb="FF000000"/>
            <rFont val="ＭＳ Ｐゴシック"/>
            <family val="2"/>
            <charset val="128"/>
          </rPr>
          <t>例にならって最高記録を入力してください。
混成競技は最高記録を空白にしてください。この時、最高記録や大会名は様式Ⅲに入力してください。</t>
        </r>
      </text>
    </comment>
    <comment ref="Q18" authorId="1" shapeId="0" xr:uid="{2F81B579-EDCF-4580-B1B3-F5C2997E6833}">
      <text>
        <r>
          <rPr>
            <sz val="11"/>
            <color theme="1"/>
            <rFont val="Yu Gothic"/>
            <family val="2"/>
            <charset val="128"/>
            <scheme val="minor"/>
          </rPr>
          <t>出場の場合、リストから「〇」を選択してください。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九州学連</author>
  </authors>
  <commentList>
    <comment ref="D10" authorId="0" shapeId="0" xr:uid="{00000000-0006-0000-0200-000001000000}">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C15" authorId="0" shapeId="0" xr:uid="{DA4F9F4B-4D4B-47F6-A70D-02F7420EE852}">
      <text>
        <r>
          <rPr>
            <b/>
            <sz val="9"/>
            <color rgb="FF000000"/>
            <rFont val="ＭＳ Ｐゴシック"/>
            <family val="2"/>
            <charset val="128"/>
          </rPr>
          <t>リストから出場選手を選択してください。</t>
        </r>
        <r>
          <rPr>
            <b/>
            <sz val="9"/>
            <color rgb="FF000000"/>
            <rFont val="ＭＳ Ｐゴシック"/>
            <family val="2"/>
            <charset val="128"/>
          </rPr>
          <t xml:space="preserve">
</t>
        </r>
        <r>
          <rPr>
            <b/>
            <sz val="9"/>
            <color rgb="FF000000"/>
            <rFont val="ＭＳ Ｐゴシック"/>
            <family val="2"/>
            <charset val="128"/>
          </rPr>
          <t>出場する選手は必ず様式</t>
        </r>
        <r>
          <rPr>
            <b/>
            <sz val="9"/>
            <color rgb="FF000000"/>
            <rFont val="ＭＳ Ｐゴシック"/>
            <family val="2"/>
            <charset val="128"/>
          </rPr>
          <t>Ⅰ</t>
        </r>
        <r>
          <rPr>
            <b/>
            <sz val="9"/>
            <color rgb="FF000000"/>
            <rFont val="ＭＳ Ｐゴシック"/>
            <family val="2"/>
            <charset val="128"/>
          </rPr>
          <t>のリレー欄に○をつけて下さい。</t>
        </r>
        <r>
          <rPr>
            <b/>
            <sz val="9"/>
            <color rgb="FF000000"/>
            <rFont val="ＭＳ Ｐゴシック"/>
            <family val="2"/>
            <charset val="128"/>
          </rPr>
          <t xml:space="preserve">
</t>
        </r>
      </text>
    </comment>
    <comment ref="D54" authorId="0" shapeId="0" xr:uid="{87FDD1B5-D948-4ABC-9F2F-3CB0F3B67F80}">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D98" authorId="0" shapeId="0" xr:uid="{93D08749-6102-48B2-87B9-46F79A11580A}">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C103" authorId="0" shapeId="0" xr:uid="{00ABA91F-9E67-4EA3-B82D-626220661DAF}">
      <text>
        <r>
          <rPr>
            <b/>
            <sz val="9"/>
            <color rgb="FF000000"/>
            <rFont val="ＭＳ Ｐゴシック"/>
            <family val="2"/>
            <charset val="128"/>
          </rPr>
          <t>リストから出場選手を選択してください。</t>
        </r>
        <r>
          <rPr>
            <b/>
            <sz val="9"/>
            <color rgb="FF000000"/>
            <rFont val="ＭＳ Ｐゴシック"/>
            <family val="2"/>
            <charset val="128"/>
          </rPr>
          <t xml:space="preserve">
</t>
        </r>
        <r>
          <rPr>
            <b/>
            <sz val="9"/>
            <color rgb="FF000000"/>
            <rFont val="ＭＳ Ｐゴシック"/>
            <family val="2"/>
            <charset val="128"/>
          </rPr>
          <t>出場する選手は必ず様式</t>
        </r>
        <r>
          <rPr>
            <b/>
            <sz val="9"/>
            <color rgb="FF000000"/>
            <rFont val="ＭＳ Ｐゴシック"/>
            <family val="2"/>
            <charset val="128"/>
          </rPr>
          <t>Ⅰ</t>
        </r>
        <r>
          <rPr>
            <b/>
            <sz val="9"/>
            <color rgb="FF000000"/>
            <rFont val="ＭＳ Ｐゴシック"/>
            <family val="2"/>
            <charset val="128"/>
          </rPr>
          <t>のリレー欄に○をつけて下さい。</t>
        </r>
        <r>
          <rPr>
            <b/>
            <sz val="9"/>
            <color rgb="FF000000"/>
            <rFont val="ＭＳ Ｐゴシック"/>
            <family val="2"/>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九州学連</author>
  </authors>
  <commentList>
    <comment ref="D8" authorId="0" shapeId="0" xr:uid="{00000000-0006-0000-0300-000001000000}">
      <text>
        <r>
          <rPr>
            <b/>
            <sz val="9"/>
            <color rgb="FF000000"/>
            <rFont val="ＭＳ Ｐゴシック"/>
            <family val="2"/>
            <charset val="128"/>
          </rPr>
          <t>出場する選手をリストから選択してください。</t>
        </r>
      </text>
    </comment>
    <comment ref="D12" authorId="0" shapeId="0" xr:uid="{00000000-0006-0000-0300-000002000000}">
      <text>
        <r>
          <rPr>
            <b/>
            <sz val="11"/>
            <color rgb="FF000000"/>
            <rFont val="ＭＳ Ｐゴシック"/>
            <family val="2"/>
            <charset val="128"/>
          </rPr>
          <t>最高記録を入力してください。</t>
        </r>
        <r>
          <rPr>
            <b/>
            <sz val="11"/>
            <color rgb="FF000000"/>
            <rFont val="ＭＳ Ｐゴシック"/>
            <family val="2"/>
            <charset val="128"/>
          </rPr>
          <t xml:space="preserve">
</t>
        </r>
        <r>
          <rPr>
            <b/>
            <sz val="11"/>
            <color rgb="FF000000"/>
            <rFont val="ＭＳ Ｐゴシック"/>
            <family val="2"/>
            <charset val="128"/>
          </rPr>
          <t>入力の際に分、秒、</t>
        </r>
        <r>
          <rPr>
            <b/>
            <sz val="11"/>
            <color rgb="FF000000"/>
            <rFont val="ＭＳ Ｐゴシック"/>
            <family val="2"/>
            <charset val="128"/>
          </rPr>
          <t>m</t>
        </r>
        <r>
          <rPr>
            <b/>
            <sz val="11"/>
            <color rgb="FF000000"/>
            <rFont val="ＭＳ Ｐゴシック"/>
            <family val="2"/>
            <charset val="128"/>
          </rPr>
          <t>、コンマなどは必要ありません。</t>
        </r>
        <r>
          <rPr>
            <b/>
            <sz val="11"/>
            <color rgb="FF000000"/>
            <rFont val="ＭＳ Ｐゴシック"/>
            <family val="2"/>
            <charset val="128"/>
          </rPr>
          <t xml:space="preserve">
</t>
        </r>
        <r>
          <rPr>
            <b/>
            <sz val="11"/>
            <color rgb="FF000000"/>
            <rFont val="ＭＳ Ｐゴシック"/>
            <family val="2"/>
            <charset val="128"/>
          </rPr>
          <t>【例】</t>
        </r>
        <r>
          <rPr>
            <b/>
            <sz val="11"/>
            <color rgb="FF000000"/>
            <rFont val="ＭＳ Ｐゴシック"/>
            <family val="2"/>
            <charset val="128"/>
          </rPr>
          <t xml:space="preserve">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1021
</t>
        </r>
        <r>
          <rPr>
            <b/>
            <sz val="11"/>
            <color rgb="FF000000"/>
            <rFont val="ＭＳ Ｐゴシック"/>
            <family val="2"/>
            <charset val="128"/>
          </rPr>
          <t>1</t>
        </r>
        <r>
          <rPr>
            <b/>
            <sz val="11"/>
            <color rgb="FF000000"/>
            <rFont val="ＭＳ Ｐゴシック"/>
            <family val="2"/>
            <charset val="128"/>
          </rPr>
          <t>分</t>
        </r>
        <r>
          <rPr>
            <b/>
            <sz val="11"/>
            <color rgb="FF000000"/>
            <rFont val="ＭＳ Ｐゴシック"/>
            <family val="2"/>
            <charset val="128"/>
          </rPr>
          <t>03</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10321  ※6321</t>
        </r>
        <r>
          <rPr>
            <b/>
            <sz val="11"/>
            <color rgb="FF000000"/>
            <rFont val="ＭＳ Ｐゴシック"/>
            <family val="2"/>
            <charset val="128"/>
          </rPr>
          <t>と入力しないでください。</t>
        </r>
        <r>
          <rPr>
            <b/>
            <sz val="11"/>
            <color rgb="FF000000"/>
            <rFont val="ＭＳ Ｐゴシック"/>
            <family val="2"/>
            <charset val="128"/>
          </rPr>
          <t xml:space="preserve">
</t>
        </r>
        <r>
          <rPr>
            <b/>
            <sz val="11"/>
            <color rgb="FF000000"/>
            <rFont val="ＭＳ Ｐゴシック"/>
            <family val="2"/>
            <charset val="128"/>
          </rPr>
          <t>31</t>
        </r>
        <r>
          <rPr>
            <b/>
            <sz val="11"/>
            <color rgb="FF000000"/>
            <rFont val="ＭＳ Ｐゴシック"/>
            <family val="2"/>
            <charset val="128"/>
          </rPr>
          <t>分</t>
        </r>
        <r>
          <rPr>
            <b/>
            <sz val="11"/>
            <color rgb="FF000000"/>
            <rFont val="ＭＳ Ｐゴシック"/>
            <family val="2"/>
            <charset val="128"/>
          </rPr>
          <t>21</t>
        </r>
        <r>
          <rPr>
            <b/>
            <sz val="11"/>
            <color rgb="FF000000"/>
            <rFont val="ＭＳ Ｐゴシック"/>
            <family val="2"/>
            <charset val="128"/>
          </rPr>
          <t>秒</t>
        </r>
        <r>
          <rPr>
            <b/>
            <sz val="11"/>
            <color rgb="FF000000"/>
            <rFont val="ＭＳ Ｐゴシック"/>
            <family val="2"/>
            <charset val="128"/>
          </rPr>
          <t>33 →</t>
        </r>
        <r>
          <rPr>
            <b/>
            <sz val="11"/>
            <color rgb="FF000000"/>
            <rFont val="ＭＳ Ｐゴシック"/>
            <family val="2"/>
            <charset val="128"/>
          </rPr>
          <t>　</t>
        </r>
        <r>
          <rPr>
            <b/>
            <sz val="11"/>
            <color rgb="FF000000"/>
            <rFont val="ＭＳ Ｐゴシック"/>
            <family val="2"/>
            <charset val="128"/>
          </rPr>
          <t xml:space="preserve">312133
</t>
        </r>
        <r>
          <rPr>
            <b/>
            <sz val="11"/>
            <color rgb="FF000000"/>
            <rFont val="ＭＳ Ｐゴシック"/>
            <family val="2"/>
            <charset val="128"/>
          </rPr>
          <t>7m66       →</t>
        </r>
        <r>
          <rPr>
            <b/>
            <sz val="11"/>
            <color rgb="FF000000"/>
            <rFont val="ＭＳ Ｐゴシック"/>
            <family val="2"/>
            <charset val="128"/>
          </rPr>
          <t>　</t>
        </r>
        <r>
          <rPr>
            <b/>
            <sz val="11"/>
            <color rgb="FF000000"/>
            <rFont val="ＭＳ Ｐゴシック"/>
            <family val="2"/>
            <charset val="128"/>
          </rPr>
          <t xml:space="preserve">766
</t>
        </r>
        <r>
          <rPr>
            <b/>
            <sz val="11"/>
            <color rgb="FF000000"/>
            <rFont val="ＭＳ Ｐゴシック"/>
            <family val="2"/>
            <charset val="128"/>
          </rPr>
          <t>18m53      →</t>
        </r>
        <r>
          <rPr>
            <b/>
            <sz val="11"/>
            <color rgb="FF000000"/>
            <rFont val="ＭＳ Ｐゴシック"/>
            <family val="2"/>
            <charset val="128"/>
          </rPr>
          <t>　</t>
        </r>
        <r>
          <rPr>
            <b/>
            <sz val="11"/>
            <color rgb="FF000000"/>
            <rFont val="ＭＳ Ｐゴシック"/>
            <family val="2"/>
            <charset val="128"/>
          </rPr>
          <t xml:space="preserve">1853
</t>
        </r>
        <r>
          <rPr>
            <b/>
            <sz val="11"/>
            <color rgb="FF000000"/>
            <rFont val="ＭＳ Ｐゴシック"/>
            <family val="2"/>
            <charset val="128"/>
          </rPr>
          <t>7120</t>
        </r>
        <r>
          <rPr>
            <b/>
            <sz val="11"/>
            <color rgb="FF000000"/>
            <rFont val="ＭＳ Ｐゴシック"/>
            <family val="2"/>
            <charset val="128"/>
          </rPr>
          <t>点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7120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3(</t>
        </r>
        <r>
          <rPr>
            <b/>
            <sz val="11"/>
            <color rgb="FF000000"/>
            <rFont val="ＭＳ Ｐゴシック"/>
            <family val="2"/>
            <charset val="128"/>
          </rPr>
          <t>手動</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   ※</t>
        </r>
        <r>
          <rPr>
            <b/>
            <sz val="11"/>
            <color rgb="FF000000"/>
            <rFont val="ＭＳ Ｐゴシック"/>
            <family val="2"/>
            <charset val="128"/>
          </rPr>
          <t>手動の場合下一桁に</t>
        </r>
        <r>
          <rPr>
            <b/>
            <sz val="11"/>
            <color rgb="FF000000"/>
            <rFont val="ＭＳ Ｐゴシック"/>
            <family val="2"/>
            <charset val="128"/>
          </rPr>
          <t>"+"</t>
        </r>
        <r>
          <rPr>
            <b/>
            <sz val="11"/>
            <color rgb="FF000000"/>
            <rFont val="ＭＳ Ｐゴシック"/>
            <family val="2"/>
            <charset val="128"/>
          </rPr>
          <t>を入力してください。</t>
        </r>
      </text>
    </comment>
    <comment ref="D62" authorId="0" shapeId="0" xr:uid="{E7B23397-D35F-4297-A66E-29ED29D22BFC}">
      <text>
        <r>
          <rPr>
            <b/>
            <sz val="9"/>
            <color rgb="FF000000"/>
            <rFont val="ＭＳ Ｐゴシック"/>
            <family val="2"/>
            <charset val="128"/>
          </rPr>
          <t>出場する選手をリストから選択してください。</t>
        </r>
      </text>
    </comment>
    <comment ref="D66" authorId="0" shapeId="0" xr:uid="{645A3088-20D0-4544-B758-E8FE05025F5C}">
      <text>
        <r>
          <rPr>
            <b/>
            <sz val="11"/>
            <color rgb="FF000000"/>
            <rFont val="ＭＳ Ｐゴシック"/>
            <family val="2"/>
            <charset val="128"/>
          </rPr>
          <t>最高記録を入力してください。</t>
        </r>
        <r>
          <rPr>
            <b/>
            <sz val="11"/>
            <color rgb="FF000000"/>
            <rFont val="ＭＳ Ｐゴシック"/>
            <family val="2"/>
            <charset val="128"/>
          </rPr>
          <t xml:space="preserve">
</t>
        </r>
        <r>
          <rPr>
            <b/>
            <sz val="11"/>
            <color rgb="FF000000"/>
            <rFont val="ＭＳ Ｐゴシック"/>
            <family val="2"/>
            <charset val="128"/>
          </rPr>
          <t>入力の際に分、秒、</t>
        </r>
        <r>
          <rPr>
            <b/>
            <sz val="11"/>
            <color rgb="FF000000"/>
            <rFont val="ＭＳ Ｐゴシック"/>
            <family val="2"/>
            <charset val="128"/>
          </rPr>
          <t>m</t>
        </r>
        <r>
          <rPr>
            <b/>
            <sz val="11"/>
            <color rgb="FF000000"/>
            <rFont val="ＭＳ Ｐゴシック"/>
            <family val="2"/>
            <charset val="128"/>
          </rPr>
          <t>、コンマなどは必要ありません。</t>
        </r>
        <r>
          <rPr>
            <b/>
            <sz val="11"/>
            <color rgb="FF000000"/>
            <rFont val="ＭＳ Ｐゴシック"/>
            <family val="2"/>
            <charset val="128"/>
          </rPr>
          <t xml:space="preserve">
</t>
        </r>
        <r>
          <rPr>
            <b/>
            <sz val="11"/>
            <color rgb="FF000000"/>
            <rFont val="ＭＳ Ｐゴシック"/>
            <family val="2"/>
            <charset val="128"/>
          </rPr>
          <t>【例】</t>
        </r>
        <r>
          <rPr>
            <b/>
            <sz val="11"/>
            <color rgb="FF000000"/>
            <rFont val="ＭＳ Ｐゴシック"/>
            <family val="2"/>
            <charset val="128"/>
          </rPr>
          <t xml:space="preserve">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1021
</t>
        </r>
        <r>
          <rPr>
            <b/>
            <sz val="11"/>
            <color rgb="FF000000"/>
            <rFont val="ＭＳ Ｐゴシック"/>
            <family val="2"/>
            <charset val="128"/>
          </rPr>
          <t>1</t>
        </r>
        <r>
          <rPr>
            <b/>
            <sz val="11"/>
            <color rgb="FF000000"/>
            <rFont val="ＭＳ Ｐゴシック"/>
            <family val="2"/>
            <charset val="128"/>
          </rPr>
          <t>分</t>
        </r>
        <r>
          <rPr>
            <b/>
            <sz val="11"/>
            <color rgb="FF000000"/>
            <rFont val="ＭＳ Ｐゴシック"/>
            <family val="2"/>
            <charset val="128"/>
          </rPr>
          <t>03</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10321  ※6321</t>
        </r>
        <r>
          <rPr>
            <b/>
            <sz val="11"/>
            <color rgb="FF000000"/>
            <rFont val="ＭＳ Ｐゴシック"/>
            <family val="2"/>
            <charset val="128"/>
          </rPr>
          <t>と入力しないでください。</t>
        </r>
        <r>
          <rPr>
            <b/>
            <sz val="11"/>
            <color rgb="FF000000"/>
            <rFont val="ＭＳ Ｐゴシック"/>
            <family val="2"/>
            <charset val="128"/>
          </rPr>
          <t xml:space="preserve">
</t>
        </r>
        <r>
          <rPr>
            <b/>
            <sz val="11"/>
            <color rgb="FF000000"/>
            <rFont val="ＭＳ Ｐゴシック"/>
            <family val="2"/>
            <charset val="128"/>
          </rPr>
          <t>31</t>
        </r>
        <r>
          <rPr>
            <b/>
            <sz val="11"/>
            <color rgb="FF000000"/>
            <rFont val="ＭＳ Ｐゴシック"/>
            <family val="2"/>
            <charset val="128"/>
          </rPr>
          <t>分</t>
        </r>
        <r>
          <rPr>
            <b/>
            <sz val="11"/>
            <color rgb="FF000000"/>
            <rFont val="ＭＳ Ｐゴシック"/>
            <family val="2"/>
            <charset val="128"/>
          </rPr>
          <t>21</t>
        </r>
        <r>
          <rPr>
            <b/>
            <sz val="11"/>
            <color rgb="FF000000"/>
            <rFont val="ＭＳ Ｐゴシック"/>
            <family val="2"/>
            <charset val="128"/>
          </rPr>
          <t>秒</t>
        </r>
        <r>
          <rPr>
            <b/>
            <sz val="11"/>
            <color rgb="FF000000"/>
            <rFont val="ＭＳ Ｐゴシック"/>
            <family val="2"/>
            <charset val="128"/>
          </rPr>
          <t>33 →</t>
        </r>
        <r>
          <rPr>
            <b/>
            <sz val="11"/>
            <color rgb="FF000000"/>
            <rFont val="ＭＳ Ｐゴシック"/>
            <family val="2"/>
            <charset val="128"/>
          </rPr>
          <t>　</t>
        </r>
        <r>
          <rPr>
            <b/>
            <sz val="11"/>
            <color rgb="FF000000"/>
            <rFont val="ＭＳ Ｐゴシック"/>
            <family val="2"/>
            <charset val="128"/>
          </rPr>
          <t xml:space="preserve">312133
</t>
        </r>
        <r>
          <rPr>
            <b/>
            <sz val="11"/>
            <color rgb="FF000000"/>
            <rFont val="ＭＳ Ｐゴシック"/>
            <family val="2"/>
            <charset val="128"/>
          </rPr>
          <t>7m66       →</t>
        </r>
        <r>
          <rPr>
            <b/>
            <sz val="11"/>
            <color rgb="FF000000"/>
            <rFont val="ＭＳ Ｐゴシック"/>
            <family val="2"/>
            <charset val="128"/>
          </rPr>
          <t>　</t>
        </r>
        <r>
          <rPr>
            <b/>
            <sz val="11"/>
            <color rgb="FF000000"/>
            <rFont val="ＭＳ Ｐゴシック"/>
            <family val="2"/>
            <charset val="128"/>
          </rPr>
          <t xml:space="preserve">766
</t>
        </r>
        <r>
          <rPr>
            <b/>
            <sz val="11"/>
            <color rgb="FF000000"/>
            <rFont val="ＭＳ Ｐゴシック"/>
            <family val="2"/>
            <charset val="128"/>
          </rPr>
          <t>18m53      →</t>
        </r>
        <r>
          <rPr>
            <b/>
            <sz val="11"/>
            <color rgb="FF000000"/>
            <rFont val="ＭＳ Ｐゴシック"/>
            <family val="2"/>
            <charset val="128"/>
          </rPr>
          <t>　</t>
        </r>
        <r>
          <rPr>
            <b/>
            <sz val="11"/>
            <color rgb="FF000000"/>
            <rFont val="ＭＳ Ｐゴシック"/>
            <family val="2"/>
            <charset val="128"/>
          </rPr>
          <t xml:space="preserve">1853
</t>
        </r>
        <r>
          <rPr>
            <b/>
            <sz val="11"/>
            <color rgb="FF000000"/>
            <rFont val="ＭＳ Ｐゴシック"/>
            <family val="2"/>
            <charset val="128"/>
          </rPr>
          <t>7120</t>
        </r>
        <r>
          <rPr>
            <b/>
            <sz val="11"/>
            <color rgb="FF000000"/>
            <rFont val="ＭＳ Ｐゴシック"/>
            <family val="2"/>
            <charset val="128"/>
          </rPr>
          <t>点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7120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3(</t>
        </r>
        <r>
          <rPr>
            <b/>
            <sz val="11"/>
            <color rgb="FF000000"/>
            <rFont val="ＭＳ Ｐゴシック"/>
            <family val="2"/>
            <charset val="128"/>
          </rPr>
          <t>手動</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   ※</t>
        </r>
        <r>
          <rPr>
            <b/>
            <sz val="11"/>
            <color rgb="FF000000"/>
            <rFont val="ＭＳ Ｐゴシック"/>
            <family val="2"/>
            <charset val="128"/>
          </rPr>
          <t>手動の場合下一桁に</t>
        </r>
        <r>
          <rPr>
            <b/>
            <sz val="11"/>
            <color rgb="FF000000"/>
            <rFont val="ＭＳ Ｐゴシック"/>
            <family val="2"/>
            <charset val="128"/>
          </rPr>
          <t>"+"</t>
        </r>
        <r>
          <rPr>
            <b/>
            <sz val="11"/>
            <color rgb="FF000000"/>
            <rFont val="ＭＳ Ｐゴシック"/>
            <family val="2"/>
            <charset val="128"/>
          </rPr>
          <t>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qutf.yamamoriku@gmail.com</author>
    <author>三宅翔太</author>
    <author>九州学生陸上競技連盟常任幹事</author>
  </authors>
  <commentList>
    <comment ref="B18" authorId="0" shapeId="0" xr:uid="{7180B2D7-0BCE-7543-886F-F48410A3B2A8}">
      <text>
        <r>
          <rPr>
            <b/>
            <sz val="11"/>
            <color rgb="FF000000"/>
            <rFont val="Yu Gothic"/>
            <family val="3"/>
            <charset val="128"/>
          </rPr>
          <t>2020年度登録番号を入力してください。</t>
        </r>
        <r>
          <rPr>
            <sz val="11"/>
            <color rgb="FF000000"/>
            <rFont val="Yu Gothic"/>
            <family val="3"/>
            <charset val="128"/>
          </rPr>
          <t xml:space="preserve">
</t>
        </r>
        <r>
          <rPr>
            <b/>
            <sz val="11"/>
            <color rgb="FF000000"/>
            <rFont val="Yu Gothic"/>
            <family val="3"/>
            <charset val="128"/>
          </rPr>
          <t>登録が完了している場合は、氏名・ﾌﾘｶﾞﾅ・学年・登録陸協は自動的に表示されます。</t>
        </r>
        <r>
          <rPr>
            <sz val="11"/>
            <color rgb="FF000000"/>
            <rFont val="Yu Gothic"/>
            <family val="3"/>
            <charset val="128"/>
          </rPr>
          <t xml:space="preserve">
</t>
        </r>
      </text>
    </comment>
    <comment ref="M18" authorId="1" shapeId="0" xr:uid="{00000000-0006-0000-0400-000003000000}">
      <text>
        <r>
          <rPr>
            <b/>
            <sz val="11"/>
            <color rgb="FF000000"/>
            <rFont val="ＭＳ Ｐゴシック"/>
            <family val="2"/>
            <charset val="128"/>
          </rPr>
          <t>例にならって最高記録を入力してください。
＊混成競技は最高記録を空白にしてください。</t>
        </r>
      </text>
    </comment>
    <comment ref="R18" authorId="2" shapeId="0" xr:uid="{CA0D9720-7C97-4E13-BE44-E35E55173167}">
      <text>
        <r>
          <rPr>
            <b/>
            <sz val="9"/>
            <color indexed="81"/>
            <rFont val="MS P ゴシック"/>
            <family val="3"/>
            <charset val="128"/>
          </rPr>
          <t>出場の場合、リストから「〇」を選択してください。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九州学連</author>
    <author>九州学生陸上競技連盟常任幹事</author>
  </authors>
  <commentList>
    <comment ref="D10" authorId="0" shapeId="0" xr:uid="{00000000-0006-0000-0500-000001000000}">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C15" authorId="1" shapeId="0" xr:uid="{150C7003-F609-4F0F-954D-45F98337A562}">
      <text>
        <r>
          <rPr>
            <b/>
            <sz val="9"/>
            <color indexed="81"/>
            <rFont val="MS P ゴシック"/>
            <family val="3"/>
            <charset val="128"/>
          </rPr>
          <t>リストから選手の登録番号を選択してください。
選択する際、現在表示されているボタンではなく、セルをタップして出てくるボタンを押してください。（灰色のボタンではなく、白っぽい方です。）
左隣のNo.にカーソルを置き、矢印キー（→）で登録番号のセルに動かすと白っぽいリストのボタンが表示されます。</t>
        </r>
      </text>
    </comment>
    <comment ref="D53" authorId="0" shapeId="0" xr:uid="{E77BA041-39AF-4762-9A12-11AAC4E95A8A}">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C58" authorId="1" shapeId="0" xr:uid="{49643227-C62F-4D8B-8927-5C0E0057F426}">
      <text>
        <r>
          <rPr>
            <b/>
            <sz val="9"/>
            <color indexed="81"/>
            <rFont val="MS P ゴシック"/>
            <family val="3"/>
            <charset val="128"/>
          </rPr>
          <t>リストから選手の登録番号を選択してください。
選択する際、現在表示されているボタンではなく、セルをタップして出てくるボタンを押してください。（灰色のボタンではなく、白っぽい方です。）
左隣のNo.にカーソルを置き、矢印キー（→）で登録番号のセルに動かすと白っぽいリストのボタンが表示されます。</t>
        </r>
      </text>
    </comment>
    <comment ref="D96" authorId="0" shapeId="0" xr:uid="{43B76FA7-A0BE-4B0A-850F-145D392251A2}">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C101" authorId="1" shapeId="0" xr:uid="{7930A0D2-DA2E-4829-B2F4-3F4949EE1F22}">
      <text>
        <r>
          <rPr>
            <b/>
            <sz val="9"/>
            <color indexed="81"/>
            <rFont val="MS P ゴシック"/>
            <family val="3"/>
            <charset val="128"/>
          </rPr>
          <t>リストから選手の登録番号を選択してください。
選択する際、現在表示されているボタンではなく、セルをタップして出てくるボタンを押してください。（灰色のボタンではなく、白っぽい方です。）
左隣のNo.にカーソルを置き、矢印キー（→）で登録番号のセルに動かすと白っぽいリストのボタンが表示されます。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九州学連</author>
  </authors>
  <commentList>
    <comment ref="D13" authorId="0" shapeId="0" xr:uid="{00000000-0006-0000-0600-000001000000}">
      <text>
        <r>
          <rPr>
            <b/>
            <sz val="11"/>
            <color rgb="FF000000"/>
            <rFont val="ＭＳ Ｐゴシック"/>
            <family val="2"/>
            <charset val="128"/>
          </rPr>
          <t>最高記録を入力してください。</t>
        </r>
        <r>
          <rPr>
            <b/>
            <sz val="11"/>
            <color rgb="FF000000"/>
            <rFont val="ＭＳ Ｐゴシック"/>
            <family val="2"/>
            <charset val="128"/>
          </rPr>
          <t xml:space="preserve">
</t>
        </r>
        <r>
          <rPr>
            <b/>
            <sz val="11"/>
            <color rgb="FF000000"/>
            <rFont val="ＭＳ Ｐゴシック"/>
            <family val="2"/>
            <charset val="128"/>
          </rPr>
          <t>入力の際に分、秒、</t>
        </r>
        <r>
          <rPr>
            <b/>
            <sz val="11"/>
            <color rgb="FF000000"/>
            <rFont val="ＭＳ Ｐゴシック"/>
            <family val="2"/>
            <charset val="128"/>
          </rPr>
          <t>m</t>
        </r>
        <r>
          <rPr>
            <b/>
            <sz val="11"/>
            <color rgb="FF000000"/>
            <rFont val="ＭＳ Ｐゴシック"/>
            <family val="2"/>
            <charset val="128"/>
          </rPr>
          <t>、コンマなどは必要ありません。</t>
        </r>
        <r>
          <rPr>
            <b/>
            <sz val="11"/>
            <color rgb="FF000000"/>
            <rFont val="ＭＳ Ｐゴシック"/>
            <family val="2"/>
            <charset val="128"/>
          </rPr>
          <t xml:space="preserve">
</t>
        </r>
        <r>
          <rPr>
            <b/>
            <sz val="11"/>
            <color rgb="FF000000"/>
            <rFont val="ＭＳ Ｐゴシック"/>
            <family val="2"/>
            <charset val="128"/>
          </rPr>
          <t>【例】</t>
        </r>
        <r>
          <rPr>
            <b/>
            <sz val="11"/>
            <color rgb="FF000000"/>
            <rFont val="ＭＳ Ｐゴシック"/>
            <family val="2"/>
            <charset val="128"/>
          </rPr>
          <t xml:space="preserve">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1021
</t>
        </r>
        <r>
          <rPr>
            <b/>
            <sz val="11"/>
            <color rgb="FF000000"/>
            <rFont val="ＭＳ Ｐゴシック"/>
            <family val="2"/>
            <charset val="128"/>
          </rPr>
          <t>1</t>
        </r>
        <r>
          <rPr>
            <b/>
            <sz val="11"/>
            <color rgb="FF000000"/>
            <rFont val="ＭＳ Ｐゴシック"/>
            <family val="2"/>
            <charset val="128"/>
          </rPr>
          <t>分</t>
        </r>
        <r>
          <rPr>
            <b/>
            <sz val="11"/>
            <color rgb="FF000000"/>
            <rFont val="ＭＳ Ｐゴシック"/>
            <family val="2"/>
            <charset val="128"/>
          </rPr>
          <t>03</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10321  ※6321</t>
        </r>
        <r>
          <rPr>
            <b/>
            <sz val="11"/>
            <color rgb="FF000000"/>
            <rFont val="ＭＳ Ｐゴシック"/>
            <family val="2"/>
            <charset val="128"/>
          </rPr>
          <t>と入力しないでください。</t>
        </r>
        <r>
          <rPr>
            <b/>
            <sz val="11"/>
            <color rgb="FF000000"/>
            <rFont val="ＭＳ Ｐゴシック"/>
            <family val="2"/>
            <charset val="128"/>
          </rPr>
          <t xml:space="preserve">
</t>
        </r>
        <r>
          <rPr>
            <b/>
            <sz val="11"/>
            <color rgb="FF000000"/>
            <rFont val="ＭＳ Ｐゴシック"/>
            <family val="2"/>
            <charset val="128"/>
          </rPr>
          <t>31</t>
        </r>
        <r>
          <rPr>
            <b/>
            <sz val="11"/>
            <color rgb="FF000000"/>
            <rFont val="ＭＳ Ｐゴシック"/>
            <family val="2"/>
            <charset val="128"/>
          </rPr>
          <t>分</t>
        </r>
        <r>
          <rPr>
            <b/>
            <sz val="11"/>
            <color rgb="FF000000"/>
            <rFont val="ＭＳ Ｐゴシック"/>
            <family val="2"/>
            <charset val="128"/>
          </rPr>
          <t>21</t>
        </r>
        <r>
          <rPr>
            <b/>
            <sz val="11"/>
            <color rgb="FF000000"/>
            <rFont val="ＭＳ Ｐゴシック"/>
            <family val="2"/>
            <charset val="128"/>
          </rPr>
          <t>秒</t>
        </r>
        <r>
          <rPr>
            <b/>
            <sz val="11"/>
            <color rgb="FF000000"/>
            <rFont val="ＭＳ Ｐゴシック"/>
            <family val="2"/>
            <charset val="128"/>
          </rPr>
          <t>33 →</t>
        </r>
        <r>
          <rPr>
            <b/>
            <sz val="11"/>
            <color rgb="FF000000"/>
            <rFont val="ＭＳ Ｐゴシック"/>
            <family val="2"/>
            <charset val="128"/>
          </rPr>
          <t>　</t>
        </r>
        <r>
          <rPr>
            <b/>
            <sz val="11"/>
            <color rgb="FF000000"/>
            <rFont val="ＭＳ Ｐゴシック"/>
            <family val="2"/>
            <charset val="128"/>
          </rPr>
          <t xml:space="preserve">312133
</t>
        </r>
        <r>
          <rPr>
            <b/>
            <sz val="11"/>
            <color rgb="FF000000"/>
            <rFont val="ＭＳ Ｐゴシック"/>
            <family val="2"/>
            <charset val="128"/>
          </rPr>
          <t>7m66       →</t>
        </r>
        <r>
          <rPr>
            <b/>
            <sz val="11"/>
            <color rgb="FF000000"/>
            <rFont val="ＭＳ Ｐゴシック"/>
            <family val="2"/>
            <charset val="128"/>
          </rPr>
          <t>　</t>
        </r>
        <r>
          <rPr>
            <b/>
            <sz val="11"/>
            <color rgb="FF000000"/>
            <rFont val="ＭＳ Ｐゴシック"/>
            <family val="2"/>
            <charset val="128"/>
          </rPr>
          <t xml:space="preserve">766
</t>
        </r>
        <r>
          <rPr>
            <b/>
            <sz val="11"/>
            <color rgb="FF000000"/>
            <rFont val="ＭＳ Ｐゴシック"/>
            <family val="2"/>
            <charset val="128"/>
          </rPr>
          <t>18m53      →</t>
        </r>
        <r>
          <rPr>
            <b/>
            <sz val="11"/>
            <color rgb="FF000000"/>
            <rFont val="ＭＳ Ｐゴシック"/>
            <family val="2"/>
            <charset val="128"/>
          </rPr>
          <t>　</t>
        </r>
        <r>
          <rPr>
            <b/>
            <sz val="11"/>
            <color rgb="FF000000"/>
            <rFont val="ＭＳ Ｐゴシック"/>
            <family val="2"/>
            <charset val="128"/>
          </rPr>
          <t xml:space="preserve">1853
</t>
        </r>
        <r>
          <rPr>
            <b/>
            <sz val="11"/>
            <color rgb="FF000000"/>
            <rFont val="ＭＳ Ｐゴシック"/>
            <family val="2"/>
            <charset val="128"/>
          </rPr>
          <t>7120</t>
        </r>
        <r>
          <rPr>
            <b/>
            <sz val="11"/>
            <color rgb="FF000000"/>
            <rFont val="ＭＳ Ｐゴシック"/>
            <family val="2"/>
            <charset val="128"/>
          </rPr>
          <t>点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7120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3(</t>
        </r>
        <r>
          <rPr>
            <b/>
            <sz val="11"/>
            <color rgb="FF000000"/>
            <rFont val="ＭＳ Ｐゴシック"/>
            <family val="2"/>
            <charset val="128"/>
          </rPr>
          <t>手動</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   ※</t>
        </r>
        <r>
          <rPr>
            <b/>
            <sz val="11"/>
            <color rgb="FF000000"/>
            <rFont val="ＭＳ Ｐゴシック"/>
            <family val="2"/>
            <charset val="128"/>
          </rPr>
          <t>手動の場合下一桁に</t>
        </r>
        <r>
          <rPr>
            <b/>
            <sz val="11"/>
            <color rgb="FF000000"/>
            <rFont val="ＭＳ Ｐゴシック"/>
            <family val="2"/>
            <charset val="128"/>
          </rPr>
          <t>"+"</t>
        </r>
        <r>
          <rPr>
            <b/>
            <sz val="11"/>
            <color rgb="FF000000"/>
            <rFont val="ＭＳ Ｐゴシック"/>
            <family val="2"/>
            <charset val="128"/>
          </rPr>
          <t>を入力してください。</t>
        </r>
      </text>
    </comment>
    <comment ref="D69" authorId="0" shapeId="0" xr:uid="{09D361A5-01CA-46EB-A046-385B0668BB50}">
      <text>
        <r>
          <rPr>
            <b/>
            <sz val="11"/>
            <color rgb="FF000000"/>
            <rFont val="ＭＳ Ｐゴシック"/>
            <family val="2"/>
            <charset val="128"/>
          </rPr>
          <t>最高記録を入力してください。</t>
        </r>
        <r>
          <rPr>
            <b/>
            <sz val="11"/>
            <color rgb="FF000000"/>
            <rFont val="ＭＳ Ｐゴシック"/>
            <family val="2"/>
            <charset val="128"/>
          </rPr>
          <t xml:space="preserve">
</t>
        </r>
        <r>
          <rPr>
            <b/>
            <sz val="11"/>
            <color rgb="FF000000"/>
            <rFont val="ＭＳ Ｐゴシック"/>
            <family val="2"/>
            <charset val="128"/>
          </rPr>
          <t>入力の際に分、秒、</t>
        </r>
        <r>
          <rPr>
            <b/>
            <sz val="11"/>
            <color rgb="FF000000"/>
            <rFont val="ＭＳ Ｐゴシック"/>
            <family val="2"/>
            <charset val="128"/>
          </rPr>
          <t>m</t>
        </r>
        <r>
          <rPr>
            <b/>
            <sz val="11"/>
            <color rgb="FF000000"/>
            <rFont val="ＭＳ Ｐゴシック"/>
            <family val="2"/>
            <charset val="128"/>
          </rPr>
          <t>、コンマなどは必要ありません。</t>
        </r>
        <r>
          <rPr>
            <b/>
            <sz val="11"/>
            <color rgb="FF000000"/>
            <rFont val="ＭＳ Ｐゴシック"/>
            <family val="2"/>
            <charset val="128"/>
          </rPr>
          <t xml:space="preserve">
</t>
        </r>
        <r>
          <rPr>
            <b/>
            <sz val="11"/>
            <color rgb="FF000000"/>
            <rFont val="ＭＳ Ｐゴシック"/>
            <family val="2"/>
            <charset val="128"/>
          </rPr>
          <t>【例】</t>
        </r>
        <r>
          <rPr>
            <b/>
            <sz val="11"/>
            <color rgb="FF000000"/>
            <rFont val="ＭＳ Ｐゴシック"/>
            <family val="2"/>
            <charset val="128"/>
          </rPr>
          <t xml:space="preserve">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1021
</t>
        </r>
        <r>
          <rPr>
            <b/>
            <sz val="11"/>
            <color rgb="FF000000"/>
            <rFont val="ＭＳ Ｐゴシック"/>
            <family val="2"/>
            <charset val="128"/>
          </rPr>
          <t>1</t>
        </r>
        <r>
          <rPr>
            <b/>
            <sz val="11"/>
            <color rgb="FF000000"/>
            <rFont val="ＭＳ Ｐゴシック"/>
            <family val="2"/>
            <charset val="128"/>
          </rPr>
          <t>分</t>
        </r>
        <r>
          <rPr>
            <b/>
            <sz val="11"/>
            <color rgb="FF000000"/>
            <rFont val="ＭＳ Ｐゴシック"/>
            <family val="2"/>
            <charset val="128"/>
          </rPr>
          <t>03</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10321  ※6321</t>
        </r>
        <r>
          <rPr>
            <b/>
            <sz val="11"/>
            <color rgb="FF000000"/>
            <rFont val="ＭＳ Ｐゴシック"/>
            <family val="2"/>
            <charset val="128"/>
          </rPr>
          <t>と入力しないでください。</t>
        </r>
        <r>
          <rPr>
            <b/>
            <sz val="11"/>
            <color rgb="FF000000"/>
            <rFont val="ＭＳ Ｐゴシック"/>
            <family val="2"/>
            <charset val="128"/>
          </rPr>
          <t xml:space="preserve">
</t>
        </r>
        <r>
          <rPr>
            <b/>
            <sz val="11"/>
            <color rgb="FF000000"/>
            <rFont val="ＭＳ Ｐゴシック"/>
            <family val="2"/>
            <charset val="128"/>
          </rPr>
          <t>31</t>
        </r>
        <r>
          <rPr>
            <b/>
            <sz val="11"/>
            <color rgb="FF000000"/>
            <rFont val="ＭＳ Ｐゴシック"/>
            <family val="2"/>
            <charset val="128"/>
          </rPr>
          <t>分</t>
        </r>
        <r>
          <rPr>
            <b/>
            <sz val="11"/>
            <color rgb="FF000000"/>
            <rFont val="ＭＳ Ｐゴシック"/>
            <family val="2"/>
            <charset val="128"/>
          </rPr>
          <t>21</t>
        </r>
        <r>
          <rPr>
            <b/>
            <sz val="11"/>
            <color rgb="FF000000"/>
            <rFont val="ＭＳ Ｐゴシック"/>
            <family val="2"/>
            <charset val="128"/>
          </rPr>
          <t>秒</t>
        </r>
        <r>
          <rPr>
            <b/>
            <sz val="11"/>
            <color rgb="FF000000"/>
            <rFont val="ＭＳ Ｐゴシック"/>
            <family val="2"/>
            <charset val="128"/>
          </rPr>
          <t>33 →</t>
        </r>
        <r>
          <rPr>
            <b/>
            <sz val="11"/>
            <color rgb="FF000000"/>
            <rFont val="ＭＳ Ｐゴシック"/>
            <family val="2"/>
            <charset val="128"/>
          </rPr>
          <t>　</t>
        </r>
        <r>
          <rPr>
            <b/>
            <sz val="11"/>
            <color rgb="FF000000"/>
            <rFont val="ＭＳ Ｐゴシック"/>
            <family val="2"/>
            <charset val="128"/>
          </rPr>
          <t xml:space="preserve">312133
</t>
        </r>
        <r>
          <rPr>
            <b/>
            <sz val="11"/>
            <color rgb="FF000000"/>
            <rFont val="ＭＳ Ｐゴシック"/>
            <family val="2"/>
            <charset val="128"/>
          </rPr>
          <t>7m66       →</t>
        </r>
        <r>
          <rPr>
            <b/>
            <sz val="11"/>
            <color rgb="FF000000"/>
            <rFont val="ＭＳ Ｐゴシック"/>
            <family val="2"/>
            <charset val="128"/>
          </rPr>
          <t>　</t>
        </r>
        <r>
          <rPr>
            <b/>
            <sz val="11"/>
            <color rgb="FF000000"/>
            <rFont val="ＭＳ Ｐゴシック"/>
            <family val="2"/>
            <charset val="128"/>
          </rPr>
          <t xml:space="preserve">766
</t>
        </r>
        <r>
          <rPr>
            <b/>
            <sz val="11"/>
            <color rgb="FF000000"/>
            <rFont val="ＭＳ Ｐゴシック"/>
            <family val="2"/>
            <charset val="128"/>
          </rPr>
          <t>18m53      →</t>
        </r>
        <r>
          <rPr>
            <b/>
            <sz val="11"/>
            <color rgb="FF000000"/>
            <rFont val="ＭＳ Ｐゴシック"/>
            <family val="2"/>
            <charset val="128"/>
          </rPr>
          <t>　</t>
        </r>
        <r>
          <rPr>
            <b/>
            <sz val="11"/>
            <color rgb="FF000000"/>
            <rFont val="ＭＳ Ｐゴシック"/>
            <family val="2"/>
            <charset val="128"/>
          </rPr>
          <t xml:space="preserve">1853
</t>
        </r>
        <r>
          <rPr>
            <b/>
            <sz val="11"/>
            <color rgb="FF000000"/>
            <rFont val="ＭＳ Ｐゴシック"/>
            <family val="2"/>
            <charset val="128"/>
          </rPr>
          <t>7120</t>
        </r>
        <r>
          <rPr>
            <b/>
            <sz val="11"/>
            <color rgb="FF000000"/>
            <rFont val="ＭＳ Ｐゴシック"/>
            <family val="2"/>
            <charset val="128"/>
          </rPr>
          <t>点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7120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3(</t>
        </r>
        <r>
          <rPr>
            <b/>
            <sz val="11"/>
            <color rgb="FF000000"/>
            <rFont val="ＭＳ Ｐゴシック"/>
            <family val="2"/>
            <charset val="128"/>
          </rPr>
          <t>手動</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   ※</t>
        </r>
        <r>
          <rPr>
            <b/>
            <sz val="11"/>
            <color rgb="FF000000"/>
            <rFont val="ＭＳ Ｐゴシック"/>
            <family val="2"/>
            <charset val="128"/>
          </rPr>
          <t>手動の場合下一桁に</t>
        </r>
        <r>
          <rPr>
            <b/>
            <sz val="11"/>
            <color rgb="FF000000"/>
            <rFont val="ＭＳ Ｐゴシック"/>
            <family val="2"/>
            <charset val="128"/>
          </rPr>
          <t>"+"</t>
        </r>
        <r>
          <rPr>
            <b/>
            <sz val="11"/>
            <color rgb="FF000000"/>
            <rFont val="ＭＳ Ｐゴシック"/>
            <family val="2"/>
            <charset val="128"/>
          </rPr>
          <t>を入力してください。</t>
        </r>
      </text>
    </comment>
    <comment ref="D104" authorId="0" shapeId="0" xr:uid="{41B085D3-8FC2-41C5-B355-8823E07CF014}">
      <text>
        <r>
          <rPr>
            <b/>
            <sz val="11"/>
            <color rgb="FF000000"/>
            <rFont val="ＭＳ Ｐゴシック"/>
            <family val="2"/>
            <charset val="128"/>
          </rPr>
          <t>最高記録を入力してください。</t>
        </r>
        <r>
          <rPr>
            <b/>
            <sz val="11"/>
            <color rgb="FF000000"/>
            <rFont val="ＭＳ Ｐゴシック"/>
            <family val="2"/>
            <charset val="128"/>
          </rPr>
          <t xml:space="preserve">
</t>
        </r>
        <r>
          <rPr>
            <b/>
            <sz val="11"/>
            <color rgb="FF000000"/>
            <rFont val="ＭＳ Ｐゴシック"/>
            <family val="2"/>
            <charset val="128"/>
          </rPr>
          <t>入力の際に分、秒、</t>
        </r>
        <r>
          <rPr>
            <b/>
            <sz val="11"/>
            <color rgb="FF000000"/>
            <rFont val="ＭＳ Ｐゴシック"/>
            <family val="2"/>
            <charset val="128"/>
          </rPr>
          <t>m</t>
        </r>
        <r>
          <rPr>
            <b/>
            <sz val="11"/>
            <color rgb="FF000000"/>
            <rFont val="ＭＳ Ｐゴシック"/>
            <family val="2"/>
            <charset val="128"/>
          </rPr>
          <t>、コンマなどは必要ありません。</t>
        </r>
        <r>
          <rPr>
            <b/>
            <sz val="11"/>
            <color rgb="FF000000"/>
            <rFont val="ＭＳ Ｐゴシック"/>
            <family val="2"/>
            <charset val="128"/>
          </rPr>
          <t xml:space="preserve">
</t>
        </r>
        <r>
          <rPr>
            <b/>
            <sz val="11"/>
            <color rgb="FF000000"/>
            <rFont val="ＭＳ Ｐゴシック"/>
            <family val="2"/>
            <charset val="128"/>
          </rPr>
          <t>【例】</t>
        </r>
        <r>
          <rPr>
            <b/>
            <sz val="11"/>
            <color rgb="FF000000"/>
            <rFont val="ＭＳ Ｐゴシック"/>
            <family val="2"/>
            <charset val="128"/>
          </rPr>
          <t xml:space="preserve">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1021
</t>
        </r>
        <r>
          <rPr>
            <b/>
            <sz val="11"/>
            <color rgb="FF000000"/>
            <rFont val="ＭＳ Ｐゴシック"/>
            <family val="2"/>
            <charset val="128"/>
          </rPr>
          <t>1</t>
        </r>
        <r>
          <rPr>
            <b/>
            <sz val="11"/>
            <color rgb="FF000000"/>
            <rFont val="ＭＳ Ｐゴシック"/>
            <family val="2"/>
            <charset val="128"/>
          </rPr>
          <t>分</t>
        </r>
        <r>
          <rPr>
            <b/>
            <sz val="11"/>
            <color rgb="FF000000"/>
            <rFont val="ＭＳ Ｐゴシック"/>
            <family val="2"/>
            <charset val="128"/>
          </rPr>
          <t>03</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10321  ※6321</t>
        </r>
        <r>
          <rPr>
            <b/>
            <sz val="11"/>
            <color rgb="FF000000"/>
            <rFont val="ＭＳ Ｐゴシック"/>
            <family val="2"/>
            <charset val="128"/>
          </rPr>
          <t>と入力しないでください。</t>
        </r>
        <r>
          <rPr>
            <b/>
            <sz val="11"/>
            <color rgb="FF000000"/>
            <rFont val="ＭＳ Ｐゴシック"/>
            <family val="2"/>
            <charset val="128"/>
          </rPr>
          <t xml:space="preserve">
</t>
        </r>
        <r>
          <rPr>
            <b/>
            <sz val="11"/>
            <color rgb="FF000000"/>
            <rFont val="ＭＳ Ｐゴシック"/>
            <family val="2"/>
            <charset val="128"/>
          </rPr>
          <t>31</t>
        </r>
        <r>
          <rPr>
            <b/>
            <sz val="11"/>
            <color rgb="FF000000"/>
            <rFont val="ＭＳ Ｐゴシック"/>
            <family val="2"/>
            <charset val="128"/>
          </rPr>
          <t>分</t>
        </r>
        <r>
          <rPr>
            <b/>
            <sz val="11"/>
            <color rgb="FF000000"/>
            <rFont val="ＭＳ Ｐゴシック"/>
            <family val="2"/>
            <charset val="128"/>
          </rPr>
          <t>21</t>
        </r>
        <r>
          <rPr>
            <b/>
            <sz val="11"/>
            <color rgb="FF000000"/>
            <rFont val="ＭＳ Ｐゴシック"/>
            <family val="2"/>
            <charset val="128"/>
          </rPr>
          <t>秒</t>
        </r>
        <r>
          <rPr>
            <b/>
            <sz val="11"/>
            <color rgb="FF000000"/>
            <rFont val="ＭＳ Ｐゴシック"/>
            <family val="2"/>
            <charset val="128"/>
          </rPr>
          <t>33 →</t>
        </r>
        <r>
          <rPr>
            <b/>
            <sz val="11"/>
            <color rgb="FF000000"/>
            <rFont val="ＭＳ Ｐゴシック"/>
            <family val="2"/>
            <charset val="128"/>
          </rPr>
          <t>　</t>
        </r>
        <r>
          <rPr>
            <b/>
            <sz val="11"/>
            <color rgb="FF000000"/>
            <rFont val="ＭＳ Ｐゴシック"/>
            <family val="2"/>
            <charset val="128"/>
          </rPr>
          <t xml:space="preserve">312133
</t>
        </r>
        <r>
          <rPr>
            <b/>
            <sz val="11"/>
            <color rgb="FF000000"/>
            <rFont val="ＭＳ Ｐゴシック"/>
            <family val="2"/>
            <charset val="128"/>
          </rPr>
          <t>7m66       →</t>
        </r>
        <r>
          <rPr>
            <b/>
            <sz val="11"/>
            <color rgb="FF000000"/>
            <rFont val="ＭＳ Ｐゴシック"/>
            <family val="2"/>
            <charset val="128"/>
          </rPr>
          <t>　</t>
        </r>
        <r>
          <rPr>
            <b/>
            <sz val="11"/>
            <color rgb="FF000000"/>
            <rFont val="ＭＳ Ｐゴシック"/>
            <family val="2"/>
            <charset val="128"/>
          </rPr>
          <t xml:space="preserve">766
</t>
        </r>
        <r>
          <rPr>
            <b/>
            <sz val="11"/>
            <color rgb="FF000000"/>
            <rFont val="ＭＳ Ｐゴシック"/>
            <family val="2"/>
            <charset val="128"/>
          </rPr>
          <t>18m53      →</t>
        </r>
        <r>
          <rPr>
            <b/>
            <sz val="11"/>
            <color rgb="FF000000"/>
            <rFont val="ＭＳ Ｐゴシック"/>
            <family val="2"/>
            <charset val="128"/>
          </rPr>
          <t>　</t>
        </r>
        <r>
          <rPr>
            <b/>
            <sz val="11"/>
            <color rgb="FF000000"/>
            <rFont val="ＭＳ Ｐゴシック"/>
            <family val="2"/>
            <charset val="128"/>
          </rPr>
          <t xml:space="preserve">1853
</t>
        </r>
        <r>
          <rPr>
            <b/>
            <sz val="11"/>
            <color rgb="FF000000"/>
            <rFont val="ＭＳ Ｐゴシック"/>
            <family val="2"/>
            <charset val="128"/>
          </rPr>
          <t>7120</t>
        </r>
        <r>
          <rPr>
            <b/>
            <sz val="11"/>
            <color rgb="FF000000"/>
            <rFont val="ＭＳ Ｐゴシック"/>
            <family val="2"/>
            <charset val="128"/>
          </rPr>
          <t>点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7120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3(</t>
        </r>
        <r>
          <rPr>
            <b/>
            <sz val="11"/>
            <color rgb="FF000000"/>
            <rFont val="ＭＳ Ｐゴシック"/>
            <family val="2"/>
            <charset val="128"/>
          </rPr>
          <t>手動</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   ※</t>
        </r>
        <r>
          <rPr>
            <b/>
            <sz val="11"/>
            <color rgb="FF000000"/>
            <rFont val="ＭＳ Ｐゴシック"/>
            <family val="2"/>
            <charset val="128"/>
          </rPr>
          <t>手動の場合下一桁に</t>
        </r>
        <r>
          <rPr>
            <b/>
            <sz val="11"/>
            <color rgb="FF000000"/>
            <rFont val="ＭＳ Ｐゴシック"/>
            <family val="2"/>
            <charset val="128"/>
          </rPr>
          <t>"+"</t>
        </r>
        <r>
          <rPr>
            <b/>
            <sz val="11"/>
            <color rgb="FF000000"/>
            <rFont val="ＭＳ Ｐゴシック"/>
            <family val="2"/>
            <charset val="128"/>
          </rPr>
          <t>を入力してください。</t>
        </r>
      </text>
    </comment>
    <comment ref="D125" authorId="0" shapeId="0" xr:uid="{87E02220-6235-4CEF-8DB6-492FC626DE92}">
      <text>
        <r>
          <rPr>
            <b/>
            <sz val="11"/>
            <color rgb="FF000000"/>
            <rFont val="ＭＳ Ｐゴシック"/>
            <family val="2"/>
            <charset val="128"/>
          </rPr>
          <t>最高記録を入力してください。</t>
        </r>
        <r>
          <rPr>
            <b/>
            <sz val="11"/>
            <color rgb="FF000000"/>
            <rFont val="ＭＳ Ｐゴシック"/>
            <family val="2"/>
            <charset val="128"/>
          </rPr>
          <t xml:space="preserve">
</t>
        </r>
        <r>
          <rPr>
            <b/>
            <sz val="11"/>
            <color rgb="FF000000"/>
            <rFont val="ＭＳ Ｐゴシック"/>
            <family val="2"/>
            <charset val="128"/>
          </rPr>
          <t>入力の際に分、秒、</t>
        </r>
        <r>
          <rPr>
            <b/>
            <sz val="11"/>
            <color rgb="FF000000"/>
            <rFont val="ＭＳ Ｐゴシック"/>
            <family val="2"/>
            <charset val="128"/>
          </rPr>
          <t>m</t>
        </r>
        <r>
          <rPr>
            <b/>
            <sz val="11"/>
            <color rgb="FF000000"/>
            <rFont val="ＭＳ Ｐゴシック"/>
            <family val="2"/>
            <charset val="128"/>
          </rPr>
          <t>、コンマなどは必要ありません。</t>
        </r>
        <r>
          <rPr>
            <b/>
            <sz val="11"/>
            <color rgb="FF000000"/>
            <rFont val="ＭＳ Ｐゴシック"/>
            <family val="2"/>
            <charset val="128"/>
          </rPr>
          <t xml:space="preserve">
</t>
        </r>
        <r>
          <rPr>
            <b/>
            <sz val="11"/>
            <color rgb="FF000000"/>
            <rFont val="ＭＳ Ｐゴシック"/>
            <family val="2"/>
            <charset val="128"/>
          </rPr>
          <t>【例】</t>
        </r>
        <r>
          <rPr>
            <b/>
            <sz val="11"/>
            <color rgb="FF000000"/>
            <rFont val="ＭＳ Ｐゴシック"/>
            <family val="2"/>
            <charset val="128"/>
          </rPr>
          <t xml:space="preserve">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1021
</t>
        </r>
        <r>
          <rPr>
            <b/>
            <sz val="11"/>
            <color rgb="FF000000"/>
            <rFont val="ＭＳ Ｐゴシック"/>
            <family val="2"/>
            <charset val="128"/>
          </rPr>
          <t>1</t>
        </r>
        <r>
          <rPr>
            <b/>
            <sz val="11"/>
            <color rgb="FF000000"/>
            <rFont val="ＭＳ Ｐゴシック"/>
            <family val="2"/>
            <charset val="128"/>
          </rPr>
          <t>分</t>
        </r>
        <r>
          <rPr>
            <b/>
            <sz val="11"/>
            <color rgb="FF000000"/>
            <rFont val="ＭＳ Ｐゴシック"/>
            <family val="2"/>
            <charset val="128"/>
          </rPr>
          <t>03</t>
        </r>
        <r>
          <rPr>
            <b/>
            <sz val="11"/>
            <color rgb="FF000000"/>
            <rFont val="ＭＳ Ｐゴシック"/>
            <family val="2"/>
            <charset val="128"/>
          </rPr>
          <t>秒</t>
        </r>
        <r>
          <rPr>
            <b/>
            <sz val="11"/>
            <color rgb="FF000000"/>
            <rFont val="ＭＳ Ｐゴシック"/>
            <family val="2"/>
            <charset val="128"/>
          </rPr>
          <t>21</t>
        </r>
        <r>
          <rPr>
            <b/>
            <sz val="11"/>
            <color rgb="FF000000"/>
            <rFont val="ＭＳ Ｐゴシック"/>
            <family val="2"/>
            <charset val="128"/>
          </rPr>
          <t>　</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10321  ※6321</t>
        </r>
        <r>
          <rPr>
            <b/>
            <sz val="11"/>
            <color rgb="FF000000"/>
            <rFont val="ＭＳ Ｐゴシック"/>
            <family val="2"/>
            <charset val="128"/>
          </rPr>
          <t>と入力しないでください。</t>
        </r>
        <r>
          <rPr>
            <b/>
            <sz val="11"/>
            <color rgb="FF000000"/>
            <rFont val="ＭＳ Ｐゴシック"/>
            <family val="2"/>
            <charset val="128"/>
          </rPr>
          <t xml:space="preserve">
</t>
        </r>
        <r>
          <rPr>
            <b/>
            <sz val="11"/>
            <color rgb="FF000000"/>
            <rFont val="ＭＳ Ｐゴシック"/>
            <family val="2"/>
            <charset val="128"/>
          </rPr>
          <t>31</t>
        </r>
        <r>
          <rPr>
            <b/>
            <sz val="11"/>
            <color rgb="FF000000"/>
            <rFont val="ＭＳ Ｐゴシック"/>
            <family val="2"/>
            <charset val="128"/>
          </rPr>
          <t>分</t>
        </r>
        <r>
          <rPr>
            <b/>
            <sz val="11"/>
            <color rgb="FF000000"/>
            <rFont val="ＭＳ Ｐゴシック"/>
            <family val="2"/>
            <charset val="128"/>
          </rPr>
          <t>21</t>
        </r>
        <r>
          <rPr>
            <b/>
            <sz val="11"/>
            <color rgb="FF000000"/>
            <rFont val="ＭＳ Ｐゴシック"/>
            <family val="2"/>
            <charset val="128"/>
          </rPr>
          <t>秒</t>
        </r>
        <r>
          <rPr>
            <b/>
            <sz val="11"/>
            <color rgb="FF000000"/>
            <rFont val="ＭＳ Ｐゴシック"/>
            <family val="2"/>
            <charset val="128"/>
          </rPr>
          <t>33 →</t>
        </r>
        <r>
          <rPr>
            <b/>
            <sz val="11"/>
            <color rgb="FF000000"/>
            <rFont val="ＭＳ Ｐゴシック"/>
            <family val="2"/>
            <charset val="128"/>
          </rPr>
          <t>　</t>
        </r>
        <r>
          <rPr>
            <b/>
            <sz val="11"/>
            <color rgb="FF000000"/>
            <rFont val="ＭＳ Ｐゴシック"/>
            <family val="2"/>
            <charset val="128"/>
          </rPr>
          <t xml:space="preserve">312133
</t>
        </r>
        <r>
          <rPr>
            <b/>
            <sz val="11"/>
            <color rgb="FF000000"/>
            <rFont val="ＭＳ Ｐゴシック"/>
            <family val="2"/>
            <charset val="128"/>
          </rPr>
          <t>7m66       →</t>
        </r>
        <r>
          <rPr>
            <b/>
            <sz val="11"/>
            <color rgb="FF000000"/>
            <rFont val="ＭＳ Ｐゴシック"/>
            <family val="2"/>
            <charset val="128"/>
          </rPr>
          <t>　</t>
        </r>
        <r>
          <rPr>
            <b/>
            <sz val="11"/>
            <color rgb="FF000000"/>
            <rFont val="ＭＳ Ｐゴシック"/>
            <family val="2"/>
            <charset val="128"/>
          </rPr>
          <t xml:space="preserve">766
</t>
        </r>
        <r>
          <rPr>
            <b/>
            <sz val="11"/>
            <color rgb="FF000000"/>
            <rFont val="ＭＳ Ｐゴシック"/>
            <family val="2"/>
            <charset val="128"/>
          </rPr>
          <t>18m53      →</t>
        </r>
        <r>
          <rPr>
            <b/>
            <sz val="11"/>
            <color rgb="FF000000"/>
            <rFont val="ＭＳ Ｐゴシック"/>
            <family val="2"/>
            <charset val="128"/>
          </rPr>
          <t>　</t>
        </r>
        <r>
          <rPr>
            <b/>
            <sz val="11"/>
            <color rgb="FF000000"/>
            <rFont val="ＭＳ Ｐゴシック"/>
            <family val="2"/>
            <charset val="128"/>
          </rPr>
          <t xml:space="preserve">1853
</t>
        </r>
        <r>
          <rPr>
            <b/>
            <sz val="11"/>
            <color rgb="FF000000"/>
            <rFont val="ＭＳ Ｐゴシック"/>
            <family val="2"/>
            <charset val="128"/>
          </rPr>
          <t>7120</t>
        </r>
        <r>
          <rPr>
            <b/>
            <sz val="11"/>
            <color rgb="FF000000"/>
            <rFont val="ＭＳ Ｐゴシック"/>
            <family val="2"/>
            <charset val="128"/>
          </rPr>
          <t>点　　</t>
        </r>
        <r>
          <rPr>
            <b/>
            <sz val="11"/>
            <color rgb="FF000000"/>
            <rFont val="ＭＳ Ｐゴシック"/>
            <family val="2"/>
            <charset val="128"/>
          </rPr>
          <t xml:space="preserve"> →</t>
        </r>
        <r>
          <rPr>
            <b/>
            <sz val="11"/>
            <color rgb="FF000000"/>
            <rFont val="ＭＳ Ｐゴシック"/>
            <family val="2"/>
            <charset val="128"/>
          </rPr>
          <t>　</t>
        </r>
        <r>
          <rPr>
            <b/>
            <sz val="11"/>
            <color rgb="FF000000"/>
            <rFont val="ＭＳ Ｐゴシック"/>
            <family val="2"/>
            <charset val="128"/>
          </rPr>
          <t xml:space="preserve">7120
</t>
        </r>
        <r>
          <rPr>
            <b/>
            <sz val="11"/>
            <color rgb="FF000000"/>
            <rFont val="ＭＳ Ｐゴシック"/>
            <family val="2"/>
            <charset val="128"/>
          </rPr>
          <t>10</t>
        </r>
        <r>
          <rPr>
            <b/>
            <sz val="11"/>
            <color rgb="FF000000"/>
            <rFont val="ＭＳ Ｐゴシック"/>
            <family val="2"/>
            <charset val="128"/>
          </rPr>
          <t>秒</t>
        </r>
        <r>
          <rPr>
            <b/>
            <sz val="11"/>
            <color rgb="FF000000"/>
            <rFont val="ＭＳ Ｐゴシック"/>
            <family val="2"/>
            <charset val="128"/>
          </rPr>
          <t>3(</t>
        </r>
        <r>
          <rPr>
            <b/>
            <sz val="11"/>
            <color rgb="FF000000"/>
            <rFont val="ＭＳ Ｐゴシック"/>
            <family val="2"/>
            <charset val="128"/>
          </rPr>
          <t>手動</t>
        </r>
        <r>
          <rPr>
            <b/>
            <sz val="11"/>
            <color rgb="FF000000"/>
            <rFont val="ＭＳ Ｐゴシック"/>
            <family val="2"/>
            <charset val="128"/>
          </rPr>
          <t>)→</t>
        </r>
        <r>
          <rPr>
            <b/>
            <sz val="11"/>
            <color rgb="FF000000"/>
            <rFont val="ＭＳ Ｐゴシック"/>
            <family val="2"/>
            <charset val="128"/>
          </rPr>
          <t>　</t>
        </r>
        <r>
          <rPr>
            <b/>
            <sz val="11"/>
            <color rgb="FF000000"/>
            <rFont val="ＭＳ Ｐゴシック"/>
            <family val="2"/>
            <charset val="128"/>
          </rPr>
          <t>103+   ※</t>
        </r>
        <r>
          <rPr>
            <b/>
            <sz val="11"/>
            <color rgb="FF000000"/>
            <rFont val="ＭＳ Ｐゴシック"/>
            <family val="2"/>
            <charset val="128"/>
          </rPr>
          <t>手動の場合下一桁に</t>
        </r>
        <r>
          <rPr>
            <b/>
            <sz val="11"/>
            <color rgb="FF000000"/>
            <rFont val="ＭＳ Ｐゴシック"/>
            <family val="2"/>
            <charset val="128"/>
          </rPr>
          <t>"+"</t>
        </r>
        <r>
          <rPr>
            <b/>
            <sz val="11"/>
            <color rgb="FF000000"/>
            <rFont val="ＭＳ Ｐゴシック"/>
            <family val="2"/>
            <charset val="128"/>
          </rPr>
          <t>を入力してください。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九州学連</author>
  </authors>
  <commentList>
    <comment ref="D32" authorId="0" shapeId="0" xr:uid="{00000000-0006-0000-0700-000001000000}">
      <text>
        <r>
          <rPr>
            <b/>
            <sz val="11"/>
            <color rgb="FF000000"/>
            <rFont val="ＭＳ Ｐゴシック"/>
            <family val="2"/>
            <charset val="128"/>
          </rPr>
          <t>リストから領収書の必要・不必要を選択してください。</t>
        </r>
      </text>
    </comment>
  </commentList>
</comments>
</file>

<file path=xl/sharedStrings.xml><?xml version="1.0" encoding="utf-8"?>
<sst xmlns="http://schemas.openxmlformats.org/spreadsheetml/2006/main" count="17032" uniqueCount="6246">
  <si>
    <t>大学名</t>
    <rPh sb="0" eb="3">
      <t>ダイガクメイ</t>
    </rPh>
    <phoneticPr fontId="1"/>
  </si>
  <si>
    <t>加盟校情報</t>
    <rPh sb="0" eb="3">
      <t>カメイコウ</t>
    </rPh>
    <rPh sb="3" eb="5">
      <t>ジョウホウ</t>
    </rPh>
    <phoneticPr fontId="1"/>
  </si>
  <si>
    <t>種目情報</t>
    <rPh sb="0" eb="2">
      <t>シュモク</t>
    </rPh>
    <rPh sb="2" eb="4">
      <t>ジョウホウ</t>
    </rPh>
    <phoneticPr fontId="1"/>
  </si>
  <si>
    <t>参加料</t>
    <rPh sb="0" eb="3">
      <t>サンカリョウ</t>
    </rPh>
    <phoneticPr fontId="1"/>
  </si>
  <si>
    <t>ｵｵｲﾀﾀﾞｲｶﾞｸ</t>
  </si>
  <si>
    <t>沖縄国際大学</t>
  </si>
  <si>
    <t>ｵｷﾅﾜｺｸｻｲﾀﾞｲｶﾞｸ</t>
  </si>
  <si>
    <t>沖縄大学</t>
  </si>
  <si>
    <t>ｵｷﾅﾜﾀﾞｲｶﾞｸ</t>
  </si>
  <si>
    <t>鹿児島国際大学</t>
  </si>
  <si>
    <t>ｶｺﾞｼﾏｺｸｻｲﾀﾞｲｶﾞｸ</t>
  </si>
  <si>
    <t>鹿児島大学</t>
  </si>
  <si>
    <t>ｶｺﾞｼﾏﾀﾞｲｶﾞｸ</t>
  </si>
  <si>
    <t>活水女子大学</t>
  </si>
  <si>
    <t>ｶｯｽｲｼﾞｮｼﾀﾞｲｶﾞｸ</t>
  </si>
  <si>
    <t>鹿屋体育大学</t>
  </si>
  <si>
    <t>ｶﾉﾔﾀｲｲｸﾀﾞｲｶﾞｸ</t>
  </si>
  <si>
    <t>北九州市立大学</t>
  </si>
  <si>
    <t>九州共立大学</t>
  </si>
  <si>
    <t>ｷｭｳｼｭｳｷｮｳﾘﾂﾀﾞｲｶﾞｸ</t>
  </si>
  <si>
    <t>九州工業大学</t>
  </si>
  <si>
    <t>ｷｭｳｼｭｳｺｳｷﾞｮｳﾀﾞｲｶﾞｸ</t>
  </si>
  <si>
    <t>九州産業大学</t>
  </si>
  <si>
    <t>ｷｭｳｼｭｳｻﾝｷﾞｮｳﾀﾞｲｶﾞｸ</t>
  </si>
  <si>
    <t>九州情報大学</t>
  </si>
  <si>
    <t>ｷｭｳｼｭｳｼﾞｮｳﾎｳﾀﾞｲｶﾞｸ</t>
  </si>
  <si>
    <t>九州大学</t>
  </si>
  <si>
    <t>ｷｭｳｼｭｳﾀﾞｲｶﾞｸ</t>
  </si>
  <si>
    <t>熊本学園大学</t>
  </si>
  <si>
    <t>ｸﾏﾓﾄｶﾞｸｴﾝﾀﾞｲｶﾞｸ</t>
  </si>
  <si>
    <t>熊本大学</t>
  </si>
  <si>
    <t>ｸﾏﾓﾄﾀﾞｲｶﾞｸ</t>
  </si>
  <si>
    <t>久留米大学</t>
  </si>
  <si>
    <t>ｸﾙﾒﾀﾞｲｶﾞｸ</t>
  </si>
  <si>
    <t>佐賀大学</t>
  </si>
  <si>
    <t>ｻｶﾞﾀﾞｲｶﾞｸ</t>
  </si>
  <si>
    <t>産業医科大学</t>
  </si>
  <si>
    <t>ｻﾝｷﾞｮｳｲｶﾀﾞｲｶﾞｸ</t>
  </si>
  <si>
    <t>志學館大学</t>
  </si>
  <si>
    <t>ｼｶﾞｸｶﾝﾀﾞｲｶﾞｸ</t>
  </si>
  <si>
    <t>西南学院大学</t>
  </si>
  <si>
    <t>ｾｲﾅﾝｶﾞｸｲﾝﾀﾞｲｶﾞｸ</t>
  </si>
  <si>
    <t>長崎県立大学</t>
  </si>
  <si>
    <t>ﾅｶﾞｻｷｹﾝﾘﾂﾀﾞｲｶﾞｸ</t>
  </si>
  <si>
    <t>長崎国際大学</t>
  </si>
  <si>
    <t>ﾅｶﾞｻｷｺｸｻｲﾀﾞｲｶﾞｸ</t>
  </si>
  <si>
    <t>長崎大学</t>
  </si>
  <si>
    <t>ﾅｶﾞｻｷﾀﾞｲｶﾞｸ</t>
  </si>
  <si>
    <t>西九州大学</t>
  </si>
  <si>
    <t>ﾆｼｷｭｳｼｭｳﾀﾞｲｶﾞｸ</t>
  </si>
  <si>
    <t>西日本工業大学</t>
  </si>
  <si>
    <t>日本経済大学</t>
  </si>
  <si>
    <t>ﾆﾎﾝｹｲｻﾞｲﾀﾞｲｶﾞｸ</t>
  </si>
  <si>
    <t>日本文理大学</t>
  </si>
  <si>
    <t>ﾆｯﾎﾟﾝﾌﾞﾝﾘﾀﾞｲｶﾞｸ</t>
  </si>
  <si>
    <t>福岡教育大学</t>
  </si>
  <si>
    <t>ﾌｸｵｶｷｮｳｲｸﾀﾞｲｶﾞｸ</t>
  </si>
  <si>
    <t>福岡女子大学</t>
  </si>
  <si>
    <t>ﾌｸｵｶｼﾞｮｼﾀﾞｲｶﾞｸ</t>
  </si>
  <si>
    <t>福岡大学</t>
  </si>
  <si>
    <t>ﾌｸｵｶﾀﾞｲｶﾞｸ</t>
  </si>
  <si>
    <t>宮崎産業経営大学</t>
  </si>
  <si>
    <t>ﾐﾔｻﾞｷｻﾝｷﾞｮｳｹｲｴｲﾀﾞｲｶﾞｸ</t>
  </si>
  <si>
    <t>宮崎大学</t>
  </si>
  <si>
    <t>ﾐﾔｻﾞｷﾀﾞｲｶﾞｸ</t>
  </si>
  <si>
    <t>名桜大学</t>
  </si>
  <si>
    <t>ﾒｲｵｳﾀﾞｲｶﾞｸ</t>
  </si>
  <si>
    <t>琉球大学</t>
  </si>
  <si>
    <t>ﾘｭｳｷｭｳﾀﾞｲｶﾞｸ</t>
  </si>
  <si>
    <t>鹿児島工業高等専門学校</t>
  </si>
  <si>
    <t>ｶｺﾞｼﾏｺｳｷﾞｮｳｺｳﾄｳｾﾝﾓﾝｶﾞｯｺｳ</t>
  </si>
  <si>
    <t>東海大学九州</t>
  </si>
  <si>
    <t>部長名</t>
    <rPh sb="0" eb="2">
      <t>ブチョウ</t>
    </rPh>
    <rPh sb="2" eb="3">
      <t>メイ</t>
    </rPh>
    <phoneticPr fontId="1"/>
  </si>
  <si>
    <t>監督名</t>
    <rPh sb="0" eb="2">
      <t>カントク</t>
    </rPh>
    <rPh sb="2" eb="3">
      <t>メイ</t>
    </rPh>
    <phoneticPr fontId="1"/>
  </si>
  <si>
    <t>申込責任者氏名</t>
    <rPh sb="0" eb="2">
      <t>モウシコミ</t>
    </rPh>
    <rPh sb="2" eb="5">
      <t>セキニンシャ</t>
    </rPh>
    <rPh sb="5" eb="6">
      <t>ウジ</t>
    </rPh>
    <rPh sb="6" eb="7">
      <t>メイ</t>
    </rPh>
    <phoneticPr fontId="1"/>
  </si>
  <si>
    <t>電話番号</t>
    <rPh sb="0" eb="2">
      <t>デンワ</t>
    </rPh>
    <rPh sb="2" eb="4">
      <t>バンゴウ</t>
    </rPh>
    <phoneticPr fontId="1"/>
  </si>
  <si>
    <t>緊急連絡先</t>
    <rPh sb="0" eb="2">
      <t>キンキュウ</t>
    </rPh>
    <rPh sb="2" eb="5">
      <t>レンラクサキ</t>
    </rPh>
    <phoneticPr fontId="1"/>
  </si>
  <si>
    <t>郵便番号</t>
    <rPh sb="0" eb="4">
      <t>ユウビンバンゴウ</t>
    </rPh>
    <phoneticPr fontId="1"/>
  </si>
  <si>
    <t>住所</t>
    <rPh sb="0" eb="2">
      <t>ジュウショ</t>
    </rPh>
    <phoneticPr fontId="1"/>
  </si>
  <si>
    <t>印</t>
    <rPh sb="0" eb="1">
      <t>イン</t>
    </rPh>
    <phoneticPr fontId="1"/>
  </si>
  <si>
    <t>大学名</t>
    <rPh sb="0" eb="2">
      <t>ダイガク</t>
    </rPh>
    <rPh sb="2" eb="3">
      <t>メイ</t>
    </rPh>
    <phoneticPr fontId="1"/>
  </si>
  <si>
    <t>申込責任者</t>
    <rPh sb="0" eb="2">
      <t>モウシコミ</t>
    </rPh>
    <rPh sb="2" eb="5">
      <t>セキニンシャ</t>
    </rPh>
    <phoneticPr fontId="1"/>
  </si>
  <si>
    <t>延べ人数</t>
    <rPh sb="0" eb="1">
      <t>ノ</t>
    </rPh>
    <rPh sb="2" eb="4">
      <t>ニンズウ</t>
    </rPh>
    <phoneticPr fontId="1"/>
  </si>
  <si>
    <t>No.</t>
    <phoneticPr fontId="1"/>
  </si>
  <si>
    <t>登録番号</t>
    <rPh sb="0" eb="2">
      <t>トウロク</t>
    </rPh>
    <rPh sb="2" eb="4">
      <t>バンゴウ</t>
    </rPh>
    <phoneticPr fontId="1"/>
  </si>
  <si>
    <t>氏名</t>
    <rPh sb="0" eb="2">
      <t>シメイ</t>
    </rPh>
    <phoneticPr fontId="1"/>
  </si>
  <si>
    <t>ﾌﾘｶﾞﾅ</t>
    <phoneticPr fontId="1"/>
  </si>
  <si>
    <t>学年/登録陸協</t>
    <rPh sb="0" eb="2">
      <t>ガクネン</t>
    </rPh>
    <rPh sb="3" eb="5">
      <t>トウロク</t>
    </rPh>
    <rPh sb="5" eb="7">
      <t>リクキョウ</t>
    </rPh>
    <phoneticPr fontId="1"/>
  </si>
  <si>
    <t>出場種目</t>
    <rPh sb="0" eb="2">
      <t>シュツジョウ</t>
    </rPh>
    <rPh sb="2" eb="4">
      <t>シュモク</t>
    </rPh>
    <phoneticPr fontId="1"/>
  </si>
  <si>
    <t>最高記録</t>
    <rPh sb="0" eb="2">
      <t>サイコウ</t>
    </rPh>
    <rPh sb="2" eb="4">
      <t>キロク</t>
    </rPh>
    <phoneticPr fontId="1"/>
  </si>
  <si>
    <t>年月日</t>
    <rPh sb="0" eb="3">
      <t>ネンガッピ</t>
    </rPh>
    <phoneticPr fontId="1"/>
  </si>
  <si>
    <t>大会名</t>
    <rPh sb="0" eb="2">
      <t>タイカイ</t>
    </rPh>
    <rPh sb="2" eb="3">
      <t>メイ</t>
    </rPh>
    <phoneticPr fontId="1"/>
  </si>
  <si>
    <t>リレー</t>
    <phoneticPr fontId="1"/>
  </si>
  <si>
    <t>4×100mR</t>
    <phoneticPr fontId="1"/>
  </si>
  <si>
    <t>4×400mR</t>
    <phoneticPr fontId="1"/>
  </si>
  <si>
    <t>登録番号</t>
    <rPh sb="0" eb="2">
      <t>トウロク</t>
    </rPh>
    <rPh sb="2" eb="4">
      <t>バンゴウ</t>
    </rPh>
    <phoneticPr fontId="10"/>
  </si>
  <si>
    <t>氏名</t>
    <rPh sb="0" eb="2">
      <t>シメイ</t>
    </rPh>
    <phoneticPr fontId="10"/>
  </si>
  <si>
    <t>カナ氏名</t>
    <rPh sb="2" eb="4">
      <t>シメイ</t>
    </rPh>
    <phoneticPr fontId="10"/>
  </si>
  <si>
    <t>登録陸協</t>
    <rPh sb="0" eb="2">
      <t>トウロク</t>
    </rPh>
    <rPh sb="2" eb="4">
      <t>リッキョウ</t>
    </rPh>
    <phoneticPr fontId="11"/>
  </si>
  <si>
    <t>県コード</t>
    <rPh sb="0" eb="1">
      <t>ケン</t>
    </rPh>
    <phoneticPr fontId="10"/>
  </si>
  <si>
    <t>団体名</t>
    <rPh sb="0" eb="3">
      <t>ダンタイメイ</t>
    </rPh>
    <phoneticPr fontId="11"/>
  </si>
  <si>
    <t>学年</t>
    <rPh sb="0" eb="2">
      <t>ガクネン</t>
    </rPh>
    <phoneticPr fontId="1"/>
  </si>
  <si>
    <t>生年月日</t>
    <rPh sb="0" eb="2">
      <t>セイネン</t>
    </rPh>
    <rPh sb="2" eb="4">
      <t>ガッピ</t>
    </rPh>
    <phoneticPr fontId="1"/>
  </si>
  <si>
    <t>大分大学</t>
  </si>
  <si>
    <t>100m</t>
    <phoneticPr fontId="1"/>
  </si>
  <si>
    <t>200m</t>
    <phoneticPr fontId="1"/>
  </si>
  <si>
    <t>400m</t>
    <phoneticPr fontId="1"/>
  </si>
  <si>
    <t>1500m</t>
    <phoneticPr fontId="1"/>
  </si>
  <si>
    <t>10000m</t>
    <phoneticPr fontId="1"/>
  </si>
  <si>
    <t>走高跳</t>
    <rPh sb="0" eb="3">
      <t>ハシリタカトビ</t>
    </rPh>
    <phoneticPr fontId="1"/>
  </si>
  <si>
    <t>棒高跳</t>
    <rPh sb="0" eb="3">
      <t>ボウタカトビ</t>
    </rPh>
    <phoneticPr fontId="1"/>
  </si>
  <si>
    <t>走幅跳</t>
    <rPh sb="0" eb="3">
      <t>ソウハバトビ</t>
    </rPh>
    <phoneticPr fontId="1"/>
  </si>
  <si>
    <t>三段跳</t>
    <rPh sb="0" eb="3">
      <t>サンダントビ</t>
    </rPh>
    <phoneticPr fontId="1"/>
  </si>
  <si>
    <t>砲丸投</t>
    <rPh sb="0" eb="3">
      <t>ホウガンナゲ</t>
    </rPh>
    <phoneticPr fontId="1"/>
  </si>
  <si>
    <t>円盤投</t>
    <rPh sb="0" eb="3">
      <t>エンバンナ</t>
    </rPh>
    <phoneticPr fontId="1"/>
  </si>
  <si>
    <t>ハンマー投</t>
    <rPh sb="4" eb="5">
      <t>トウ</t>
    </rPh>
    <phoneticPr fontId="1"/>
  </si>
  <si>
    <t>やり投</t>
    <rPh sb="2" eb="3">
      <t>トウ</t>
    </rPh>
    <phoneticPr fontId="1"/>
  </si>
  <si>
    <t>十種競技</t>
    <rPh sb="0" eb="2">
      <t>ジュッシュ</t>
    </rPh>
    <rPh sb="2" eb="4">
      <t>キョウギ</t>
    </rPh>
    <phoneticPr fontId="1"/>
  </si>
  <si>
    <t>00600</t>
    <phoneticPr fontId="1"/>
  </si>
  <si>
    <t>00800</t>
    <phoneticPr fontId="1"/>
  </si>
  <si>
    <t>01100</t>
    <phoneticPr fontId="1"/>
  </si>
  <si>
    <t>03700</t>
    <phoneticPr fontId="1"/>
  </si>
  <si>
    <t>100mH</t>
    <phoneticPr fontId="1"/>
  </si>
  <si>
    <t>七種競技</t>
    <rPh sb="0" eb="1">
      <t>ナナ</t>
    </rPh>
    <rPh sb="1" eb="2">
      <t>シュ</t>
    </rPh>
    <rPh sb="2" eb="4">
      <t>キョウギ</t>
    </rPh>
    <phoneticPr fontId="1"/>
  </si>
  <si>
    <t>※備考:</t>
    <rPh sb="1" eb="3">
      <t>ビコウ</t>
    </rPh>
    <phoneticPr fontId="1"/>
  </si>
  <si>
    <t>○</t>
    <phoneticPr fontId="1"/>
  </si>
  <si>
    <t>ﾌﾘｶﾞﾅ</t>
    <phoneticPr fontId="1"/>
  </si>
  <si>
    <t>登録選手</t>
    <rPh sb="0" eb="2">
      <t>トウロク</t>
    </rPh>
    <rPh sb="2" eb="4">
      <t>センシュ</t>
    </rPh>
    <phoneticPr fontId="1"/>
  </si>
  <si>
    <t>No.</t>
    <phoneticPr fontId="1"/>
  </si>
  <si>
    <t>名前</t>
    <rPh sb="0" eb="2">
      <t>ナマエ</t>
    </rPh>
    <phoneticPr fontId="1"/>
  </si>
  <si>
    <t>ﾌﾘｶﾞﾅ</t>
    <phoneticPr fontId="1"/>
  </si>
  <si>
    <t>登録陸協</t>
    <rPh sb="0" eb="2">
      <t>トウロク</t>
    </rPh>
    <rPh sb="2" eb="4">
      <t>リクキョウ</t>
    </rPh>
    <phoneticPr fontId="1"/>
  </si>
  <si>
    <t>※備考：</t>
    <rPh sb="1" eb="3">
      <t>ビコウ</t>
    </rPh>
    <phoneticPr fontId="1"/>
  </si>
  <si>
    <t>期日</t>
    <rPh sb="0" eb="2">
      <t>キジツ</t>
    </rPh>
    <phoneticPr fontId="1"/>
  </si>
  <si>
    <t>他大学の選手が登録されています</t>
    <rPh sb="0" eb="3">
      <t>タダイガク</t>
    </rPh>
    <rPh sb="4" eb="6">
      <t>センシュ</t>
    </rPh>
    <rPh sb="7" eb="9">
      <t>トウロク</t>
    </rPh>
    <phoneticPr fontId="1"/>
  </si>
  <si>
    <t>エラー
チェック</t>
    <phoneticPr fontId="1"/>
  </si>
  <si>
    <t>チェック内容</t>
    <rPh sb="4" eb="6">
      <t>ナイヨウ</t>
    </rPh>
    <phoneticPr fontId="1"/>
  </si>
  <si>
    <t>大学と選手の一致確認</t>
    <rPh sb="0" eb="2">
      <t>ダイガク</t>
    </rPh>
    <rPh sb="3" eb="5">
      <t>センシュ</t>
    </rPh>
    <rPh sb="6" eb="8">
      <t>イッチ</t>
    </rPh>
    <rPh sb="8" eb="10">
      <t>カクニン</t>
    </rPh>
    <phoneticPr fontId="1"/>
  </si>
  <si>
    <t>基礎データ判定</t>
    <rPh sb="0" eb="2">
      <t>キソ</t>
    </rPh>
    <rPh sb="5" eb="7">
      <t>ハンテイ</t>
    </rPh>
    <phoneticPr fontId="1"/>
  </si>
  <si>
    <t>ﾌﾘｶﾞﾅ</t>
    <phoneticPr fontId="1"/>
  </si>
  <si>
    <t>登録番号・氏名・ﾌﾘｶﾞﾅ・学年・登録陸協のいずれかに不備があります</t>
    <rPh sb="0" eb="2">
      <t>トウロク</t>
    </rPh>
    <rPh sb="2" eb="4">
      <t>バンゴウ</t>
    </rPh>
    <rPh sb="5" eb="7">
      <t>シメイ</t>
    </rPh>
    <rPh sb="14" eb="16">
      <t>ガクネン</t>
    </rPh>
    <rPh sb="17" eb="19">
      <t>トウロク</t>
    </rPh>
    <rPh sb="19" eb="21">
      <t>リクキョウ</t>
    </rPh>
    <rPh sb="27" eb="29">
      <t>フビ</t>
    </rPh>
    <phoneticPr fontId="1"/>
  </si>
  <si>
    <t>合計</t>
    <rPh sb="0" eb="2">
      <t>ゴウケイ</t>
    </rPh>
    <phoneticPr fontId="1"/>
  </si>
  <si>
    <t>例</t>
    <rPh sb="0" eb="1">
      <t>レイ</t>
    </rPh>
    <phoneticPr fontId="1"/>
  </si>
  <si>
    <t>福岡県</t>
    <rPh sb="0" eb="3">
      <t>フクオカケン</t>
    </rPh>
    <phoneticPr fontId="1"/>
  </si>
  <si>
    <t>○</t>
  </si>
  <si>
    <t>学連　太郎</t>
    <rPh sb="0" eb="2">
      <t>ガクレン</t>
    </rPh>
    <rPh sb="3" eb="5">
      <t>タロウ</t>
    </rPh>
    <phoneticPr fontId="1"/>
  </si>
  <si>
    <t>ｶﾞｸﾚﾝ ﾀﾛｳ</t>
    <phoneticPr fontId="1"/>
  </si>
  <si>
    <t>種目コード</t>
    <rPh sb="0" eb="2">
      <t>シュモク</t>
    </rPh>
    <phoneticPr fontId="1"/>
  </si>
  <si>
    <t>結合</t>
    <rPh sb="0" eb="2">
      <t>ケツゴウ</t>
    </rPh>
    <phoneticPr fontId="1"/>
  </si>
  <si>
    <t>様式Ⅱ確認用(4×100)</t>
    <rPh sb="0" eb="2">
      <t>ヨウシキ</t>
    </rPh>
    <rPh sb="3" eb="6">
      <t>カクニンヨウ</t>
    </rPh>
    <phoneticPr fontId="1"/>
  </si>
  <si>
    <t>様式Ⅱ確認用（4×400）</t>
    <rPh sb="0" eb="2">
      <t>ヨウシキ</t>
    </rPh>
    <rPh sb="3" eb="6">
      <t>カクニンヨウ</t>
    </rPh>
    <phoneticPr fontId="1"/>
  </si>
  <si>
    <t>小数以下変換</t>
    <rPh sb="0" eb="2">
      <t>ショウスウ</t>
    </rPh>
    <rPh sb="2" eb="4">
      <t>イカ</t>
    </rPh>
    <rPh sb="4" eb="6">
      <t>ヘンカン</t>
    </rPh>
    <phoneticPr fontId="1"/>
  </si>
  <si>
    <t>最高記録結合</t>
    <rPh sb="0" eb="2">
      <t>サイコウ</t>
    </rPh>
    <rPh sb="2" eb="4">
      <t>キロク</t>
    </rPh>
    <rPh sb="4" eb="6">
      <t>ケツゴウ</t>
    </rPh>
    <phoneticPr fontId="1"/>
  </si>
  <si>
    <t>トラック・フィールド判定</t>
    <rPh sb="10" eb="12">
      <t>ハンテイ</t>
    </rPh>
    <phoneticPr fontId="1"/>
  </si>
  <si>
    <t>学連　花子</t>
    <rPh sb="0" eb="2">
      <t>ガクレン</t>
    </rPh>
    <rPh sb="3" eb="5">
      <t>ハナコ</t>
    </rPh>
    <phoneticPr fontId="1"/>
  </si>
  <si>
    <t>400mH</t>
  </si>
  <si>
    <t>ｶﾞｸﾚﾝ ﾊﾅｺ</t>
    <phoneticPr fontId="1"/>
  </si>
  <si>
    <t>02</t>
    <phoneticPr fontId="1"/>
  </si>
  <si>
    <t>大学名　ﾌﾘｶﾞﾅ</t>
    <rPh sb="0" eb="3">
      <t>ダイガクメイ</t>
    </rPh>
    <phoneticPr fontId="1"/>
  </si>
  <si>
    <t>部長名　ﾌﾘｶﾞﾅ</t>
    <rPh sb="0" eb="2">
      <t>ブチョウ</t>
    </rPh>
    <rPh sb="2" eb="3">
      <t>メイ</t>
    </rPh>
    <phoneticPr fontId="1"/>
  </si>
  <si>
    <t>監督名　ﾌﾘｶﾞﾅ</t>
    <rPh sb="0" eb="2">
      <t>カントク</t>
    </rPh>
    <rPh sb="2" eb="3">
      <t>メイ</t>
    </rPh>
    <phoneticPr fontId="1"/>
  </si>
  <si>
    <t>申込責任者氏名　ﾌﾘｶﾞﾅ</t>
    <rPh sb="0" eb="2">
      <t>モウシコミ</t>
    </rPh>
    <rPh sb="2" eb="5">
      <t>セキニンシャ</t>
    </rPh>
    <rPh sb="5" eb="7">
      <t>シメイ</t>
    </rPh>
    <phoneticPr fontId="1"/>
  </si>
  <si>
    <t>内訳</t>
    <rPh sb="0" eb="2">
      <t>ウチワケ</t>
    </rPh>
    <phoneticPr fontId="1"/>
  </si>
  <si>
    <t>400m</t>
    <phoneticPr fontId="1"/>
  </si>
  <si>
    <t>円盤投</t>
    <rPh sb="0" eb="3">
      <t>エンバンナゲ</t>
    </rPh>
    <phoneticPr fontId="1"/>
  </si>
  <si>
    <t>1500m</t>
    <phoneticPr fontId="1"/>
  </si>
  <si>
    <t>ﾌﾘｶﾞﾅ</t>
    <phoneticPr fontId="1"/>
  </si>
  <si>
    <t>1500m</t>
    <phoneticPr fontId="1"/>
  </si>
  <si>
    <t>ﾌﾘｶﾞﾅ</t>
    <phoneticPr fontId="1"/>
  </si>
  <si>
    <t>走幅跳</t>
    <rPh sb="0" eb="1">
      <t>ハシ</t>
    </rPh>
    <rPh sb="1" eb="3">
      <t>ハバトビ</t>
    </rPh>
    <phoneticPr fontId="1"/>
  </si>
  <si>
    <t>1500m</t>
    <phoneticPr fontId="1"/>
  </si>
  <si>
    <t>ﾌﾘｶﾞﾅ</t>
    <phoneticPr fontId="1"/>
  </si>
  <si>
    <t>800m</t>
    <phoneticPr fontId="1"/>
  </si>
  <si>
    <t>200m</t>
    <phoneticPr fontId="1"/>
  </si>
  <si>
    <t>100mH</t>
    <phoneticPr fontId="1"/>
  </si>
  <si>
    <t>800m</t>
    <phoneticPr fontId="1"/>
  </si>
  <si>
    <t>800m</t>
    <phoneticPr fontId="1"/>
  </si>
  <si>
    <t>様式Ⅲ確認用</t>
    <rPh sb="0" eb="2">
      <t>ヨウシキ</t>
    </rPh>
    <rPh sb="3" eb="6">
      <t>カクニンヨウ</t>
    </rPh>
    <phoneticPr fontId="1"/>
  </si>
  <si>
    <t>DB</t>
    <phoneticPr fontId="1"/>
  </si>
  <si>
    <t>N1</t>
    <phoneticPr fontId="1"/>
  </si>
  <si>
    <t>N2</t>
    <phoneticPr fontId="1"/>
  </si>
  <si>
    <t>SX</t>
    <phoneticPr fontId="1"/>
  </si>
  <si>
    <t>MC</t>
    <phoneticPr fontId="1"/>
  </si>
  <si>
    <t>KC</t>
    <phoneticPr fontId="1"/>
  </si>
  <si>
    <t>ZK</t>
    <phoneticPr fontId="1"/>
  </si>
  <si>
    <t>S1</t>
    <phoneticPr fontId="1"/>
  </si>
  <si>
    <t>S2</t>
    <phoneticPr fontId="1"/>
  </si>
  <si>
    <t>S3</t>
    <phoneticPr fontId="1"/>
  </si>
  <si>
    <t>DB</t>
    <phoneticPr fontId="1"/>
  </si>
  <si>
    <t>N1</t>
    <phoneticPr fontId="1"/>
  </si>
  <si>
    <t>N2</t>
    <phoneticPr fontId="1"/>
  </si>
  <si>
    <t>N3</t>
    <phoneticPr fontId="1"/>
  </si>
  <si>
    <t>KC</t>
    <phoneticPr fontId="1"/>
  </si>
  <si>
    <t>所属</t>
    <rPh sb="0" eb="2">
      <t>ショゾク</t>
    </rPh>
    <phoneticPr fontId="1"/>
  </si>
  <si>
    <t>リレー（男子）</t>
    <rPh sb="4" eb="6">
      <t>ダンシ</t>
    </rPh>
    <phoneticPr fontId="1"/>
  </si>
  <si>
    <t>N1</t>
    <phoneticPr fontId="1"/>
  </si>
  <si>
    <t>TM</t>
    <phoneticPr fontId="1"/>
  </si>
  <si>
    <t>S2</t>
    <phoneticPr fontId="1"/>
  </si>
  <si>
    <t>S3</t>
    <phoneticPr fontId="1"/>
  </si>
  <si>
    <t>S4</t>
    <phoneticPr fontId="1"/>
  </si>
  <si>
    <t>S5</t>
    <phoneticPr fontId="1"/>
  </si>
  <si>
    <t>S6</t>
    <phoneticPr fontId="1"/>
  </si>
  <si>
    <t>リレー（女子）</t>
    <rPh sb="4" eb="6">
      <t>ジョシ</t>
    </rPh>
    <phoneticPr fontId="1"/>
  </si>
  <si>
    <t>DB</t>
    <phoneticPr fontId="1"/>
  </si>
  <si>
    <t>N2</t>
    <phoneticPr fontId="1"/>
  </si>
  <si>
    <t>TM</t>
    <phoneticPr fontId="1"/>
  </si>
  <si>
    <t>S1</t>
    <phoneticPr fontId="1"/>
  </si>
  <si>
    <t>S4</t>
    <phoneticPr fontId="1"/>
  </si>
  <si>
    <t>S5</t>
    <phoneticPr fontId="1"/>
  </si>
  <si>
    <t>4×100mR</t>
    <phoneticPr fontId="1"/>
  </si>
  <si>
    <t>申込責任者名</t>
    <rPh sb="0" eb="2">
      <t>モウシコミ</t>
    </rPh>
    <rPh sb="2" eb="5">
      <t>セキニンシャ</t>
    </rPh>
    <rPh sb="5" eb="6">
      <t>メイ</t>
    </rPh>
    <phoneticPr fontId="1"/>
  </si>
  <si>
    <t>(明細)</t>
    <rPh sb="1" eb="3">
      <t>メイサイ</t>
    </rPh>
    <phoneticPr fontId="1"/>
  </si>
  <si>
    <t>男子</t>
    <rPh sb="0" eb="2">
      <t>ダンシ</t>
    </rPh>
    <phoneticPr fontId="1"/>
  </si>
  <si>
    <t>×</t>
    <phoneticPr fontId="1"/>
  </si>
  <si>
    <t>小計</t>
    <rPh sb="0" eb="2">
      <t>ショウケイ</t>
    </rPh>
    <phoneticPr fontId="1"/>
  </si>
  <si>
    <t>女子</t>
    <rPh sb="0" eb="2">
      <t>ジョシ</t>
    </rPh>
    <phoneticPr fontId="1"/>
  </si>
  <si>
    <t>振込先</t>
    <rPh sb="0" eb="2">
      <t>フリコミ</t>
    </rPh>
    <rPh sb="2" eb="3">
      <t>サキ</t>
    </rPh>
    <phoneticPr fontId="1"/>
  </si>
  <si>
    <t>必要</t>
    <rPh sb="0" eb="2">
      <t>ヒツヨウ</t>
    </rPh>
    <phoneticPr fontId="1"/>
  </si>
  <si>
    <t>領収書
貼り付け欄</t>
    <rPh sb="0" eb="3">
      <t>リョウシュウショ</t>
    </rPh>
    <rPh sb="4" eb="5">
      <t>ハ</t>
    </rPh>
    <rPh sb="6" eb="7">
      <t>ツ</t>
    </rPh>
    <rPh sb="8" eb="9">
      <t>ラン</t>
    </rPh>
    <phoneticPr fontId="1"/>
  </si>
  <si>
    <t>不必要</t>
    <rPh sb="0" eb="3">
      <t>フヒツヨウ</t>
    </rPh>
    <phoneticPr fontId="1"/>
  </si>
  <si>
    <t>領収書</t>
    <rPh sb="0" eb="3">
      <t>リョウシュウショ</t>
    </rPh>
    <phoneticPr fontId="1"/>
  </si>
  <si>
    <t>登録番号</t>
    <rPh sb="0" eb="2">
      <t>トウロク</t>
    </rPh>
    <rPh sb="2" eb="4">
      <t>バンゴウ</t>
    </rPh>
    <phoneticPr fontId="1"/>
  </si>
  <si>
    <t>100m</t>
    <phoneticPr fontId="1"/>
  </si>
  <si>
    <t>110mH</t>
    <phoneticPr fontId="1"/>
  </si>
  <si>
    <t>100m</t>
    <phoneticPr fontId="1"/>
  </si>
  <si>
    <t>110mH</t>
    <phoneticPr fontId="1"/>
  </si>
  <si>
    <t/>
  </si>
  <si>
    <t>490108</t>
  </si>
  <si>
    <t>492298</t>
  </si>
  <si>
    <t>沖縄国際大</t>
  </si>
  <si>
    <t>492297</t>
  </si>
  <si>
    <t>沖縄大</t>
  </si>
  <si>
    <t>ｵﾘｵｱｲｼﾝﾀﾝｷﾀﾞｲｶﾞｸ</t>
  </si>
  <si>
    <t>496052</t>
  </si>
  <si>
    <t>492295</t>
  </si>
  <si>
    <t>鹿児島国際大</t>
  </si>
  <si>
    <t>490077</t>
  </si>
  <si>
    <t>492325</t>
  </si>
  <si>
    <t>490096</t>
  </si>
  <si>
    <t>492273</t>
  </si>
  <si>
    <t>490071</t>
  </si>
  <si>
    <t>492274</t>
  </si>
  <si>
    <t>九州産業大</t>
  </si>
  <si>
    <t>492443</t>
  </si>
  <si>
    <t>490069</t>
  </si>
  <si>
    <t>492291</t>
  </si>
  <si>
    <t>熊本学園大</t>
  </si>
  <si>
    <t>490074</t>
  </si>
  <si>
    <t>492276</t>
  </si>
  <si>
    <t>490107</t>
  </si>
  <si>
    <t>492314</t>
  </si>
  <si>
    <t>492318</t>
  </si>
  <si>
    <t>志學館大</t>
  </si>
  <si>
    <t>492277</t>
  </si>
  <si>
    <t>491092</t>
  </si>
  <si>
    <t>長崎県立大</t>
  </si>
  <si>
    <t>492479</t>
  </si>
  <si>
    <t>長崎国際大</t>
  </si>
  <si>
    <t>490073</t>
  </si>
  <si>
    <t>長崎大</t>
  </si>
  <si>
    <t>492287</t>
  </si>
  <si>
    <t>ﾆｼﾆｯﾎﾟﾝｺｳｷﾞｮｳﾀﾞｲｶﾞｸ</t>
  </si>
  <si>
    <t>492282</t>
  </si>
  <si>
    <t>西日本工業大</t>
  </si>
  <si>
    <t>492292</t>
  </si>
  <si>
    <t>日本文理大</t>
  </si>
  <si>
    <t>492278</t>
  </si>
  <si>
    <t>日本経済大</t>
  </si>
  <si>
    <t>490068</t>
  </si>
  <si>
    <t>491030</t>
  </si>
  <si>
    <t>福岡女子大</t>
  </si>
  <si>
    <t>492283</t>
  </si>
  <si>
    <t>福岡大</t>
  </si>
  <si>
    <t>492343</t>
  </si>
  <si>
    <t>宮崎産業経営大</t>
  </si>
  <si>
    <t>490109</t>
  </si>
  <si>
    <t>490078</t>
  </si>
  <si>
    <t>琉球大</t>
  </si>
  <si>
    <t>欠番</t>
    <rPh sb="0" eb="2">
      <t>ケツバン</t>
    </rPh>
    <phoneticPr fontId="1"/>
  </si>
  <si>
    <t>00200</t>
    <phoneticPr fontId="1"/>
  </si>
  <si>
    <t>00300</t>
    <phoneticPr fontId="1"/>
  </si>
  <si>
    <t>00500</t>
    <phoneticPr fontId="1"/>
  </si>
  <si>
    <t>5000m</t>
    <phoneticPr fontId="1"/>
  </si>
  <si>
    <t>01200</t>
    <phoneticPr fontId="1"/>
  </si>
  <si>
    <t>03400</t>
    <phoneticPr fontId="1"/>
  </si>
  <si>
    <t>04400</t>
    <phoneticPr fontId="1"/>
  </si>
  <si>
    <t>400mH</t>
    <phoneticPr fontId="1"/>
  </si>
  <si>
    <t>04600</t>
    <phoneticPr fontId="1"/>
  </si>
  <si>
    <t>07100</t>
    <phoneticPr fontId="1"/>
  </si>
  <si>
    <t>07200</t>
    <phoneticPr fontId="1"/>
  </si>
  <si>
    <t>07300</t>
    <phoneticPr fontId="1"/>
  </si>
  <si>
    <t>07400</t>
    <phoneticPr fontId="1"/>
  </si>
  <si>
    <t>08100</t>
    <phoneticPr fontId="1"/>
  </si>
  <si>
    <t>08400</t>
    <phoneticPr fontId="1"/>
  </si>
  <si>
    <t>砲丸投(ｼﾞｭﾆｱ)</t>
    <rPh sb="0" eb="3">
      <t>ホウガンナゲ</t>
    </rPh>
    <phoneticPr fontId="1"/>
  </si>
  <si>
    <t>08200</t>
    <phoneticPr fontId="1"/>
  </si>
  <si>
    <t>08800</t>
    <phoneticPr fontId="1"/>
  </si>
  <si>
    <t>08600</t>
    <phoneticPr fontId="1"/>
  </si>
  <si>
    <t>09400</t>
    <phoneticPr fontId="1"/>
  </si>
  <si>
    <t>円盤投(ｼﾞｭﾆｱ)</t>
    <rPh sb="0" eb="3">
      <t>エンバンナ</t>
    </rPh>
    <phoneticPr fontId="1"/>
  </si>
  <si>
    <t>08700</t>
    <phoneticPr fontId="1"/>
  </si>
  <si>
    <t>09300</t>
    <phoneticPr fontId="1"/>
  </si>
  <si>
    <t>08900</t>
    <phoneticPr fontId="1"/>
  </si>
  <si>
    <t>20200</t>
    <phoneticPr fontId="1"/>
  </si>
  <si>
    <t>ハンマー投(ｼﾞｭﾆｱ)</t>
    <rPh sb="4" eb="5">
      <t>ナ</t>
    </rPh>
    <phoneticPr fontId="1"/>
  </si>
  <si>
    <t>09100</t>
    <phoneticPr fontId="1"/>
  </si>
  <si>
    <t>09200</t>
    <phoneticPr fontId="1"/>
  </si>
  <si>
    <t>20100</t>
    <phoneticPr fontId="1"/>
  </si>
  <si>
    <t>個人種目</t>
    <rPh sb="0" eb="2">
      <t>コジン</t>
    </rPh>
    <rPh sb="2" eb="4">
      <t>シュモク</t>
    </rPh>
    <phoneticPr fontId="1"/>
  </si>
  <si>
    <t>料金</t>
    <rPh sb="0" eb="2">
      <t>リョウキン</t>
    </rPh>
    <phoneticPr fontId="1"/>
  </si>
  <si>
    <t>大学名前　判定</t>
    <rPh sb="0" eb="2">
      <t>ダイガク</t>
    </rPh>
    <rPh sb="2" eb="4">
      <t>ナマエ</t>
    </rPh>
    <rPh sb="5" eb="7">
      <t>ハンテイ</t>
    </rPh>
    <phoneticPr fontId="1"/>
  </si>
  <si>
    <t>標準突破判定</t>
    <rPh sb="0" eb="2">
      <t>ヒョウジュン</t>
    </rPh>
    <rPh sb="2" eb="4">
      <t>トッパ</t>
    </rPh>
    <rPh sb="4" eb="6">
      <t>ハンテイ</t>
    </rPh>
    <phoneticPr fontId="1"/>
  </si>
  <si>
    <t>標準記録</t>
    <rPh sb="0" eb="2">
      <t>ヒョウジュン</t>
    </rPh>
    <rPh sb="2" eb="4">
      <t>キロク</t>
    </rPh>
    <phoneticPr fontId="1"/>
  </si>
  <si>
    <t>種目かぶり</t>
    <rPh sb="0" eb="2">
      <t>シュモク</t>
    </rPh>
    <phoneticPr fontId="1"/>
  </si>
  <si>
    <t>出場種目に重複があります</t>
    <rPh sb="0" eb="2">
      <t>シュツジョウ</t>
    </rPh>
    <rPh sb="2" eb="4">
      <t>シュモク</t>
    </rPh>
    <rPh sb="5" eb="7">
      <t>ジュウフク</t>
    </rPh>
    <phoneticPr fontId="1"/>
  </si>
  <si>
    <t>入力判定</t>
    <rPh sb="0" eb="2">
      <t>ニュウリョク</t>
    </rPh>
    <rPh sb="2" eb="4">
      <t>ハンテイ</t>
    </rPh>
    <phoneticPr fontId="1"/>
  </si>
  <si>
    <t>mat変換</t>
    <rPh sb="3" eb="5">
      <t>ヘンカン</t>
    </rPh>
    <phoneticPr fontId="1"/>
  </si>
  <si>
    <t>標準突破判定</t>
    <rPh sb="0" eb="2">
      <t>ヒョウジュン</t>
    </rPh>
    <rPh sb="2" eb="4">
      <t>トッパ</t>
    </rPh>
    <rPh sb="4" eb="6">
      <t>ハンテイ</t>
    </rPh>
    <phoneticPr fontId="1"/>
  </si>
  <si>
    <t>種目入力判定</t>
    <rPh sb="0" eb="2">
      <t>シュモク</t>
    </rPh>
    <rPh sb="2" eb="4">
      <t>ニュウリョク</t>
    </rPh>
    <rPh sb="4" eb="6">
      <t>ハンテイ</t>
    </rPh>
    <phoneticPr fontId="1"/>
  </si>
  <si>
    <t>記録入力判定</t>
    <rPh sb="0" eb="2">
      <t>キロク</t>
    </rPh>
    <rPh sb="2" eb="4">
      <t>ニュウリョク</t>
    </rPh>
    <rPh sb="4" eb="6">
      <t>ハンテイ</t>
    </rPh>
    <phoneticPr fontId="1"/>
  </si>
  <si>
    <t>60秒検査</t>
    <rPh sb="2" eb="3">
      <t>ビョウ</t>
    </rPh>
    <rPh sb="3" eb="5">
      <t>ケンサ</t>
    </rPh>
    <phoneticPr fontId="1"/>
  </si>
  <si>
    <t>最高記録の入力方法に誤りがあります(例:64秒→1分04秒)</t>
  </si>
  <si>
    <t>ｼﾞｭﾆｱ判定</t>
    <rPh sb="5" eb="7">
      <t>ハンテイ</t>
    </rPh>
    <phoneticPr fontId="1"/>
  </si>
  <si>
    <t>生年月日</t>
    <rPh sb="0" eb="2">
      <t>セイネン</t>
    </rPh>
    <rPh sb="2" eb="4">
      <t>ガッピ</t>
    </rPh>
    <phoneticPr fontId="1"/>
  </si>
  <si>
    <t>判定</t>
    <rPh sb="0" eb="2">
      <t>ハンテイ</t>
    </rPh>
    <phoneticPr fontId="1"/>
  </si>
  <si>
    <t>男子四継</t>
    <rPh sb="0" eb="2">
      <t>ダンシ</t>
    </rPh>
    <rPh sb="2" eb="3">
      <t>ヨン</t>
    </rPh>
    <rPh sb="3" eb="4">
      <t>ケイ</t>
    </rPh>
    <phoneticPr fontId="1"/>
  </si>
  <si>
    <t>男子マイル</t>
    <rPh sb="0" eb="2">
      <t>ダンシ</t>
    </rPh>
    <phoneticPr fontId="1"/>
  </si>
  <si>
    <t>女子四継</t>
    <rPh sb="0" eb="2">
      <t>ジョシ</t>
    </rPh>
    <rPh sb="2" eb="3">
      <t>ヨン</t>
    </rPh>
    <rPh sb="3" eb="4">
      <t>ケイ</t>
    </rPh>
    <phoneticPr fontId="1"/>
  </si>
  <si>
    <t>女子マイル</t>
    <rPh sb="0" eb="2">
      <t>ジョシ</t>
    </rPh>
    <phoneticPr fontId="1"/>
  </si>
  <si>
    <t>男子混成</t>
    <rPh sb="0" eb="2">
      <t>ダンシ</t>
    </rPh>
    <rPh sb="2" eb="4">
      <t>コンセイ</t>
    </rPh>
    <phoneticPr fontId="1"/>
  </si>
  <si>
    <t>女子混成</t>
    <rPh sb="0" eb="2">
      <t>ジョシ</t>
    </rPh>
    <rPh sb="2" eb="4">
      <t>コンセイ</t>
    </rPh>
    <phoneticPr fontId="1"/>
  </si>
  <si>
    <t>標準を突破していない選手がいます</t>
    <rPh sb="0" eb="2">
      <t>ヒョウジュン</t>
    </rPh>
    <rPh sb="3" eb="5">
      <t>トッパ</t>
    </rPh>
    <rPh sb="10" eb="12">
      <t>センシュ</t>
    </rPh>
    <phoneticPr fontId="1"/>
  </si>
  <si>
    <t>ジュニア種目の参加資格を満たしていない選手がいます</t>
    <rPh sb="4" eb="6">
      <t>シュモク</t>
    </rPh>
    <rPh sb="7" eb="9">
      <t>サンカ</t>
    </rPh>
    <rPh sb="9" eb="11">
      <t>シカク</t>
    </rPh>
    <rPh sb="12" eb="13">
      <t>ミ</t>
    </rPh>
    <rPh sb="19" eb="21">
      <t>センシュ</t>
    </rPh>
    <phoneticPr fontId="1"/>
  </si>
  <si>
    <t>4×400mR</t>
    <phoneticPr fontId="1"/>
  </si>
  <si>
    <t>福岡県</t>
  </si>
  <si>
    <t>4</t>
  </si>
  <si>
    <t>長崎県</t>
  </si>
  <si>
    <t>970604</t>
  </si>
  <si>
    <t>大分県</t>
  </si>
  <si>
    <t>山口県</t>
  </si>
  <si>
    <t>下川　一貴</t>
  </si>
  <si>
    <t>ｼﾓｶﾜ ｶｽﾞｷ</t>
  </si>
  <si>
    <t>870809</t>
  </si>
  <si>
    <t>3</t>
  </si>
  <si>
    <t>990215</t>
  </si>
  <si>
    <t>松本　圭祐</t>
  </si>
  <si>
    <t>ﾏﾂﾓﾄ ｹｲｽｹ</t>
  </si>
  <si>
    <t>熊本県</t>
  </si>
  <si>
    <t>880101</t>
  </si>
  <si>
    <t>鹿児島県</t>
  </si>
  <si>
    <t>2</t>
  </si>
  <si>
    <t>ｺｳﾉ ﾄﾓﾏｻ</t>
  </si>
  <si>
    <t>990529</t>
  </si>
  <si>
    <t>ﾌｼﾞｷ ﾀｸﾐ</t>
  </si>
  <si>
    <t>佐賀県</t>
  </si>
  <si>
    <t>990716</t>
  </si>
  <si>
    <t>990719</t>
  </si>
  <si>
    <t>長澤　明毅</t>
  </si>
  <si>
    <t>ﾅｶﾞｻﾜ ﾊﾙｷ</t>
  </si>
  <si>
    <t>981229</t>
  </si>
  <si>
    <t>三浦　崇太郎</t>
  </si>
  <si>
    <t>ﾐｳﾗ ｿｳﾀﾛｳ</t>
  </si>
  <si>
    <t>980508</t>
  </si>
  <si>
    <t>元上　俊太郎</t>
  </si>
  <si>
    <t>島根県</t>
  </si>
  <si>
    <t>990302</t>
  </si>
  <si>
    <t>6</t>
  </si>
  <si>
    <t>5</t>
  </si>
  <si>
    <t>矢野　貴之</t>
  </si>
  <si>
    <t>ﾔﾉ ﾀｶﾕｷ</t>
  </si>
  <si>
    <t>吉貝　元徳</t>
  </si>
  <si>
    <t>ﾖｼｶｲ ﾏｻﾋﾛ</t>
  </si>
  <si>
    <t>合谷　直敏</t>
  </si>
  <si>
    <t>ｺﾞｳﾔ ﾅｵﾄ</t>
  </si>
  <si>
    <t>宮崎県</t>
  </si>
  <si>
    <t>970827</t>
  </si>
  <si>
    <t>名富　大峨</t>
  </si>
  <si>
    <t>ﾅﾄﾐ ﾀｲｶﾞ</t>
  </si>
  <si>
    <t>980731</t>
  </si>
  <si>
    <t>990611</t>
  </si>
  <si>
    <t>991103</t>
  </si>
  <si>
    <t>990705</t>
  </si>
  <si>
    <t>991217</t>
  </si>
  <si>
    <t>ﾏﾂｵ ﾕｳｷ</t>
  </si>
  <si>
    <t>980525</t>
  </si>
  <si>
    <t>990908</t>
  </si>
  <si>
    <t>M2</t>
  </si>
  <si>
    <t>廣松　昌平</t>
  </si>
  <si>
    <t>ﾋﾛﾏﾂ ｼｮｳﾍｲ</t>
  </si>
  <si>
    <t>970127</t>
  </si>
  <si>
    <t>960526</t>
  </si>
  <si>
    <t>吉田　遼</t>
  </si>
  <si>
    <t>ﾖｼﾀﾞ ﾘｮｳ</t>
  </si>
  <si>
    <t>970703</t>
  </si>
  <si>
    <t>ｺｶﾞ ｹｲﾄ</t>
  </si>
  <si>
    <t>980716</t>
  </si>
  <si>
    <t>吉田　朋史</t>
  </si>
  <si>
    <t>ﾖｼﾀﾞ ﾄﾓﾌﾐ</t>
  </si>
  <si>
    <t>990325</t>
  </si>
  <si>
    <t>ｻｲﾄｳ ﾄﾓﾋｺ</t>
  </si>
  <si>
    <t>991220</t>
  </si>
  <si>
    <t>出田　大貴</t>
  </si>
  <si>
    <t>ｲﾃﾞﾀ ﾀﾞｲｷ</t>
  </si>
  <si>
    <t>990718</t>
  </si>
  <si>
    <t>990331</t>
  </si>
  <si>
    <t>泉　匠馬</t>
  </si>
  <si>
    <t>ｲｽﾞﾐ ｼｮｳﾏ</t>
  </si>
  <si>
    <t>991123</t>
  </si>
  <si>
    <t>中山　康生</t>
  </si>
  <si>
    <t>ﾅｶﾔﾏ ｺｳｷ</t>
  </si>
  <si>
    <t>990906</t>
  </si>
  <si>
    <t>常住　聖也</t>
  </si>
  <si>
    <t>ﾂﾈｽﾞﾐ ｾｲﾔ</t>
  </si>
  <si>
    <t>990810</t>
  </si>
  <si>
    <t>藤原　憲志朗</t>
  </si>
  <si>
    <t>ﾌｼﾞﾊﾗ ｹﾝｼﾛｳ</t>
  </si>
  <si>
    <t>991116</t>
  </si>
  <si>
    <t>末松　智也</t>
  </si>
  <si>
    <t>ｽｴﾏﾂ ﾄﾓﾔ</t>
  </si>
  <si>
    <t>990414</t>
  </si>
  <si>
    <t>ｲｼﾊﾗ ﾀｶﾄ</t>
  </si>
  <si>
    <t>990421</t>
  </si>
  <si>
    <t>ｻｲﾄｳ ﾘｮｳﾄ</t>
  </si>
  <si>
    <t>990801</t>
  </si>
  <si>
    <t>山川　郁人</t>
  </si>
  <si>
    <t>ﾔﾏｶﾜ ﾌﾐﾄ</t>
  </si>
  <si>
    <t>990807</t>
  </si>
  <si>
    <t>和田　俊亮</t>
  </si>
  <si>
    <t>ﾜﾀﾞ ｼｭﾝｽｹ</t>
  </si>
  <si>
    <t>000119</t>
  </si>
  <si>
    <t>平床　龍斗</t>
  </si>
  <si>
    <t>ﾋﾗﾄｺ ﾘｭｳﾄ</t>
  </si>
  <si>
    <t>000313</t>
  </si>
  <si>
    <t>松野　太勢</t>
  </si>
  <si>
    <t>ﾏﾂﾉ ﾀｲｾｲ</t>
  </si>
  <si>
    <t>1</t>
  </si>
  <si>
    <t>010115</t>
  </si>
  <si>
    <t>野中　菖瑚</t>
  </si>
  <si>
    <t>ﾉﾅｶ ｼｮｳｺﾞ</t>
  </si>
  <si>
    <t>000813</t>
  </si>
  <si>
    <t>吉富　晏樹</t>
  </si>
  <si>
    <t>ﾖｼﾄﾐ ﾊﾙｷ</t>
  </si>
  <si>
    <t>000511</t>
  </si>
  <si>
    <t>ｶﾝｻﾞｷ ｼｭｳｺﾞ</t>
  </si>
  <si>
    <t>001130</t>
  </si>
  <si>
    <t>山田　麗士</t>
  </si>
  <si>
    <t>ﾔﾏﾀﾞ ﾚｲｼﾞ</t>
  </si>
  <si>
    <t>001118</t>
  </si>
  <si>
    <t>烏山　稜晟</t>
  </si>
  <si>
    <t>ｶﾗｽﾔﾏ ﾘｮｳｾｲ</t>
  </si>
  <si>
    <t>000729</t>
  </si>
  <si>
    <t>佐竹　竜昌</t>
  </si>
  <si>
    <t>ｻﾀｹ ﾀﾂﾏｻ</t>
  </si>
  <si>
    <t>000508</t>
  </si>
  <si>
    <t>三木　麻裕</t>
  </si>
  <si>
    <t>ﾐｷ ﾏﾋﾛ</t>
  </si>
  <si>
    <t>000702</t>
  </si>
  <si>
    <t>田中　走</t>
  </si>
  <si>
    <t>ﾀﾅｶ ｶｹﾙ</t>
  </si>
  <si>
    <t>000901</t>
  </si>
  <si>
    <t>田辺　麗夜</t>
  </si>
  <si>
    <t>ﾀﾅﾍﾞ ﾚｲﾔ</t>
  </si>
  <si>
    <t>001001</t>
  </si>
  <si>
    <t>段吉　宇大</t>
  </si>
  <si>
    <t>ﾀﾞﾝﾖｼ ｳﾀﾞｲ</t>
  </si>
  <si>
    <t>広島県</t>
  </si>
  <si>
    <t>980921</t>
  </si>
  <si>
    <t>伊藤　駿宏</t>
  </si>
  <si>
    <t>ｲﾄｳ ﾄｼﾋﾛ</t>
  </si>
  <si>
    <t>971025</t>
  </si>
  <si>
    <t>滋賀県</t>
  </si>
  <si>
    <t>河村　駿</t>
  </si>
  <si>
    <t>ｶﾜﾑﾗ ｼｭﾝ</t>
  </si>
  <si>
    <t>980516</t>
  </si>
  <si>
    <t>大阪府</t>
  </si>
  <si>
    <t>高橋　毅</t>
  </si>
  <si>
    <t>ﾀｶﾊｼ ﾂﾖｼ</t>
  </si>
  <si>
    <t>970811</t>
  </si>
  <si>
    <t>愛知県</t>
  </si>
  <si>
    <t>吉田　裕彦</t>
  </si>
  <si>
    <t>ﾖｼﾀﾞ ﾋﾛﾋｺ</t>
  </si>
  <si>
    <t>970510</t>
  </si>
  <si>
    <t>堀江　一史</t>
  </si>
  <si>
    <t>ﾎﾘｴ ｶｽﾞｼ</t>
  </si>
  <si>
    <t>990405</t>
  </si>
  <si>
    <t>本多　優作</t>
  </si>
  <si>
    <t>ﾎﾝﾀﾞ ﾕｳｻｸ</t>
  </si>
  <si>
    <t>神奈川県</t>
  </si>
  <si>
    <t>990119</t>
  </si>
  <si>
    <t>岡山県</t>
  </si>
  <si>
    <t>広城　芳樹</t>
  </si>
  <si>
    <t>ﾋﾛｼﾛ ﾖｼｷ</t>
  </si>
  <si>
    <t>980811</t>
  </si>
  <si>
    <t>野中　大地</t>
  </si>
  <si>
    <t>ﾉﾅｶ ﾀﾞｲﾁ</t>
  </si>
  <si>
    <t>000302</t>
  </si>
  <si>
    <t>白神　優作</t>
  </si>
  <si>
    <t>ｼﾗｶﾐ ﾕｳｻｸ</t>
  </si>
  <si>
    <t>981202</t>
  </si>
  <si>
    <t>本司　澄空</t>
  </si>
  <si>
    <t>ﾎﾝｼﾞ ｽﾐﾀｶ</t>
  </si>
  <si>
    <t>M1</t>
  </si>
  <si>
    <t>970302</t>
  </si>
  <si>
    <t>ｵｻﾞｷ ﾖｼﾋﾛ</t>
  </si>
  <si>
    <t>990825</t>
  </si>
  <si>
    <t>石川県</t>
  </si>
  <si>
    <t>今村　友彰</t>
  </si>
  <si>
    <t>ｲﾏﾑﾗ ﾄﾓｱｷ</t>
  </si>
  <si>
    <t>990920</t>
  </si>
  <si>
    <t>内田　敬人</t>
  </si>
  <si>
    <t>ｳﾁﾀﾞ ｹｲﾄ</t>
  </si>
  <si>
    <t>980215</t>
  </si>
  <si>
    <t>静岡県</t>
  </si>
  <si>
    <t>971204</t>
  </si>
  <si>
    <t>990930</t>
  </si>
  <si>
    <t>藤井　稜</t>
  </si>
  <si>
    <t>ﾌｼﾞｲ ﾘｮｳ</t>
  </si>
  <si>
    <t>991029</t>
  </si>
  <si>
    <t>岡部　和哉</t>
  </si>
  <si>
    <t>ｵｶﾍﾞ ｶｽﾞﾔ</t>
  </si>
  <si>
    <t>991022</t>
  </si>
  <si>
    <t>伊藤　泰我</t>
  </si>
  <si>
    <t>ｲﾄｳ ﾀｲｶﾞ</t>
  </si>
  <si>
    <t>970723</t>
  </si>
  <si>
    <t>執柄　翔輝</t>
  </si>
  <si>
    <t>ﾄﾘｴ ｼｮｳｷ</t>
  </si>
  <si>
    <t>北嶋　諒太郎</t>
  </si>
  <si>
    <t>ｷﾀｼﾞﾏ ﾘｮｳﾀﾛｳ</t>
  </si>
  <si>
    <t>970528</t>
  </si>
  <si>
    <t>980831</t>
  </si>
  <si>
    <t>ｻｶｸﾞﾁ ｹｲｲﾁﾛｳ</t>
  </si>
  <si>
    <t>990528</t>
  </si>
  <si>
    <t>鳥取県</t>
  </si>
  <si>
    <t>990725</t>
  </si>
  <si>
    <t>吉岡　龍一</t>
  </si>
  <si>
    <t>ﾖｼｵｶ ﾘｭｳｲﾁ</t>
  </si>
  <si>
    <t>980917</t>
  </si>
  <si>
    <t>川上　高輝</t>
  </si>
  <si>
    <t>ｶﾜｶﾐ ｺｳｷ</t>
  </si>
  <si>
    <t>981013</t>
  </si>
  <si>
    <t>九州保健福祉大学</t>
  </si>
  <si>
    <t>田中　滉大</t>
  </si>
  <si>
    <t>渡部　一輝</t>
  </si>
  <si>
    <t>川崎　悟司</t>
  </si>
  <si>
    <t>坂田　賢亮</t>
  </si>
  <si>
    <t>中山　遥斗</t>
  </si>
  <si>
    <t>960903</t>
  </si>
  <si>
    <t>坂本　貫太朗</t>
  </si>
  <si>
    <t>ｻｶﾓﾄ ｶﾝﾀﾛｳ</t>
  </si>
  <si>
    <t>981101</t>
  </si>
  <si>
    <t>筒井　奏</t>
  </si>
  <si>
    <t>ﾂﾂｲ ｿｳ</t>
  </si>
  <si>
    <t>981107</t>
  </si>
  <si>
    <t>990304</t>
  </si>
  <si>
    <t>981127</t>
  </si>
  <si>
    <t>990915</t>
  </si>
  <si>
    <t>松本　拓己</t>
  </si>
  <si>
    <t>ﾏﾂﾓﾄ ﾀｸﾐ</t>
  </si>
  <si>
    <t>000130</t>
  </si>
  <si>
    <t>991213</t>
  </si>
  <si>
    <t>中尾　涼介</t>
  </si>
  <si>
    <t>ﾅｶｵ ﾘｮｳｽｹ</t>
  </si>
  <si>
    <t>吉田　祥太郎</t>
  </si>
  <si>
    <t>ﾖｼﾀﾞ ｼｮｳﾀﾛｳ</t>
  </si>
  <si>
    <t>980707</t>
  </si>
  <si>
    <t>990511</t>
  </si>
  <si>
    <t>藤家　晟</t>
  </si>
  <si>
    <t>ﾌｼﾞｲｴ ｱｷﾗ</t>
  </si>
  <si>
    <t>970428</t>
  </si>
  <si>
    <t>有薗　蒼</t>
  </si>
  <si>
    <t>ｱﾘｿﾞﾉ ｿﾗ</t>
  </si>
  <si>
    <t>000318</t>
  </si>
  <si>
    <t>林　凌平</t>
  </si>
  <si>
    <t>ﾊﾔｼ ﾘｮｳﾍｲ</t>
  </si>
  <si>
    <t>990624</t>
  </si>
  <si>
    <t>河野　優樹</t>
  </si>
  <si>
    <t>ｶﾜﾉ ﾕｳｷ</t>
  </si>
  <si>
    <t>971205</t>
  </si>
  <si>
    <t>ﾖｼｵｶ ﾄﾓｷ</t>
  </si>
  <si>
    <t>980625</t>
  </si>
  <si>
    <t>奥村　峻明</t>
  </si>
  <si>
    <t>ｵｸﾑﾗ ﾀｶｱｷ</t>
  </si>
  <si>
    <t>981003</t>
  </si>
  <si>
    <t>蔵満　周平</t>
  </si>
  <si>
    <t>ｸﾗﾐﾂ ｼｭｳﾍｲ</t>
  </si>
  <si>
    <t>980206</t>
  </si>
  <si>
    <t>宮川　和之</t>
  </si>
  <si>
    <t>ﾐﾔｶﾞﾜ ｶｽﾞﾕｷ</t>
  </si>
  <si>
    <t>971003</t>
  </si>
  <si>
    <t>茅野　智裕</t>
  </si>
  <si>
    <t>ｶﾔﾉ ﾄﾓﾋﾛ</t>
  </si>
  <si>
    <t>990829</t>
  </si>
  <si>
    <t>柴田　栗佑</t>
  </si>
  <si>
    <t>ｼﾊﾞﾀ ｸﾘｽｹ</t>
  </si>
  <si>
    <t>兵庫県</t>
  </si>
  <si>
    <t>下堀　公太郎</t>
  </si>
  <si>
    <t>ｼﾓﾎﾘ ｺｳﾀﾛｳ</t>
  </si>
  <si>
    <t>990424</t>
  </si>
  <si>
    <t>岡山　侑生</t>
  </si>
  <si>
    <t>ｵｶﾔﾏ ﾕｳｷ</t>
  </si>
  <si>
    <t>大神　哲也</t>
  </si>
  <si>
    <t>ｵｵｶﾞﾐ ﾃﾂﾔ</t>
  </si>
  <si>
    <t>990613</t>
  </si>
  <si>
    <t>乙藤　祐樹</t>
  </si>
  <si>
    <t>ｵﾄﾌｼﾞ ﾕｳｷ</t>
  </si>
  <si>
    <t>000228</t>
  </si>
  <si>
    <t>坂口　慧</t>
  </si>
  <si>
    <t>ｻｶｸﾞﾁ ｹｲ</t>
  </si>
  <si>
    <t>990510</t>
  </si>
  <si>
    <t>田中　飛龍</t>
  </si>
  <si>
    <t>ﾀﾅｶ ﾋﾘｭｳ</t>
  </si>
  <si>
    <t>000111</t>
  </si>
  <si>
    <t>大野　海斗</t>
  </si>
  <si>
    <t>ｵｵﾉ ｶｲﾄ</t>
  </si>
  <si>
    <t>990606</t>
  </si>
  <si>
    <t>大野　晃平</t>
  </si>
  <si>
    <t>ｵｵﾉ ｺｳﾍｲ</t>
  </si>
  <si>
    <t>990812</t>
  </si>
  <si>
    <t>小山　侑紀</t>
  </si>
  <si>
    <t>ｺﾔﾏ ﾕｳｷ</t>
  </si>
  <si>
    <t>990621</t>
  </si>
  <si>
    <t>村島　蒼太</t>
  </si>
  <si>
    <t>ﾑﾗｼﾏ ｿｳﾀ</t>
  </si>
  <si>
    <t>991216</t>
  </si>
  <si>
    <t>白ヶ澤　優樹</t>
  </si>
  <si>
    <t>ｼﾗｶﾞｻﾜ ﾕｳｷ</t>
  </si>
  <si>
    <t>990427</t>
  </si>
  <si>
    <t>森田　圭人</t>
  </si>
  <si>
    <t>ﾓﾘﾀ ｹｲﾄ</t>
  </si>
  <si>
    <t>990706</t>
  </si>
  <si>
    <t>中野　翔麻</t>
  </si>
  <si>
    <t>ﾅｶﾉ ｼｮｳﾏ</t>
  </si>
  <si>
    <t>000907</t>
  </si>
  <si>
    <t>前原　匠</t>
  </si>
  <si>
    <t>ﾏｴﾊﾗ ﾀｸﾐ</t>
  </si>
  <si>
    <t>000705</t>
  </si>
  <si>
    <t>000916</t>
  </si>
  <si>
    <t>000811</t>
  </si>
  <si>
    <t>本田　雅知</t>
  </si>
  <si>
    <t>ﾎﾝﾀﾞ ﾏｻﾄﾓ</t>
  </si>
  <si>
    <t>000827</t>
  </si>
  <si>
    <t>ﾖｼﾀﾞ ﾘｮｳｽｹ</t>
  </si>
  <si>
    <t>時實　拓紀</t>
  </si>
  <si>
    <t>ﾄｷｻﾞﾈ ﾋﾛｷ</t>
  </si>
  <si>
    <t>970601</t>
  </si>
  <si>
    <t>御厨　徹</t>
  </si>
  <si>
    <t>ﾐｸﾘﾔ ﾄｵﾙ</t>
  </si>
  <si>
    <t>960404</t>
  </si>
  <si>
    <t>愛媛県</t>
  </si>
  <si>
    <t>ｱｲﾊﾗ ﾄﾓﾉﾘ</t>
  </si>
  <si>
    <t>990203</t>
  </si>
  <si>
    <t>琢磨　誠幸</t>
  </si>
  <si>
    <t>ﾀｸﾏ ﾏｻｷ</t>
  </si>
  <si>
    <t>香川県</t>
  </si>
  <si>
    <t>991007</t>
  </si>
  <si>
    <t>村田　晴哉</t>
  </si>
  <si>
    <t>ﾑﾗﾀ ﾊﾙﾔ</t>
  </si>
  <si>
    <t>吉山　裕朗</t>
  </si>
  <si>
    <t>ﾖｼﾔﾏ ﾋﾛｱｷ</t>
  </si>
  <si>
    <t>稲田　拓斗</t>
  </si>
  <si>
    <t>ｲﾅﾀﾞ ﾀｸﾄ</t>
  </si>
  <si>
    <t>991115</t>
  </si>
  <si>
    <t>松本　大輝</t>
  </si>
  <si>
    <t>ﾏﾂﾓﾄ ﾊﾙｷ</t>
  </si>
  <si>
    <t>000102</t>
  </si>
  <si>
    <t>木森　正浩</t>
  </si>
  <si>
    <t>ｷﾓﾘ ﾏｻﾋﾛ</t>
  </si>
  <si>
    <t>990903</t>
  </si>
  <si>
    <t>ﾐｳﾗ ﾕｳﾀﾞｲ</t>
  </si>
  <si>
    <t>東京都</t>
  </si>
  <si>
    <t>三宅　高雅</t>
  </si>
  <si>
    <t>ﾐﾔｹ ﾀｶﾏｻ</t>
  </si>
  <si>
    <t>960730</t>
  </si>
  <si>
    <t>井上　孔介</t>
  </si>
  <si>
    <t>ｲﾉｳｴ ｺｳｽｹ</t>
  </si>
  <si>
    <t>970807</t>
  </si>
  <si>
    <t>ﾉｾ ｼﾝｲ</t>
  </si>
  <si>
    <t>980225</t>
  </si>
  <si>
    <t>山下　哲史</t>
  </si>
  <si>
    <t>ﾔﾏｼﾀ ﾃﾂｼ</t>
  </si>
  <si>
    <t>京都府</t>
  </si>
  <si>
    <t>971028</t>
  </si>
  <si>
    <t>970802</t>
  </si>
  <si>
    <t>中川　隆成</t>
  </si>
  <si>
    <t>ﾅｶｶﾞﾜ ﾘｭｳｾｲ</t>
  </si>
  <si>
    <t>991230</t>
  </si>
  <si>
    <t>990818</t>
  </si>
  <si>
    <t>福島　佑哉</t>
  </si>
  <si>
    <t>ﾌｸｼﾏ ﾕｳﾔ</t>
  </si>
  <si>
    <t>991118</t>
  </si>
  <si>
    <t>ﾆｼｼﾞﾏ ﾚｵ</t>
  </si>
  <si>
    <t>991114</t>
  </si>
  <si>
    <t>豊　貴仁</t>
  </si>
  <si>
    <t>ﾕﾀｶ ﾀｶﾋﾄ</t>
  </si>
  <si>
    <t>991127</t>
  </si>
  <si>
    <t>青森県</t>
  </si>
  <si>
    <t>02</t>
  </si>
  <si>
    <t>和歌山県</t>
  </si>
  <si>
    <t>日野　正崇</t>
  </si>
  <si>
    <t>ﾋﾉ ﾏｻﾀｶ</t>
  </si>
  <si>
    <t>埼玉県</t>
  </si>
  <si>
    <t>秋田県</t>
  </si>
  <si>
    <t>05</t>
  </si>
  <si>
    <t>980827</t>
  </si>
  <si>
    <t>ｲﾜｻｷ ｺｳｼ</t>
  </si>
  <si>
    <t>000222</t>
  </si>
  <si>
    <t>瓜田　蒼</t>
  </si>
  <si>
    <t>ｳﾘﾀ ｿｳ</t>
  </si>
  <si>
    <t>大賀　亮也</t>
  </si>
  <si>
    <t>ｵｵｶﾞ ﾘｮｳﾔ</t>
  </si>
  <si>
    <t>990205</t>
  </si>
  <si>
    <t>大塚　流華</t>
  </si>
  <si>
    <t>ｵｵﾂｶ ﾙｶ</t>
  </si>
  <si>
    <t>990612</t>
  </si>
  <si>
    <t>加藤　鴻次郎</t>
  </si>
  <si>
    <t>ｶﾄｳ ｺｳｼﾞﾛｳ</t>
  </si>
  <si>
    <t>北海道</t>
  </si>
  <si>
    <t>01</t>
  </si>
  <si>
    <t>990910</t>
  </si>
  <si>
    <t>金城　海斗</t>
  </si>
  <si>
    <t>ｷﾝｼﾞｮｳ ｶｲﾄ</t>
  </si>
  <si>
    <t>沖縄県</t>
  </si>
  <si>
    <t>991219</t>
  </si>
  <si>
    <t>久保　拓仁</t>
  </si>
  <si>
    <t>ｸﾎﾞ ﾀｸﾄ</t>
  </si>
  <si>
    <t>000115</t>
  </si>
  <si>
    <t>甲原　海人</t>
  </si>
  <si>
    <t>ｺｳﾊﾗ ｶｲﾄ</t>
  </si>
  <si>
    <t>991119</t>
  </si>
  <si>
    <t>小林　青</t>
  </si>
  <si>
    <t>ｺﾊﾞﾔｼ ｱｵｼ</t>
  </si>
  <si>
    <t>990411</t>
  </si>
  <si>
    <t>島田　智成</t>
  </si>
  <si>
    <t>ｼﾏﾀﾞ ﾄﾓﾅﾘ</t>
  </si>
  <si>
    <t>991129</t>
  </si>
  <si>
    <t>千葉　正紀</t>
  </si>
  <si>
    <t>ﾁﾊﾞ ﾏｻｷ</t>
  </si>
  <si>
    <t>藤森　敬貴</t>
  </si>
  <si>
    <t>ﾌｼﾞﾓﾘ ﾄｼｷ</t>
  </si>
  <si>
    <t>980613</t>
  </si>
  <si>
    <t>宇根　信太朗</t>
  </si>
  <si>
    <t>ｳﾈ ｼﾝﾀﾛｳ</t>
  </si>
  <si>
    <t>980421</t>
  </si>
  <si>
    <t>安東　孝郎</t>
  </si>
  <si>
    <t>ｱﾝﾄﾞｳ ﾀｶｵ</t>
  </si>
  <si>
    <t>990629</t>
  </si>
  <si>
    <t>000401</t>
  </si>
  <si>
    <t>橋口　行生</t>
  </si>
  <si>
    <t>ﾊｼｸﾞﾁ ｺｳｷ</t>
  </si>
  <si>
    <t>990605</t>
  </si>
  <si>
    <t>990603</t>
  </si>
  <si>
    <t>990420</t>
  </si>
  <si>
    <t>ﾋﾀﾞｶ ﾖｳﾍｲ</t>
  </si>
  <si>
    <t>000221</t>
  </si>
  <si>
    <t>大石　雄也</t>
  </si>
  <si>
    <t>ｵｵｲｼ ﾕｳﾔ</t>
  </si>
  <si>
    <t>001031</t>
  </si>
  <si>
    <t>小倉　大貴</t>
  </si>
  <si>
    <t>ｵｸﾞﾗ ﾀﾞｲｷ</t>
  </si>
  <si>
    <t>000913</t>
  </si>
  <si>
    <t>000619</t>
  </si>
  <si>
    <t>北野　耀次郎</t>
  </si>
  <si>
    <t>ｷﾀﾉ ﾖｳｼﾞﾛｳ</t>
  </si>
  <si>
    <t>010317</t>
  </si>
  <si>
    <t>神徳　元太</t>
  </si>
  <si>
    <t>ｺｳﾄｸ ｹﾞﾝﾀ</t>
  </si>
  <si>
    <t>000713</t>
  </si>
  <si>
    <t>平良　光勇真</t>
  </si>
  <si>
    <t>ﾀｲﾗ ﾋｭｳﾏ</t>
  </si>
  <si>
    <t>000926</t>
  </si>
  <si>
    <t>西口　唯人</t>
  </si>
  <si>
    <t>ﾆｼｸﾞﾁ ﾕｲﾄ</t>
  </si>
  <si>
    <t>000503</t>
  </si>
  <si>
    <t>花岡　一摩</t>
  </si>
  <si>
    <t>ﾊﾅｵｶ ｶｽﾞﾏ</t>
  </si>
  <si>
    <t>000613</t>
  </si>
  <si>
    <t>横尾　尽志</t>
  </si>
  <si>
    <t>ﾖｺｵ ﾂｸｼ</t>
  </si>
  <si>
    <t>000704</t>
  </si>
  <si>
    <t>安立　雄斗</t>
  </si>
  <si>
    <t>ｱﾀﾞﾁ ﾕｳﾄ</t>
  </si>
  <si>
    <t>001216</t>
  </si>
  <si>
    <t>000817</t>
  </si>
  <si>
    <t>惠藤　太晟</t>
  </si>
  <si>
    <t>ｴﾄｳ ﾀｲｾｲ</t>
  </si>
  <si>
    <t>000806</t>
  </si>
  <si>
    <t>亀田　瞬</t>
  </si>
  <si>
    <t>ｶﾒﾀﾞ ｼｭﾝ</t>
  </si>
  <si>
    <t>001007</t>
  </si>
  <si>
    <t>佐々木　拓朗</t>
  </si>
  <si>
    <t>ｻｻｷ ﾀｸﾛｳ</t>
  </si>
  <si>
    <t>001106</t>
  </si>
  <si>
    <t>塩見　健人</t>
  </si>
  <si>
    <t>ｼｵﾐ ｹﾝﾄ</t>
  </si>
  <si>
    <t>000429</t>
  </si>
  <si>
    <t>瀬口　礼</t>
  </si>
  <si>
    <t>ｾｸﾞﾁ ﾚｲ</t>
  </si>
  <si>
    <t>富山県</t>
  </si>
  <si>
    <t>000607</t>
  </si>
  <si>
    <t>原田　暁</t>
  </si>
  <si>
    <t>ﾊﾗﾀﾞ ｱｷﾗ</t>
  </si>
  <si>
    <t>001214</t>
  </si>
  <si>
    <t>松下　悠太郎</t>
  </si>
  <si>
    <t>ﾏﾂｼﾀ ﾕｳﾀﾛｳ</t>
  </si>
  <si>
    <t>森　優樹</t>
  </si>
  <si>
    <t>ﾓﾘ ﾕｳｷ</t>
  </si>
  <si>
    <t>000910</t>
  </si>
  <si>
    <t>王野　翔太</t>
  </si>
  <si>
    <t>ｵｳﾉ ｼｮｳﾀ</t>
  </si>
  <si>
    <t>片峯　幸鉄</t>
  </si>
  <si>
    <t>ｶﾀﾐﾈ ｺｳﾃﾂ</t>
  </si>
  <si>
    <t>000519</t>
  </si>
  <si>
    <t>ﾋｷﾀﾞ ﾅｵｷ</t>
  </si>
  <si>
    <t>000815</t>
  </si>
  <si>
    <t>入江　龍</t>
  </si>
  <si>
    <t>ｲﾘｴ ﾘｮｳ</t>
  </si>
  <si>
    <t>990417</t>
  </si>
  <si>
    <t>佐藤　涼平</t>
  </si>
  <si>
    <t>ｻﾄｳ ﾘｮｳﾍｲ</t>
  </si>
  <si>
    <t>991209</t>
  </si>
  <si>
    <t>ｵﾔﾏ ﾄﾓｽｹ</t>
  </si>
  <si>
    <t>村橋　尚記</t>
  </si>
  <si>
    <t>ﾑﾗﾊｼ ﾅｵｷ</t>
  </si>
  <si>
    <t>990517</t>
  </si>
  <si>
    <t>991001</t>
  </si>
  <si>
    <t>中山　光輝</t>
  </si>
  <si>
    <t>ﾋﾀﾞｶ ｹﾝﾄ</t>
  </si>
  <si>
    <t>000621</t>
  </si>
  <si>
    <t>ﾏﾂｵ ｼｭｳﾄ</t>
  </si>
  <si>
    <t>000513</t>
  </si>
  <si>
    <t>荒木　塁</t>
  </si>
  <si>
    <t>ｱﾗｷ ﾙｲ</t>
  </si>
  <si>
    <t>010201</t>
  </si>
  <si>
    <t>000419</t>
  </si>
  <si>
    <t>西永　凌</t>
  </si>
  <si>
    <t>ﾆｼﾅｶﾞ ﾘｮｳ</t>
  </si>
  <si>
    <t>010124</t>
  </si>
  <si>
    <t>白井　大稀</t>
  </si>
  <si>
    <t>ｼﾗｲ ﾋﾛｷ</t>
  </si>
  <si>
    <t>000408</t>
  </si>
  <si>
    <t>中尾　友哉</t>
  </si>
  <si>
    <t>ﾅｶｵ ﾕｳﾔ</t>
  </si>
  <si>
    <t>010108</t>
  </si>
  <si>
    <t>井手　優貴</t>
  </si>
  <si>
    <t>ｲﾃﾞ ﾕｳｷ</t>
  </si>
  <si>
    <t>000320</t>
  </si>
  <si>
    <t>伊藤　聖隼</t>
  </si>
  <si>
    <t>ｲﾄｳ ｷﾖﾄｼ</t>
  </si>
  <si>
    <t>990501</t>
  </si>
  <si>
    <t>長濱　駿</t>
  </si>
  <si>
    <t>ﾅｶﾞﾊﾏ ｼｭﾝ</t>
  </si>
  <si>
    <t>991011</t>
  </si>
  <si>
    <t>大谷　頼威</t>
  </si>
  <si>
    <t>ｵｵﾀﾆ ﾗｲ</t>
  </si>
  <si>
    <t>990708</t>
  </si>
  <si>
    <t>990601</t>
  </si>
  <si>
    <t>岩﨑　太志</t>
  </si>
  <si>
    <t>ｲﾜｻｷ ﾀｲｼ</t>
  </si>
  <si>
    <t>990622</t>
  </si>
  <si>
    <t>白形　優充</t>
  </si>
  <si>
    <t>ｼﾗｶﾀ ﾏｻﾐﾂ</t>
  </si>
  <si>
    <t>990815</t>
  </si>
  <si>
    <t>小田　大雅</t>
  </si>
  <si>
    <t>ｵﾀﾞ ﾀｲｶﾞ</t>
  </si>
  <si>
    <t>石原　龍聖</t>
  </si>
  <si>
    <t>ｲｼﾊﾗ ﾘｭｳｾｲ</t>
  </si>
  <si>
    <t>市川　翔太</t>
  </si>
  <si>
    <t>ｲﾁｶﾜ ｼｮｳﾀ</t>
  </si>
  <si>
    <t>山梨県</t>
  </si>
  <si>
    <t>990614</t>
  </si>
  <si>
    <t>池崎　賢太</t>
  </si>
  <si>
    <t>ｲｹｻﾞｷ ｹﾝﾀ</t>
  </si>
  <si>
    <t>990617</t>
  </si>
  <si>
    <t>山木　涼</t>
  </si>
  <si>
    <t>ﾔﾏｷ ﾘｮｳ</t>
  </si>
  <si>
    <t>000217</t>
  </si>
  <si>
    <t>武井　元希</t>
  </si>
  <si>
    <t>ﾀｹｲ ﾓﾄｷ</t>
  </si>
  <si>
    <t>000127</t>
  </si>
  <si>
    <t>亀田　靖文</t>
  </si>
  <si>
    <t>ｶﾒﾀﾞ ﾔｽﾌﾐ</t>
  </si>
  <si>
    <t>外村　祐輔</t>
  </si>
  <si>
    <t>ﾄﾑﾗ ﾕｳｽｹ</t>
  </si>
  <si>
    <t>000324</t>
  </si>
  <si>
    <t>末田　未来</t>
  </si>
  <si>
    <t>ｽｴﾀ ﾐﾗｲ</t>
  </si>
  <si>
    <t>991003</t>
  </si>
  <si>
    <t>貝塚　悠介</t>
  </si>
  <si>
    <t>ｶｲﾂﾞｶ ﾕｳｽｹ</t>
  </si>
  <si>
    <t>990928</t>
  </si>
  <si>
    <t>浅野　大樹</t>
  </si>
  <si>
    <t>ｱｻﾉ ﾀﾞｲｷ</t>
  </si>
  <si>
    <t>茨城県</t>
  </si>
  <si>
    <t>08</t>
  </si>
  <si>
    <t>小池　明生</t>
  </si>
  <si>
    <t>ｺｲｹ ｱｷｵ</t>
  </si>
  <si>
    <t>961023</t>
  </si>
  <si>
    <t>宮﨑　創太郎</t>
  </si>
  <si>
    <t>ﾐﾔｻﾞｷ ｿｳﾀﾛｳ</t>
  </si>
  <si>
    <t>990415</t>
  </si>
  <si>
    <t>宮﨑　慎太郎</t>
  </si>
  <si>
    <t>ﾐﾔｻﾞｷ ｼﾝﾀﾛｳ</t>
  </si>
  <si>
    <t>吉野　絵</t>
  </si>
  <si>
    <t>ﾖｼﾉ ｶｲ</t>
  </si>
  <si>
    <t>991031</t>
  </si>
  <si>
    <t>道津　新太</t>
  </si>
  <si>
    <t>ﾄﾞｳﾂ ｱﾗﾀ</t>
  </si>
  <si>
    <t>000120</t>
  </si>
  <si>
    <t>吉田　寛治</t>
  </si>
  <si>
    <t>ﾖｼﾀﾞ ｶﾝｼﾞ</t>
  </si>
  <si>
    <t>000110</t>
  </si>
  <si>
    <t>松川　直樹</t>
  </si>
  <si>
    <t>ﾏﾂｶﾜ ﾅｵｷ</t>
  </si>
  <si>
    <t>980407</t>
  </si>
  <si>
    <t>永留　瑞樹</t>
  </si>
  <si>
    <t>ﾅｶﾞﾄﾞﾒ ﾐｽﾞｷ</t>
  </si>
  <si>
    <t>000103</t>
  </si>
  <si>
    <t>小松　将伸</t>
  </si>
  <si>
    <t>ｺﾏﾂ ﾏｻﾉﾌﾞ</t>
  </si>
  <si>
    <t>杉尾　海飛</t>
  </si>
  <si>
    <t>ｽｷﾞｵ ｶｲﾄ</t>
  </si>
  <si>
    <t>980608</t>
  </si>
  <si>
    <t>上城　伸介</t>
  </si>
  <si>
    <t>ｶﾐｼﾞｮｳ ｼﾝｽｹ</t>
  </si>
  <si>
    <t>990514</t>
  </si>
  <si>
    <t>森　優弥</t>
  </si>
  <si>
    <t>ﾓﾘ ﾕｳﾔ</t>
  </si>
  <si>
    <t>000224</t>
  </si>
  <si>
    <t>坪内　勇樹</t>
  </si>
  <si>
    <t>ﾂﾎﾞｳﾁ ﾕｳｷ</t>
  </si>
  <si>
    <t>谷本　航輝</t>
  </si>
  <si>
    <t>ﾀﾆﾓﾄ ｺｳｷ</t>
  </si>
  <si>
    <t>000227</t>
  </si>
  <si>
    <t>990911</t>
  </si>
  <si>
    <t>小林　拓海</t>
  </si>
  <si>
    <t>ｺﾊﾞﾔｼ ﾀｸﾐ</t>
  </si>
  <si>
    <t>990917</t>
  </si>
  <si>
    <t>990813</t>
  </si>
  <si>
    <t>新潟県</t>
  </si>
  <si>
    <t>中川　達斗</t>
  </si>
  <si>
    <t>ﾅｶｶﾞﾜ ﾀﾂﾄ</t>
  </si>
  <si>
    <t>比嘉　遥</t>
  </si>
  <si>
    <t>ﾋｶﾞ ﾊﾙｶ</t>
  </si>
  <si>
    <t>新垣　太登</t>
  </si>
  <si>
    <t>ｱﾗｶｷ ﾀｲﾄ</t>
  </si>
  <si>
    <t>新崎　仁也</t>
  </si>
  <si>
    <t>ｱﾗｻｷ ﾏｻﾔ</t>
  </si>
  <si>
    <t>伊知地　駿弥</t>
  </si>
  <si>
    <t>ｲｼﾞﾁ ｼｭﾝﾔ</t>
  </si>
  <si>
    <t>畦森　智</t>
  </si>
  <si>
    <t>ｳﾈﾓﾘ ｻﾄｼ</t>
  </si>
  <si>
    <t>浦山　敦史</t>
  </si>
  <si>
    <t>ｳﾗﾔﾏ ｱﾂｼ</t>
  </si>
  <si>
    <t>大坪　青空</t>
  </si>
  <si>
    <t>ｵｵﾂﾎﾞ ｿﾗ</t>
  </si>
  <si>
    <t>000101</t>
  </si>
  <si>
    <t>岡本　慎平</t>
  </si>
  <si>
    <t>ｵｶﾓﾄ ｼﾝﾍﾟｲ</t>
  </si>
  <si>
    <t>000229</t>
  </si>
  <si>
    <t>小田　航平</t>
  </si>
  <si>
    <t>ｵﾀﾞ ｺｳﾍｲ</t>
  </si>
  <si>
    <t>甲斐　夢人</t>
  </si>
  <si>
    <t>ｶｲ ﾕﾒﾄ</t>
  </si>
  <si>
    <t>木花　琉人</t>
  </si>
  <si>
    <t>ｷﾊﾅ ﾘｭｳﾄ</t>
  </si>
  <si>
    <t>000218</t>
  </si>
  <si>
    <t>小山　結世</t>
  </si>
  <si>
    <t>ｺﾔﾏ ﾕｳｾｲ</t>
  </si>
  <si>
    <t>笹田　力</t>
  </si>
  <si>
    <t>ｻｻﾀﾞ ﾘﾂｷ</t>
  </si>
  <si>
    <t>志水　拓都</t>
  </si>
  <si>
    <t>000124</t>
  </si>
  <si>
    <t>城尾　朋季</t>
  </si>
  <si>
    <t>ｼﾛｵ ﾄﾓｷ</t>
  </si>
  <si>
    <t>新豊　航輝</t>
  </si>
  <si>
    <t>ｼﾝﾄﾖ ｺｳｷ</t>
  </si>
  <si>
    <t>鈴木　文人</t>
  </si>
  <si>
    <t>ｽｽﾞｷ ﾌﾐﾋﾄ</t>
  </si>
  <si>
    <t>早田　楓真</t>
  </si>
  <si>
    <t>ｿｳﾀﾞ ﾌｳﾏ</t>
  </si>
  <si>
    <t>000223</t>
  </si>
  <si>
    <t>竹下　塔弥</t>
  </si>
  <si>
    <t>ﾀｹｼﾀ ﾄｳﾔ</t>
  </si>
  <si>
    <t>000204</t>
  </si>
  <si>
    <t>徳重　史翔</t>
  </si>
  <si>
    <t>ﾄｸｼｹﾞ ﾌﾐﾄ</t>
  </si>
  <si>
    <t>登野　隼輔</t>
  </si>
  <si>
    <t>ﾄﾉ ｼｭﾝｽｹ</t>
  </si>
  <si>
    <t>000212</t>
  </si>
  <si>
    <t>中尾　亮太</t>
  </si>
  <si>
    <t>ﾅｶｵ ﾘｮｳﾀ</t>
  </si>
  <si>
    <t>永峰　健斗</t>
  </si>
  <si>
    <t>ﾅｶﾞﾐﾈ ﾀｹﾄ</t>
  </si>
  <si>
    <t>二宮　孝文</t>
  </si>
  <si>
    <t>ﾆﾉﾐﾔ ﾀｶﾌﾐ</t>
  </si>
  <si>
    <t>這越　力記</t>
  </si>
  <si>
    <t>ﾊｴｺｼ ﾘｷ</t>
  </si>
  <si>
    <t>萩尾　拓海</t>
  </si>
  <si>
    <t>ﾊｷﾞｵ ﾀｸﾐ</t>
  </si>
  <si>
    <t>馬場　慎太郎</t>
  </si>
  <si>
    <t>ﾊﾞﾊﾞ ｼﾝﾀﾛｳ</t>
  </si>
  <si>
    <t>ﾊﾞﾊﾞｿﾞﾉ ﾄﾓﾔ</t>
  </si>
  <si>
    <t>樋口　翔大</t>
  </si>
  <si>
    <t>ﾋｸﾞﾁ ｼｮｳﾀ</t>
  </si>
  <si>
    <t>平山　大雅</t>
  </si>
  <si>
    <t>ﾋﾗﾔﾏ ﾀｲｶﾞ</t>
  </si>
  <si>
    <t>深井　幸宏</t>
  </si>
  <si>
    <t>ﾌｶｲ ﾕｷﾋﾛ</t>
  </si>
  <si>
    <t>深山　征大</t>
  </si>
  <si>
    <t>ﾌｶﾔﾏ ｾｲﾀﾞｲ</t>
  </si>
  <si>
    <t>藤本　智大</t>
  </si>
  <si>
    <t>ﾌｼﾞﾓﾄ ﾄﾓﾋﾛ</t>
  </si>
  <si>
    <t>松崎　央雅</t>
  </si>
  <si>
    <t>ﾏﾂｻﾞｷ ｵｳｶﾞ</t>
  </si>
  <si>
    <t>松山　昇叶</t>
  </si>
  <si>
    <t>ﾏﾂﾔﾏ ｼｮｳﾄ</t>
  </si>
  <si>
    <t>溝尻　雅斗</t>
  </si>
  <si>
    <t>000330</t>
  </si>
  <si>
    <t>ﾑｺｳﾊﾞﾙ ｼﾝﾀﾛｳ</t>
  </si>
  <si>
    <t>森　琢人</t>
  </si>
  <si>
    <t>ﾓﾘ ﾀｸﾄ</t>
  </si>
  <si>
    <t>山下　孝洋</t>
  </si>
  <si>
    <t>ﾔﾏｼﾀ ﾀｶﾋﾛ</t>
  </si>
  <si>
    <t>山本　有斗</t>
  </si>
  <si>
    <t>ﾔﾏﾓﾄ ｱﾙﾄ</t>
  </si>
  <si>
    <t>山本　功輝</t>
  </si>
  <si>
    <t>ﾔﾏﾓﾄ ｺｳｷ</t>
  </si>
  <si>
    <t>用松　歩夢</t>
  </si>
  <si>
    <t>ﾖｳﾏﾂ ｱﾕﾑ</t>
  </si>
  <si>
    <t>横道　凌</t>
  </si>
  <si>
    <t>ﾖｺﾐﾁ ﾘｮｳ</t>
  </si>
  <si>
    <t>000226</t>
  </si>
  <si>
    <t>米田　直央</t>
  </si>
  <si>
    <t>ﾖﾈﾀﾞ ﾅｵ</t>
  </si>
  <si>
    <t>一瀬　雅人</t>
  </si>
  <si>
    <t>ｲﾁｾ ﾏｻﾄ</t>
  </si>
  <si>
    <t>000405</t>
  </si>
  <si>
    <t>ﾔﾏﾀﾞ ﾀｲｼ</t>
  </si>
  <si>
    <t>有林　龍生</t>
  </si>
  <si>
    <t>ｱﾘﾊﾞﾔｼ ﾘｭｳｷ</t>
  </si>
  <si>
    <t>今満　樹利</t>
  </si>
  <si>
    <t>ｲﾏﾐﾂ ｼﾞｭﾘ</t>
  </si>
  <si>
    <t>990703</t>
  </si>
  <si>
    <t>岩下　雄哉</t>
  </si>
  <si>
    <t>ｲﾜｼﾀ ﾕｳﾔ</t>
  </si>
  <si>
    <t>ｷﾀﾊﾗ ﾘｭｳｼﾝ</t>
  </si>
  <si>
    <t>990913</t>
  </si>
  <si>
    <t>990625</t>
  </si>
  <si>
    <t>ﾂｲｷ ｹｲｽｹ</t>
  </si>
  <si>
    <t>990731</t>
  </si>
  <si>
    <t>初田　進</t>
  </si>
  <si>
    <t>溝口　陸真</t>
  </si>
  <si>
    <t>ﾐｿﾞｸﾞﾁ ﾘｸﾏ</t>
  </si>
  <si>
    <t>安永　彬人</t>
  </si>
  <si>
    <t>ﾔｽﾅｶﾞ ｱｷﾄ</t>
  </si>
  <si>
    <t>ﾔﾏｻｷ ｼｮｳﾍｲ</t>
  </si>
  <si>
    <t>991221</t>
  </si>
  <si>
    <t>渡辺　慎也</t>
  </si>
  <si>
    <t>ﾜﾀﾅﾍﾞ ｼﾝﾔ</t>
  </si>
  <si>
    <t>薬師寺　典亮</t>
  </si>
  <si>
    <t>ﾔｸｼｼﾞ ﾌﾐｱｷ</t>
  </si>
  <si>
    <t>000904</t>
  </si>
  <si>
    <t>山口　大地</t>
  </si>
  <si>
    <t>ﾔﾏｸﾞﾁ ﾀﾞｲﾁ</t>
  </si>
  <si>
    <t>001023</t>
  </si>
  <si>
    <t>ｲﾃﾞ ﾀｲｾｲ</t>
  </si>
  <si>
    <t>010204</t>
  </si>
  <si>
    <t>織田　颯太</t>
  </si>
  <si>
    <t>ｵﾀﾞ ｿｳﾀ</t>
  </si>
  <si>
    <t>000630</t>
  </si>
  <si>
    <t>ｺｸﾞﾚ ｱﾕﾑ</t>
  </si>
  <si>
    <t>木原　雄大</t>
  </si>
  <si>
    <t>ｷﾊﾗ ﾕｳﾀﾞｲ</t>
  </si>
  <si>
    <t>000409</t>
  </si>
  <si>
    <t>ｻﾄｳ ｹｲﾄ</t>
  </si>
  <si>
    <t>000602</t>
  </si>
  <si>
    <t>ﾃｼﾏ ｿｳｲﾁﾛｳ</t>
  </si>
  <si>
    <t>010120</t>
  </si>
  <si>
    <t>久冨　大嗣</t>
  </si>
  <si>
    <t>姫野　辰也</t>
  </si>
  <si>
    <t>ﾋﾒﾉ ﾀﾂﾔ</t>
  </si>
  <si>
    <t>001108</t>
  </si>
  <si>
    <t>白川　智也</t>
  </si>
  <si>
    <t>ｼﾗｶﾜ ﾄﾓﾔ</t>
  </si>
  <si>
    <t>000707</t>
  </si>
  <si>
    <t>010311</t>
  </si>
  <si>
    <t>001024</t>
  </si>
  <si>
    <t>ﾏｴﾑﾗ ｹｲｽｹ</t>
  </si>
  <si>
    <t>000410</t>
  </si>
  <si>
    <t>上原　健太郎</t>
  </si>
  <si>
    <t>ｳｴﾊﾗ ｹﾝﾀﾛｳ</t>
  </si>
  <si>
    <t>田崎　二千翔</t>
  </si>
  <si>
    <t>ﾀｻｷ ﾆﾁｶ</t>
  </si>
  <si>
    <t>000807</t>
  </si>
  <si>
    <t>001124</t>
  </si>
  <si>
    <t>村上　清瑠</t>
  </si>
  <si>
    <t>010105</t>
  </si>
  <si>
    <t>望月　拓海</t>
  </si>
  <si>
    <t>ﾓﾁﾂﾞｷ ﾀｸﾐ</t>
  </si>
  <si>
    <t>000521</t>
  </si>
  <si>
    <t>000911</t>
  </si>
  <si>
    <t>富田　海</t>
  </si>
  <si>
    <t>ﾄﾐﾀ ｶｲ</t>
  </si>
  <si>
    <t>000415</t>
  </si>
  <si>
    <t>伊是名　祐希</t>
  </si>
  <si>
    <t>ｲｾﾞﾅ ﾕｳｷ</t>
  </si>
  <si>
    <t>000326</t>
  </si>
  <si>
    <t>崎山　喜志</t>
  </si>
  <si>
    <t>ｻｷﾔﾏ ﾖｼﾕｷ</t>
  </si>
  <si>
    <t>當真　佑太</t>
  </si>
  <si>
    <t>ﾄｳﾏ ﾕｳﾀ</t>
  </si>
  <si>
    <t>000105</t>
  </si>
  <si>
    <t>ﾀﾏﾅﾊ ｹｲｽｹ</t>
  </si>
  <si>
    <t>990626</t>
  </si>
  <si>
    <t>本村　大和</t>
  </si>
  <si>
    <t>ﾓﾄﾑﾗ ﾔﾏﾄ</t>
  </si>
  <si>
    <t>000225</t>
  </si>
  <si>
    <t>比嘉　航斗</t>
  </si>
  <si>
    <t>安里　良也</t>
  </si>
  <si>
    <t>010211</t>
  </si>
  <si>
    <t>仲村渠　雄太</t>
  </si>
  <si>
    <t>001013</t>
  </si>
  <si>
    <t>伊藤　夢希斗</t>
  </si>
  <si>
    <t>001218</t>
  </si>
  <si>
    <t>仲田　一星</t>
  </si>
  <si>
    <t>010228</t>
  </si>
  <si>
    <t>大野　銀太</t>
  </si>
  <si>
    <t>000628</t>
  </si>
  <si>
    <t>外間　凌雅</t>
  </si>
  <si>
    <t>ﾀﾅｶ ﾋｲﾄ</t>
  </si>
  <si>
    <t>000927</t>
  </si>
  <si>
    <t>日高　啓人</t>
  </si>
  <si>
    <t>ﾋﾀﾞｶ ｹｲﾄ</t>
  </si>
  <si>
    <t>黒木　光大</t>
  </si>
  <si>
    <t>990520</t>
  </si>
  <si>
    <t>河野　新之介</t>
  </si>
  <si>
    <t>ｶﾜﾉ ｼﾝﾉｽｹ</t>
  </si>
  <si>
    <t>壹岐　翼</t>
  </si>
  <si>
    <t>ｲｷ ﾂﾊﾞｻ</t>
  </si>
  <si>
    <t>010305</t>
  </si>
  <si>
    <t>ｲｼｲ ﾀｲｾｲ</t>
  </si>
  <si>
    <t>001116</t>
  </si>
  <si>
    <t>石田　哲大</t>
  </si>
  <si>
    <t>ｲｼﾀﾞ ﾃﾂﾋﾛ</t>
  </si>
  <si>
    <t>000420</t>
  </si>
  <si>
    <t>ｲﾏﾑﾗ ｹｲｽｹ</t>
  </si>
  <si>
    <t>ｳｴﾊﾗ ﾕｳﾏ</t>
  </si>
  <si>
    <t>000724</t>
  </si>
  <si>
    <t>牛込　赳幹</t>
  </si>
  <si>
    <t>ｳｼｺﾞﾒ ｲﾌﾞｷ</t>
  </si>
  <si>
    <t>ｵｵｸﾎﾞ ｺｳｷ</t>
  </si>
  <si>
    <t>000530</t>
  </si>
  <si>
    <t>ｵｵｸﾎﾞ ﾕｳｷ</t>
  </si>
  <si>
    <t>000510</t>
  </si>
  <si>
    <t>ｵｶﾞﾜ ﾁﾋﾛ</t>
  </si>
  <si>
    <t>ｶﾀｵｶ ﾀﾞｲｽｹ</t>
  </si>
  <si>
    <t>001006</t>
  </si>
  <si>
    <t>ｶﾜｶﾐ ﾀｸﾏ</t>
  </si>
  <si>
    <t>001217</t>
  </si>
  <si>
    <t>ｸﾎﾞﾀ ﾀﾞｲｷ</t>
  </si>
  <si>
    <t>000808</t>
  </si>
  <si>
    <t>ｺｴﾀﾞ ﾀｹﾐ</t>
  </si>
  <si>
    <t>000826</t>
  </si>
  <si>
    <t>ｺﾞﾄｳ ﾘﾂｷ</t>
  </si>
  <si>
    <t>000818</t>
  </si>
  <si>
    <t>ｻｻｷ ﾘｸ</t>
  </si>
  <si>
    <t>010216</t>
  </si>
  <si>
    <t>佐藤　翔</t>
  </si>
  <si>
    <t>ｻﾄｳ ｶｹﾙ</t>
  </si>
  <si>
    <t>000531</t>
  </si>
  <si>
    <t>ｻﾄｳ ﾀｲｷ</t>
  </si>
  <si>
    <t>000505</t>
  </si>
  <si>
    <t>杉本　和繁</t>
  </si>
  <si>
    <t>ｽｷﾞﾓﾄ ｶｽﾞｼｹﾞ</t>
  </si>
  <si>
    <t>001114</t>
  </si>
  <si>
    <t>ﾀｶﾀﾞ ｺｳﾍｲ</t>
  </si>
  <si>
    <t>000819</t>
  </si>
  <si>
    <t>ﾀｶﾊﾗ ｶｲｾｲ</t>
  </si>
  <si>
    <t>高原　裕成</t>
  </si>
  <si>
    <t>ﾀｶﾊﾗ ﾕｳｾｲ</t>
  </si>
  <si>
    <t>竹本　悠朔</t>
  </si>
  <si>
    <t>ﾀｹﾓﾄ ﾕｳｻｸ</t>
  </si>
  <si>
    <t>000424</t>
  </si>
  <si>
    <t>ﾀﾆｵ ﾄｼｷ</t>
  </si>
  <si>
    <t>000829</t>
  </si>
  <si>
    <t>ﾀﾆﾓﾄ ｼｮｳﾔ</t>
  </si>
  <si>
    <t>001219</t>
  </si>
  <si>
    <t>ﾀﾈｲﾁ ﾋﾛｷ</t>
  </si>
  <si>
    <t>鶴本　雄大</t>
  </si>
  <si>
    <t>ﾂﾙﾓﾄ ﾕｳﾀﾞｲ</t>
  </si>
  <si>
    <t>000918</t>
  </si>
  <si>
    <t>ﾄｸﾅｶﾞ ﾕｳｷ</t>
  </si>
  <si>
    <t>001213</t>
  </si>
  <si>
    <t>ﾊｾｶﾞﾜ ｶﾝ</t>
  </si>
  <si>
    <t>ﾋﾛﾓﾘ ｱﾂﾔ</t>
  </si>
  <si>
    <t>古庄　健聖</t>
  </si>
  <si>
    <t>ﾌﾙｼｮｳ ｹﾝｾｲ</t>
  </si>
  <si>
    <t>001221</t>
  </si>
  <si>
    <t>南　辰貴</t>
  </si>
  <si>
    <t>ﾐﾅﾐ ﾀﾂｷ</t>
  </si>
  <si>
    <t>000618</t>
  </si>
  <si>
    <t>000620</t>
  </si>
  <si>
    <t>ﾓﾁﾂﾞｷ ｼｮｳﾀ</t>
  </si>
  <si>
    <t>ﾓﾄｷ ﾚﾝ</t>
  </si>
  <si>
    <t>000722</t>
  </si>
  <si>
    <t>ﾓﾓｻﾞｷ ﾕｳﾍｲ</t>
  </si>
  <si>
    <t>ﾓﾘ ｼｮｳｺﾞ</t>
  </si>
  <si>
    <t>000608</t>
  </si>
  <si>
    <t>ﾔﾏｸﾞﾁ ｹﾝﾀ</t>
  </si>
  <si>
    <t>001127</t>
  </si>
  <si>
    <t>ﾔﾏｸﾞﾁ ｿｳﾀ</t>
  </si>
  <si>
    <t>000509</t>
  </si>
  <si>
    <t>ﾔﾏｼﾀ ｺｳｾｲ</t>
  </si>
  <si>
    <t>岐阜県</t>
  </si>
  <si>
    <t>001122</t>
  </si>
  <si>
    <t>耒田　侑也</t>
  </si>
  <si>
    <t>ﾗｲﾀ ﾕｳﾔ</t>
  </si>
  <si>
    <t>000413</t>
  </si>
  <si>
    <t>ﾜﾀﾍﾞ ﾀｹﾙ</t>
  </si>
  <si>
    <t>000423</t>
  </si>
  <si>
    <t>原　佑介</t>
  </si>
  <si>
    <t>ﾊﾗ ﾕｳｽｹ</t>
  </si>
  <si>
    <t>010322</t>
  </si>
  <si>
    <t>小林　快翔</t>
  </si>
  <si>
    <t>ｺﾊﾞﾔｼ ｶｲﾄ</t>
  </si>
  <si>
    <t>010226</t>
  </si>
  <si>
    <t>ｵｶｻﾞｷ ﾄｳﾔ</t>
  </si>
  <si>
    <t>991021</t>
  </si>
  <si>
    <t>990822</t>
  </si>
  <si>
    <t>990720</t>
  </si>
  <si>
    <t>010324</t>
  </si>
  <si>
    <t>崎間　恒之介</t>
  </si>
  <si>
    <t>杉村　一馬</t>
  </si>
  <si>
    <t>990828</t>
  </si>
  <si>
    <t>990904</t>
  </si>
  <si>
    <t>山口　賢人</t>
  </si>
  <si>
    <t>濵砂　翔</t>
  </si>
  <si>
    <t>990430</t>
  </si>
  <si>
    <t>川原　唯飛</t>
  </si>
  <si>
    <t>ｶﾜﾊﾗ ﾕｲﾄ</t>
  </si>
  <si>
    <t>010130</t>
  </si>
  <si>
    <t>佐世保工業高等専門学校</t>
  </si>
  <si>
    <t>井上　聖也</t>
  </si>
  <si>
    <t>ｲﾉｳｴ ｾｲﾔ</t>
  </si>
  <si>
    <t>000921</t>
  </si>
  <si>
    <t>郷原　大晴</t>
  </si>
  <si>
    <t>ｺﾞｳﾊﾗ ﾀｲｾｲ</t>
  </si>
  <si>
    <t>000706</t>
  </si>
  <si>
    <t>小畠　康成</t>
  </si>
  <si>
    <t>ｺﾊﾞﾀｹ ﾔｽﾅﾘ</t>
  </si>
  <si>
    <t>高木　龍一</t>
  </si>
  <si>
    <t>ﾀｶｷ ﾘｭｳｲﾁ</t>
  </si>
  <si>
    <t>中路　雄太</t>
  </si>
  <si>
    <t>ﾅｶｼﾞ ﾕｳﾀ</t>
  </si>
  <si>
    <t>二田　義大</t>
  </si>
  <si>
    <t>ﾆﾀ ﾖｼﾋﾛ</t>
  </si>
  <si>
    <t>000609</t>
  </si>
  <si>
    <t>平井　和士</t>
  </si>
  <si>
    <t>ﾋﾗｲ ﾔﾏﾄ</t>
  </si>
  <si>
    <t>000517</t>
  </si>
  <si>
    <t>深川　剛士</t>
  </si>
  <si>
    <t>ﾌｶｶﾞﾜ ﾀｹｼ</t>
  </si>
  <si>
    <t>001027</t>
  </si>
  <si>
    <t>本間　諒一</t>
  </si>
  <si>
    <t>ﾎﾝﾏ ﾘｮｳｲﾁ</t>
  </si>
  <si>
    <t>高知県</t>
  </si>
  <si>
    <t>森戸　大地</t>
  </si>
  <si>
    <t>ﾓﾘﾄ ﾀﾞｲﾁ</t>
  </si>
  <si>
    <t>000406</t>
  </si>
  <si>
    <t>横田　幹太</t>
  </si>
  <si>
    <t>ﾖｺﾀ ｶﾝﾀ</t>
  </si>
  <si>
    <t>991015</t>
  </si>
  <si>
    <t>貴島　新也</t>
  </si>
  <si>
    <t>ｷｼﾞﾏ ｼﾝﾔ</t>
  </si>
  <si>
    <t>000426</t>
  </si>
  <si>
    <t>991107</t>
  </si>
  <si>
    <t>ｵｸ ｼｭｳﾀ</t>
  </si>
  <si>
    <t>991222</t>
  </si>
  <si>
    <t>ﾌﾅﾓﾄ ｼｭﾝｽｹ</t>
  </si>
  <si>
    <t>991122</t>
  </si>
  <si>
    <t>村橋　暁</t>
  </si>
  <si>
    <t>ﾑﾗﾊｼ ｻﾄﾙ</t>
  </si>
  <si>
    <t>990525</t>
  </si>
  <si>
    <t>弓削　佑太</t>
  </si>
  <si>
    <t>ﾕｹﾞ ﾕｳﾀ</t>
  </si>
  <si>
    <t>000523</t>
  </si>
  <si>
    <t>福留　勘太</t>
  </si>
  <si>
    <t>ﾌｸﾄﾞﾒ ｶﾝﾀ</t>
  </si>
  <si>
    <t>000629</t>
  </si>
  <si>
    <t>水野　龍汰</t>
  </si>
  <si>
    <t>ﾐｽﾞﾉ ﾘｭｳﾀ</t>
  </si>
  <si>
    <t>001102</t>
  </si>
  <si>
    <t>ﾄﾖﾋﾗ ｺｳｽｹ</t>
  </si>
  <si>
    <t>990506</t>
  </si>
  <si>
    <t>倉員　友希</t>
  </si>
  <si>
    <t>001105</t>
  </si>
  <si>
    <t>井谷　京登</t>
  </si>
  <si>
    <t>ｲﾀﾆ ｹｲﾄ</t>
  </si>
  <si>
    <t>仁泉　大樹</t>
  </si>
  <si>
    <t>ﾆｲｽﾞﾐ ﾋﾛｷ</t>
  </si>
  <si>
    <t>佐藤　一真</t>
  </si>
  <si>
    <t>ｻﾄｳ ｶｽﾞﾏ</t>
  </si>
  <si>
    <t>000908</t>
  </si>
  <si>
    <t>ﾋﾗﾊﾀ ﾖｼｷ</t>
  </si>
  <si>
    <t>長崎総合科学大学</t>
  </si>
  <si>
    <t>990723</t>
  </si>
  <si>
    <t>吉次　翔</t>
  </si>
  <si>
    <t>ﾖｼﾂｸﾞ ｼｮｳ</t>
  </si>
  <si>
    <t>ｶﾄｳ ﾕｳｼﾞﾛｳ</t>
  </si>
  <si>
    <t>000809</t>
  </si>
  <si>
    <t>道下　倫成</t>
  </si>
  <si>
    <t>ﾐﾁｼﾀ ﾘﾝｾｲ</t>
  </si>
  <si>
    <t>福岡工業大学</t>
  </si>
  <si>
    <t>000507</t>
  </si>
  <si>
    <t>990410</t>
  </si>
  <si>
    <t>稲田　哲伸</t>
  </si>
  <si>
    <t>ｲﾅﾀﾞ ﾃｯｼﾝ</t>
  </si>
  <si>
    <t>990428</t>
  </si>
  <si>
    <t>宮本　塁紀</t>
  </si>
  <si>
    <t>ﾐﾔﾓﾄ ﾙｲｷ</t>
  </si>
  <si>
    <t>980503</t>
  </si>
  <si>
    <t>中村　雄人</t>
  </si>
  <si>
    <t>ﾅｶﾑﾗ ﾕｳﾄ</t>
  </si>
  <si>
    <t>岡崎　隼弥</t>
  </si>
  <si>
    <t>ｵｶｻﾞｷ ｼｭﾝﾔ</t>
  </si>
  <si>
    <t>大城　希月</t>
  </si>
  <si>
    <t>ｵｵｼﾛ ｷﾂﾞｷ</t>
  </si>
  <si>
    <t>田中　隆太郎</t>
  </si>
  <si>
    <t>ﾀﾅｶ ﾘｭｳﾀﾛｳ</t>
  </si>
  <si>
    <t>阿座上　朝輝</t>
  </si>
  <si>
    <t>ｱｻﾞｶﾐ ﾄﾓｷ</t>
  </si>
  <si>
    <t>福田　理仁</t>
  </si>
  <si>
    <t>ﾌｸﾀﾞ ﾀｶﾋﾄ</t>
  </si>
  <si>
    <t>980119</t>
  </si>
  <si>
    <t>三田　智己</t>
  </si>
  <si>
    <t>ｻﾝﾀﾞ ﾄﾓｷ</t>
  </si>
  <si>
    <t>000802</t>
  </si>
  <si>
    <t>010223</t>
  </si>
  <si>
    <t>廣田　元輝</t>
  </si>
  <si>
    <t>ﾋﾛﾀ ｹﾞﾝｷ</t>
  </si>
  <si>
    <t>ｵｵﾉ ﾅｵｷ</t>
  </si>
  <si>
    <t>000731</t>
  </si>
  <si>
    <t>堤　達也</t>
  </si>
  <si>
    <t>ﾂﾂﾐ ﾀﾂﾔ</t>
  </si>
  <si>
    <t>001017</t>
  </si>
  <si>
    <t>ﾑﾄｳ ｲｸﾐ</t>
  </si>
  <si>
    <t>001010</t>
  </si>
  <si>
    <t>川上　慶一郎</t>
  </si>
  <si>
    <t>ｶﾜｶﾐ ｹｲｲﾁﾛｳ</t>
  </si>
  <si>
    <t>本田　人士</t>
  </si>
  <si>
    <t>ﾎﾝﾀﾞ ﾋﾄｼ</t>
  </si>
  <si>
    <t>000716</t>
  </si>
  <si>
    <t>有働　月</t>
  </si>
  <si>
    <t>ｳﾄﾞｳ ﾙﾅ</t>
  </si>
  <si>
    <t>山脇　竜馬</t>
  </si>
  <si>
    <t>ﾔﾏﾜｷ ﾘｮｳﾏ</t>
  </si>
  <si>
    <t>000903</t>
  </si>
  <si>
    <t>中澤　大誓</t>
  </si>
  <si>
    <t>ﾅｶｻﾞﾜ ﾀｲｾｲ</t>
  </si>
  <si>
    <t>松岡　健太郎</t>
  </si>
  <si>
    <t>ﾏﾂｵｶ ｹﾝﾀﾛｳ</t>
  </si>
  <si>
    <t>鋲賀　一駿</t>
  </si>
  <si>
    <t>ﾋﾞｮｳｶﾞ ｶｽﾞﾄｼ</t>
  </si>
  <si>
    <t>000603</t>
  </si>
  <si>
    <t>竹下　樹</t>
  </si>
  <si>
    <t>ﾀｹｼﾀ ﾀﾂｷ</t>
  </si>
  <si>
    <t>吉田　渉</t>
  </si>
  <si>
    <t>ﾖｼﾀﾞ ｼｮｳ</t>
  </si>
  <si>
    <t>原武　宏敬</t>
  </si>
  <si>
    <t>ﾊﾗﾀｹ ﾋﾛﾀｶ</t>
  </si>
  <si>
    <t>990425</t>
  </si>
  <si>
    <t>紀伊　雄大</t>
  </si>
  <si>
    <t>ｷｲ ﾕｳﾀﾞｲ</t>
  </si>
  <si>
    <t>990803</t>
  </si>
  <si>
    <t>大山　望夢</t>
  </si>
  <si>
    <t>ｵｵﾔﾏ ﾉｿﾞﾑ</t>
  </si>
  <si>
    <t>鶴田　理久</t>
  </si>
  <si>
    <t>ﾂﾙﾀ ﾘｸ</t>
  </si>
  <si>
    <t>990307</t>
  </si>
  <si>
    <t>安楽　涼允</t>
  </si>
  <si>
    <t>ｱﾝﾗｸ ﾘｮｳｽｹ</t>
  </si>
  <si>
    <t>990721</t>
  </si>
  <si>
    <t>山口　智仁</t>
  </si>
  <si>
    <t>ﾔﾏｸﾞﾁ ﾄﾓﾋﾄ</t>
  </si>
  <si>
    <t>石丸　友豊</t>
  </si>
  <si>
    <t>ｲｼﾏﾙ ﾕｳﾎｳ</t>
  </si>
  <si>
    <t>991124</t>
  </si>
  <si>
    <t>太田　匠哉</t>
  </si>
  <si>
    <t>ｵｵﾀ ﾀｸﾔ</t>
  </si>
  <si>
    <t>三好　真尋</t>
  </si>
  <si>
    <t>ﾐﾖｼ ﾏﾋﾛ</t>
  </si>
  <si>
    <t>990608</t>
  </si>
  <si>
    <t>肥後　俊祐</t>
  </si>
  <si>
    <t>ﾋｺﾞ ｼｭﾝｽｹ</t>
  </si>
  <si>
    <t>010209</t>
  </si>
  <si>
    <t>吉瀬　星</t>
  </si>
  <si>
    <t>ﾖｼｾ ﾋｶﾙ</t>
  </si>
  <si>
    <t>001120</t>
  </si>
  <si>
    <t>小林　誠太</t>
  </si>
  <si>
    <t>ｺﾊﾞﾔｼ ｾｲﾀ</t>
  </si>
  <si>
    <t>000528</t>
  </si>
  <si>
    <t>玖保　克弥</t>
  </si>
  <si>
    <t>ｸﾎﾞ ｶﾂﾔ</t>
  </si>
  <si>
    <t>岡田　樹</t>
  </si>
  <si>
    <t>ｵｶﾀﾞ ﾀﾂｷ</t>
  </si>
  <si>
    <t>000922</t>
  </si>
  <si>
    <t>成迫　昭太</t>
  </si>
  <si>
    <t>ﾅﾘｻｺ ｼｮｳﾀ</t>
  </si>
  <si>
    <t>990914</t>
  </si>
  <si>
    <t>ｶｷｳﾁ ﾋﾅﾀ</t>
  </si>
  <si>
    <t>ｳﾁ ｾｲｲﾁﾛｳ</t>
  </si>
  <si>
    <t>001222</t>
  </si>
  <si>
    <t>ｱﾘｶﾜ ｹｲﾄ</t>
  </si>
  <si>
    <t>000126</t>
  </si>
  <si>
    <t>ｳｼｼﾞﾏ ﾄｼｷ</t>
  </si>
  <si>
    <t>010101</t>
  </si>
  <si>
    <t>ｵｵｲｼ ﾕｳｷ</t>
  </si>
  <si>
    <t>000403</t>
  </si>
  <si>
    <t>ｵｵﾔﾏ ｺｳｷ</t>
  </si>
  <si>
    <t>ｶﾊﾞｼﾏ ﾃｯﾍﾟｲ</t>
  </si>
  <si>
    <t>001018</t>
  </si>
  <si>
    <t>ｶﾜﾊﾞﾀ ｶｽﾞﾔ</t>
  </si>
  <si>
    <t>001104</t>
  </si>
  <si>
    <t>ｻﾀｹ ﾕｳﾀ</t>
  </si>
  <si>
    <t>ｼﾝﾑﾗ ｱﾕﾑ</t>
  </si>
  <si>
    <t>010219</t>
  </si>
  <si>
    <t>ﾏﾂﾀﾞ ﾘｭｳｾｲ</t>
  </si>
  <si>
    <t>ｲﾃﾞ ﾋﾛﾄ</t>
  </si>
  <si>
    <t>000612</t>
  </si>
  <si>
    <t>大倉　隆平</t>
  </si>
  <si>
    <t>ｵｵｸﾗ ﾘｭｳﾍｲ</t>
  </si>
  <si>
    <t>宮崎　光生</t>
  </si>
  <si>
    <t>西村　健介</t>
  </si>
  <si>
    <t>ﾆｼﾑﾗ ｹﾝｽｹ</t>
  </si>
  <si>
    <t>秋吉　遥輝</t>
  </si>
  <si>
    <t>001021</t>
  </si>
  <si>
    <t>高谷　龍平</t>
  </si>
  <si>
    <t>ﾀｶﾔ ﾘｭｳﾍｲ</t>
  </si>
  <si>
    <t>月脚　涼太</t>
  </si>
  <si>
    <t>ﾂｷｱｼ ﾘｮｳﾀ</t>
  </si>
  <si>
    <t>藤末　典久</t>
  </si>
  <si>
    <t>ﾌｼﾞｽｴ ﾉﾘﾋｻ</t>
  </si>
  <si>
    <t>990912</t>
  </si>
  <si>
    <t>真子　竜一</t>
  </si>
  <si>
    <t>ﾏﾅｺﾞ ﾘｭｳｲﾁ</t>
  </si>
  <si>
    <t>000720</t>
  </si>
  <si>
    <t>松尾　温人</t>
  </si>
  <si>
    <t>ﾏﾂｵ ﾊﾙﾄ</t>
  </si>
  <si>
    <t>三原　翔</t>
  </si>
  <si>
    <t>ﾐﾊﾗ ｶｹﾙ</t>
  </si>
  <si>
    <t>000417</t>
  </si>
  <si>
    <t>宮本　雅史</t>
  </si>
  <si>
    <t>ﾐﾔﾓﾄ ﾏｻﾌﾐ</t>
  </si>
  <si>
    <t>吉田　聖心</t>
  </si>
  <si>
    <t>ﾖｼﾀﾞ ｾｲｼﾝ</t>
  </si>
  <si>
    <t>000121</t>
  </si>
  <si>
    <t>木原　愼吾</t>
  </si>
  <si>
    <t>ｷﾊﾗ ｼﾝｺﾞ</t>
  </si>
  <si>
    <t>010109</t>
  </si>
  <si>
    <t>銭本　捺</t>
  </si>
  <si>
    <t>ｾﾞﾆﾓﾄ ﾅﾂ</t>
  </si>
  <si>
    <t>010122</t>
  </si>
  <si>
    <t>千々松　皇陽</t>
  </si>
  <si>
    <t>ﾁﾁﾞﾏﾂ ｺｳﾖｳ</t>
  </si>
  <si>
    <t>010128</t>
  </si>
  <si>
    <t>下迫田　衛</t>
  </si>
  <si>
    <t>ｼﾓｻｺﾀﾞ ﾏﾓﾙ</t>
  </si>
  <si>
    <t>石橋　侑士</t>
  </si>
  <si>
    <t>大鷲　優紀</t>
  </si>
  <si>
    <t>ｵｵﾜｼ ﾕｳｷ</t>
  </si>
  <si>
    <t>000314</t>
  </si>
  <si>
    <t>古田　龍嗣</t>
  </si>
  <si>
    <t>ﾌﾙﾀ ﾘｮｳｼﾞ</t>
  </si>
  <si>
    <t>000520</t>
  </si>
  <si>
    <t>中島　汐音</t>
  </si>
  <si>
    <t>ﾅｶｼﾏ ｼｵﾝ</t>
  </si>
  <si>
    <t>山本　涼太</t>
  </si>
  <si>
    <t>ﾔﾏﾓﾄ ﾘｮｳﾀ</t>
  </si>
  <si>
    <t>001016</t>
  </si>
  <si>
    <t>ｻｻｷ ﾚﾝﾀ</t>
  </si>
  <si>
    <t>010319</t>
  </si>
  <si>
    <t>松下　太紀</t>
  </si>
  <si>
    <t>ﾏﾂｼﾀ ﾀｲｷ</t>
  </si>
  <si>
    <t>弘光　正宗</t>
  </si>
  <si>
    <t>ﾋﾛﾐﾂ ﾏｻﾑﾈ</t>
  </si>
  <si>
    <t>010119</t>
  </si>
  <si>
    <t>橋口　玲弥</t>
  </si>
  <si>
    <t>ﾊｼｸﾞﾁ ﾚｲﾔ</t>
  </si>
  <si>
    <t>知名　海翔</t>
  </si>
  <si>
    <t>ﾁﾅ ｶｲﾄ</t>
  </si>
  <si>
    <t>000909</t>
  </si>
  <si>
    <t>阿南　龍生</t>
  </si>
  <si>
    <t>ｱﾅﾝ ﾘｭｳｾｲ</t>
  </si>
  <si>
    <t>岩下　翔太</t>
  </si>
  <si>
    <t>ｲﾜｼﾀ ｼｮｳﾀ</t>
  </si>
  <si>
    <t>久保田　洋平</t>
  </si>
  <si>
    <t>ｸﾎﾞﾀ ﾖｳﾍｲ</t>
  </si>
  <si>
    <t>ﾀｻｷ ﾕｳﾀ</t>
  </si>
  <si>
    <t>唯　直道</t>
  </si>
  <si>
    <t>ﾀﾀﾞ ﾅｵﾐﾁ</t>
  </si>
  <si>
    <t>000823</t>
  </si>
  <si>
    <t>松浦　圭志</t>
  </si>
  <si>
    <t>ﾏﾂｳﾗ ｹｲｼ</t>
  </si>
  <si>
    <t>001111</t>
  </si>
  <si>
    <t>中川　拓</t>
  </si>
  <si>
    <t>ﾅｶｶﾞﾜ ﾀｸﾐ</t>
  </si>
  <si>
    <t>000721</t>
  </si>
  <si>
    <t>束野　雄介</t>
  </si>
  <si>
    <t>ﾂｶﾉ ﾕｳｽｹ</t>
  </si>
  <si>
    <t>010106</t>
  </si>
  <si>
    <t>ﾔﾏｼﾀ ｱﾂﾔ</t>
  </si>
  <si>
    <t>001022</t>
  </si>
  <si>
    <t>島田　青空</t>
  </si>
  <si>
    <t>ｼﾏﾀﾞ ｿﾗ</t>
  </si>
  <si>
    <t>武田　莞平</t>
  </si>
  <si>
    <t>ﾀｹﾀﾞ ｶﾝﾍﾟｲ</t>
  </si>
  <si>
    <t>991016</t>
  </si>
  <si>
    <t>松本　圭司</t>
  </si>
  <si>
    <t>ﾏﾂﾓﾄ ｹｲｼ</t>
  </si>
  <si>
    <t>山内　柊史</t>
  </si>
  <si>
    <t>001223</t>
  </si>
  <si>
    <t>轟木　拓武</t>
  </si>
  <si>
    <t>ﾄﾄﾞﾛｷ ﾋﾛﾑ</t>
  </si>
  <si>
    <t>荒岡　秀伍</t>
  </si>
  <si>
    <t>ｱﾗｵｶ ｼｭｳｺﾞ</t>
  </si>
  <si>
    <t>徳島県</t>
  </si>
  <si>
    <t>山上　海</t>
  </si>
  <si>
    <t>ﾔﾏｳｴ ｶｲ</t>
  </si>
  <si>
    <t>991130</t>
  </si>
  <si>
    <t>永瀧　聡士</t>
  </si>
  <si>
    <t>ﾅｶﾞﾀｷ ｻﾄｼ</t>
  </si>
  <si>
    <t>000915</t>
  </si>
  <si>
    <t>武田　空</t>
  </si>
  <si>
    <t>ﾀｹﾀﾞ ｿﾗ</t>
  </si>
  <si>
    <t>田島　圭祐</t>
  </si>
  <si>
    <t>ﾀｼﾏ ｹｲｽｹ</t>
  </si>
  <si>
    <t>田中　塁</t>
  </si>
  <si>
    <t>ﾀﾅｶ ﾙｲ</t>
  </si>
  <si>
    <t>山内　海渡</t>
  </si>
  <si>
    <t>ﾔﾏｳﾁ ｶｲﾄ</t>
  </si>
  <si>
    <t>000207</t>
  </si>
  <si>
    <t>近藤　銀河</t>
  </si>
  <si>
    <t>ｺﾝﾄﾞｳ ｷﾞﾝｶﾞ</t>
  </si>
  <si>
    <t>001211</t>
  </si>
  <si>
    <t>990921</t>
  </si>
  <si>
    <t>001109</t>
  </si>
  <si>
    <t>ｱｻﾀﾞ ﾄﾓｷ</t>
  </si>
  <si>
    <t>江田　惇哉</t>
  </si>
  <si>
    <t>ｴﾀﾞ ｼﾞｭﾝﾔ</t>
  </si>
  <si>
    <t>010125</t>
  </si>
  <si>
    <t>平居　優一</t>
  </si>
  <si>
    <t>ﾋﾗｲ ﾕｳｲﾁ</t>
  </si>
  <si>
    <t>000810</t>
  </si>
  <si>
    <t>ｶｼﾞﾜﾗ ｼｮｳｲﾁﾛｳ</t>
  </si>
  <si>
    <t>大津　安沙菜</t>
  </si>
  <si>
    <t>ｵｵﾂ ｱｻﾅ</t>
  </si>
  <si>
    <t>001129</t>
  </si>
  <si>
    <t>平岡　美紀</t>
  </si>
  <si>
    <t>ﾋﾗｵｶ ﾐｷ</t>
  </si>
  <si>
    <t>石川　茉由</t>
  </si>
  <si>
    <t>ｲｼｶﾜ ﾏﾕ</t>
  </si>
  <si>
    <t>991009</t>
  </si>
  <si>
    <t>ｴｶﾞｼﾗ ﾅｵｺ</t>
  </si>
  <si>
    <t>ﾋｶﾞ ｱﾔﾉ</t>
  </si>
  <si>
    <t>ｷﾀﾑﾗ ﾚｲｶ</t>
  </si>
  <si>
    <t>福原　真奈</t>
  </si>
  <si>
    <t>ﾌｸﾊﾗ ﾏﾅ</t>
  </si>
  <si>
    <t>藤野　裕子</t>
  </si>
  <si>
    <t>ﾌｼﾞﾉ ﾕｳｺ</t>
  </si>
  <si>
    <t>991025</t>
  </si>
  <si>
    <t>河野　志歩</t>
  </si>
  <si>
    <t>ｶﾜﾉ ｼﾎ</t>
  </si>
  <si>
    <t>宮崎公立大学</t>
  </si>
  <si>
    <t>木村　紗耶夏</t>
  </si>
  <si>
    <t>ｷﾑﾗ ｻﾔｶ</t>
  </si>
  <si>
    <t>湯川　瑠々奈</t>
  </si>
  <si>
    <t>ﾕｶﾜ ﾙﾙﾅ</t>
  </si>
  <si>
    <t>ﾏﾂｼﾏ ﾕｲ</t>
  </si>
  <si>
    <t>奥戸　舞</t>
  </si>
  <si>
    <t>ｵｸﾄ ﾏｲ</t>
  </si>
  <si>
    <t>ﾕｱｻ ﾋﾄﾐ</t>
  </si>
  <si>
    <t>園田　愛理佳</t>
  </si>
  <si>
    <t>ｿﾉﾀﾞ ｴﾘｶ</t>
  </si>
  <si>
    <t>000128</t>
  </si>
  <si>
    <t>阿南　真奈</t>
  </si>
  <si>
    <t>ｱﾅﾐ ﾏﾅ</t>
  </si>
  <si>
    <t>001003</t>
  </si>
  <si>
    <t>ｿﾀﾞ ﾋﾅｺ</t>
  </si>
  <si>
    <t>松下　綾乃</t>
  </si>
  <si>
    <t>ﾏﾂｼﾀ ｱﾔﾉ</t>
  </si>
  <si>
    <t>荒木　亜美</t>
  </si>
  <si>
    <t>ｱﾗｷ ｱﾐ</t>
  </si>
  <si>
    <t>990515</t>
  </si>
  <si>
    <t>折尾愛真短期大学</t>
  </si>
  <si>
    <t>枝尾　祐希</t>
  </si>
  <si>
    <t>ｴﾀﾞｵ ﾕｳｷ</t>
  </si>
  <si>
    <t>990407</t>
  </si>
  <si>
    <t>久田　ちひろ</t>
  </si>
  <si>
    <t>ﾋｻﾀﾞ ﾁﾋﾛ</t>
  </si>
  <si>
    <t>990418</t>
  </si>
  <si>
    <t>竹森　あん</t>
  </si>
  <si>
    <t>ﾀｹﾓﾘ ｱﾝ</t>
  </si>
  <si>
    <t>990618</t>
  </si>
  <si>
    <t>中島　紗弥</t>
  </si>
  <si>
    <t>ﾅｶｼﾞﾏ ｻﾔ</t>
  </si>
  <si>
    <t>仲道　彩音</t>
  </si>
  <si>
    <t>ﾅｶﾐﾁ ｱﾔﾈ</t>
  </si>
  <si>
    <t>久保　友紀</t>
  </si>
  <si>
    <t>ｸﾎﾞ ﾕｷ</t>
  </si>
  <si>
    <t>栗田　茉奈</t>
  </si>
  <si>
    <t>ｸﾘﾀ ﾏﾅ</t>
  </si>
  <si>
    <t>000201</t>
  </si>
  <si>
    <t>新田　こずえ</t>
  </si>
  <si>
    <t>ﾆｯﾀ ｺｽﾞｴ</t>
  </si>
  <si>
    <t>000202</t>
  </si>
  <si>
    <t>赤石　純</t>
  </si>
  <si>
    <t>ｱｶｲｼ ｼﾞｭﾝ</t>
  </si>
  <si>
    <t>加茂　明華</t>
  </si>
  <si>
    <t>ｶﾓ ﾊﾙｶ</t>
  </si>
  <si>
    <t>原瀬　優花</t>
  </si>
  <si>
    <t>ﾊﾗｾ ﾕｳｶ</t>
  </si>
  <si>
    <t>藤本　優希</t>
  </si>
  <si>
    <t>ﾌｼﾞﾓﾄ ﾕｳｷ</t>
  </si>
  <si>
    <t>安藤　陽菜</t>
  </si>
  <si>
    <t>ｱﾝﾄﾞｳ ﾋﾅ</t>
  </si>
  <si>
    <t>001012</t>
  </si>
  <si>
    <t>草水　楓乃</t>
  </si>
  <si>
    <t>ｸｻﾐｽﾞ ｶﾉﾝ</t>
  </si>
  <si>
    <t>010210</t>
  </si>
  <si>
    <t>権瓶　祐季奈</t>
  </si>
  <si>
    <t>ｺﾞﾝﾍﾟｲ ﾕｷﾅ</t>
  </si>
  <si>
    <t>000501</t>
  </si>
  <si>
    <t>津田　笑佳</t>
  </si>
  <si>
    <t>ﾂﾀﾞ ｴﾐｶ</t>
  </si>
  <si>
    <t>000711</t>
  </si>
  <si>
    <t>保井　南海</t>
  </si>
  <si>
    <t>ﾔｽｲ ﾐﾅﾐ</t>
  </si>
  <si>
    <t>000701</t>
  </si>
  <si>
    <t>岡本　亜依里</t>
  </si>
  <si>
    <t>ｵｶﾓﾄ ｱｲﾘ</t>
  </si>
  <si>
    <t>黒石　瑠香</t>
  </si>
  <si>
    <t>ｸﾛｲｼ ﾙｶ</t>
  </si>
  <si>
    <t>010323</t>
  </si>
  <si>
    <t>田畑　朱彩</t>
  </si>
  <si>
    <t>ﾀﾊﾞﾀ ｱｻ</t>
  </si>
  <si>
    <t>塚本　真夕</t>
  </si>
  <si>
    <t>ﾂｶﾓﾄ ﾏﾕ</t>
  </si>
  <si>
    <t>001121</t>
  </si>
  <si>
    <t>山本　真菜</t>
  </si>
  <si>
    <t>ﾔﾏﾓﾄ ﾏﾅ</t>
  </si>
  <si>
    <t>大谷　夏稀</t>
  </si>
  <si>
    <t>ｵｵﾀﾆ ﾅﾂｷ</t>
  </si>
  <si>
    <t>河田　菜緒</t>
  </si>
  <si>
    <t>ｶﾜﾀ ﾅｵ</t>
  </si>
  <si>
    <t>小坂　真未</t>
  </si>
  <si>
    <t>ｺｻｶ ﾏﾐ</t>
  </si>
  <si>
    <t>001119</t>
  </si>
  <si>
    <t>中新　美月</t>
  </si>
  <si>
    <t>ﾅｶｼﾝ ﾐﾂﾞｷ</t>
  </si>
  <si>
    <t>000414</t>
  </si>
  <si>
    <t>兒玉　芽生</t>
  </si>
  <si>
    <t>ｺﾀﾞﾏ ﾒｲ</t>
  </si>
  <si>
    <t>安定　紗也香</t>
  </si>
  <si>
    <t>ｱﾝｼﾞｮｳ ｻﾔｶ</t>
  </si>
  <si>
    <t>河津　真由</t>
  </si>
  <si>
    <t>ｶﾜﾂ ﾏﾕ</t>
  </si>
  <si>
    <t>990121</t>
  </si>
  <si>
    <t>津波　愛樹</t>
  </si>
  <si>
    <t>ﾂﾊ ｱｲｷ</t>
  </si>
  <si>
    <t>000215</t>
  </si>
  <si>
    <t>ﾀｶﾏﾂ ﾅﾐ</t>
  </si>
  <si>
    <t>990503</t>
  </si>
  <si>
    <t>内田　真倫</t>
  </si>
  <si>
    <t>ｳﾁﾀﾞ ﾏﾛﾝ</t>
  </si>
  <si>
    <t>渡邊　輝</t>
  </si>
  <si>
    <t>ﾜﾀﾅﾍﾞ ｷﾗﾘ</t>
  </si>
  <si>
    <t>991120</t>
  </si>
  <si>
    <t>松原　未夢</t>
  </si>
  <si>
    <t>ﾏﾂﾊﾞﾗ ﾐﾕ</t>
  </si>
  <si>
    <t>梅田　夏季</t>
  </si>
  <si>
    <t>ｳﾒﾀﾞ ﾅﾂｷ</t>
  </si>
  <si>
    <t>990817</t>
  </si>
  <si>
    <t>松澤　咲彩</t>
  </si>
  <si>
    <t>ﾏﾂｻﾞﾜ ｻｱﾔ</t>
  </si>
  <si>
    <t>髙島　真織子</t>
  </si>
  <si>
    <t>ﾀｶｼﾏ ﾏｵｺ</t>
  </si>
  <si>
    <t>990707</t>
  </si>
  <si>
    <t>宮城県</t>
  </si>
  <si>
    <t>04</t>
  </si>
  <si>
    <t>菊池　美緒</t>
  </si>
  <si>
    <t>ｷｸﾁ ﾐｵ</t>
  </si>
  <si>
    <t>000317</t>
  </si>
  <si>
    <t>上田　百寧</t>
  </si>
  <si>
    <t>ｳｴﾀﾞ ﾓﾓﾈ</t>
  </si>
  <si>
    <t>990627</t>
  </si>
  <si>
    <t>野上　優愛</t>
  </si>
  <si>
    <t>ﾉｶﾞﾐ ﾕﾏ</t>
  </si>
  <si>
    <t>山本　千尋</t>
  </si>
  <si>
    <t>ﾔﾏﾓﾄ ﾁﾋﾛ</t>
  </si>
  <si>
    <t>節丸　花音</t>
  </si>
  <si>
    <t>ｾﾂﾏﾙ ｶﾉﾝ</t>
  </si>
  <si>
    <t>990926</t>
  </si>
  <si>
    <t>長與　桜子</t>
  </si>
  <si>
    <t>ﾅｶﾞﾖ ｻｸﾗｺ</t>
  </si>
  <si>
    <t>991211</t>
  </si>
  <si>
    <t>花房　百伽</t>
  </si>
  <si>
    <t>ﾊﾅﾌｻ ﾓﾓｶ</t>
  </si>
  <si>
    <t>田中　佑香</t>
  </si>
  <si>
    <t>ﾀﾅｶ ﾕｳｶ</t>
  </si>
  <si>
    <t>大迫　晴香</t>
  </si>
  <si>
    <t>ｵｵｻｺ ﾊﾙｶ</t>
  </si>
  <si>
    <t>三上　ももか</t>
  </si>
  <si>
    <t>ﾐｶﾐ ﾓﾓｶ</t>
  </si>
  <si>
    <t>990509</t>
  </si>
  <si>
    <t>村山　純香</t>
  </si>
  <si>
    <t>ﾑﾗﾔﾏ ｽﾐｶ</t>
  </si>
  <si>
    <t>山本　亜希</t>
  </si>
  <si>
    <t>ﾔﾏﾓﾄ ｱｷ</t>
  </si>
  <si>
    <t>001112</t>
  </si>
  <si>
    <t>郡　菜々佳</t>
  </si>
  <si>
    <t>ｺｵﾘ ﾅﾅｶ</t>
  </si>
  <si>
    <t>髙橋　由華</t>
  </si>
  <si>
    <t>ﾀｶﾊｼ ﾕｶ</t>
  </si>
  <si>
    <t>山下　実花子</t>
  </si>
  <si>
    <t>ﾔﾏｼﾀ ﾐｶｺ</t>
  </si>
  <si>
    <t>奈良県</t>
  </si>
  <si>
    <t>大西　菜月</t>
  </si>
  <si>
    <t>ｵｵﾆｼ ﾅﾂｷ</t>
  </si>
  <si>
    <t>小原　桃華</t>
  </si>
  <si>
    <t>ｵﾊﾞﾗ ﾓﾓｶ</t>
  </si>
  <si>
    <t>金光　優奈</t>
  </si>
  <si>
    <t>ｶﾈﾐﾂ ﾕｳﾅ</t>
  </si>
  <si>
    <t>木暮　万友美</t>
  </si>
  <si>
    <t>ｷｸﾞﾚ ﾏﾕﾐ</t>
  </si>
  <si>
    <t>清田　萌々香</t>
  </si>
  <si>
    <t>ｷﾖﾀ ﾓﾓｶ</t>
  </si>
  <si>
    <t>000213</t>
  </si>
  <si>
    <t>島田　奈弥</t>
  </si>
  <si>
    <t>ｼﾏﾀﾞ ﾅﾐ</t>
  </si>
  <si>
    <t>進堂　りか</t>
  </si>
  <si>
    <t>ｼﾝﾄﾞｳ ﾘｶ</t>
  </si>
  <si>
    <t>谷内　佳那</t>
  </si>
  <si>
    <t>ﾀﾆｳﾁ ｶﾅ</t>
  </si>
  <si>
    <t>田野　芙未佳</t>
  </si>
  <si>
    <t>ﾀﾉ ﾌﾐｶ</t>
  </si>
  <si>
    <t>檀原　萌香</t>
  </si>
  <si>
    <t>ﾀﾞﾝﾊﾞﾗ ﾓｶ</t>
  </si>
  <si>
    <t>永吉　星菜</t>
  </si>
  <si>
    <t>ﾅｶﾞﾖｼ ｾｲﾅ</t>
  </si>
  <si>
    <t>野田　永里愛</t>
  </si>
  <si>
    <t>ﾉﾀﾞ ｴﾘﾅ</t>
  </si>
  <si>
    <t>八谷　京香</t>
  </si>
  <si>
    <t>ﾊﾁﾔ ｷｮｳｶ</t>
  </si>
  <si>
    <t>ﾊﾗﾀﾞ ﾊﾙﾐ</t>
  </si>
  <si>
    <t>福井県</t>
  </si>
  <si>
    <t>古屋敷　光</t>
  </si>
  <si>
    <t>ﾌﾙﾔｼｷ ｱｶﾘ</t>
  </si>
  <si>
    <t>ﾏﾂﾀｹ ﾐﾛ</t>
  </si>
  <si>
    <t>安田　梨夏</t>
  </si>
  <si>
    <t>ﾔｽﾀﾞ ﾘｶ</t>
  </si>
  <si>
    <t>山戸　朱莉</t>
  </si>
  <si>
    <t>ﾔﾏﾄ ｱｶﾘ</t>
  </si>
  <si>
    <t>黒澤　秀香</t>
  </si>
  <si>
    <t>ｸﾛｻﾜ ﾋﾃﾞｶ</t>
  </si>
  <si>
    <t>仲地　楓華</t>
  </si>
  <si>
    <t>ﾅｶﾁ ﾌｳｶ</t>
  </si>
  <si>
    <t>新井　真理彩</t>
  </si>
  <si>
    <t>ｱﾗｲ ﾏﾘｱ</t>
  </si>
  <si>
    <t>000425</t>
  </si>
  <si>
    <t>有倉　亜美</t>
  </si>
  <si>
    <t>ｱﾘｸﾗ ｱﾐ</t>
  </si>
  <si>
    <t>池江　葉奈</t>
  </si>
  <si>
    <t>ｲｹｴ ﾊﾅ</t>
  </si>
  <si>
    <t>奥沢　海砂</t>
  </si>
  <si>
    <t>ｵｸｻﾜ ﾐｻ</t>
  </si>
  <si>
    <t>001030</t>
  </si>
  <si>
    <t>小滝　萌子</t>
  </si>
  <si>
    <t>ｵﾀﾞｷ ﾓｴｺ</t>
  </si>
  <si>
    <t>乙守　紋佳</t>
  </si>
  <si>
    <t>ｵﾄﾓﾘ ｱﾔｶ</t>
  </si>
  <si>
    <t>000515</t>
  </si>
  <si>
    <t>垣立　麻帆</t>
  </si>
  <si>
    <t>ｶｷﾀﾞﾁ ﾏﾎ</t>
  </si>
  <si>
    <t>門池　愛</t>
  </si>
  <si>
    <t>ｶﾄﾞｲｹ ﾏﾅ</t>
  </si>
  <si>
    <t>000518</t>
  </si>
  <si>
    <t>川勝　彩矢</t>
  </si>
  <si>
    <t>ｶﾜｶﾂ ｻﾔ</t>
  </si>
  <si>
    <t>工藤　毬登</t>
  </si>
  <si>
    <t>ｸﾄﾞｳ ﾏﾘﾉ</t>
  </si>
  <si>
    <t>白石　也実</t>
  </si>
  <si>
    <t>ｼﾗｲｼ ﾅﾘﾐ</t>
  </si>
  <si>
    <t>城間　歩和</t>
  </si>
  <si>
    <t>ｼﾛﾏ ﾎﾉｶ</t>
  </si>
  <si>
    <t>靍田　葵</t>
  </si>
  <si>
    <t>ﾂﾙﾀ ｱｵｲ</t>
  </si>
  <si>
    <t>001204</t>
  </si>
  <si>
    <t>中村　結香</t>
  </si>
  <si>
    <t>ﾅｶﾑﾗ ﾕｲｶ</t>
  </si>
  <si>
    <t>010220</t>
  </si>
  <si>
    <t>中村　梨音</t>
  </si>
  <si>
    <t>ﾅｶﾑﾗ ﾘｵﾝ</t>
  </si>
  <si>
    <t>藤山　千洋</t>
  </si>
  <si>
    <t>ﾌｼﾞﾔﾏ ﾁﾋﾛ</t>
  </si>
  <si>
    <t>010312</t>
  </si>
  <si>
    <t>前田　七海</t>
  </si>
  <si>
    <t>ﾏｴﾀﾞ ﾅﾅﾐ</t>
  </si>
  <si>
    <t>森　彩乃</t>
  </si>
  <si>
    <t>ﾓﾘ ｱﾔﾉ</t>
  </si>
  <si>
    <t>山元　祐季</t>
  </si>
  <si>
    <t>ﾔﾏﾓﾄ ﾕｳｷ</t>
  </si>
  <si>
    <t>吉藤　純衣</t>
  </si>
  <si>
    <t>ﾖｼﾌｼﾞ ｼﾞｭｲ</t>
  </si>
  <si>
    <t>秋尾　佳恵</t>
  </si>
  <si>
    <t>ｱｷｵ ｶｴ</t>
  </si>
  <si>
    <t>上田　伊智香</t>
  </si>
  <si>
    <t>ｳｴﾀﾞ ｲﾁｶ</t>
  </si>
  <si>
    <t>010116</t>
  </si>
  <si>
    <t>太田　萌々華</t>
  </si>
  <si>
    <t>ｵｵﾀ ﾓﾓｶ</t>
  </si>
  <si>
    <t>001227</t>
  </si>
  <si>
    <t>小杉　真世</t>
  </si>
  <si>
    <t>ｺｽｷﾞ ﾏﾅｾ</t>
  </si>
  <si>
    <t>関戸　夏未</t>
  </si>
  <si>
    <t>ｾｷﾄﾞ ﾅﾂﾐ</t>
  </si>
  <si>
    <t>000622</t>
  </si>
  <si>
    <t>瀬底　かすみ</t>
  </si>
  <si>
    <t>ｾｿｺ ｶｽﾐ</t>
  </si>
  <si>
    <t>高橋　美夢</t>
  </si>
  <si>
    <t>ﾀｶﾊｼ ﾐﾕ</t>
  </si>
  <si>
    <t>001107</t>
  </si>
  <si>
    <t>高森　春花</t>
  </si>
  <si>
    <t>ﾀｶﾓﾘ ﾊﾙｶ</t>
  </si>
  <si>
    <t>種田　楓子</t>
  </si>
  <si>
    <t>ﾀﾈﾀﾞ ｶｺ</t>
  </si>
  <si>
    <t>名畑　侑莉</t>
  </si>
  <si>
    <t>ﾅﾊﾀ ﾕｳﾘ</t>
  </si>
  <si>
    <t>001015</t>
  </si>
  <si>
    <t>ﾅﾙﾀｷ ﾐｻｷ</t>
  </si>
  <si>
    <t>010112</t>
  </si>
  <si>
    <t>古川　由季</t>
  </si>
  <si>
    <t>ﾌﾙｶﾜ ﾕｷ</t>
  </si>
  <si>
    <t>吉塚　有紀子</t>
  </si>
  <si>
    <t>ﾖｼﾂﾞｶ ﾕｷｺ</t>
  </si>
  <si>
    <t>石神　日菜美</t>
  </si>
  <si>
    <t>ｲｼｶﾞﾐ ﾋﾅﾐ</t>
  </si>
  <si>
    <t>中園　則子</t>
  </si>
  <si>
    <t>ﾅｶｿﾞﾉ ﾉﾘｺ</t>
  </si>
  <si>
    <t>塗木　ひかる</t>
  </si>
  <si>
    <t>ﾇﾙｷ ﾋｶﾙ</t>
  </si>
  <si>
    <t>笠原　桃子</t>
  </si>
  <si>
    <t>ｶｻﾊﾗ ﾓﾓｺ</t>
  </si>
  <si>
    <t>松永　珠緒</t>
  </si>
  <si>
    <t>ﾏﾂﾅｶﾞ ﾀﾏｵ</t>
  </si>
  <si>
    <t>崎浜　みなみ</t>
  </si>
  <si>
    <t>ｻｷﾊﾏ ﾐﾅﾐ</t>
  </si>
  <si>
    <t>大崎　妃可瑠</t>
  </si>
  <si>
    <t>ｵｵｻｷ ﾋｶﾙ</t>
  </si>
  <si>
    <t>000206</t>
  </si>
  <si>
    <t>猿渡　桃子</t>
  </si>
  <si>
    <t>ｻﾙﾜﾀﾘ ﾓﾓｺ</t>
  </si>
  <si>
    <t>000816</t>
  </si>
  <si>
    <t>米村　知佳</t>
  </si>
  <si>
    <t>ﾖﾈﾑﾗ ﾁｶ</t>
  </si>
  <si>
    <t>000730</t>
  </si>
  <si>
    <t>ﾅｶｻｷ ﾊﾙﾐ</t>
  </si>
  <si>
    <t>横松　和</t>
  </si>
  <si>
    <t>ﾖｺﾏﾂ ｺｺﾛ</t>
  </si>
  <si>
    <t>古川　由乃</t>
  </si>
  <si>
    <t>ﾌﾙｶﾜ ﾖｼﾉ</t>
  </si>
  <si>
    <t>ﾌｼﾞﾏﾙ ﾐｽﾞｷ</t>
  </si>
  <si>
    <t>久富　優香</t>
  </si>
  <si>
    <t>ﾋｻﾄﾐ ﾕｳｶ</t>
  </si>
  <si>
    <t>001002</t>
  </si>
  <si>
    <t>井上　摩衣子</t>
  </si>
  <si>
    <t>000428</t>
  </si>
  <si>
    <t>田中　志歩</t>
  </si>
  <si>
    <t>ﾀﾅｶ ｼﾎ</t>
  </si>
  <si>
    <t>濱原　千佳</t>
  </si>
  <si>
    <t>ﾊﾏﾊﾗ ﾁｶ</t>
  </si>
  <si>
    <t>三坂　華</t>
  </si>
  <si>
    <t>ﾐｻｶ ﾊﾅ</t>
  </si>
  <si>
    <t>本園　栞里</t>
  </si>
  <si>
    <t>ﾓﾄｿﾞﾉ ｼｵﾘ</t>
  </si>
  <si>
    <t>000627</t>
  </si>
  <si>
    <t>木下　捺々</t>
  </si>
  <si>
    <t>ｷﾉｼﾀ ﾅﾅ</t>
  </si>
  <si>
    <t>000719</t>
  </si>
  <si>
    <t>岩村　彩水</t>
  </si>
  <si>
    <t>ｲﾜﾑﾗ ｱﾐ</t>
  </si>
  <si>
    <t>ﾆｼｶﾜ ﾕｳ</t>
  </si>
  <si>
    <t>松尾　波奈子</t>
  </si>
  <si>
    <t>ﾏﾂｵ ﾊﾅｺ</t>
  </si>
  <si>
    <t>渕本　碧</t>
  </si>
  <si>
    <t>ﾌﾁﾓﾄ ｱｵｲ</t>
  </si>
  <si>
    <t>001215</t>
  </si>
  <si>
    <t>菖蒲　知花</t>
  </si>
  <si>
    <t>ｼｮｳﾌﾞ ﾄﾓｶ</t>
  </si>
  <si>
    <t>黒木　美有</t>
  </si>
  <si>
    <t>010208</t>
  </si>
  <si>
    <t>谷口　華奈子</t>
  </si>
  <si>
    <t>ﾀﾆｸﾞﾁ ｶﾅｺ</t>
  </si>
  <si>
    <t>010329</t>
  </si>
  <si>
    <t>木下　京香</t>
  </si>
  <si>
    <t>ｷﾉｼﾀ ｷｮｳｶ</t>
  </si>
  <si>
    <t>010127</t>
  </si>
  <si>
    <t>大久保　穂乃佳</t>
  </si>
  <si>
    <t>ｵｵｸﾎﾞ ﾎﾉｶ</t>
  </si>
  <si>
    <t>000717</t>
  </si>
  <si>
    <t>田崎　舞子</t>
  </si>
  <si>
    <t>ﾀｻｷ ﾏｲｺ</t>
  </si>
  <si>
    <t>米山　寧音</t>
  </si>
  <si>
    <t>ﾖﾈﾔﾏ ﾈﾈ</t>
  </si>
  <si>
    <t>991231</t>
  </si>
  <si>
    <t>水谷　愛</t>
  </si>
  <si>
    <t>ﾐｽﾞﾀﾆ ﾏﾅﾐ</t>
  </si>
  <si>
    <t>下岡　日向</t>
  </si>
  <si>
    <t>ｼﾓｵｶ ﾋﾅﾀ</t>
  </si>
  <si>
    <t>※備考欄：</t>
    <rPh sb="1" eb="3">
      <t>ビコウ</t>
    </rPh>
    <rPh sb="3" eb="4">
      <t>ラn</t>
    </rPh>
    <phoneticPr fontId="1"/>
  </si>
  <si>
    <t>※備考欄</t>
    <rPh sb="1" eb="4">
      <t>ビコウ</t>
    </rPh>
    <phoneticPr fontId="1"/>
  </si>
  <si>
    <t>19/4/7</t>
    <phoneticPr fontId="1"/>
  </si>
  <si>
    <t>19/4/6</t>
    <phoneticPr fontId="1"/>
  </si>
  <si>
    <t>ｷﾀｵｶ ｼｭﾝ</t>
  </si>
  <si>
    <t>重松　拓実</t>
  </si>
  <si>
    <t>ｼｹﾞﾏﾂ ﾀｸﾐ</t>
  </si>
  <si>
    <t>得能　秀史</t>
  </si>
  <si>
    <t>ﾄｸﾉｳ ﾋﾃﾞﾌﾐ</t>
  </si>
  <si>
    <t>ﾅｶﾔｼｷ ﾀｶｱｷ</t>
  </si>
  <si>
    <t>平田　亘</t>
  </si>
  <si>
    <t>ﾋﾗﾀ ﾜﾀﾙ</t>
  </si>
  <si>
    <t>柚木　宏太</t>
  </si>
  <si>
    <t>ﾕﾉｷ ｺｳﾀ</t>
  </si>
  <si>
    <t>宮﨑　次玄</t>
  </si>
  <si>
    <t>ﾐﾔｻﾞｷ ｼﾞｹﾞﾝ</t>
  </si>
  <si>
    <t>野口　拓朗</t>
  </si>
  <si>
    <t>ﾉｸﾞﾁ ﾀｸﾛｳ</t>
  </si>
  <si>
    <t>小牧　龍太郎</t>
  </si>
  <si>
    <t>ｺﾏｷ ﾘｮｳﾀﾛｳ</t>
  </si>
  <si>
    <t>竹下　侑希</t>
  </si>
  <si>
    <t>ﾀｹｼﾀ ﾕｳｷ</t>
  </si>
  <si>
    <t>松瀬　光希</t>
  </si>
  <si>
    <t>ﾏﾂｾ ｺｳｷ</t>
  </si>
  <si>
    <t>若菜　瑠聖</t>
  </si>
  <si>
    <t>ﾜｶﾅ ﾘｭｳｾｲ</t>
  </si>
  <si>
    <t>藤永　晃世</t>
  </si>
  <si>
    <t>ﾌｼﾞﾅｶﾞ ｺｳｾｲ</t>
  </si>
  <si>
    <t>田村　豊輝</t>
  </si>
  <si>
    <t>ﾀﾑﾗ ﾄﾖｷ</t>
  </si>
  <si>
    <t>今村　貫介</t>
  </si>
  <si>
    <t>ｲﾏﾑﾗ ｶﾝｽｹ</t>
  </si>
  <si>
    <t>千葉　晃弘</t>
  </si>
  <si>
    <t>ﾁﾊﾞ ｱｷﾋﾛ</t>
  </si>
  <si>
    <t>河野　颯平</t>
  </si>
  <si>
    <t>ｺｳﾉ ｿｳﾍｲ</t>
  </si>
  <si>
    <t>金丸　祐大</t>
  </si>
  <si>
    <t>ｶﾈﾏﾙ ﾕｳﾀ</t>
  </si>
  <si>
    <t>崎村　大輝</t>
  </si>
  <si>
    <t>ｻｷﾑﾗ ﾋﾛｷ</t>
  </si>
  <si>
    <t>門川　雄大</t>
  </si>
  <si>
    <t>ｶﾄﾞｶﾞﾜ ﾕｳﾀﾞｲ</t>
  </si>
  <si>
    <t>鈴政　怜士</t>
  </si>
  <si>
    <t>ｽｽﾞﾏｻ ﾚｲｼﾞ</t>
  </si>
  <si>
    <t>坂田　雄也</t>
  </si>
  <si>
    <t>ｻｶﾀ ﾕｳﾔ</t>
  </si>
  <si>
    <t>知花　偉織</t>
  </si>
  <si>
    <t>ﾁﾊﾞﾅ ｲｵﾘ</t>
  </si>
  <si>
    <t>鮫島　有貴</t>
  </si>
  <si>
    <t>ｻﾒｼﾏ ﾅｵｷ</t>
  </si>
  <si>
    <t>000301</t>
  </si>
  <si>
    <t>001225</t>
  </si>
  <si>
    <t>010205</t>
  </si>
  <si>
    <t>001125</t>
  </si>
  <si>
    <t>000402</t>
  </si>
  <si>
    <t>000917</t>
  </si>
  <si>
    <t>000822</t>
  </si>
  <si>
    <t>990628</t>
  </si>
  <si>
    <t>陣林　真帆</t>
  </si>
  <si>
    <t>ｼﾞﾝﾊﾞﾔｼ ﾏﾎ</t>
  </si>
  <si>
    <t>三島　樺恵</t>
  </si>
  <si>
    <t>ﾐｼﾏ ｶｴ</t>
  </si>
  <si>
    <t>栗田　恵</t>
  </si>
  <si>
    <t>010321</t>
  </si>
  <si>
    <t>ｲｵ ﾅﾅｺ</t>
  </si>
  <si>
    <t>阿波根　朱里</t>
  </si>
  <si>
    <t>ｱﾊｺﾞﾝ ｼｭﾘ</t>
  </si>
  <si>
    <t>和田　歩美</t>
  </si>
  <si>
    <t>ﾜﾀﾞ ｱﾕﾐ</t>
  </si>
  <si>
    <t>光山　朋華</t>
  </si>
  <si>
    <t>ﾐﾂﾔﾏ ﾄﾓｶ</t>
  </si>
  <si>
    <t>森山　奈緒子</t>
  </si>
  <si>
    <t>ﾓﾘﾔﾏ ﾅｵｺ</t>
  </si>
  <si>
    <t>澤　たまみ</t>
  </si>
  <si>
    <t>ｻﾜ ﾀﾏﾐ</t>
  </si>
  <si>
    <t>000606</t>
  </si>
  <si>
    <t>495380</t>
  </si>
  <si>
    <t>ﾐﾔｻﾞｷｺｳﾘﾂﾀﾞｲｶﾞｸ</t>
  </si>
  <si>
    <t>長崎総合科学大</t>
  </si>
  <si>
    <t>登録情報</t>
  </si>
  <si>
    <t>アルファベット(姓)</t>
    <rPh sb="8" eb="9">
      <t>セイ</t>
    </rPh>
    <phoneticPr fontId="10"/>
  </si>
  <si>
    <t>アルファベット(名)</t>
    <rPh sb="8" eb="9">
      <t>メイ</t>
    </rPh>
    <phoneticPr fontId="10"/>
  </si>
  <si>
    <t>国籍</t>
    <rPh sb="0" eb="2">
      <t>コクセキ</t>
    </rPh>
    <phoneticPr fontId="10"/>
  </si>
  <si>
    <t>国籍(3レター)</t>
    <rPh sb="0" eb="2">
      <t>コクセキ</t>
    </rPh>
    <phoneticPr fontId="10"/>
  </si>
  <si>
    <t>標準記録</t>
    <rPh sb="0" eb="4">
      <t>ヒョウジュンキロク</t>
    </rPh>
    <phoneticPr fontId="1"/>
  </si>
  <si>
    <t>Takumi</t>
  </si>
  <si>
    <t>日本</t>
  </si>
  <si>
    <t>JPN</t>
  </si>
  <si>
    <t>KINJO</t>
  </si>
  <si>
    <t>Yuki</t>
  </si>
  <si>
    <t>Yusuke</t>
  </si>
  <si>
    <t>Yudai</t>
  </si>
  <si>
    <t>ﾀﾅｶ ｱｷﾋﾛ</t>
  </si>
  <si>
    <t>981120</t>
  </si>
  <si>
    <t>TANAKA</t>
  </si>
  <si>
    <t>Akihiro</t>
  </si>
  <si>
    <t>NAKATSUKA</t>
  </si>
  <si>
    <t>Taiga</t>
  </si>
  <si>
    <t>久留米工業高等専門学校</t>
  </si>
  <si>
    <t>496045</t>
  </si>
  <si>
    <t>Daisuke</t>
  </si>
  <si>
    <t>491048</t>
  </si>
  <si>
    <t>ﾜﾀﾅﾍﾞ ｶｽﾞｷ</t>
  </si>
  <si>
    <t>981126</t>
  </si>
  <si>
    <t>WATANABE</t>
  </si>
  <si>
    <t>Kazuki</t>
  </si>
  <si>
    <t>ISHIDA</t>
  </si>
  <si>
    <t>ｶﾜｻｷ ｻﾄｼ</t>
  </si>
  <si>
    <t>492458</t>
  </si>
  <si>
    <t>ｻｶﾀ ｹﾝﾘｮｳ</t>
  </si>
  <si>
    <t>ｽｷﾞﾑﾗ ｶｽﾞﾏ</t>
  </si>
  <si>
    <t>TANIGUCHI</t>
  </si>
  <si>
    <t>Soichiro</t>
  </si>
  <si>
    <t>錦織　真寛</t>
  </si>
  <si>
    <t>ﾆｼｺﾞﾘ ﾏｻﾋﾛ</t>
  </si>
  <si>
    <t>ﾔﾏｸﾞﾁ ｹﾝﾄ</t>
  </si>
  <si>
    <t>YAMAGUCHI</t>
  </si>
  <si>
    <t>Shota</t>
  </si>
  <si>
    <t>KUBOTA</t>
  </si>
  <si>
    <t>ﾀｶﾑﾚ ﾕｳﾔ</t>
  </si>
  <si>
    <t>田﨑　裕太</t>
  </si>
  <si>
    <t>TASAKI</t>
  </si>
  <si>
    <t>Yuta</t>
  </si>
  <si>
    <t>ﾊﾏｽﾅ ｶｹﾙ</t>
  </si>
  <si>
    <t>Keishi</t>
  </si>
  <si>
    <t>ﾅｶﾞｻｷｿｳｺﾞｳｶｶﾞｸﾀﾞｲｶﾞｸ</t>
    <phoneticPr fontId="1"/>
  </si>
  <si>
    <t>492288</t>
  </si>
  <si>
    <t>SAKAMOTO</t>
  </si>
  <si>
    <t>Yuto</t>
  </si>
  <si>
    <t>YAMAMOTO</t>
  </si>
  <si>
    <t>496048</t>
  </si>
  <si>
    <t>佐世保工業高専</t>
  </si>
  <si>
    <t>MATSUMOTO</t>
  </si>
  <si>
    <t>YOSHIDA</t>
  </si>
  <si>
    <t>Shotaro</t>
  </si>
  <si>
    <t>YAMADA</t>
  </si>
  <si>
    <t>UCHIDA</t>
  </si>
  <si>
    <t>Taichi</t>
  </si>
  <si>
    <t>Sora</t>
  </si>
  <si>
    <t>YUGE</t>
  </si>
  <si>
    <t>Shunsuke</t>
  </si>
  <si>
    <t>OKUMURA</t>
  </si>
  <si>
    <t>ARIZONO</t>
  </si>
  <si>
    <t>WADA</t>
  </si>
  <si>
    <t>Ryohei</t>
  </si>
  <si>
    <t>Hiroki</t>
  </si>
  <si>
    <t>Keito</t>
  </si>
  <si>
    <t>YOSHIMURA</t>
  </si>
  <si>
    <t>ｱｷﾖｼ ﾊﾙｷ</t>
  </si>
  <si>
    <t>AKIYOSHI</t>
  </si>
  <si>
    <t>Haruki</t>
  </si>
  <si>
    <t>大倉　健</t>
  </si>
  <si>
    <t>ｵｵｸﾗ ｹﾝ</t>
  </si>
  <si>
    <t>MATSUO</t>
  </si>
  <si>
    <t>NATOMI</t>
  </si>
  <si>
    <t>KAWANO</t>
  </si>
  <si>
    <t>Taisei</t>
  </si>
  <si>
    <t>Kensei</t>
  </si>
  <si>
    <t>HARADA</t>
  </si>
  <si>
    <t>IKI</t>
  </si>
  <si>
    <t>Tsubasa</t>
  </si>
  <si>
    <t>KADOGAWA</t>
  </si>
  <si>
    <t>SHIMADA</t>
  </si>
  <si>
    <t>TAKEDA</t>
  </si>
  <si>
    <t>Kampei</t>
  </si>
  <si>
    <t>TSUKANO</t>
  </si>
  <si>
    <t>Masatomo</t>
  </si>
  <si>
    <t>NAKAGAWA</t>
  </si>
  <si>
    <t>YAMASHITA</t>
  </si>
  <si>
    <t>Atsuya</t>
  </si>
  <si>
    <t>Masaya</t>
  </si>
  <si>
    <t>KIDO</t>
  </si>
  <si>
    <t>MAEDA</t>
  </si>
  <si>
    <t>武藤　郁実</t>
  </si>
  <si>
    <t>ABE</t>
  </si>
  <si>
    <t>Shoma</t>
  </si>
  <si>
    <t>MORI</t>
  </si>
  <si>
    <t>NAKASHIMA</t>
  </si>
  <si>
    <t>佐々木　蓮太</t>
  </si>
  <si>
    <t>MATSUSHITA</t>
  </si>
  <si>
    <t>Taiki</t>
  </si>
  <si>
    <t>INADA</t>
  </si>
  <si>
    <t>HASHIGUCHI</t>
  </si>
  <si>
    <t>OSHIRO</t>
  </si>
  <si>
    <t>KIMURA</t>
  </si>
  <si>
    <t>Shintaro</t>
  </si>
  <si>
    <t>NAKAMURA</t>
  </si>
  <si>
    <t>SATO</t>
  </si>
  <si>
    <t>NODA</t>
  </si>
  <si>
    <t>Reiji</t>
  </si>
  <si>
    <t>ONISHI</t>
  </si>
  <si>
    <t>TANABE</t>
  </si>
  <si>
    <t>ｷｭｳｻｶ ﾘｭｳﾀﾛｳ</t>
  </si>
  <si>
    <t>西山　甲城</t>
  </si>
  <si>
    <t>ﾆｼﾔﾏ ｺｳｷ</t>
  </si>
  <si>
    <t>011016</t>
  </si>
  <si>
    <t>武井　優弥</t>
  </si>
  <si>
    <t>ﾀｹｲ ﾕｳﾔ</t>
  </si>
  <si>
    <t>020326</t>
  </si>
  <si>
    <t>010807</t>
  </si>
  <si>
    <t>Ayumu</t>
  </si>
  <si>
    <t>浦田　浩貴</t>
  </si>
  <si>
    <t>ｳﾗﾀ ﾋﾛｷ</t>
  </si>
  <si>
    <t>020125</t>
  </si>
  <si>
    <t>山下　康真</t>
  </si>
  <si>
    <t>ﾔﾏｼﾀ ｺｵﾏ</t>
  </si>
  <si>
    <t>020129</t>
  </si>
  <si>
    <t>020124</t>
  </si>
  <si>
    <t>古野　颯馬</t>
  </si>
  <si>
    <t>ﾌﾙﾉ ｿｳﾏ</t>
  </si>
  <si>
    <t>011028</t>
  </si>
  <si>
    <t>FURUNO</t>
  </si>
  <si>
    <t>草場　進太郎</t>
  </si>
  <si>
    <t>ｸｻﾊﾞ ｼﾝﾀﾛｳ</t>
  </si>
  <si>
    <t>011101</t>
  </si>
  <si>
    <t>KUSABA</t>
  </si>
  <si>
    <t>UEDA</t>
  </si>
  <si>
    <t>KOGA</t>
  </si>
  <si>
    <t>KINOSHITA</t>
  </si>
  <si>
    <t>KUBO</t>
  </si>
  <si>
    <t>TABATA</t>
  </si>
  <si>
    <t>HIGA</t>
  </si>
  <si>
    <t>Ryo</t>
  </si>
  <si>
    <t>OTSU</t>
  </si>
  <si>
    <t>OKAMOTO</t>
  </si>
  <si>
    <t>Ritsuki</t>
  </si>
  <si>
    <t>Takuto</t>
  </si>
  <si>
    <t>SODA</t>
  </si>
  <si>
    <t>FUJIMOTO</t>
  </si>
  <si>
    <t>ﾐｿﾞｼﾘ ﾏｻﾄ</t>
  </si>
  <si>
    <t>Masato</t>
  </si>
  <si>
    <t>MURAKAMI</t>
  </si>
  <si>
    <t>石井　大聖</t>
  </si>
  <si>
    <t>今村　京輔</t>
  </si>
  <si>
    <t>上原　侑真</t>
  </si>
  <si>
    <t>大久保　洸樹</t>
  </si>
  <si>
    <t>OKUBO</t>
  </si>
  <si>
    <t>大久保　宥紀</t>
  </si>
  <si>
    <t>小川　智裕</t>
  </si>
  <si>
    <t>片岡　大将</t>
  </si>
  <si>
    <t>川上　拓真</t>
  </si>
  <si>
    <t>久保田　大輝</t>
  </si>
  <si>
    <t>小枝　剛海</t>
  </si>
  <si>
    <t>後藤　立樹</t>
  </si>
  <si>
    <t>佐々木　陸</t>
  </si>
  <si>
    <t>佐藤　太喜</t>
  </si>
  <si>
    <t>高原　快成</t>
  </si>
  <si>
    <t>TAKEMOTO</t>
  </si>
  <si>
    <t>谷尾　俊樹</t>
  </si>
  <si>
    <t>谷本　翔哉</t>
  </si>
  <si>
    <t>種市　裕紀</t>
  </si>
  <si>
    <t>徳永　優樹</t>
  </si>
  <si>
    <t>長谷川　寛</t>
  </si>
  <si>
    <t>廣森　敦也</t>
  </si>
  <si>
    <t>MATSUBARA</t>
  </si>
  <si>
    <t>望月　翔太</t>
  </si>
  <si>
    <t>本木　廉音</t>
  </si>
  <si>
    <t>桃﨑　優平</t>
  </si>
  <si>
    <t>森　章吾</t>
  </si>
  <si>
    <t>山口　健汰</t>
  </si>
  <si>
    <t>山口　颯大</t>
  </si>
  <si>
    <t>山下　航生</t>
  </si>
  <si>
    <t>渡部　豪琉</t>
  </si>
  <si>
    <t>藤原　孝史朗</t>
  </si>
  <si>
    <t>ﾌｼﾞﾜﾗ ｺｳｼﾛｳ</t>
  </si>
  <si>
    <t>010801</t>
  </si>
  <si>
    <t>AKITA</t>
  </si>
  <si>
    <t>岡崎　統哉</t>
  </si>
  <si>
    <t>竹田　理人</t>
  </si>
  <si>
    <t>ﾀｹﾀﾞ ﾏｻﾄ</t>
  </si>
  <si>
    <t>000930</t>
  </si>
  <si>
    <t>HARA</t>
  </si>
  <si>
    <t>MIYAZAKI</t>
  </si>
  <si>
    <t>井出　博音</t>
  </si>
  <si>
    <t>Hiroto</t>
  </si>
  <si>
    <t>TAKAHASHI</t>
  </si>
  <si>
    <t>Yoshihiro</t>
  </si>
  <si>
    <t>ITO</t>
  </si>
  <si>
    <t>OTA</t>
  </si>
  <si>
    <t>HONDA</t>
  </si>
  <si>
    <t>FUJII</t>
  </si>
  <si>
    <t>TSUDA</t>
  </si>
  <si>
    <t>Sohei</t>
  </si>
  <si>
    <t>YAMAUCHI</t>
  </si>
  <si>
    <t>ｲｼﾊﾞｼ ﾕｳﾄ</t>
  </si>
  <si>
    <t>Kazuya</t>
  </si>
  <si>
    <t>梶原　尚一郎</t>
  </si>
  <si>
    <t>FURUKAWA</t>
  </si>
  <si>
    <t>Yoshiki</t>
  </si>
  <si>
    <t>亀野　流</t>
  </si>
  <si>
    <t>ｶﾒﾉ ﾅｶﾞﾚ</t>
  </si>
  <si>
    <t>INOUE</t>
  </si>
  <si>
    <t>ﾔﾏｳﾁ ｼｭｳｼﾞ</t>
  </si>
  <si>
    <t>Masataka</t>
  </si>
  <si>
    <t>KAWABE</t>
  </si>
  <si>
    <t>岩﨑　孝史</t>
  </si>
  <si>
    <t>OTSUKA</t>
  </si>
  <si>
    <t>KATO</t>
  </si>
  <si>
    <t>CHIBA</t>
  </si>
  <si>
    <t>TESHIMA</t>
  </si>
  <si>
    <t>ANDO</t>
  </si>
  <si>
    <t>HIROMATSU</t>
  </si>
  <si>
    <t>Tomofumi</t>
  </si>
  <si>
    <t>Tomohiko</t>
  </si>
  <si>
    <t>OTANI</t>
  </si>
  <si>
    <t>ARAKI</t>
  </si>
  <si>
    <t>KAMEDA</t>
  </si>
  <si>
    <t>Takuro</t>
  </si>
  <si>
    <t>KOIKE</t>
  </si>
  <si>
    <t>MORIYAMA</t>
  </si>
  <si>
    <t>Rintaro</t>
  </si>
  <si>
    <t>KITAMURA</t>
  </si>
  <si>
    <t>OKADA</t>
  </si>
  <si>
    <t>ｲﾅﾊﾞ ﾕｳﾀﾞｲ</t>
  </si>
  <si>
    <t>011231</t>
  </si>
  <si>
    <t>ｿｳﾀﾞ ｼｭﾝﾄ</t>
  </si>
  <si>
    <t>010421</t>
  </si>
  <si>
    <t>ﾏﾂﾊﾞﾗ ｼｭﾝ</t>
  </si>
  <si>
    <t>011119</t>
  </si>
  <si>
    <t>ｱﾘﾑﾗ ﾀｸﾐ</t>
  </si>
  <si>
    <t>010830</t>
  </si>
  <si>
    <t>ｱﾗﾏｷ ｼﾝﾔ</t>
  </si>
  <si>
    <t>011010</t>
  </si>
  <si>
    <t>ｵｵｶﾒ ｼﾓﾝ</t>
  </si>
  <si>
    <t>010704</t>
  </si>
  <si>
    <t>ﾀﾊﾞﾀ ｿｳﾊ</t>
  </si>
  <si>
    <t>010919</t>
  </si>
  <si>
    <t>ﾅｶﾞｼﾏ ｼｮｳｷ</t>
  </si>
  <si>
    <t>010619</t>
  </si>
  <si>
    <t>011006</t>
  </si>
  <si>
    <t>ﾄｸﾅｶﾞ ｹｲｽｹ</t>
  </si>
  <si>
    <t>010620</t>
  </si>
  <si>
    <t>ﾊﾅﾀﾆ ｿﾗ</t>
  </si>
  <si>
    <t>010705</t>
  </si>
  <si>
    <t>ﾐﾔｻﾞｷ ｶｲｼｭｳ</t>
  </si>
  <si>
    <t>011116</t>
  </si>
  <si>
    <t>ｻﾄｳ ｺｳﾄｸ</t>
  </si>
  <si>
    <t>鈴木　涼真</t>
  </si>
  <si>
    <t>ｽｽﾞｷ ﾘｮｳﾏ</t>
  </si>
  <si>
    <t>020131</t>
  </si>
  <si>
    <t>疋田　隼士</t>
  </si>
  <si>
    <t>ﾋｷﾀﾞ ﾊﾔﾄ</t>
  </si>
  <si>
    <t>020119</t>
  </si>
  <si>
    <t>ｱｻﾋ ｼｮｳﾀ</t>
  </si>
  <si>
    <t>011011</t>
  </si>
  <si>
    <t>KIRA</t>
  </si>
  <si>
    <t>KAKIUCHI</t>
  </si>
  <si>
    <t>KABASHIMA</t>
  </si>
  <si>
    <t>IWAMOTO</t>
  </si>
  <si>
    <t>010214</t>
  </si>
  <si>
    <t>井手　悠介</t>
  </si>
  <si>
    <t>ｲﾃﾞ ﾕｳｽｹ</t>
  </si>
  <si>
    <t>ARAI</t>
  </si>
  <si>
    <t>Ryusuke</t>
  </si>
  <si>
    <t>MATSUNAGA</t>
  </si>
  <si>
    <t>松田　圭祐</t>
  </si>
  <si>
    <t>モロッコ</t>
  </si>
  <si>
    <t>MAR</t>
  </si>
  <si>
    <t>久　宝真</t>
  </si>
  <si>
    <t>ﾋｻｼ ﾀｶﾏｻ</t>
  </si>
  <si>
    <t>010522</t>
  </si>
  <si>
    <t>外山　海斗</t>
  </si>
  <si>
    <t>ﾄﾔﾏ ｶｲﾄ</t>
  </si>
  <si>
    <t>010815</t>
  </si>
  <si>
    <t>谷口　一希</t>
  </si>
  <si>
    <t>ﾀﾆｸﾞﾁ ｶｽﾞｷ</t>
  </si>
  <si>
    <t>010827</t>
  </si>
  <si>
    <t>金丸　翔星</t>
  </si>
  <si>
    <t>ｶﾈﾏﾙ ｼｮｳｾｲ</t>
  </si>
  <si>
    <t>020212</t>
  </si>
  <si>
    <t>平山　万真</t>
  </si>
  <si>
    <t>ﾋﾗﾔﾏ ｶｽﾞﾏ</t>
  </si>
  <si>
    <t>010402</t>
  </si>
  <si>
    <t>岩川　智也</t>
  </si>
  <si>
    <t>ｲﾜｶﾜ ﾄﾓﾔ</t>
  </si>
  <si>
    <t>020314</t>
  </si>
  <si>
    <t>村島　望海</t>
  </si>
  <si>
    <t>ﾑﾗｼﾏ ﾉｿﾞﾐ</t>
  </si>
  <si>
    <t>仲里　一志</t>
  </si>
  <si>
    <t>010507</t>
  </si>
  <si>
    <t>運天　功倖</t>
  </si>
  <si>
    <t>010904</t>
  </si>
  <si>
    <t>神谷　秋寿</t>
  </si>
  <si>
    <t>010920</t>
  </si>
  <si>
    <t>宮本　駿</t>
  </si>
  <si>
    <t>ﾐﾔﾓﾄ ｼｭﾝ</t>
  </si>
  <si>
    <t>永井　佑季</t>
  </si>
  <si>
    <t>ﾅｶﾞｲ ﾕｳｷ</t>
  </si>
  <si>
    <t>山浦　広大</t>
  </si>
  <si>
    <t>ﾔﾏｳﾗ ｺｳﾀﾞｲ</t>
  </si>
  <si>
    <t>000905</t>
  </si>
  <si>
    <t>松尾　浩樹</t>
  </si>
  <si>
    <t>ﾏﾂｵ ﾋﾛｷ</t>
  </si>
  <si>
    <t>西田　智也</t>
  </si>
  <si>
    <t>ﾆｼﾀﾞ ﾄﾓﾔ</t>
  </si>
  <si>
    <t>010616</t>
  </si>
  <si>
    <t>010530</t>
  </si>
  <si>
    <t>MATSUOKA</t>
  </si>
  <si>
    <t>境　悠也</t>
  </si>
  <si>
    <t>ｻｶｲ ﾕｳﾔ</t>
  </si>
  <si>
    <t>010505</t>
  </si>
  <si>
    <t>SAKAI</t>
  </si>
  <si>
    <t>平城　佳典</t>
  </si>
  <si>
    <t>ﾋﾗｷ ﾖｼﾉﾘ</t>
  </si>
  <si>
    <t>UMEDA</t>
  </si>
  <si>
    <t>小松　翔太</t>
  </si>
  <si>
    <t>ｺﾏﾂ ｼｮｳﾀ</t>
  </si>
  <si>
    <t>000726</t>
  </si>
  <si>
    <t>平畑　良季</t>
  </si>
  <si>
    <t>HIDAKA</t>
  </si>
  <si>
    <t>SAKIMURA</t>
  </si>
  <si>
    <t>NAKANO</t>
  </si>
  <si>
    <t>三浦　裕太</t>
  </si>
  <si>
    <t>EDA</t>
  </si>
  <si>
    <t>Junya</t>
  </si>
  <si>
    <t>新藤　倫太郎</t>
  </si>
  <si>
    <t>ｼﾝﾄﾞｳ ﾘﾝﾀﾛｳ</t>
  </si>
  <si>
    <t>010515</t>
  </si>
  <si>
    <t>SHINDO</t>
  </si>
  <si>
    <t>ｻｷﾏ ｺｳﾉｽｹ</t>
  </si>
  <si>
    <t>ﾅｶﾔﾏ ﾊﾙﾄ</t>
  </si>
  <si>
    <t>益永　聖司</t>
  </si>
  <si>
    <t>ﾏｽﾅｶﾞ ｻﾄｼ</t>
  </si>
  <si>
    <t>011224</t>
  </si>
  <si>
    <t>森　太志</t>
  </si>
  <si>
    <t>ﾓﾘ ﾀｲｼ</t>
  </si>
  <si>
    <t>010905</t>
  </si>
  <si>
    <t>久保　大夢</t>
  </si>
  <si>
    <t>ｸﾎﾞ ﾋﾛﾑ</t>
  </si>
  <si>
    <t>020205</t>
  </si>
  <si>
    <t>有留　岳志</t>
  </si>
  <si>
    <t>ｱﾘﾄﾞﾒ ｶﾞｸｼ</t>
  </si>
  <si>
    <t>010406</t>
  </si>
  <si>
    <t>喜島　蓮人</t>
  </si>
  <si>
    <t>ｷｼﾞﾏ ﾚﾝﾄ</t>
  </si>
  <si>
    <t>010831</t>
  </si>
  <si>
    <t>寳來　鷹大</t>
  </si>
  <si>
    <t>ﾎｳﾗｲ ﾀｶﾋﾛ</t>
  </si>
  <si>
    <t>末永　康貴</t>
  </si>
  <si>
    <t>ｽｴﾅｶﾞ ｺｳｷ</t>
  </si>
  <si>
    <t>001101</t>
  </si>
  <si>
    <t>SUENAGA</t>
  </si>
  <si>
    <t>日髙　陽平</t>
  </si>
  <si>
    <t>IRIE</t>
  </si>
  <si>
    <t>小山　知祐</t>
  </si>
  <si>
    <t>日髙　健仁</t>
  </si>
  <si>
    <t>松尾　詩有斗</t>
  </si>
  <si>
    <t>森崎　将尋</t>
  </si>
  <si>
    <t>ﾓﾘｻｷ ﾕｷﾋﾛ</t>
  </si>
  <si>
    <t>010803</t>
  </si>
  <si>
    <t>Toranosuke</t>
  </si>
  <si>
    <t>TAMURA</t>
  </si>
  <si>
    <t>TSURUTA</t>
  </si>
  <si>
    <t>020225</t>
  </si>
  <si>
    <t>011228</t>
  </si>
  <si>
    <t>山脇　佑斗</t>
  </si>
  <si>
    <t>ﾔﾏﾜｷ ﾕｳﾄ</t>
  </si>
  <si>
    <t>010325</t>
  </si>
  <si>
    <t>坂元　孝晟</t>
  </si>
  <si>
    <t>ｻｶﾓﾄ ｺｳｾｲ</t>
  </si>
  <si>
    <t>高木　政宗</t>
  </si>
  <si>
    <t>ﾀｶｷ ﾏｻﾑﾈ</t>
  </si>
  <si>
    <t>011009</t>
  </si>
  <si>
    <t>沖　千翔</t>
  </si>
  <si>
    <t>ｵｷ ｾﾝｼｮｳ</t>
  </si>
  <si>
    <t>020209</t>
  </si>
  <si>
    <t>吉崎　慈恩</t>
  </si>
  <si>
    <t>ﾖｼｻﾞｷ ｼﾞｵﾝ</t>
  </si>
  <si>
    <t>010809</t>
  </si>
  <si>
    <t>高松　史明</t>
  </si>
  <si>
    <t>ﾀｶﾏﾂ ﾌﾐｱｷ</t>
  </si>
  <si>
    <t>TAKAMATSU</t>
  </si>
  <si>
    <t>茶円　優輝</t>
  </si>
  <si>
    <t>ﾁｬｴﾝ ﾕｳｷ</t>
  </si>
  <si>
    <t>011102</t>
  </si>
  <si>
    <t>川崎　尚太朗</t>
  </si>
  <si>
    <t>ｶﾜｻｷ ｼｮｳﾀﾛｳ</t>
  </si>
  <si>
    <t>010802</t>
  </si>
  <si>
    <t>林　央晃</t>
  </si>
  <si>
    <t>ﾊﾔｼ ﾀﾞｲﾁ</t>
  </si>
  <si>
    <t>011027</t>
  </si>
  <si>
    <t>森　勇人</t>
  </si>
  <si>
    <t>ﾓﾘ ﾀｹﾄ</t>
  </si>
  <si>
    <t>010605</t>
  </si>
  <si>
    <t>橋本　侑昌</t>
  </si>
  <si>
    <t>ﾊｼﾓﾄ ﾕｳｼｮｳ</t>
  </si>
  <si>
    <t>020215</t>
  </si>
  <si>
    <t>HASHIMOTO</t>
  </si>
  <si>
    <t>小林　翔馬</t>
  </si>
  <si>
    <t>ｺﾊﾞﾔｼ ｼｮｳﾏ</t>
  </si>
  <si>
    <t>020222</t>
  </si>
  <si>
    <t>鶴　雄人</t>
  </si>
  <si>
    <t>ﾂﾙ ﾕｳﾄ</t>
  </si>
  <si>
    <t>011129</t>
  </si>
  <si>
    <t>ﾔﾏｻｷ ﾕｳﾍｲ</t>
  </si>
  <si>
    <t>010730</t>
  </si>
  <si>
    <t>安東　慶介</t>
  </si>
  <si>
    <t>ｱﾝﾄﾞｳ ｹｲｽｹ</t>
  </si>
  <si>
    <t>010509</t>
  </si>
  <si>
    <t>010817</t>
  </si>
  <si>
    <t>ﾌｸﾀﾞ ﾘｮｳﾀ</t>
  </si>
  <si>
    <t>011225</t>
  </si>
  <si>
    <t>松尾　健介</t>
  </si>
  <si>
    <t>ﾏﾂｵ ｹﾝｽｹ</t>
  </si>
  <si>
    <t>Shohei</t>
  </si>
  <si>
    <t>北原　隆慎</t>
  </si>
  <si>
    <t>築城　桂助</t>
  </si>
  <si>
    <t>ﾊｯﾀ ｽｽﾑ</t>
  </si>
  <si>
    <t>YASUNAGA</t>
  </si>
  <si>
    <t>ﾋｻﾄﾐ ﾏｻﾂｸﾞ</t>
  </si>
  <si>
    <t>010212</t>
  </si>
  <si>
    <t>HISATOMI</t>
  </si>
  <si>
    <t>ﾐﾔﾊﾗ ﾅｵﾄ</t>
  </si>
  <si>
    <t>MIYAHARA</t>
  </si>
  <si>
    <t>宮川　雄斗</t>
  </si>
  <si>
    <t>ﾄｺﾞｳ ﾀｲﾁ</t>
  </si>
  <si>
    <t>井出　大成</t>
  </si>
  <si>
    <t>ﾑﾗｶﾐ ｼｮｳﾘｭｳ</t>
  </si>
  <si>
    <t>ｱｻﾀﾞ ﾕｳﾀ</t>
  </si>
  <si>
    <t>川越　響気</t>
  </si>
  <si>
    <t>ｶﾜｺﾞｴ ﾋﾋﾞｷ</t>
  </si>
  <si>
    <t>010907</t>
  </si>
  <si>
    <t>山内　泰輝</t>
  </si>
  <si>
    <t>ﾔﾏｳﾁ ﾀｲｷ</t>
  </si>
  <si>
    <t>011205</t>
  </si>
  <si>
    <t>Iori</t>
  </si>
  <si>
    <t>池末　虎之助</t>
  </si>
  <si>
    <t>ｲｹｽｴ ﾄﾗﾉｽｹ</t>
  </si>
  <si>
    <t>010417</t>
  </si>
  <si>
    <t>廣田　佑樹</t>
  </si>
  <si>
    <t>ﾋﾛﾀ ﾕｳｷ</t>
  </si>
  <si>
    <t>020213</t>
  </si>
  <si>
    <t>西　崚佑</t>
  </si>
  <si>
    <t>ﾆｼ ﾘｮｳｽｹ</t>
  </si>
  <si>
    <t>011107</t>
  </si>
  <si>
    <t>吉村　拓真</t>
  </si>
  <si>
    <t>ﾖｼﾑﾗ ﾀｸﾏ</t>
  </si>
  <si>
    <t>011019</t>
  </si>
  <si>
    <t>田邉　諒多</t>
  </si>
  <si>
    <t>ﾀﾅﾍﾞ ﾘｮｳﾀ</t>
  </si>
  <si>
    <t>011223</t>
  </si>
  <si>
    <t>川添　京太郎</t>
  </si>
  <si>
    <t>ｶﾜｿﾞｴ ｷｮｳﾀﾛｳ</t>
  </si>
  <si>
    <t>010707</t>
  </si>
  <si>
    <t>池田　大晟</t>
  </si>
  <si>
    <t>ｲｹﾀﾞ ﾀｲｾｲ</t>
  </si>
  <si>
    <t>011020</t>
  </si>
  <si>
    <t>桶谷　圭吾</t>
  </si>
  <si>
    <t>ｵｹﾀﾆ ｹｲｺﾞ</t>
  </si>
  <si>
    <t>葛西　伊吹</t>
  </si>
  <si>
    <t>ｶｻｲ ｲﾌﾞｷ</t>
  </si>
  <si>
    <t>010930</t>
  </si>
  <si>
    <t>神田　伝央</t>
  </si>
  <si>
    <t>ｶﾝﾀﾞ ﾂﾀｳ</t>
  </si>
  <si>
    <t>010805</t>
  </si>
  <si>
    <t>喜田　哲都</t>
  </si>
  <si>
    <t>ｷﾀ ﾃﾂﾄ</t>
  </si>
  <si>
    <t>020318</t>
  </si>
  <si>
    <t>栗原　直也</t>
  </si>
  <si>
    <t>ｸﾘﾊﾗ ﾅｵﾔ</t>
  </si>
  <si>
    <t>栃木県</t>
  </si>
  <si>
    <t>09</t>
  </si>
  <si>
    <t>010816</t>
  </si>
  <si>
    <t>KURIHARA</t>
  </si>
  <si>
    <t>小手川　聖修</t>
  </si>
  <si>
    <t>ｺﾃｶﾞﾜ ｾｲｼｭｳ</t>
  </si>
  <si>
    <t>011209</t>
  </si>
  <si>
    <t>齋藤　周</t>
  </si>
  <si>
    <t>ｻｲﾄｳ ｼｭｳ</t>
  </si>
  <si>
    <t>010626</t>
  </si>
  <si>
    <t>芹川　晃希</t>
  </si>
  <si>
    <t>ｾﾘｶﾜ ｺｳｷ</t>
  </si>
  <si>
    <t>010908</t>
  </si>
  <si>
    <t>高橋　比呂弥</t>
  </si>
  <si>
    <t>ﾀｶﾊｼ ﾋﾛﾔ</t>
  </si>
  <si>
    <t>010528</t>
  </si>
  <si>
    <t>高山　健人</t>
  </si>
  <si>
    <t>ﾀｶﾔﾏ ｹﾝﾄ</t>
  </si>
  <si>
    <t>011103</t>
  </si>
  <si>
    <t>田村　顕正</t>
  </si>
  <si>
    <t>ﾀﾑﾗ ｱｷﾏｻ</t>
  </si>
  <si>
    <t>010413</t>
  </si>
  <si>
    <t>中原　敬輝</t>
  </si>
  <si>
    <t>ﾅｶﾊﾗ ﾄｼｷ</t>
  </si>
  <si>
    <t>011212</t>
  </si>
  <si>
    <t>浜崎　慎平</t>
  </si>
  <si>
    <t>ﾊﾏｻｷ ｼﾝﾍﾟｲ</t>
  </si>
  <si>
    <t>011113</t>
  </si>
  <si>
    <t>林田　稜太</t>
  </si>
  <si>
    <t>ﾊﾔｼﾀﾞ ﾘｮｳﾀ</t>
  </si>
  <si>
    <t>日野　祐太</t>
  </si>
  <si>
    <t>ﾋﾉ ﾕｳﾀ</t>
  </si>
  <si>
    <t>水野　晧太</t>
  </si>
  <si>
    <t>ﾐｽﾞﾉ ｺｳﾀ</t>
  </si>
  <si>
    <t>010902</t>
  </si>
  <si>
    <t>山内　裕仁</t>
  </si>
  <si>
    <t>ﾔﾏｳﾁ ﾋﾛﾄ</t>
  </si>
  <si>
    <t>山崎　時弥</t>
  </si>
  <si>
    <t>ﾔﾏｻｷ ﾄｷﾔ</t>
  </si>
  <si>
    <t>山田　大詩</t>
  </si>
  <si>
    <t>010921</t>
  </si>
  <si>
    <t>吉田　隆之介</t>
  </si>
  <si>
    <t>ﾖｼﾀﾞ ﾘｭｳﾉｽｹ</t>
  </si>
  <si>
    <t>011123</t>
  </si>
  <si>
    <t>吉永　滉太</t>
  </si>
  <si>
    <t>ﾖｼﾅｶﾞ ｺｳﾀ</t>
  </si>
  <si>
    <t>001206</t>
  </si>
  <si>
    <t>米田　健斗</t>
  </si>
  <si>
    <t>ﾖﾈﾀ ｹﾝﾄ</t>
  </si>
  <si>
    <t>011208</t>
  </si>
  <si>
    <t>玉那覇　圭佑</t>
  </si>
  <si>
    <t>嘉陽　英斗</t>
  </si>
  <si>
    <t>ｶﾖｳ ｴｲﾄ</t>
  </si>
  <si>
    <t>010819</t>
  </si>
  <si>
    <t>米須　雄真</t>
  </si>
  <si>
    <t>ｺﾒｽ ﾕｳﾏ</t>
  </si>
  <si>
    <t>010728</t>
  </si>
  <si>
    <t>玉城　孝介</t>
  </si>
  <si>
    <t>020202</t>
  </si>
  <si>
    <t>桃原　歩夢</t>
  </si>
  <si>
    <t>ﾄｳﾊﾞﾙ ｱﾕﾑ</t>
  </si>
  <si>
    <t>永峰　啓太郎</t>
  </si>
  <si>
    <t>ﾅｶﾞﾐﾈ ｹｲﾀﾛｳ</t>
  </si>
  <si>
    <t>011115</t>
  </si>
  <si>
    <t>池田　瞬平</t>
  </si>
  <si>
    <t>ｲｹﾀﾞ ｼｭﾝﾍﾟｲ</t>
  </si>
  <si>
    <t>村瀬　紘祐</t>
  </si>
  <si>
    <t>ﾑﾗｾ ｺｳｽｹ</t>
  </si>
  <si>
    <t>荒木　文登</t>
  </si>
  <si>
    <t>ｱﾗｷ ﾌﾐﾄ</t>
  </si>
  <si>
    <t>020130</t>
  </si>
  <si>
    <t>福嶋　慶記</t>
  </si>
  <si>
    <t>ﾌｸｼﾏ ﾖｼｷ</t>
  </si>
  <si>
    <t>深澤　健斗</t>
  </si>
  <si>
    <t>ﾌｶｻﾞﾜ ｹﾝﾄ</t>
  </si>
  <si>
    <t>柴田　龍海</t>
  </si>
  <si>
    <t>ｼﾊﾞﾀ ﾀﾂﾔ</t>
  </si>
  <si>
    <t>011213</t>
  </si>
  <si>
    <t>藤原　壮吾</t>
  </si>
  <si>
    <t>ﾌｼﾞﾜﾗ ｿｳｺﾞ</t>
  </si>
  <si>
    <t>011003</t>
  </si>
  <si>
    <t>菅野　陽太</t>
  </si>
  <si>
    <t>ｶﾝﾉ ﾖｳﾀ</t>
  </si>
  <si>
    <t>010713</t>
  </si>
  <si>
    <t>鷲見　尚紀</t>
  </si>
  <si>
    <t>ｽﾐ ﾅｵｷ</t>
  </si>
  <si>
    <t>010612</t>
  </si>
  <si>
    <t>畑野　至英</t>
  </si>
  <si>
    <t>ﾊﾀﾉ ｼﾞｴｲ</t>
  </si>
  <si>
    <t>010724</t>
  </si>
  <si>
    <t>中野　博康</t>
  </si>
  <si>
    <t>ﾅｶﾉ ﾋﾛﾔｽ</t>
  </si>
  <si>
    <t>020304</t>
  </si>
  <si>
    <t>音羽　悠基</t>
  </si>
  <si>
    <t>ｵﾄﾜ ﾕｳｷ</t>
  </si>
  <si>
    <t>010913</t>
  </si>
  <si>
    <t>小野　幹太</t>
  </si>
  <si>
    <t>ｵﾉ ｶﾝﾀ</t>
  </si>
  <si>
    <t>010601</t>
  </si>
  <si>
    <t>今村　文哉</t>
  </si>
  <si>
    <t>ｲﾏﾑﾗ ﾌﾐﾔ</t>
  </si>
  <si>
    <t>010731</t>
  </si>
  <si>
    <t>谷口　彰悟</t>
  </si>
  <si>
    <t>ﾀﾆｸﾞﾁ ｼｮｳｺﾞ</t>
  </si>
  <si>
    <t>稲田　駿</t>
  </si>
  <si>
    <t>ｲﾅﾀﾞ ｼｭﾝ</t>
  </si>
  <si>
    <t>林原　朋哉</t>
  </si>
  <si>
    <t>ﾔﾏﾓﾄ ﾕｳｾｲ</t>
  </si>
  <si>
    <t>020219</t>
  </si>
  <si>
    <t>鹿島　天翔</t>
  </si>
  <si>
    <t>ｶｼﾏ ﾀｶﾄ</t>
  </si>
  <si>
    <t>ｱｼﾂﾞｶ ﾊﾔﾄ</t>
  </si>
  <si>
    <t>020126</t>
  </si>
  <si>
    <t>奥　芳樹</t>
  </si>
  <si>
    <t>ｵｸ ﾖｼｷ</t>
  </si>
  <si>
    <t>010726</t>
  </si>
  <si>
    <t>柏信　颯斗</t>
  </si>
  <si>
    <t>吉武　幸大</t>
  </si>
  <si>
    <t>ﾖｼﾀｹ ｺｳﾀ</t>
  </si>
  <si>
    <t>011130</t>
  </si>
  <si>
    <t>山本　悠貴</t>
  </si>
  <si>
    <t>010701</t>
  </si>
  <si>
    <t>ｵｵｻｷ ｼﾝﾀﾛｳ</t>
  </si>
  <si>
    <t>010510</t>
  </si>
  <si>
    <t>OSAKI</t>
  </si>
  <si>
    <t>石田　俊輔</t>
  </si>
  <si>
    <t>ｲｼﾀﾞ ｼｭﾝｽｹ</t>
  </si>
  <si>
    <t>五郎丸　純史</t>
  </si>
  <si>
    <t>ｺﾞﾛｳﾏﾙ ｱﾂｼ</t>
  </si>
  <si>
    <t>010518</t>
  </si>
  <si>
    <t>永村　健人</t>
  </si>
  <si>
    <t>ﾅｶﾞﾑﾗ ｹﾝﾄ</t>
  </si>
  <si>
    <t>011217</t>
  </si>
  <si>
    <t>岩　拓夢</t>
  </si>
  <si>
    <t>ｲﾜ ﾀｸﾑ</t>
  </si>
  <si>
    <t>片村　隼大</t>
  </si>
  <si>
    <t>ｶﾀﾑﾗ ｼｭﾝﾀﾞｲ</t>
  </si>
  <si>
    <t>ｾｷ ﾚﾝﾀﾛｳ</t>
  </si>
  <si>
    <t>塚本　拓巳</t>
  </si>
  <si>
    <t>ﾂｶﾓﾄ ﾀｸﾐ</t>
  </si>
  <si>
    <t>010407</t>
  </si>
  <si>
    <t>TSUKAMOTO</t>
  </si>
  <si>
    <t>新留　一輝</t>
  </si>
  <si>
    <t>ﾆｲﾄﾞﾒ ｶｽﾞｷ</t>
  </si>
  <si>
    <t>010918</t>
  </si>
  <si>
    <t>清野　瑛一朗</t>
  </si>
  <si>
    <t>ｷﾖﾉ ｴｲｲﾁﾛｳ</t>
  </si>
  <si>
    <t>010725</t>
  </si>
  <si>
    <t>010412</t>
  </si>
  <si>
    <t>原口　太一</t>
  </si>
  <si>
    <t>ﾊﾗｸﾞﾁ ﾀｲﾁ</t>
  </si>
  <si>
    <t>HARAGUCHI</t>
  </si>
  <si>
    <t>渡部　洋澄</t>
  </si>
  <si>
    <t>ﾜﾀﾅﾍﾞ ﾋﾛﾄ</t>
  </si>
  <si>
    <t>010418</t>
  </si>
  <si>
    <t>田代　敬之</t>
  </si>
  <si>
    <t>ﾀｼﾛ ﾀｶﾕｷ</t>
  </si>
  <si>
    <t>TASHIRO</t>
  </si>
  <si>
    <t>今井　航</t>
  </si>
  <si>
    <t>ｲﾏｲ ﾜﾀﾙ</t>
  </si>
  <si>
    <t>前田　和輝</t>
  </si>
  <si>
    <t>ﾏｴﾀﾞ ｶｽﾞｷ</t>
  </si>
  <si>
    <t>020316</t>
  </si>
  <si>
    <t>吉見　智貴</t>
  </si>
  <si>
    <t>ﾖｼﾐ ﾄﾓｷ</t>
  </si>
  <si>
    <t>010420</t>
  </si>
  <si>
    <t>YOSHIMI</t>
  </si>
  <si>
    <t>上田　紘弥</t>
  </si>
  <si>
    <t>ｳｴﾀﾞ ﾋﾛﾔ</t>
  </si>
  <si>
    <t>000824</t>
  </si>
  <si>
    <t>池田　彩人</t>
  </si>
  <si>
    <t>011117</t>
  </si>
  <si>
    <t>藤田　大貴</t>
  </si>
  <si>
    <t>ﾌｼﾞﾀ ﾋﾛｷ</t>
  </si>
  <si>
    <t>010828</t>
  </si>
  <si>
    <t>小玉　夏広</t>
  </si>
  <si>
    <t>ｺﾀﾞﾏ ﾅﾂﾋﾛ</t>
  </si>
  <si>
    <t>010716</t>
  </si>
  <si>
    <t>KODAMA</t>
  </si>
  <si>
    <t>江頭　幹人</t>
  </si>
  <si>
    <t>ｴｶﾞｼﾗ ﾐｷﾄ</t>
  </si>
  <si>
    <t>EGASHIRA</t>
  </si>
  <si>
    <t>藤　虎康</t>
  </si>
  <si>
    <t>ﾌｼﾞ ﾄﾗﾔｽ</t>
  </si>
  <si>
    <t>Takaya</t>
  </si>
  <si>
    <t>苑田　祥吾</t>
  </si>
  <si>
    <t>ｿﾉﾀﾞ ｼｮｳｺﾞ</t>
  </si>
  <si>
    <t>020313</t>
  </si>
  <si>
    <t>SONODA</t>
  </si>
  <si>
    <t>山口　愛都</t>
  </si>
  <si>
    <t>ﾔﾏｸﾞﾁ ﾏﾅﾄ</t>
  </si>
  <si>
    <t>010514</t>
  </si>
  <si>
    <t>大島　颯太</t>
  </si>
  <si>
    <t>ｵｵｼﾏ ｿｳﾀ</t>
  </si>
  <si>
    <t>小夏　亜優斗</t>
  </si>
  <si>
    <t>ｺﾅﾂ ｱﾕﾄ</t>
  </si>
  <si>
    <t>011219</t>
  </si>
  <si>
    <t>岡本　心輝</t>
  </si>
  <si>
    <t>ｵｶﾓﾄ ｼﾝｷ</t>
  </si>
  <si>
    <t>010910</t>
  </si>
  <si>
    <t>池末　智輝</t>
  </si>
  <si>
    <t>ｲｹｽｴ ﾄﾓｷ</t>
  </si>
  <si>
    <t>010929</t>
  </si>
  <si>
    <t>今村　峻将</t>
  </si>
  <si>
    <t>ｲﾏﾑﾗ ｼｭﾝｽｹ</t>
  </si>
  <si>
    <t>010804</t>
  </si>
  <si>
    <t>浦口　凱壱</t>
  </si>
  <si>
    <t>ｳﾗｸﾞﾁ ｶﾞｲ</t>
  </si>
  <si>
    <t>江藤　由翔</t>
  </si>
  <si>
    <t>ｴﾄｳ ﾕｲﾄ</t>
  </si>
  <si>
    <t>020211</t>
  </si>
  <si>
    <t>大川　翼</t>
  </si>
  <si>
    <t>ｵｵｶﾜ ﾂﾊﾞｻ</t>
  </si>
  <si>
    <t>奥村　怜司</t>
  </si>
  <si>
    <t>ｵｸﾑﾗ ﾚｲｼﾞ</t>
  </si>
  <si>
    <t>鴛海　光平</t>
  </si>
  <si>
    <t>ｵｼｳﾐ ｺｳﾍｲ</t>
  </si>
  <si>
    <t>梶尾　歩夢</t>
  </si>
  <si>
    <t>ｶｼﾞｵ ｱﾕﾑ</t>
  </si>
  <si>
    <t>日下部　晴人</t>
  </si>
  <si>
    <t>ｸｻｶﾍﾞ ﾊﾙﾄ</t>
  </si>
  <si>
    <t>010829</t>
  </si>
  <si>
    <t>ｺﾄﾘｲ ﾕｳﾀ</t>
  </si>
  <si>
    <t>ｺﾒｽ ｲｯｾｲ</t>
  </si>
  <si>
    <t>坂井　太一</t>
  </si>
  <si>
    <t>ｻｶｲ ﾀｲﾁ</t>
  </si>
  <si>
    <t>坂本　東一朗</t>
  </si>
  <si>
    <t>ｻｶﾓﾄ ﾄｳｲﾁﾛｳ</t>
  </si>
  <si>
    <t>020306</t>
  </si>
  <si>
    <t>笹木　優汰</t>
  </si>
  <si>
    <t>ｻｻｷ ﾕｳﾀ</t>
  </si>
  <si>
    <t>白水　歩</t>
  </si>
  <si>
    <t>ｼﾗﾐｽﾞ ｱﾕﾑ</t>
  </si>
  <si>
    <t>011004</t>
  </si>
  <si>
    <t>城丸　真人</t>
  </si>
  <si>
    <t>ｼﾛﾏﾙ ﾏｻﾄ</t>
  </si>
  <si>
    <t>020324</t>
  </si>
  <si>
    <t>砂川　慎太郎</t>
  </si>
  <si>
    <t>ｽﾅｶﾜ ｼﾝﾀﾛｳ</t>
  </si>
  <si>
    <t>立岡　翼</t>
  </si>
  <si>
    <t>ﾀﾁｵｶ ﾂﾊﾞｻ</t>
  </si>
  <si>
    <t>010422</t>
  </si>
  <si>
    <t>谷　亮太</t>
  </si>
  <si>
    <t>ﾀﾆ ﾘｮｳﾀ</t>
  </si>
  <si>
    <t>011220</t>
  </si>
  <si>
    <t>辻野　飛翔</t>
  </si>
  <si>
    <t>ﾂｼﾞﾉ ﾂﾊﾞｻ</t>
  </si>
  <si>
    <t>遠矢　義久</t>
  </si>
  <si>
    <t>ﾄｵﾔ ﾖｼﾋｻ</t>
  </si>
  <si>
    <t>010914</t>
  </si>
  <si>
    <t>永田　崇馬</t>
  </si>
  <si>
    <t>ﾅｶﾞﾀ ｿｳﾏ</t>
  </si>
  <si>
    <t>中村　滉希</t>
  </si>
  <si>
    <t>ﾅｶﾑﾗ ﾋﾛｷ</t>
  </si>
  <si>
    <t>010408</t>
  </si>
  <si>
    <t>西山　賢太朗</t>
  </si>
  <si>
    <t>ﾆｼﾔﾏ ｹﾝﾀﾛｳ</t>
  </si>
  <si>
    <t>010622</t>
  </si>
  <si>
    <t>春田　哲也</t>
  </si>
  <si>
    <t>ﾊﾙﾀ ﾃﾂﾔ</t>
  </si>
  <si>
    <t>010928</t>
  </si>
  <si>
    <t>日高　颯仁</t>
  </si>
  <si>
    <t>ﾋﾀﾞｶ ﾊﾔﾄ</t>
  </si>
  <si>
    <t>平野　伶温</t>
  </si>
  <si>
    <t>ﾋﾗﾉ ﾚｵﾝ</t>
  </si>
  <si>
    <t>HIRANO</t>
  </si>
  <si>
    <t>深井　敦央</t>
  </si>
  <si>
    <t>ﾌｶｲ ｱﾂﾋﾛ</t>
  </si>
  <si>
    <t>010818</t>
  </si>
  <si>
    <t>深川　亮</t>
  </si>
  <si>
    <t>ﾌｶｶﾞﾜ ﾘｮｳ</t>
  </si>
  <si>
    <t>淵田　瑞貴</t>
  </si>
  <si>
    <t>ﾌﾁﾀﾞ ﾐｽﾞｷ</t>
  </si>
  <si>
    <t>松下　翔紀</t>
  </si>
  <si>
    <t>ﾏﾂｼﾀ ｼｮｳｷ</t>
  </si>
  <si>
    <t>010502</t>
  </si>
  <si>
    <t>宮城　貫太</t>
  </si>
  <si>
    <t>ﾐﾔｷﾞ ｶﾝﾀ</t>
  </si>
  <si>
    <t>010427</t>
  </si>
  <si>
    <t>MIYAGI</t>
  </si>
  <si>
    <t>向井　大賀</t>
  </si>
  <si>
    <t>ﾑｶｲ ﾀｲｶﾞ</t>
  </si>
  <si>
    <t>010404</t>
  </si>
  <si>
    <t>村上　颯太</t>
  </si>
  <si>
    <t>ﾑﾗｶﾐ ｿｳﾀ</t>
  </si>
  <si>
    <t>室井　希叶</t>
  </si>
  <si>
    <t>ﾑﾛｲ ｷｲﾄ</t>
  </si>
  <si>
    <t>010501</t>
  </si>
  <si>
    <t>山口　藩</t>
  </si>
  <si>
    <t>ﾔﾏｸﾞﾁ ﾊﾞﾝ</t>
  </si>
  <si>
    <t>山本　拓弥</t>
  </si>
  <si>
    <t>ﾔﾏﾓﾄ ﾀｸﾔ</t>
  </si>
  <si>
    <t>010604</t>
  </si>
  <si>
    <t>山脇　崇佐</t>
  </si>
  <si>
    <t>ﾔﾏﾜｷ ｼｭｳｽｹ</t>
  </si>
  <si>
    <t>011110</t>
  </si>
  <si>
    <t>ﾕｷﾔﾏ ﾋﾗｸ</t>
  </si>
  <si>
    <t>010516</t>
  </si>
  <si>
    <t>吉村　吉平</t>
  </si>
  <si>
    <t>ﾖｼﾑﾗ ｷｯﾍﾟｲ</t>
  </si>
  <si>
    <t>020109</t>
  </si>
  <si>
    <t>河野　和志</t>
  </si>
  <si>
    <t>ｺｳﾉ ｶｽﾞｼ</t>
  </si>
  <si>
    <t>田頭　賢人</t>
  </si>
  <si>
    <t>ﾀｶﾞｼﾗ ｹﾝﾄ</t>
  </si>
  <si>
    <t>010411</t>
  </si>
  <si>
    <t>本間　慎太郎</t>
  </si>
  <si>
    <t>010706</t>
  </si>
  <si>
    <t>古庄　束采</t>
  </si>
  <si>
    <t>ﾌﾙｼｮｳ ﾂｶｻ</t>
  </si>
  <si>
    <t>010820</t>
  </si>
  <si>
    <t>010826</t>
  </si>
  <si>
    <t>名嶋　丈太</t>
  </si>
  <si>
    <t>ﾅｼﾞﾏ ｼﾞｮｳﾀ</t>
  </si>
  <si>
    <t>010606</t>
  </si>
  <si>
    <t>佐久間　瑞貴</t>
  </si>
  <si>
    <t>ｻｸﾏ ﾐｽﾞｷ</t>
  </si>
  <si>
    <t>萬徳　雄太</t>
  </si>
  <si>
    <t>ﾏﾝﾄｸ ﾕｳﾀ</t>
  </si>
  <si>
    <t>溝江　智</t>
  </si>
  <si>
    <t>ﾐｿﾞｴ ｻﾄｼ</t>
  </si>
  <si>
    <t>MIZOE</t>
  </si>
  <si>
    <t>石丸　遼</t>
  </si>
  <si>
    <t>ｲｼﾏﾙ ﾘｮｳ</t>
  </si>
  <si>
    <t>重藤　彰利</t>
  </si>
  <si>
    <t>ｼｹﾞﾄｳ ｱｷﾄｼ</t>
  </si>
  <si>
    <t>010123</t>
  </si>
  <si>
    <t>柴田　国光</t>
  </si>
  <si>
    <t>ｼﾊﾞﾀ ｸﾆﾐﾂ</t>
  </si>
  <si>
    <t>野中　慎一郎</t>
  </si>
  <si>
    <t>ﾉﾅｶ ｼﾝｲﾁﾛｳ</t>
  </si>
  <si>
    <t>魚住　玲</t>
  </si>
  <si>
    <t>ｳｵｽﾞﾐ ﾚｲ</t>
  </si>
  <si>
    <t>ｼｵﾀ ﾀﾂﾉｽｹ</t>
  </si>
  <si>
    <t>ｵｵﾊﾞﾔｼ ﾄﾓﾔ</t>
  </si>
  <si>
    <t>松竹　永人</t>
  </si>
  <si>
    <t>ﾏﾂﾀｹ ｴｲﾄ</t>
  </si>
  <si>
    <t>010627</t>
  </si>
  <si>
    <t>MATSUTAKE</t>
  </si>
  <si>
    <t>出口　達基</t>
  </si>
  <si>
    <t>ﾃﾞｸﾞﾁ ﾀﾂｷ</t>
  </si>
  <si>
    <t>010523</t>
  </si>
  <si>
    <t>徳山　一彰</t>
  </si>
  <si>
    <t>ﾄｸﾔﾏ ｶｽﾞｱｷ</t>
  </si>
  <si>
    <t>020115</t>
  </si>
  <si>
    <t>西川　勝彦</t>
  </si>
  <si>
    <t>ﾆｼｶﾜ ｶﾂﾋｺ</t>
  </si>
  <si>
    <t>020206</t>
  </si>
  <si>
    <t>NISHIKAWA</t>
  </si>
  <si>
    <t>田代　瑞貴</t>
  </si>
  <si>
    <t>010723</t>
  </si>
  <si>
    <t>堀切　悠伸</t>
  </si>
  <si>
    <t>ﾎﾘｷﾘ ﾕｳｼﾝ</t>
  </si>
  <si>
    <t>眞鍋　瞬也</t>
  </si>
  <si>
    <t>ﾏﾅﾍﾞ ｼｭﾝﾔ</t>
  </si>
  <si>
    <t>010909</t>
  </si>
  <si>
    <t>脇田　治樹</t>
  </si>
  <si>
    <t>ﾜｷﾀ ﾅｵｷ</t>
  </si>
  <si>
    <t>山中　悠暉</t>
  </si>
  <si>
    <t>ﾔﾏﾅｶ ﾕｳｷ</t>
  </si>
  <si>
    <t>010517</t>
  </si>
  <si>
    <t>丸田　隆聖</t>
  </si>
  <si>
    <t>ﾏﾙﾀ ﾘｭｳｾｲ</t>
  </si>
  <si>
    <t>010603</t>
  </si>
  <si>
    <t>蔭山　慶樹</t>
  </si>
  <si>
    <t>ｶｹﾞﾔﾏ ﾖｼｷ</t>
  </si>
  <si>
    <t>KAGEYAMA</t>
  </si>
  <si>
    <t>ｳｴﾄｺ ﾕｳﾀ</t>
  </si>
  <si>
    <t>UETOKO</t>
  </si>
  <si>
    <t>松本　真和</t>
  </si>
  <si>
    <t>ﾏﾂﾓﾄ ﾏｻﾄ</t>
  </si>
  <si>
    <t>010330</t>
  </si>
  <si>
    <t>阿部　航樹</t>
  </si>
  <si>
    <t>ｱﾍﾞ ｺｳｷ</t>
  </si>
  <si>
    <t>010429</t>
  </si>
  <si>
    <t>川涯　大</t>
  </si>
  <si>
    <t>ｶﾜｷﾞﾜ ﾀﾞｲ</t>
  </si>
  <si>
    <t>020307</t>
  </si>
  <si>
    <t>TAKANO</t>
  </si>
  <si>
    <t>河邊　琴音</t>
  </si>
  <si>
    <t>ｶﾜﾍﾞ ｺﾄﾈ</t>
  </si>
  <si>
    <t>NURUKI</t>
  </si>
  <si>
    <t>KASAHARA</t>
  </si>
  <si>
    <t>HAMAHARA</t>
  </si>
  <si>
    <t>ｲﾉｳｴ ﾏｲｺ</t>
  </si>
  <si>
    <t>MISAKA</t>
  </si>
  <si>
    <t>MOTOZONO</t>
  </si>
  <si>
    <t>大久保　穂香</t>
  </si>
  <si>
    <t>NASU</t>
  </si>
  <si>
    <t>YUKAWA</t>
  </si>
  <si>
    <t>湯川　璃々咲</t>
  </si>
  <si>
    <t>ﾕｶﾜ ﾘﾘｻ</t>
  </si>
  <si>
    <t>OSAKO</t>
  </si>
  <si>
    <t>MIKAMI</t>
  </si>
  <si>
    <t>SARUWATARI</t>
  </si>
  <si>
    <t>MITSUYAMA</t>
  </si>
  <si>
    <t>MURAYAMA</t>
  </si>
  <si>
    <t>SHIMOKA</t>
  </si>
  <si>
    <t>KUROKI</t>
  </si>
  <si>
    <t>山根　友美</t>
  </si>
  <si>
    <t>ﾔﾏﾈ ﾄﾓﾐ</t>
  </si>
  <si>
    <t>YAMANE</t>
  </si>
  <si>
    <t>SAKIHAMA</t>
  </si>
  <si>
    <t>SAWA</t>
  </si>
  <si>
    <t>KIKUCHI</t>
  </si>
  <si>
    <t>011012</t>
  </si>
  <si>
    <t>渡辺　未来</t>
  </si>
  <si>
    <t>ﾜﾀﾅﾍﾞ ﾐｸ</t>
  </si>
  <si>
    <t>ﾔｽﾅｶﾞ ｲｵﾘ</t>
  </si>
  <si>
    <t>011230</t>
  </si>
  <si>
    <t>HIRAOKA</t>
  </si>
  <si>
    <t>ISHIKAWA</t>
  </si>
  <si>
    <t>ANAMI</t>
  </si>
  <si>
    <t>新垣　美紗希</t>
  </si>
  <si>
    <t>ｼﾝｶﾞｷ ﾐｻｷ</t>
  </si>
  <si>
    <t>SHINGAKI</t>
  </si>
  <si>
    <t>上寺　結</t>
  </si>
  <si>
    <t>ｶﾐﾃﾞﾗ ﾕｲ</t>
  </si>
  <si>
    <t>011002</t>
  </si>
  <si>
    <t>KAMIDERA</t>
  </si>
  <si>
    <t>KUDO</t>
  </si>
  <si>
    <t>FUKUHARA</t>
  </si>
  <si>
    <t>FUJINO</t>
  </si>
  <si>
    <t>KURITA</t>
  </si>
  <si>
    <t>MISHIMA</t>
  </si>
  <si>
    <t>KORI</t>
  </si>
  <si>
    <t>URA</t>
  </si>
  <si>
    <t>HIRAKAWA</t>
  </si>
  <si>
    <t>OBARA</t>
  </si>
  <si>
    <t>KANEMITSU</t>
  </si>
  <si>
    <t>KIGURE</t>
  </si>
  <si>
    <t>KIYOTA</t>
  </si>
  <si>
    <t>TANIUCHI</t>
  </si>
  <si>
    <t>TANO</t>
  </si>
  <si>
    <t>DAMBARA</t>
  </si>
  <si>
    <t>NAGAYOSHI</t>
  </si>
  <si>
    <t>HACHIYA</t>
  </si>
  <si>
    <t>原田　陽美</t>
  </si>
  <si>
    <t>FURUYASHIKI</t>
  </si>
  <si>
    <t>YASUDA</t>
  </si>
  <si>
    <t>YAMATO</t>
  </si>
  <si>
    <t>ARIKURA</t>
  </si>
  <si>
    <t>IKEE</t>
  </si>
  <si>
    <t>OKUSAWA</t>
  </si>
  <si>
    <t>ODAKI</t>
  </si>
  <si>
    <t>OTOMORI</t>
  </si>
  <si>
    <t>KAKIDACHI</t>
  </si>
  <si>
    <t>KADOIKE</t>
  </si>
  <si>
    <t>KAWAKATSU</t>
  </si>
  <si>
    <t>SHIRAISHI</t>
  </si>
  <si>
    <t>SHIROMA</t>
  </si>
  <si>
    <t>FUJIYAMA</t>
  </si>
  <si>
    <t>YOSHIFUJI</t>
  </si>
  <si>
    <t>奥村　梨里佳</t>
  </si>
  <si>
    <t>ｵｸﾑﾗ ﾘﾘｶ</t>
  </si>
  <si>
    <t>010708</t>
  </si>
  <si>
    <t>久保田　亜由</t>
  </si>
  <si>
    <t>ｸﾎﾞﾀ ｱﾕ</t>
  </si>
  <si>
    <t>010722</t>
  </si>
  <si>
    <t>溝江　悦子</t>
  </si>
  <si>
    <t>ﾐｿﾞｴ ｴﾂｺ</t>
  </si>
  <si>
    <t>末永　紗希</t>
  </si>
  <si>
    <t>ｽｴﾅｶﾞ ｻｷ</t>
  </si>
  <si>
    <t>YONEYAMA</t>
  </si>
  <si>
    <t>MIZUTANI</t>
  </si>
  <si>
    <t>YOKOMATSU</t>
  </si>
  <si>
    <t>EDAO</t>
  </si>
  <si>
    <t>HISADA</t>
  </si>
  <si>
    <t>TAKEMORI</t>
  </si>
  <si>
    <t>NAKAJIMA</t>
  </si>
  <si>
    <t>NAKAMICHI</t>
  </si>
  <si>
    <t>AKIO</t>
  </si>
  <si>
    <t>KOSUGI</t>
  </si>
  <si>
    <t>SEKIDO</t>
  </si>
  <si>
    <t>SESOKO</t>
  </si>
  <si>
    <t>TAKAMORI</t>
  </si>
  <si>
    <t>TANEDA</t>
  </si>
  <si>
    <t>NAHATA</t>
  </si>
  <si>
    <t>NARUTAKI</t>
  </si>
  <si>
    <t>YOSHIZUKA</t>
  </si>
  <si>
    <t>MATSUSHIMA</t>
  </si>
  <si>
    <t>OKUTO</t>
  </si>
  <si>
    <t>IO</t>
  </si>
  <si>
    <t>NITTA</t>
  </si>
  <si>
    <t>IWAMURA</t>
  </si>
  <si>
    <t>ANJO</t>
  </si>
  <si>
    <t>KAWATSU</t>
  </si>
  <si>
    <t>TSUHA</t>
  </si>
  <si>
    <t>AKAISHI</t>
  </si>
  <si>
    <t>KAMO</t>
  </si>
  <si>
    <t>HARASE</t>
  </si>
  <si>
    <t>MATSUZAWA</t>
  </si>
  <si>
    <t>TAKASHIMA</t>
  </si>
  <si>
    <t>YASUI</t>
  </si>
  <si>
    <t>KUSAMIZU</t>
  </si>
  <si>
    <t>NOGAMI</t>
  </si>
  <si>
    <t>SETSUMARU</t>
  </si>
  <si>
    <t>KOSAKA</t>
  </si>
  <si>
    <t>NAKASHIN</t>
  </si>
  <si>
    <t>KAWATA</t>
  </si>
  <si>
    <t>NAGAYO</t>
  </si>
  <si>
    <t>HANAFUSA</t>
  </si>
  <si>
    <t>KUROISHI</t>
  </si>
  <si>
    <t>加藤　汐織</t>
  </si>
  <si>
    <t>ｶﾄｳ ｼｵﾘ</t>
  </si>
  <si>
    <t>011112</t>
  </si>
  <si>
    <t>ｶﾐﾂｶｻ ﾐﾉﾘ</t>
  </si>
  <si>
    <t>010912</t>
  </si>
  <si>
    <t>KAMITSUKASA</t>
  </si>
  <si>
    <t>ｷﾄﾞ ﾕｳｷ</t>
  </si>
  <si>
    <t>ﾀｶﾉ ﾅﾅﾐ</t>
  </si>
  <si>
    <t>ﾀｼﾛ ﾒｸﾞﾐ</t>
  </si>
  <si>
    <t>ﾊｼﾓﾄ ｻｷ</t>
  </si>
  <si>
    <t>010624</t>
  </si>
  <si>
    <t>ﾓﾘﾔﾏ ｼｽﾞﾎ</t>
  </si>
  <si>
    <t>011025</t>
  </si>
  <si>
    <t>ｲｼﾔﾏ ﾚｲﾅ</t>
  </si>
  <si>
    <t>ISHIYAMA</t>
  </si>
  <si>
    <t>ｴｸﾞﾁ ﾉｿﾞﾐ</t>
  </si>
  <si>
    <t>EGUCHI</t>
  </si>
  <si>
    <t>ｶﾈｺ ﾏｵ</t>
  </si>
  <si>
    <t>010520</t>
  </si>
  <si>
    <t>KANEKO</t>
  </si>
  <si>
    <t>ﾋｶﾞｼｸﾞﾁ ﾕｳ</t>
  </si>
  <si>
    <t>010727</t>
  </si>
  <si>
    <t>HIGASHIGUCHI</t>
  </si>
  <si>
    <t>ﾖｼﾀﾞ ﾐﾕ</t>
  </si>
  <si>
    <t>ｱｷﾔﾏ ｱｲﾘ</t>
  </si>
  <si>
    <t>AKIYAMA</t>
  </si>
  <si>
    <t>ﾅｽ ﾀｶｺ</t>
  </si>
  <si>
    <t>ｲﾀﾋﾗ ﾊﾙｶ</t>
  </si>
  <si>
    <t>ITAHIRA</t>
  </si>
  <si>
    <t>ｶｻﾊﾗ ﾅﾂｷ</t>
  </si>
  <si>
    <t>ﾃｼﾏ ｶｴﾃﾞ</t>
  </si>
  <si>
    <t>011202</t>
  </si>
  <si>
    <t>ﾔﾏｸﾞﾁ ﾊﾙｶ</t>
  </si>
  <si>
    <t>FUJIMARU</t>
  </si>
  <si>
    <t>FUCHIMOTO</t>
  </si>
  <si>
    <t>SHOBU</t>
  </si>
  <si>
    <t>AHAGON</t>
  </si>
  <si>
    <t>Shuri</t>
  </si>
  <si>
    <t>NAKAMA</t>
  </si>
  <si>
    <t>湯浅　仁美</t>
  </si>
  <si>
    <t>ISHIGAMI</t>
  </si>
  <si>
    <t>NAKAZONO</t>
  </si>
  <si>
    <t>上荒磯　真菜</t>
  </si>
  <si>
    <t>ｶﾐｱﾗｲｿ ﾏﾅ</t>
  </si>
  <si>
    <t>011203</t>
  </si>
  <si>
    <t>KAMIARAISO</t>
  </si>
  <si>
    <t>中﨑　晴美</t>
  </si>
  <si>
    <t>NAKASAKI</t>
  </si>
  <si>
    <t>YONEMURA</t>
  </si>
  <si>
    <t>嶋児　天音</t>
  </si>
  <si>
    <t>ｼﾏｺﾞ ｱﾏﾈ</t>
  </si>
  <si>
    <t>011017</t>
  </si>
  <si>
    <t>SHIMAGO</t>
  </si>
  <si>
    <t>金城　あいら</t>
  </si>
  <si>
    <t>ｷﾝｼﾞｮｳ ｱｲﾗ</t>
  </si>
  <si>
    <t>010926</t>
  </si>
  <si>
    <t>岡村　はな</t>
  </si>
  <si>
    <t>ｵｶﾑﾗ ﾊﾅ</t>
  </si>
  <si>
    <t>OKAMURA</t>
  </si>
  <si>
    <t>020116</t>
  </si>
  <si>
    <t>内那　由乃</t>
  </si>
  <si>
    <t>ｳﾁﾅ ﾕｷﾉ</t>
  </si>
  <si>
    <t>UCHINA</t>
  </si>
  <si>
    <t>鶴田　みなみ</t>
  </si>
  <si>
    <t>ﾂﾙﾀﾞ ﾐﾅﾐ</t>
  </si>
  <si>
    <t>020208</t>
  </si>
  <si>
    <t>TSURUDA</t>
  </si>
  <si>
    <t>石岡　妃瀬</t>
  </si>
  <si>
    <t>ｲｼｵｶ ﾋﾅｾ</t>
  </si>
  <si>
    <t>ISHIOKA</t>
  </si>
  <si>
    <t>久保　和奏</t>
  </si>
  <si>
    <t>ｸﾎﾞ ﾜｶﾅ</t>
  </si>
  <si>
    <t>平野　鈴葉</t>
  </si>
  <si>
    <t>ﾋﾗﾉ ｽｽﾞﾊ</t>
  </si>
  <si>
    <t>011021</t>
  </si>
  <si>
    <t>森北　詩音</t>
  </si>
  <si>
    <t>ﾓﾘｷﾀ ｼｵﾝ</t>
  </si>
  <si>
    <t>010529</t>
  </si>
  <si>
    <t>MORIKITA</t>
  </si>
  <si>
    <t>010811</t>
  </si>
  <si>
    <t>和田　彩花</t>
  </si>
  <si>
    <t>ﾜﾀﾞ ｱﾔｶ</t>
  </si>
  <si>
    <t>宮城　真子</t>
  </si>
  <si>
    <t>ﾐﾔｷﾞ ﾏｺ</t>
  </si>
  <si>
    <t>大畠　かおる</t>
  </si>
  <si>
    <t>ｵｵﾊﾞﾀｹ ｶｵﾙ</t>
  </si>
  <si>
    <t>010503</t>
  </si>
  <si>
    <t>OBATAKE</t>
  </si>
  <si>
    <t>小出　彩乃</t>
  </si>
  <si>
    <t>ｺｲﾃﾞ ｱﾔﾉ</t>
  </si>
  <si>
    <t>KOIDE</t>
  </si>
  <si>
    <t>善　玖留実</t>
  </si>
  <si>
    <t>ｾﾞﾝ ｸﾙﾐ</t>
  </si>
  <si>
    <t>ZEN</t>
  </si>
  <si>
    <t>金子　櫻</t>
  </si>
  <si>
    <t>ｶﾈｺ ｻｸﾗ</t>
  </si>
  <si>
    <t>020329</t>
  </si>
  <si>
    <t>中野　成美</t>
  </si>
  <si>
    <t>ﾅｶﾉ ﾅﾙﾐ</t>
  </si>
  <si>
    <t>010405</t>
  </si>
  <si>
    <t>坂本　香雪</t>
  </si>
  <si>
    <t>ｻｶﾓﾄ ｺﾕｷ</t>
  </si>
  <si>
    <t>020112</t>
  </si>
  <si>
    <t>堺　華奈子</t>
  </si>
  <si>
    <t>ｻｶｲ ｶﾅｺ</t>
  </si>
  <si>
    <t>幾　真希</t>
  </si>
  <si>
    <t>ｲｸ ﾏｷ</t>
  </si>
  <si>
    <t>岩元　瑞希</t>
  </si>
  <si>
    <t>ｲﾜﾓﾄ ﾐｽﾞｷ</t>
  </si>
  <si>
    <t>勝冶　玲海</t>
  </si>
  <si>
    <t>ｶﾂﾔ ﾚﾐ</t>
  </si>
  <si>
    <t>KATSUYA</t>
  </si>
  <si>
    <t>栗山　萌唯</t>
  </si>
  <si>
    <t>ｸﾘﾔﾏ ﾒｲ</t>
  </si>
  <si>
    <t>KURIYAMA</t>
  </si>
  <si>
    <t>坂本　佳純</t>
  </si>
  <si>
    <t>ｻｶﾓﾄ ｶｽﾐ</t>
  </si>
  <si>
    <t>010426</t>
  </si>
  <si>
    <t>ﾀｶﾊｼ ﾅﾅ</t>
  </si>
  <si>
    <t>中村　ののか</t>
  </si>
  <si>
    <t>ﾅｶﾑﾗ ﾉﾉｶ</t>
  </si>
  <si>
    <t>前田　椎南</t>
  </si>
  <si>
    <t>ﾏｴﾀﾞ ｼｲﾅ</t>
  </si>
  <si>
    <t>本田　琴音</t>
  </si>
  <si>
    <t>大塚　舞</t>
  </si>
  <si>
    <t>ｵｵﾂｶ ﾏｲ</t>
  </si>
  <si>
    <t>010613</t>
  </si>
  <si>
    <t>波平　真子</t>
  </si>
  <si>
    <t>ﾅﾐﾋﾗ ﾏｺ</t>
  </si>
  <si>
    <t>NAMIHIRA</t>
  </si>
  <si>
    <t>尾花　日向子</t>
  </si>
  <si>
    <t>ｵﾊﾞﾅ ﾋﾅｺ</t>
  </si>
  <si>
    <t>011005</t>
  </si>
  <si>
    <t>OBANA</t>
  </si>
  <si>
    <t>入澤　那奈</t>
  </si>
  <si>
    <t>ｲﾘｻﾜ ﾅﾅ</t>
  </si>
  <si>
    <t>IRISAWA</t>
  </si>
  <si>
    <t>佐藤　蒼果</t>
  </si>
  <si>
    <t>ｻﾄｳ ｱｵｶ</t>
  </si>
  <si>
    <t>第48回九州学生陸上競技選手権大会　女子リレー個票</t>
    <rPh sb="0" eb="1">
      <t>ダイ</t>
    </rPh>
    <rPh sb="3" eb="4">
      <t>カイ</t>
    </rPh>
    <rPh sb="4" eb="6">
      <t>キュウシュウ</t>
    </rPh>
    <rPh sb="6" eb="8">
      <t>ガクセイ</t>
    </rPh>
    <rPh sb="8" eb="10">
      <t>リクジョウ</t>
    </rPh>
    <rPh sb="10" eb="12">
      <t>キョウギ</t>
    </rPh>
    <rPh sb="12" eb="15">
      <t>センシュケン</t>
    </rPh>
    <rPh sb="15" eb="17">
      <t>タイカイ</t>
    </rPh>
    <rPh sb="23" eb="25">
      <t>コヒョウ</t>
    </rPh>
    <phoneticPr fontId="1"/>
  </si>
  <si>
    <t>第48回九州学生陸上競技選手権大会　女子4×100mR</t>
    <rPh sb="3" eb="4">
      <t>カイ</t>
    </rPh>
    <phoneticPr fontId="1"/>
  </si>
  <si>
    <t>第46回九州学生陸上競技選手権大会　女子4×400mR</t>
    <rPh sb="3" eb="4">
      <t>カイ</t>
    </rPh>
    <phoneticPr fontId="1"/>
  </si>
  <si>
    <t>最高記録</t>
    <phoneticPr fontId="1"/>
  </si>
  <si>
    <t>最高記録</t>
    <rPh sb="0" eb="2">
      <t>サイコウ</t>
    </rPh>
    <rPh sb="2" eb="4">
      <t>キロク</t>
    </rPh>
    <phoneticPr fontId="1"/>
  </si>
  <si>
    <t>やり投</t>
    <rPh sb="2" eb="3">
      <t>ナ</t>
    </rPh>
    <phoneticPr fontId="1"/>
  </si>
  <si>
    <t>ハンマー投</t>
    <rPh sb="4" eb="5">
      <t>ナ</t>
    </rPh>
    <phoneticPr fontId="1"/>
  </si>
  <si>
    <t>三段跳</t>
    <rPh sb="0" eb="3">
      <t>サンダント</t>
    </rPh>
    <phoneticPr fontId="1"/>
  </si>
  <si>
    <t>印</t>
    <rPh sb="0" eb="1">
      <t>シルシ</t>
    </rPh>
    <phoneticPr fontId="1"/>
  </si>
  <si>
    <t>※郵送をしてください</t>
    <rPh sb="1" eb="3">
      <t>ユウソウ</t>
    </rPh>
    <phoneticPr fontId="1"/>
  </si>
  <si>
    <t>料金</t>
    <phoneticPr fontId="1"/>
  </si>
  <si>
    <t>第49回九州学生陸上競技選手権大会　十種競技個票</t>
    <rPh sb="0" eb="1">
      <t>ダイ</t>
    </rPh>
    <rPh sb="3" eb="4">
      <t>カイ</t>
    </rPh>
    <rPh sb="4" eb="6">
      <t>キュウシュウ</t>
    </rPh>
    <rPh sb="6" eb="8">
      <t>ガクセイ</t>
    </rPh>
    <rPh sb="8" eb="10">
      <t>リクジョウ</t>
    </rPh>
    <rPh sb="10" eb="12">
      <t>キョウギ</t>
    </rPh>
    <rPh sb="12" eb="15">
      <t>センシュケン</t>
    </rPh>
    <rPh sb="15" eb="17">
      <t>タイカイ</t>
    </rPh>
    <rPh sb="18" eb="20">
      <t>ジュッシュ</t>
    </rPh>
    <rPh sb="20" eb="22">
      <t>キョウギ</t>
    </rPh>
    <rPh sb="22" eb="24">
      <t>コヒョウ</t>
    </rPh>
    <phoneticPr fontId="1"/>
  </si>
  <si>
    <t>第49回九州学生陸上競技選手権大会　男子リレー個票</t>
    <rPh sb="0" eb="1">
      <t>ダイ</t>
    </rPh>
    <rPh sb="3" eb="4">
      <t>カイ</t>
    </rPh>
    <rPh sb="4" eb="6">
      <t>キュウシュウ</t>
    </rPh>
    <rPh sb="6" eb="8">
      <t>ガクセイ</t>
    </rPh>
    <rPh sb="8" eb="10">
      <t>リクジョウ</t>
    </rPh>
    <rPh sb="10" eb="12">
      <t>キョウギ</t>
    </rPh>
    <rPh sb="12" eb="15">
      <t>センシュケン</t>
    </rPh>
    <rPh sb="15" eb="17">
      <t>タイカイ</t>
    </rPh>
    <rPh sb="18" eb="20">
      <t>ダンシ</t>
    </rPh>
    <rPh sb="23" eb="25">
      <t>コヒョウ</t>
    </rPh>
    <phoneticPr fontId="1"/>
  </si>
  <si>
    <t>第49回九州学生陸上競技選手権大会　男子4×100mR</t>
    <rPh sb="3" eb="4">
      <t>カイ</t>
    </rPh>
    <phoneticPr fontId="1"/>
  </si>
  <si>
    <t>第49回九州学生陸上競技選手権大会　男子4×400mR</t>
    <rPh sb="3" eb="4">
      <t>カイ</t>
    </rPh>
    <phoneticPr fontId="1"/>
  </si>
  <si>
    <t>第49回九州学生陸上競技選手権大会　女子4×100mR</t>
    <rPh sb="3" eb="4">
      <t>カイ</t>
    </rPh>
    <phoneticPr fontId="1"/>
  </si>
  <si>
    <t>第49回九州学生陸上競技選手権大会　女子リレー個票</t>
    <rPh sb="0" eb="1">
      <t>ダイ</t>
    </rPh>
    <rPh sb="3" eb="4">
      <t>カイ</t>
    </rPh>
    <rPh sb="4" eb="6">
      <t>キュウシュウ</t>
    </rPh>
    <rPh sb="6" eb="8">
      <t>ガクセイ</t>
    </rPh>
    <rPh sb="8" eb="10">
      <t>リクジョウ</t>
    </rPh>
    <rPh sb="10" eb="12">
      <t>キョウギ</t>
    </rPh>
    <rPh sb="12" eb="15">
      <t>センシュケン</t>
    </rPh>
    <rPh sb="15" eb="17">
      <t>タイカイ</t>
    </rPh>
    <rPh sb="23" eb="25">
      <t>コヒョウ</t>
    </rPh>
    <phoneticPr fontId="1"/>
  </si>
  <si>
    <t>第49回九州学生陸上競技選手権大会　女子4×400mR</t>
    <rPh sb="3" eb="4">
      <t>カイ</t>
    </rPh>
    <phoneticPr fontId="1"/>
  </si>
  <si>
    <t>第49回九州学生陸上競技選手権大会　七種競技個票</t>
    <rPh sb="0" eb="1">
      <t>ダイ</t>
    </rPh>
    <rPh sb="3" eb="4">
      <t>カイ</t>
    </rPh>
    <rPh sb="4" eb="5">
      <t>キュウ</t>
    </rPh>
    <rPh sb="5" eb="6">
      <t>シュウ</t>
    </rPh>
    <rPh sb="6" eb="8">
      <t>ガクセイ</t>
    </rPh>
    <rPh sb="8" eb="10">
      <t>リクジョウ</t>
    </rPh>
    <rPh sb="10" eb="12">
      <t>キョウギ</t>
    </rPh>
    <rPh sb="12" eb="15">
      <t>センシュケン</t>
    </rPh>
    <rPh sb="15" eb="17">
      <t>タイカイ</t>
    </rPh>
    <rPh sb="18" eb="20">
      <t>ナナシュ</t>
    </rPh>
    <rPh sb="20" eb="22">
      <t>キョウギ</t>
    </rPh>
    <rPh sb="22" eb="24">
      <t>コヒョウ</t>
    </rPh>
    <phoneticPr fontId="1"/>
  </si>
  <si>
    <t>第49回九州学生陸上競技選手権大会　七種競技個票</t>
    <rPh sb="0" eb="1">
      <t>ダイ</t>
    </rPh>
    <rPh sb="3" eb="4">
      <t>カイ</t>
    </rPh>
    <rPh sb="4" eb="6">
      <t>キュウシュウ</t>
    </rPh>
    <rPh sb="6" eb="8">
      <t>ガクセイ</t>
    </rPh>
    <rPh sb="8" eb="10">
      <t>リクジョウ</t>
    </rPh>
    <rPh sb="10" eb="12">
      <t>キョウギ</t>
    </rPh>
    <rPh sb="12" eb="15">
      <t>センシュケン</t>
    </rPh>
    <rPh sb="15" eb="17">
      <t>タイカイ</t>
    </rPh>
    <rPh sb="18" eb="20">
      <t>ナナシュ</t>
    </rPh>
    <rPh sb="20" eb="22">
      <t>キョウギ</t>
    </rPh>
    <rPh sb="22" eb="24">
      <t>コヒョウ</t>
    </rPh>
    <phoneticPr fontId="1"/>
  </si>
  <si>
    <t>河野　智優</t>
  </si>
  <si>
    <t>藤木　拓未</t>
  </si>
  <si>
    <t>有川　桂冬</t>
  </si>
  <si>
    <t>ﾓﾄｶﾞﾐ ｼｭﾝﾀﾛｳ</t>
  </si>
  <si>
    <t>松田　龍征</t>
  </si>
  <si>
    <t>深野　雄大</t>
  </si>
  <si>
    <t>ﾌｶﾉ ﾕｳﾀ</t>
  </si>
  <si>
    <t>椛島　鉄平</t>
  </si>
  <si>
    <t>新村　歩夢</t>
  </si>
  <si>
    <t>大山　航輝</t>
  </si>
  <si>
    <t>佐竹　優汰</t>
  </si>
  <si>
    <t>柿内　日向</t>
  </si>
  <si>
    <t>田中　飛斗</t>
  </si>
  <si>
    <t>大石　祐輝</t>
  </si>
  <si>
    <t>川畑　和也</t>
  </si>
  <si>
    <t>牛島　章起</t>
  </si>
  <si>
    <t>内　誠一郎</t>
  </si>
  <si>
    <t>靏我　涼介</t>
  </si>
  <si>
    <t>ﾂﾙｶﾞ ﾘｮｳｽｹ</t>
  </si>
  <si>
    <t>伊藤　寛人</t>
  </si>
  <si>
    <t>ｲﾄｳ ﾋﾛﾄ</t>
  </si>
  <si>
    <t>三浦　涼聖</t>
  </si>
  <si>
    <t>ﾐｳﾗ ﾘｮｳｾｲ</t>
  </si>
  <si>
    <t>山田　慶裕</t>
  </si>
  <si>
    <t>ﾔﾏﾀﾞ ﾖｼﾋﾛ</t>
  </si>
  <si>
    <t>友國　雅也</t>
  </si>
  <si>
    <t>ﾄﾓｸﾆ ﾏｻﾔ</t>
  </si>
  <si>
    <t>山内　優毅</t>
  </si>
  <si>
    <t>ﾔﾏｳﾁ ﾕｳｷ</t>
  </si>
  <si>
    <t>山下　敦也</t>
  </si>
  <si>
    <t>上床　裕汰</t>
  </si>
  <si>
    <t>上田　大翔</t>
  </si>
  <si>
    <t>ｳｴﾀﾞ ﾋﾛﾄ</t>
  </si>
  <si>
    <t>大﨑　進太郎</t>
  </si>
  <si>
    <t>上土井　晴輝</t>
  </si>
  <si>
    <t>ｶﾐﾄﾞｲ ﾊﾙｷ</t>
  </si>
  <si>
    <t>吉村　颯馬</t>
  </si>
  <si>
    <t>ﾖｼﾑﾗ ｿｳﾏ</t>
  </si>
  <si>
    <t>古賀　啓斗</t>
  </si>
  <si>
    <t>齋藤　友彦</t>
  </si>
  <si>
    <t>椛島　佑太</t>
  </si>
  <si>
    <t>ｶﾊﾞｼﾏ ﾕｳﾀ</t>
  </si>
  <si>
    <t>ｼﾐｽﾞ ﾀｸﾄ</t>
  </si>
  <si>
    <t>馬場園　知哉</t>
  </si>
  <si>
    <t>向原　心太朗</t>
  </si>
  <si>
    <t>髙田　耕平</t>
  </si>
  <si>
    <t>新垣　甲斐</t>
  </si>
  <si>
    <t>ｱﾗｶｷ ｶｲ</t>
  </si>
  <si>
    <t>小鳥居︎︎　勇太</t>
  </si>
  <si>
    <t>米須　一清</t>
  </si>
  <si>
    <t>坂元　良太朗</t>
  </si>
  <si>
    <t>ｻｶﾓﾄ ﾘｮｳﾀﾛｳ</t>
  </si>
  <si>
    <t>瀧山　大輝</t>
  </si>
  <si>
    <t>ﾀｷﾔﾏ ﾀﾞｲｷ</t>
  </si>
  <si>
    <t>柚木山︎︎　拓</t>
  </si>
  <si>
    <t>石原　昴取</t>
  </si>
  <si>
    <t>齋藤　崚斗</t>
  </si>
  <si>
    <t>神﨑　柊吾</t>
  </si>
  <si>
    <t>休坂　竜太朗</t>
  </si>
  <si>
    <t>和田　朋也</t>
  </si>
  <si>
    <t>ﾜﾀﾞ ﾄﾓﾔ</t>
  </si>
  <si>
    <t>竹元　理稀</t>
  </si>
  <si>
    <t>ﾀｹﾓﾄ ﾘｷ</t>
  </si>
  <si>
    <t>松村　直樹</t>
  </si>
  <si>
    <t>ﾏﾂﾑﾗ ﾅｵｷ</t>
  </si>
  <si>
    <t>久木田　玄太</t>
  </si>
  <si>
    <t>ｸｷﾀ ｹﾞﾝﾀ</t>
  </si>
  <si>
    <t>山本　偲音</t>
  </si>
  <si>
    <t>ﾔﾏﾓﾄ ｼｵﾝ</t>
  </si>
  <si>
    <t>出口　優那</t>
  </si>
  <si>
    <t>ﾃﾞｸﾞﾁ ﾕｳﾅ</t>
  </si>
  <si>
    <t>立花　昇太</t>
  </si>
  <si>
    <t>ﾀﾁﾊﾞﾅ ｼｮｳﾀ</t>
  </si>
  <si>
    <t>三池　優馬</t>
  </si>
  <si>
    <t>ﾐｲｹ ﾕｳﾏ</t>
  </si>
  <si>
    <t>田中　克憲</t>
  </si>
  <si>
    <t>ﾀﾅｶ ｶﾂﾉﾘ</t>
  </si>
  <si>
    <t>仲　伊織</t>
  </si>
  <si>
    <t>ﾅｶ ｲｵﾘ</t>
  </si>
  <si>
    <t>岩松　蓮</t>
  </si>
  <si>
    <t>ｲﾜﾏﾂ ﾚﾝ</t>
  </si>
  <si>
    <t>島﨑　悠太</t>
  </si>
  <si>
    <t>ｼﾏｻｷ ﾕｳﾀ</t>
  </si>
  <si>
    <t>石川　聖真</t>
  </si>
  <si>
    <t>ｲｼｶﾜ ｾｲﾏ</t>
  </si>
  <si>
    <t>井手　飛斗</t>
  </si>
  <si>
    <t>ｲﾃﾞ ﾊﾔﾄ</t>
  </si>
  <si>
    <t>河野　大毅</t>
  </si>
  <si>
    <t>ｺｳﾉ ﾀﾞｲｷ</t>
  </si>
  <si>
    <t>南村　椋大</t>
  </si>
  <si>
    <t>ﾐﾅﾐﾑﾗ ﾘｮｳﾀ</t>
  </si>
  <si>
    <t>本村　響</t>
  </si>
  <si>
    <t>ﾓﾄﾑﾗ ﾋﾋﾞｷ</t>
  </si>
  <si>
    <t>野瀬　心意</t>
  </si>
  <si>
    <t>安部　友貴</t>
  </si>
  <si>
    <t>ｱﾍﾞ ﾕｳｷ</t>
  </si>
  <si>
    <t>福元　海人</t>
  </si>
  <si>
    <t>ﾌｸﾓﾄ ｶｲﾄ</t>
  </si>
  <si>
    <t>奧　柊大</t>
  </si>
  <si>
    <t>豊平　昂佑</t>
  </si>
  <si>
    <t>舩元　駿佑</t>
  </si>
  <si>
    <t>ｸﾗｶｽﾞ ﾕｳｷ</t>
  </si>
  <si>
    <t>中本　幸成</t>
  </si>
  <si>
    <t>ﾅｶﾓﾄ ｺｳｾｲ</t>
  </si>
  <si>
    <t>碩　蓮太朗</t>
  </si>
  <si>
    <t>山田　侑輝</t>
  </si>
  <si>
    <t>ﾔﾏﾀﾞ ﾕｳｷ</t>
  </si>
  <si>
    <t>山本　祐盛</t>
  </si>
  <si>
    <t>芦塚　颯</t>
  </si>
  <si>
    <t>花谷　そら</t>
  </si>
  <si>
    <t>早田　駿斗</t>
  </si>
  <si>
    <t>松原　舜</t>
  </si>
  <si>
    <t>椎葉　悠真</t>
  </si>
  <si>
    <t>ｼｲﾊﾞ ﾕｳﾏ</t>
  </si>
  <si>
    <t>徳永　圭佑</t>
  </si>
  <si>
    <t>稲葉　侑大</t>
  </si>
  <si>
    <t>疋田　直樹</t>
  </si>
  <si>
    <t>永島　将貴</t>
  </si>
  <si>
    <t>有村　拓巳</t>
  </si>
  <si>
    <t>荒牧　伸哉</t>
  </si>
  <si>
    <t>大亀　詩門</t>
  </si>
  <si>
    <t>田畑　颯覇</t>
  </si>
  <si>
    <t>宮﨑　魁舟</t>
  </si>
  <si>
    <t>葉・ローランド秀峰</t>
  </si>
  <si>
    <t>ﾖｳ,ﾛｰﾗﾝﾄﾞｼｭｳﾎｳ</t>
  </si>
  <si>
    <t>堤　宏太朗</t>
  </si>
  <si>
    <t>ﾂﾂﾐ ｺｳﾀﾛｳ</t>
  </si>
  <si>
    <t>佐藤　滉徳</t>
  </si>
  <si>
    <t>朝日　翔太</t>
  </si>
  <si>
    <t>ﾊﾔｼﾊﾞﾗ ﾄﾓﾔ</t>
  </si>
  <si>
    <t>杉原　哲平</t>
  </si>
  <si>
    <t>ｽｷﾞﾊﾗ ﾃｯﾍﾟｲ</t>
  </si>
  <si>
    <t>内場　冬都</t>
  </si>
  <si>
    <t>ｳﾁﾊﾞ ｶｽﾞﾄ</t>
  </si>
  <si>
    <t>白井　嘉人</t>
  </si>
  <si>
    <t>ｼﾗｲ ﾖｼﾄ</t>
  </si>
  <si>
    <t>水谷　翼</t>
  </si>
  <si>
    <t>ﾐｽﾞﾀﾆ ﾂﾊﾞｻ</t>
  </si>
  <si>
    <t>能見　俊大</t>
  </si>
  <si>
    <t>ﾉｳﾐ ﾄｼﾋﾛ</t>
  </si>
  <si>
    <t>宮本　晃汰</t>
  </si>
  <si>
    <t>ﾐﾔﾓﾄ ｺｳﾀ</t>
  </si>
  <si>
    <t>嶋田　拓真</t>
  </si>
  <si>
    <t>ｼﾏﾀﾞ ﾀｸﾏ</t>
  </si>
  <si>
    <t>富田　陸斗</t>
  </si>
  <si>
    <t>ﾄﾐﾀ ﾘｸﾄ</t>
  </si>
  <si>
    <t>稲岡　廉</t>
  </si>
  <si>
    <t>ｲﾅｵｶ ﾚﾝ</t>
  </si>
  <si>
    <t>髙橋　駿介</t>
  </si>
  <si>
    <t>ﾀｶﾊｼ ｼｭﾝｽｹ</t>
  </si>
  <si>
    <t>アツオビン・ジェイソン</t>
  </si>
  <si>
    <t>ｱﾂｵﾋﾞﾝ,ｼﾞｪｲｿﾝ</t>
  </si>
  <si>
    <t>藤本　寧生</t>
  </si>
  <si>
    <t>ﾌｼﾞﾓﾄ ﾈｵ</t>
  </si>
  <si>
    <t>山口　純平</t>
  </si>
  <si>
    <t>ﾔﾏｸﾞﾁ ｼﾞｭﾝﾍﾟｲ</t>
  </si>
  <si>
    <t>井町　慶太郎</t>
  </si>
  <si>
    <t>ｲﾏﾁ ｹｲﾀﾛｳ</t>
  </si>
  <si>
    <t>山下　譲尊</t>
  </si>
  <si>
    <t>ﾔﾏｼﾀ ﾏｻﾀｶ</t>
  </si>
  <si>
    <t>楠見　和弘</t>
  </si>
  <si>
    <t>ｸｽﾐ ｶｽﾞﾋﾛ</t>
  </si>
  <si>
    <t>岡本　堅稔</t>
  </si>
  <si>
    <t>ｵｶﾓﾄ ｹﾝﾄ</t>
  </si>
  <si>
    <t>渕上　夏旺</t>
  </si>
  <si>
    <t>ﾌﾁｶﾞﾐ ﾅｵ</t>
  </si>
  <si>
    <t>田邊　泰良</t>
  </si>
  <si>
    <t>ﾀﾅﾍﾞ ﾀｲﾗ</t>
  </si>
  <si>
    <t>清水　一樹</t>
  </si>
  <si>
    <t>ｼﾐｽﾞ ｶｽﾞｷ</t>
  </si>
  <si>
    <t>竹井　駿</t>
  </si>
  <si>
    <t>ﾀｹｲ ｼｭﾝ</t>
  </si>
  <si>
    <t>高群　勇也</t>
  </si>
  <si>
    <t>北岡　貴嗣</t>
  </si>
  <si>
    <t>ｷﾀｵｶ ﾀｶｼ</t>
  </si>
  <si>
    <t>竹内　由良</t>
  </si>
  <si>
    <t>ﾀｹｳﾁ ﾕﾗ</t>
  </si>
  <si>
    <t>村田　樹</t>
  </si>
  <si>
    <t>ﾑﾗﾀ ｲﾂｷ</t>
  </si>
  <si>
    <t>𠮷岡　朋樹</t>
  </si>
  <si>
    <t>山名　勇吹</t>
  </si>
  <si>
    <t>ﾔﾏﾅ ｲﾌﾞｷ</t>
  </si>
  <si>
    <t>徳永　孝太</t>
  </si>
  <si>
    <t>ﾄｸﾅｶﾞ ｺｳﾀ</t>
  </si>
  <si>
    <t>松藤　心</t>
  </si>
  <si>
    <t>ﾏﾂﾌｼﾞ ｼﾝ</t>
  </si>
  <si>
    <t>ｲｹﾀﾞ ｱﾔﾄ</t>
  </si>
  <si>
    <t>アニーダ　サレー</t>
  </si>
  <si>
    <t>ｱﾆｰﾀﾞ ｻﾚｰ</t>
  </si>
  <si>
    <t>ﾏﾂﾀ ﾞｹｲｽｹ</t>
  </si>
  <si>
    <t>ｶｼﾉﾌ ﾞﾊﾔﾄ</t>
  </si>
  <si>
    <t>牛ノ濱　歩</t>
  </si>
  <si>
    <t>ｳｼﾉﾊﾏ ｱﾕﾑ</t>
  </si>
  <si>
    <t>小川　耀平</t>
  </si>
  <si>
    <t>ｵｶﾞﾜ ﾖｳﾍｲ</t>
  </si>
  <si>
    <t>柿原　幹太</t>
  </si>
  <si>
    <t>ｶｷﾊﾗ ｶﾝﾀ</t>
  </si>
  <si>
    <t>竹上　直希</t>
  </si>
  <si>
    <t>ﾀｹｶﾞﾐ ﾅｵｷ</t>
  </si>
  <si>
    <t>東　汰騎</t>
  </si>
  <si>
    <t>ﾋｶﾞｼ ﾀｲｷ</t>
  </si>
  <si>
    <t>松本　陸夫</t>
  </si>
  <si>
    <t>ﾏﾂﾓﾄ ﾘｸｵ</t>
  </si>
  <si>
    <t>宮園　天惠</t>
  </si>
  <si>
    <t>ﾐﾔｿﾞﾉ ﾃﾝｹｲ</t>
  </si>
  <si>
    <t>森田　修斗</t>
  </si>
  <si>
    <t>ﾓﾘﾀ ｼｭｳﾄ</t>
  </si>
  <si>
    <t>大野　尚樹</t>
  </si>
  <si>
    <t>久保　湧真</t>
  </si>
  <si>
    <t>ｸﾎﾞ ﾕｳﾏ</t>
  </si>
  <si>
    <t>土田　力暉</t>
  </si>
  <si>
    <t>ﾂﾁﾀﾞ ﾘｷ</t>
  </si>
  <si>
    <t>坂手　彰真</t>
  </si>
  <si>
    <t>ｻｶﾃ ｼｮｳﾏ</t>
  </si>
  <si>
    <t>ﾐﾔｻﾞｷ ｺｳｷ</t>
  </si>
  <si>
    <t>相原　知展</t>
  </si>
  <si>
    <t>青柳　陽太</t>
  </si>
  <si>
    <t>ｱｵﾔｷﾞ ﾖｳﾀ</t>
  </si>
  <si>
    <t>宗　悟志</t>
  </si>
  <si>
    <t>ｿｳ ｻﾄｼ</t>
  </si>
  <si>
    <t>姉川　将大</t>
  </si>
  <si>
    <t>ｱﾈｶﾞﾜ ﾏｻﾋﾛ</t>
  </si>
  <si>
    <t>坂口　恵一朗</t>
  </si>
  <si>
    <t>吉田　多寛</t>
  </si>
  <si>
    <t>ﾖｼﾀﾞ ｶｽﾞﾋﾛ</t>
  </si>
  <si>
    <t>畠山　広聖</t>
  </si>
  <si>
    <t>ﾊﾀｹﾔﾏ ｺｳｾｲ</t>
  </si>
  <si>
    <t>今田　雄太</t>
  </si>
  <si>
    <t>ｲﾏﾀﾞ ﾕｳﾀ</t>
  </si>
  <si>
    <t>川野賀　大喜</t>
  </si>
  <si>
    <t>ｶﾜﾉｶﾞ ﾀｲｷ</t>
  </si>
  <si>
    <t>黒澤　薫史</t>
  </si>
  <si>
    <t>ｸﾛｻﾜ ｶｵﾙ</t>
  </si>
  <si>
    <t>山之内　寛和</t>
  </si>
  <si>
    <t>ﾔﾏﾉｳﾁ ﾋﾛｶｽﾞ</t>
  </si>
  <si>
    <t>尾﨑　良裕</t>
  </si>
  <si>
    <t>樫村　郁哉</t>
  </si>
  <si>
    <t>ｶｼﾑﾗ ﾌﾐﾔ</t>
  </si>
  <si>
    <t>淺田　朋来</t>
  </si>
  <si>
    <t>金子　翔大郎</t>
  </si>
  <si>
    <t>ｶﾈｺ ｼｮｳﾀﾛｳ</t>
  </si>
  <si>
    <t>田村　楓貴</t>
  </si>
  <si>
    <t>ﾀﾑﾗ ﾌｳｷ</t>
  </si>
  <si>
    <t>中屋敷　隆燿</t>
  </si>
  <si>
    <t>枝光　輝</t>
  </si>
  <si>
    <t>ｴﾀﾞﾐﾂ ﾋｶﾙ</t>
  </si>
  <si>
    <t>眞部　晃紀</t>
  </si>
  <si>
    <t>ﾏﾅﾍﾞ ｺｳｷ</t>
  </si>
  <si>
    <t>森　彬</t>
  </si>
  <si>
    <t>ﾓﾘ ｱｷﾗ</t>
  </si>
  <si>
    <t>北岡　舜</t>
  </si>
  <si>
    <t>ｸﾛｷ ｺｳﾀﾞｲ</t>
  </si>
  <si>
    <t>ﾀﾏｼﾛ ｷｮｳｽｹ</t>
  </si>
  <si>
    <t>石仲　諒翔</t>
  </si>
  <si>
    <t>ｲｼﾅｶ ﾘｮｳﾄ</t>
  </si>
  <si>
    <t>金畑　怜穏</t>
  </si>
  <si>
    <t>ｶﾅﾊﾀ ﾚｵﾝ</t>
  </si>
  <si>
    <t>ﾎｶﾏ ﾘｮｳｶﾞ</t>
    <phoneticPr fontId="10"/>
  </si>
  <si>
    <t>ﾋｶ ｺｳﾄ</t>
    <phoneticPr fontId="10"/>
  </si>
  <si>
    <t>ｱｻﾄ ﾖｼﾔ</t>
    <phoneticPr fontId="10"/>
  </si>
  <si>
    <t>ﾅｶﾝﾀﾞｶﾘ ﾕｳﾀ</t>
    <phoneticPr fontId="10"/>
  </si>
  <si>
    <t>ｲﾄｳ ﾕｷﾄ</t>
    <phoneticPr fontId="10"/>
  </si>
  <si>
    <t>ﾅｶﾀﾞ ｲｯｾｲ</t>
    <phoneticPr fontId="10"/>
  </si>
  <si>
    <t>ｵｵﾉ ｷﾞﾝﾀ</t>
    <phoneticPr fontId="10"/>
  </si>
  <si>
    <t>ﾅｶｻﾞﾄ ﾋﾄｼ</t>
    <phoneticPr fontId="10"/>
  </si>
  <si>
    <t>ｳﾝﾃﾝ ﾅﾙｷ</t>
    <phoneticPr fontId="10"/>
  </si>
  <si>
    <t>ｶﾐﾔ ｼｭｳﾄ</t>
    <phoneticPr fontId="10"/>
  </si>
  <si>
    <t>ﾎﾝﾏ ｼﾝﾀﾛｳ</t>
    <phoneticPr fontId="10"/>
  </si>
  <si>
    <t>新垣　亮太</t>
  </si>
  <si>
    <t>ｱﾗｶｷ ﾘｮｳﾀ</t>
    <phoneticPr fontId="10"/>
  </si>
  <si>
    <t>小浜　翔平</t>
  </si>
  <si>
    <t>ｺﾊﾏ ｼｮｳﾍｲ</t>
    <phoneticPr fontId="10"/>
  </si>
  <si>
    <t>岸本　隆之輔</t>
  </si>
  <si>
    <t>ｷｼﾓﾄ ﾘｭｳﾉｽｹ</t>
    <phoneticPr fontId="10"/>
  </si>
  <si>
    <t>長濱　瑠希斗</t>
    <rPh sb="3" eb="4">
      <t>ル</t>
    </rPh>
    <phoneticPr fontId="10"/>
  </si>
  <si>
    <t>ﾅｶﾞﾊﾏ ﾙｷﾄ</t>
  </si>
  <si>
    <t>仲程　太陽</t>
  </si>
  <si>
    <t>ﾅｶﾎﾄﾞ ﾀｲﾖｳ</t>
    <phoneticPr fontId="10"/>
  </si>
  <si>
    <t>幸良　琉海</t>
  </si>
  <si>
    <t>ｺｳﾗ ﾘｭｳｾｲ</t>
    <phoneticPr fontId="10"/>
  </si>
  <si>
    <t>盛根　和輝</t>
  </si>
  <si>
    <t>ﾓﾘﾈ ｶｽﾞｷ</t>
  </si>
  <si>
    <t>山城　豊起</t>
  </si>
  <si>
    <t>ﾔﾏｼﾛ ﾄﾖｷ</t>
  </si>
  <si>
    <t>阿部　翔太</t>
  </si>
  <si>
    <t>ｱﾍﾞ ｼｮｳﾀ</t>
  </si>
  <si>
    <t>池田　晃生</t>
  </si>
  <si>
    <t>ｲｹﾀﾞ ｺｳｾｲ</t>
  </si>
  <si>
    <t>伊藤　祥太</t>
  </si>
  <si>
    <t>ｲﾄｳ ｼｮｳﾀ</t>
  </si>
  <si>
    <t>岩武　龍輝</t>
  </si>
  <si>
    <t>ｲﾜﾀｹ ﾘｭｳｷ</t>
  </si>
  <si>
    <t>上村　陸斗</t>
  </si>
  <si>
    <t>ｳｴﾑﾗ ﾘｸﾄ</t>
  </si>
  <si>
    <t>大村　東輝</t>
  </si>
  <si>
    <t>ｵｵﾑﾗ ﾊﾙｷ</t>
  </si>
  <si>
    <t>小野　智広</t>
  </si>
  <si>
    <t>ｵﾉ ﾄﾓﾋﾛ</t>
  </si>
  <si>
    <t>小山　泰輝</t>
  </si>
  <si>
    <t>ｵﾔﾏ ﾀｲｷ</t>
  </si>
  <si>
    <t>加来　汰成</t>
  </si>
  <si>
    <t>ｶｸ ﾀｲｾｲ</t>
  </si>
  <si>
    <t>神谷　歩希</t>
  </si>
  <si>
    <t>ｶﾐﾔ ｲﾌﾞｷ</t>
  </si>
  <si>
    <t>木宮　翔大</t>
  </si>
  <si>
    <t>ｷﾉﾐﾔ ｼｮｳﾀ</t>
  </si>
  <si>
    <t>久保田　健太</t>
  </si>
  <si>
    <t>ｸﾎﾞﾀ ｹﾝﾀ</t>
  </si>
  <si>
    <t>後藤　達樹</t>
  </si>
  <si>
    <t>ｺﾞﾄｳ ﾀﾂｷ</t>
  </si>
  <si>
    <t>椎葉　要喜</t>
  </si>
  <si>
    <t>ｼｲﾊﾞ ﾄｼｷ</t>
  </si>
  <si>
    <t>清水　翔太</t>
  </si>
  <si>
    <t>ｼﾐｽﾞ ｼｮｳﾀ</t>
  </si>
  <si>
    <t>白根　大暉</t>
  </si>
  <si>
    <t>ｼﾗﾈ ﾀﾞｲｷ</t>
  </si>
  <si>
    <t>鈴木　凜</t>
  </si>
  <si>
    <t>ｽｽﾞｷ ﾘﾝ</t>
  </si>
  <si>
    <t>高以来　裕</t>
  </si>
  <si>
    <t>ﾀｶｲﾗ ﾕﾀｶ</t>
  </si>
  <si>
    <t>竹下　真翔</t>
  </si>
  <si>
    <t>ﾀｹｼﾀ ﾏﾅﾄ</t>
  </si>
  <si>
    <t>知念　凜斗</t>
  </si>
  <si>
    <t>ﾁﾈﾝ ﾘﾝﾄ</t>
  </si>
  <si>
    <t>土居　俊弥</t>
  </si>
  <si>
    <t>ﾄﾞｲ ｼｭﾝﾔ</t>
  </si>
  <si>
    <t>戸敷　翔悟</t>
  </si>
  <si>
    <t>ﾄｼｷ ｼｮｳｺﾞ</t>
  </si>
  <si>
    <t>鳥井　息吹</t>
  </si>
  <si>
    <t>ﾄﾘｲ ｲﾌﾞｷ</t>
  </si>
  <si>
    <t>中村　翔</t>
  </si>
  <si>
    <t>ﾅｶﾑﾗ ｶｹﾙ</t>
  </si>
  <si>
    <t>西　駿風</t>
  </si>
  <si>
    <t>ﾆｼ ｶｹﾙ</t>
  </si>
  <si>
    <t>西原　大貴</t>
  </si>
  <si>
    <t>ﾆｼﾊﾗ ﾀﾞｲｷ</t>
  </si>
  <si>
    <t>西村　凌</t>
  </si>
  <si>
    <t>ﾆｼﾑﾗ ﾘｮｳ</t>
  </si>
  <si>
    <t>萩原　聖斗</t>
  </si>
  <si>
    <t>ﾊｷﾞﾜﾗ ﾏｻﾄ</t>
  </si>
  <si>
    <t>原田　颯太</t>
  </si>
  <si>
    <t>ﾊﾗﾀﾞ ｿｳﾀ</t>
  </si>
  <si>
    <t>春木　寿彦</t>
  </si>
  <si>
    <t>ﾊﾙｷ ｶｽﾞﾋｺ</t>
  </si>
  <si>
    <t>平石　登夢</t>
  </si>
  <si>
    <t>ﾋﾗｲｼ ﾄﾑ</t>
  </si>
  <si>
    <t>藤井　陽土</t>
  </si>
  <si>
    <t>ﾌｼﾞｲ ﾀｶﾄ</t>
  </si>
  <si>
    <t>藤井　颯樹</t>
  </si>
  <si>
    <t>ﾌｼﾞｲ ﾘｭｳｷ</t>
  </si>
  <si>
    <t>益田　健匠</t>
  </si>
  <si>
    <t>ﾏｽﾀﾞ ｹﾝｼｮｳ</t>
  </si>
  <si>
    <t>宮浦　晃綺</t>
  </si>
  <si>
    <t>ﾐﾔｳﾗ ｺｳｷ</t>
  </si>
  <si>
    <t>宮﨑　啓徳</t>
  </si>
  <si>
    <t>ﾐﾔｻﾞｷ ﾋﾛﾄ</t>
  </si>
  <si>
    <t>宮崎　竜太</t>
  </si>
  <si>
    <t>ﾐﾔｻﾞｷ ﾘｭｳﾀ</t>
  </si>
  <si>
    <t>宮原　陽大</t>
  </si>
  <si>
    <t>ﾐﾔﾊﾗ ﾊﾙﾄ</t>
  </si>
  <si>
    <t>三好　凜</t>
  </si>
  <si>
    <t>ﾐﾖｼ ﾘﾝ</t>
  </si>
  <si>
    <t>毛利　朋陽</t>
  </si>
  <si>
    <t>ﾓｳﾘ ﾄﾓｱｷ</t>
  </si>
  <si>
    <t>山下　凌矢</t>
  </si>
  <si>
    <t>ﾔﾏｼﾀ ﾘｮｳﾔ</t>
  </si>
  <si>
    <t>山添　琳玖翔</t>
  </si>
  <si>
    <t>ﾔﾏｿﾞｴ ﾘｸﾄ</t>
  </si>
  <si>
    <t>山田　隼人</t>
  </si>
  <si>
    <t>ﾔﾏﾀﾞ ﾊﾔﾄ</t>
  </si>
  <si>
    <t>山田　春日</t>
  </si>
  <si>
    <t>ﾔﾏﾀﾞ ﾊﾙﾋ</t>
  </si>
  <si>
    <t>山本　真冬</t>
  </si>
  <si>
    <t>ﾔﾏﾓﾄ ﾏﾌﾕ</t>
  </si>
  <si>
    <t>吉岡　想太朗</t>
  </si>
  <si>
    <t>ﾖｼｵｶ ｿｳﾀﾛｳ</t>
  </si>
  <si>
    <t>吉野　壱圭</t>
  </si>
  <si>
    <t>ﾖｼﾉ ｲｯｹｲ</t>
  </si>
  <si>
    <t>倉橋　壮太郎</t>
  </si>
  <si>
    <t>ｸﾗﾊｼ ｿｳﾀﾛｳ</t>
  </si>
  <si>
    <t>高藤 将</t>
  </si>
  <si>
    <t>ﾀｶﾄｳ ﾏｻﾙ</t>
  </si>
  <si>
    <t>森 滉太</t>
  </si>
  <si>
    <t>ﾓﾘ ｺｳﾀ</t>
  </si>
  <si>
    <t>笠田　哲平</t>
  </si>
  <si>
    <t>ｶｻﾀﾞ ﾃｯﾍﾟｲ</t>
  </si>
  <si>
    <t>豊澤　大樹</t>
  </si>
  <si>
    <t>ﾄﾖｻﾞﾜ ﾀﾞｲｷ</t>
  </si>
  <si>
    <t>小林　純平</t>
  </si>
  <si>
    <t>ｺﾊﾞﾔｼ ｼﾞｭﾝﾍﾟｲ</t>
  </si>
  <si>
    <t>小野　駿之介</t>
  </si>
  <si>
    <t>ｵﾉ ｼｭﾝﾉｽｹ</t>
  </si>
  <si>
    <t>田中　章博</t>
  </si>
  <si>
    <t>白石　滉己</t>
  </si>
  <si>
    <t>ｼﾗｲｼ ｺｳｷ</t>
  </si>
  <si>
    <t>渋谷　龍星</t>
  </si>
  <si>
    <t>ｼﾌﾞﾔ ﾘｭｳｾｲ</t>
  </si>
  <si>
    <t>小川　翔大</t>
  </si>
  <si>
    <t>ｵｶﾞﾜ ｼｮｳﾀ</t>
  </si>
  <si>
    <t>松浦　悟志</t>
  </si>
  <si>
    <t>ﾏﾂｳﾗ ｻﾄｼ</t>
  </si>
  <si>
    <t>別府　直樹</t>
  </si>
  <si>
    <t>ﾍﾞｯﾌﾟ ﾅｵｷ</t>
  </si>
  <si>
    <t>笠置　悠真</t>
  </si>
  <si>
    <t>ｶｻｷﾞ ﾕｳﾏ</t>
  </si>
  <si>
    <t>中島　怜</t>
  </si>
  <si>
    <t>ﾅｶｼﾏ ﾚｲ</t>
  </si>
  <si>
    <t>大山　晴幸</t>
  </si>
  <si>
    <t>ｵｵﾔﾏ ﾊﾙﾕｷ</t>
  </si>
  <si>
    <t>長友　稜馬</t>
  </si>
  <si>
    <t>ﾅｶﾞﾄﾓ ﾘｮｳﾏ</t>
  </si>
  <si>
    <t>徳増　竜征</t>
  </si>
  <si>
    <t>ﾄｸﾏｽ ﾘｭｳｾｲ</t>
  </si>
  <si>
    <t>松永　哉人</t>
  </si>
  <si>
    <t>ﾏﾂﾅｶﾞ ｶﾅﾄ</t>
  </si>
  <si>
    <t>西島　礼郎</t>
  </si>
  <si>
    <t>米丸　康平</t>
  </si>
  <si>
    <t>ﾖﾈﾏﾙ ｺｳﾍｲ</t>
  </si>
  <si>
    <t>西村　郁哉</t>
  </si>
  <si>
    <t>ﾆｼﾑﾗ ﾌﾐﾔ</t>
  </si>
  <si>
    <t>槇野　智也</t>
  </si>
  <si>
    <t>ﾏｷﾉ ﾄﾓﾔ</t>
  </si>
  <si>
    <t>武田　晃太郎</t>
  </si>
  <si>
    <t>ﾀｹﾀﾞ ｺｳﾀﾛｳ</t>
  </si>
  <si>
    <t>中村　大悟</t>
  </si>
  <si>
    <t>ﾅｶﾑﾗ ﾀﾞｲｺﾞ</t>
  </si>
  <si>
    <t>柿村　諒</t>
  </si>
  <si>
    <t>ｶｷﾑﾗ ﾘｮｳ</t>
  </si>
  <si>
    <t>林　泰雅</t>
  </si>
  <si>
    <t>ﾊﾔｼ ﾀｲｶﾞ</t>
  </si>
  <si>
    <t>渡名喜　庸秀</t>
  </si>
  <si>
    <t>ﾄﾅｷ ﾖｳｼｭｳ</t>
  </si>
  <si>
    <t>矢野　稜之</t>
  </si>
  <si>
    <t>西岡　諒哉</t>
  </si>
  <si>
    <t>ﾆｼｵｶ ﾘｮｳﾔ</t>
  </si>
  <si>
    <t>生駒　凱意</t>
  </si>
  <si>
    <t>ｲｺﾏ ｶｲ</t>
  </si>
  <si>
    <t>原　琢真</t>
  </si>
  <si>
    <t>ﾊﾗ ﾀｸﾏ</t>
  </si>
  <si>
    <t>松浦　啓太</t>
  </si>
  <si>
    <t>ﾏﾂｳﾗ ｹｲﾀ</t>
  </si>
  <si>
    <t>尊田　涼太郎</t>
  </si>
  <si>
    <t>ｿﾝﾀﾞ ﾘｮｳﾀﾛｳ</t>
  </si>
  <si>
    <t>間島　隆善</t>
  </si>
  <si>
    <t>ﾏｼﾞﾏ ﾀｶﾖｼ</t>
  </si>
  <si>
    <t>芹田　和気</t>
  </si>
  <si>
    <t>ｾﾘﾀ ｶｽﾞｷ</t>
  </si>
  <si>
    <t>松浦　輝樹</t>
  </si>
  <si>
    <t>ﾏﾂｳﾗ ﾃﾙｷ</t>
  </si>
  <si>
    <t>勝枝　真弘</t>
  </si>
  <si>
    <t>ｶﾂｴﾀﾞ ﾏｻﾋﾛ</t>
  </si>
  <si>
    <t>藤川　遥登</t>
  </si>
  <si>
    <t>ﾌｼﾞｶﾜ ﾊﾙﾄ</t>
  </si>
  <si>
    <t>小笠原　陽哉</t>
  </si>
  <si>
    <t>ｵｶﾞｻﾜﾗ ﾊﾙﾔ</t>
  </si>
  <si>
    <t>橋口　友亮</t>
  </si>
  <si>
    <t>ﾊｼｸﾞﾁ ﾕｳｽｹ</t>
  </si>
  <si>
    <t>西口　智生</t>
  </si>
  <si>
    <t>ﾆｼｸﾞﾁ ﾄﾓｷ</t>
  </si>
  <si>
    <t>小薗　颯</t>
  </si>
  <si>
    <t>ｺｿﾞﾉ ﾊﾔﾃ</t>
  </si>
  <si>
    <t>大曽　泰河</t>
  </si>
  <si>
    <t>ｵｵｿ ﾀｲｶ</t>
  </si>
  <si>
    <t>藤松　賢太郎</t>
  </si>
  <si>
    <t>ﾌｼﾞﾏﾂ ｹﾝﾀﾛｳ</t>
  </si>
  <si>
    <t>牧　洋平</t>
  </si>
  <si>
    <t>ﾏｷ ﾖｳﾍｲ</t>
  </si>
  <si>
    <t>田下　智裕</t>
  </si>
  <si>
    <t>ﾀｼﾀ ﾁﾋﾛ</t>
  </si>
  <si>
    <t>松井　優大</t>
  </si>
  <si>
    <t>ﾏﾂｲ ﾕｳﾀﾞｲ</t>
  </si>
  <si>
    <t>佐藤　航</t>
  </si>
  <si>
    <t>ｻﾄｳ ﾜﾀﾙ</t>
  </si>
  <si>
    <t>中川　敢晴</t>
  </si>
  <si>
    <t>ﾅｶｶﾞﾜ ｶﾝｾｲ</t>
  </si>
  <si>
    <t>脇野　怜央</t>
  </si>
  <si>
    <t>ﾜｷﾉ ﾚｵ</t>
  </si>
  <si>
    <t>藤本　悠太郎</t>
  </si>
  <si>
    <t>ﾌｼﾞﾓﾄ ﾕｳﾀﾛｳ</t>
  </si>
  <si>
    <t>別府　明稔</t>
  </si>
  <si>
    <t>ﾍﾞｯﾌﾟ ｱｷﾄｼ</t>
  </si>
  <si>
    <t>佐藤　光陽</t>
  </si>
  <si>
    <t>ｻﾄｳ ｺｳﾖｳ</t>
  </si>
  <si>
    <t>土居　郁矢</t>
  </si>
  <si>
    <t>ﾄﾞｲ ﾌﾐﾔ</t>
  </si>
  <si>
    <t>杉永　卓也</t>
  </si>
  <si>
    <t>ｽｷﾞﾅｶﾞ ﾀｸﾔ</t>
  </si>
  <si>
    <t>ﾀｼﾛ ﾐｽﾞﾐ</t>
  </si>
  <si>
    <t>安田　栄真</t>
  </si>
  <si>
    <t>ﾔｽﾀﾞ ﾊﾙﾏ</t>
  </si>
  <si>
    <t>岡本　遼</t>
  </si>
  <si>
    <t>ｵｶﾓﾄ ﾘｮｳ</t>
  </si>
  <si>
    <t>林　友祐</t>
  </si>
  <si>
    <t>ﾊﾔｼ ﾕｳｽｹ</t>
  </si>
  <si>
    <t>塩田　健之助</t>
  </si>
  <si>
    <t>大林　友矢</t>
  </si>
  <si>
    <t>森山　悠斗</t>
  </si>
  <si>
    <t>ﾓﾘﾔﾏ ﾕｳﾄ</t>
  </si>
  <si>
    <t>加藤　裕次郎</t>
  </si>
  <si>
    <t>地徳　奏汰</t>
  </si>
  <si>
    <t>ｼﾞﾄｸ ｶﾅﾀ</t>
  </si>
  <si>
    <t>古川　道也</t>
  </si>
  <si>
    <t>ﾌﾙｶﾜ ﾄｳﾔ</t>
  </si>
  <si>
    <t>相良　滉人</t>
  </si>
  <si>
    <t>ｻｶﾞﾗ ﾋﾛﾄ</t>
  </si>
  <si>
    <t>大貫　翔哉</t>
  </si>
  <si>
    <t>ｵｵﾇｷ ｼｮｳﾔ</t>
  </si>
  <si>
    <t>有馬　彰秀</t>
  </si>
  <si>
    <t>ｱﾘﾏ ｱｷﾋﾃﾞ</t>
  </si>
  <si>
    <t>曽木　大志</t>
  </si>
  <si>
    <t>ｿｷ ﾀｲｼ</t>
  </si>
  <si>
    <t>竹藤　瑛介</t>
  </si>
  <si>
    <t>ﾀｹﾌｼﾞ ﾃﾙｱｷ</t>
  </si>
  <si>
    <t>稲付　学士</t>
  </si>
  <si>
    <t>ｲﾅﾂｷ ｶﾞｸﾄ</t>
  </si>
  <si>
    <t>福富　優太</t>
  </si>
  <si>
    <t>ﾌｸﾄﾐ ﾕｳﾀ</t>
  </si>
  <si>
    <t>阿久井　強志</t>
  </si>
  <si>
    <t>ｱｸｲ ﾂﾖｼ</t>
  </si>
  <si>
    <t>山崎　将平</t>
  </si>
  <si>
    <t>吉村　健一</t>
  </si>
  <si>
    <t>ﾖｼﾑﾗ ｹﾝｲﾁ</t>
  </si>
  <si>
    <t>手嶋　壮一郎</t>
  </si>
  <si>
    <t>宮原　直大</t>
  </si>
  <si>
    <t>ﾐﾔｶﾜ ﾕｳﾄ</t>
  </si>
  <si>
    <t>都甲　大地</t>
  </si>
  <si>
    <t>木暮　歩夢</t>
  </si>
  <si>
    <t>前村　佳佑</t>
  </si>
  <si>
    <t>佐藤　奎斗</t>
  </si>
  <si>
    <t>浅田　悠太</t>
  </si>
  <si>
    <t>福田　諒太</t>
  </si>
  <si>
    <t>山崎　悠平</t>
  </si>
  <si>
    <t>堤　海翔</t>
  </si>
  <si>
    <t>ﾂﾂﾐ ｶｲﾄ</t>
  </si>
  <si>
    <t>野々上　由翔</t>
  </si>
  <si>
    <t>ﾉﾉｳｴ ﾕｲﾄ</t>
  </si>
  <si>
    <t>東條　吏起</t>
  </si>
  <si>
    <t>ﾄｳｼﾞｮｳ ﾘﾂｷ</t>
  </si>
  <si>
    <t>小野　雄聖</t>
  </si>
  <si>
    <t>ｵﾉ ﾕｳｾｲ</t>
  </si>
  <si>
    <t>小西　壮太郎</t>
  </si>
  <si>
    <t>ｺﾆｼ ｿｳﾀﾛｳ</t>
  </si>
  <si>
    <t>森賀　竜斗</t>
  </si>
  <si>
    <t>ﾓﾘｶﾞ ﾘｭｳﾄ</t>
  </si>
  <si>
    <t>小西　亮徳</t>
  </si>
  <si>
    <t>ｺﾆｼ ｱｷﾉﾘ</t>
  </si>
  <si>
    <t>渕上　裕太</t>
  </si>
  <si>
    <t>ﾌﾁｶﾞﾐ ﾕｳﾀ</t>
  </si>
  <si>
    <t>小畑　聖</t>
  </si>
  <si>
    <t>ｺﾊﾞﾀ ｻﾄﾙ</t>
  </si>
  <si>
    <t>阿部　真碧</t>
  </si>
  <si>
    <t>ｱﾍﾞ ﾅｵﾄ</t>
  </si>
  <si>
    <t>高木　慶介</t>
  </si>
  <si>
    <t>ﾀｶｷﾞ ｹｲｽｹ</t>
  </si>
  <si>
    <t>本山　真之介</t>
  </si>
  <si>
    <t>ﾓﾄﾔﾏ ｼﾝﾉｽｹ</t>
  </si>
  <si>
    <t>大橋　廉</t>
  </si>
  <si>
    <t>ｵｵﾊｼ ﾚﾝ</t>
  </si>
  <si>
    <t>森山　和貴</t>
  </si>
  <si>
    <t>ﾓﾘﾔﾏ ｶｽﾞｷ</t>
  </si>
  <si>
    <t>今宮　光貴</t>
  </si>
  <si>
    <t>ｲﾏﾐﾔ ｺｳｷ</t>
  </si>
  <si>
    <t>薮内　雄太</t>
  </si>
  <si>
    <t>ﾔﾌﾞｳﾁ ﾕｳﾀ</t>
  </si>
  <si>
    <t>中野　雄蔵</t>
  </si>
  <si>
    <t>ﾅｶﾉ ﾕｳｿﾞｳ</t>
  </si>
  <si>
    <t>小川　拓人</t>
  </si>
  <si>
    <t>ｵｶﾞﾜ ﾀｸﾄ</t>
  </si>
  <si>
    <t>日髙　龍生</t>
  </si>
  <si>
    <t>ﾋﾀﾞｶ ﾘｭｳｷ</t>
  </si>
  <si>
    <t>樋口　颯</t>
  </si>
  <si>
    <t>ﾋｸﾞﾁ ｿｳ</t>
  </si>
  <si>
    <t>吉田　智哉</t>
  </si>
  <si>
    <t>ﾖｼﾀﾞ ﾄﾓﾔ</t>
  </si>
  <si>
    <t>塩田 航大</t>
  </si>
  <si>
    <t>ｼｵﾀ ｺｳﾀﾞｲ</t>
  </si>
  <si>
    <t>引野　隆輔</t>
  </si>
  <si>
    <t>ﾋｷﾉ ﾘｭｳｽｹ</t>
  </si>
  <si>
    <t>飯田　宮隆</t>
  </si>
  <si>
    <t>ｲｲﾀﾞ ｸﾘｭｳ</t>
  </si>
  <si>
    <t>石岡　虎之助</t>
  </si>
  <si>
    <t>ｲｼｵｶ ﾄﾗﾉｽｹ</t>
  </si>
  <si>
    <t>内田　大樹</t>
  </si>
  <si>
    <t>ｳﾁﾀﾞ ﾀｲｷ</t>
  </si>
  <si>
    <t>浦　歩望</t>
  </si>
  <si>
    <t>ｳﾗ ｱﾕﾑ</t>
  </si>
  <si>
    <t>大園　倫太郎</t>
  </si>
  <si>
    <t>ｵｵｿﾞﾉ ﾘﾝﾀﾛｳ</t>
  </si>
  <si>
    <t>小崎　律稀</t>
  </si>
  <si>
    <t>ｺｻﾞｷ ﾘﾂｷ</t>
  </si>
  <si>
    <t>佐藤　主理</t>
  </si>
  <si>
    <t>ｻﾄｳ ｼｭﾘ</t>
  </si>
  <si>
    <t>高見　翔太郎</t>
  </si>
  <si>
    <t>ﾀｶﾐ ｼｮｳﾀﾛｳ</t>
  </si>
  <si>
    <t>天間　一希</t>
  </si>
  <si>
    <t>ﾃﾝﾏ ｶｽﾞｷ</t>
  </si>
  <si>
    <t>長尾　太道</t>
  </si>
  <si>
    <t>ﾅｶﾞｵ ﾀｲﾄﾞｳ</t>
  </si>
  <si>
    <t>中村　勇斗</t>
  </si>
  <si>
    <t>野崎　昌秀</t>
  </si>
  <si>
    <t>ﾉｻﾞｷ ﾏｻﾋﾃﾞ</t>
  </si>
  <si>
    <t>原口　立</t>
  </si>
  <si>
    <t>ﾊﾗｸﾞﾁ ﾘｭｳ</t>
  </si>
  <si>
    <t>村上　朋郎</t>
  </si>
  <si>
    <t>ﾑﾗｶﾐ ﾄﾓﾛｳ</t>
  </si>
  <si>
    <t>百田　将馬</t>
  </si>
  <si>
    <t>ﾓﾓﾀ ｼｮｳﾏ</t>
  </si>
  <si>
    <t>山下　昌峻</t>
  </si>
  <si>
    <t>林　洋仁</t>
  </si>
  <si>
    <t>ﾊﾔｼ ﾋﾛﾄ</t>
  </si>
  <si>
    <t>渋谷　健伸</t>
  </si>
  <si>
    <t>ｼﾌﾞﾔ ｹﾝｼﾝ</t>
  </si>
  <si>
    <t>三宅　純矢</t>
  </si>
  <si>
    <t>ﾐﾔｹ ｼﾞｭﾝﾔ</t>
  </si>
  <si>
    <t>梁　梓桐</t>
  </si>
  <si>
    <t>ﾘｬﾝ ｽﾞﾄﾝ</t>
  </si>
  <si>
    <t>島津　克博</t>
  </si>
  <si>
    <t>ｼﾏﾂﾞ ｶﾂﾋﾛ</t>
  </si>
  <si>
    <t>小夏　和馬</t>
  </si>
  <si>
    <t>ｺﾅﾂ ｶｽﾞﾏ</t>
  </si>
  <si>
    <t>平野　皓大</t>
  </si>
  <si>
    <t>ﾋﾗﾉ ｺｳﾀﾞｲ</t>
  </si>
  <si>
    <t>鳥越　璃音</t>
  </si>
  <si>
    <t>ﾄﾘｺﾞｴ ﾘｵﾝ</t>
  </si>
  <si>
    <t>後藤　凌</t>
  </si>
  <si>
    <t>ｺﾞﾄｳ ﾘｮｳ</t>
  </si>
  <si>
    <t>木庭　達哉</t>
  </si>
  <si>
    <t>ｺﾊﾞ ﾀﾂﾔ</t>
  </si>
  <si>
    <t>丸林　奎斗</t>
  </si>
  <si>
    <t>ﾏﾙﾊﾞﾔｼ ｹｲﾄ</t>
  </si>
  <si>
    <t>藤井　尊斗</t>
  </si>
  <si>
    <t>ﾌｼﾞｲ ﾀｹﾄ</t>
  </si>
  <si>
    <t>真子　巧</t>
  </si>
  <si>
    <t>ﾏﾅｺﾞ ﾀｸﾐ</t>
  </si>
  <si>
    <t>中尾　和真</t>
  </si>
  <si>
    <t>ﾅｶｵ ｶｽﾞﾏ</t>
  </si>
  <si>
    <t>的野　慶輝</t>
  </si>
  <si>
    <t>ﾏﾄﾉ ﾖｼｷ</t>
  </si>
  <si>
    <t>山田　翔大</t>
  </si>
  <si>
    <t>ﾔﾏﾀﾞ ｼｮｳﾀ</t>
  </si>
  <si>
    <t>今野　凱生</t>
  </si>
  <si>
    <t>ｺﾝﾉ ｶｲｾｲ</t>
  </si>
  <si>
    <t>浅倉　望</t>
  </si>
  <si>
    <t>ｱｻｸﾗ ﾉｿﾞﾑ</t>
  </si>
  <si>
    <t>市村　渉真</t>
  </si>
  <si>
    <t>ｲﾁﾑﾗ ｼｮｳﾏ</t>
  </si>
  <si>
    <t>伊東　大登</t>
  </si>
  <si>
    <t>井上　凱斗</t>
  </si>
  <si>
    <t>ｲﾉｳｴ ｶｲﾄ</t>
  </si>
  <si>
    <t>野田　悠介</t>
  </si>
  <si>
    <t>ﾉﾀﾞ ﾕｳｽｹ</t>
  </si>
  <si>
    <t>濱田　光</t>
  </si>
  <si>
    <t>ﾊﾏﾀﾞ ﾋｶﾙ</t>
  </si>
  <si>
    <t>平岡　和徳</t>
  </si>
  <si>
    <t>ﾋﾗｵｶ ｶｽﾞﾉﾘ</t>
  </si>
  <si>
    <t>藤山　湧輝</t>
  </si>
  <si>
    <t>ﾌｼﾞﾔﾏ ﾕｳｷ</t>
  </si>
  <si>
    <t>日髙　隼太郎</t>
  </si>
  <si>
    <t>ﾋﾀﾞｶ ｼｭﾝﾀﾛｳ</t>
  </si>
  <si>
    <t>有薗　聖</t>
  </si>
  <si>
    <t>ｱﾘｿﾞﾉ ｾｲ</t>
  </si>
  <si>
    <t>吉田　亮介</t>
  </si>
  <si>
    <t>勝田　真崇</t>
  </si>
  <si>
    <t>ｶﾂﾀ ﾏｻﾀｶ</t>
  </si>
  <si>
    <t>重信　伊織</t>
  </si>
  <si>
    <t>ｼｹﾞﾉﾌﾞ ｲｵﾘ</t>
  </si>
  <si>
    <t>小合　淳矢</t>
  </si>
  <si>
    <t>ｵｺﾞｳ ｼﾞｭﾝﾔ</t>
  </si>
  <si>
    <t>羽仁　帝誠</t>
  </si>
  <si>
    <t>ﾊﾆ ﾀｲｾｲ</t>
  </si>
  <si>
    <t>吉田　怜治</t>
  </si>
  <si>
    <t>ﾖｼﾀﾞ ﾚｲｼﾞ</t>
  </si>
  <si>
    <t>信谷　和哉</t>
  </si>
  <si>
    <t>ﾉﾌﾞﾀﾆ ｶｽﾞﾔ</t>
  </si>
  <si>
    <t>佐伯　深太</t>
  </si>
  <si>
    <t>ｻｴｷ ｼﾝﾀ</t>
  </si>
  <si>
    <t>中岡　昇大</t>
  </si>
  <si>
    <t>ﾅｶｵｶ ｼｮｳﾀ</t>
  </si>
  <si>
    <t>岡田　太一</t>
  </si>
  <si>
    <t>ｵｶﾀﾞ ﾀｲﾁ</t>
  </si>
  <si>
    <t>吉田　颯一郎</t>
  </si>
  <si>
    <t>ﾖｼﾀﾞ ｿｳｲﾁﾛｳ</t>
  </si>
  <si>
    <t>山田　卓郎</t>
  </si>
  <si>
    <t>ﾔﾏﾀﾞ ﾀｸﾛｳ</t>
  </si>
  <si>
    <t>小池　遼平</t>
  </si>
  <si>
    <t>ｺｲｹ ﾘｮｳﾍｲ</t>
  </si>
  <si>
    <t>野崎　稜真</t>
  </si>
  <si>
    <t>ﾉｻﾞｷ ﾘｮｳﾏ</t>
  </si>
  <si>
    <t>馬渡　健二郎</t>
  </si>
  <si>
    <t>ﾏﾜﾀﾘ ｹﾝｼﾞﾛｳ</t>
  </si>
  <si>
    <t>安部　涼太郎</t>
  </si>
  <si>
    <t>ｱﾍﾞ ﾘｮｳﾀﾛｳ</t>
  </si>
  <si>
    <t>清田　飛羽</t>
  </si>
  <si>
    <t>ｷﾖﾀ ﾄﾜ</t>
  </si>
  <si>
    <t>檜前　雄史</t>
  </si>
  <si>
    <t>ﾋﾉｸﾏ ﾕｳｼ</t>
  </si>
  <si>
    <t>飽田　雄一郎</t>
  </si>
  <si>
    <t>ｱｷﾀ ﾕｳｲﾁﾛｳ</t>
  </si>
  <si>
    <t>松岡　慶樹</t>
  </si>
  <si>
    <t>ﾏﾂｵｶ ﾖｼｷ</t>
  </si>
  <si>
    <t>吉中　貴哉</t>
  </si>
  <si>
    <t>ﾖｼﾅｶ ﾀｶﾔ</t>
  </si>
  <si>
    <t>渡辺　拓人</t>
  </si>
  <si>
    <t>ﾜﾀﾅﾍﾞ ﾀｸﾄ</t>
  </si>
  <si>
    <t>大井　虎之介</t>
  </si>
  <si>
    <t>ｵｵｲ ﾄﾗﾉｽｹ</t>
  </si>
  <si>
    <t>小浜　匡太</t>
  </si>
  <si>
    <t>ｺﾊﾏ ｷｮｳﾀ</t>
  </si>
  <si>
    <t>西川　朋秀</t>
  </si>
  <si>
    <t>ﾆｼｶﾜ ﾄﾓﾋﾃﾞ</t>
  </si>
  <si>
    <t>松尾　勇輝</t>
  </si>
  <si>
    <t>関口　晃毅</t>
  </si>
  <si>
    <t>ｾｷｸﾞﾁ ｺｳｷ</t>
  </si>
  <si>
    <t>佐藤　昇太朗</t>
  </si>
  <si>
    <t>ｻﾄｳ ｼｮｳﾀﾛｳ</t>
  </si>
  <si>
    <t>仲地　雄輝</t>
  </si>
  <si>
    <t>ﾅｶﾁ ﾕｳｷ</t>
  </si>
  <si>
    <t>柳　俊輔</t>
  </si>
  <si>
    <t>ﾔﾅｷﾞ ｼｭﾝｽｹ</t>
  </si>
  <si>
    <t>満永　修斗</t>
  </si>
  <si>
    <t>ﾐﾂﾅｶﾞ ｼｭｳﾄ</t>
  </si>
  <si>
    <t>堀之内　瑠生</t>
  </si>
  <si>
    <t>ﾎﾘﾉｳﾁ ﾘｭｳｾｲ</t>
  </si>
  <si>
    <t>伊口　大輝</t>
  </si>
  <si>
    <t>ｲｸﾞﾁ ﾀﾞｲｷ</t>
  </si>
  <si>
    <t>池末　龍之介</t>
  </si>
  <si>
    <t>ｲｹｽｴ ﾘｭｳﾉｽｹ</t>
  </si>
  <si>
    <t>平田　大空</t>
  </si>
  <si>
    <t>ﾋﾗﾀ ﾋﾛﾀｶ</t>
  </si>
  <si>
    <t>井田　照瑛</t>
  </si>
  <si>
    <t>ｲﾀﾞ ｼｮｳｴｲ</t>
  </si>
  <si>
    <t>菊田　貴仁</t>
  </si>
  <si>
    <t>ｷｸﾀ ﾀｶﾋﾄ</t>
  </si>
  <si>
    <t>亘　遼馬</t>
  </si>
  <si>
    <t>ﾜﾀﾘ ﾘｮｳﾏ</t>
  </si>
  <si>
    <t>宮地　佐空</t>
  </si>
  <si>
    <t>ﾐﾔﾁ ﾀｽｸ</t>
  </si>
  <si>
    <t>下釜　凌</t>
  </si>
  <si>
    <t>ｼﾓｶﾞﾏ ﾘｮｳ</t>
  </si>
  <si>
    <t>石原　侑凌</t>
  </si>
  <si>
    <t>ｲｼﾊﾗ ﾕｳﾘ</t>
  </si>
  <si>
    <t>宮崎　琉太郎</t>
  </si>
  <si>
    <t>ﾐﾔｻﾞｷ ﾘｭｳﾀﾛｳ</t>
  </si>
  <si>
    <t>峯岸　良多</t>
  </si>
  <si>
    <t>ﾐﾈｷﾞｼ ﾘｮｳﾀ</t>
  </si>
  <si>
    <t>松尾　泰知</t>
  </si>
  <si>
    <t>ﾏﾂｵ ﾀｲﾁ</t>
  </si>
  <si>
    <t>中島　隆之亮</t>
  </si>
  <si>
    <t>ﾅｶｼﾏ ﾘｭｳﾉｽｹ</t>
  </si>
  <si>
    <t>山守　宙</t>
  </si>
  <si>
    <t>ﾔﾏﾓﾘ ｿﾗ</t>
  </si>
  <si>
    <t>岡田　直樹</t>
  </si>
  <si>
    <t>ｵｶﾀﾞ ﾅｵｷ</t>
  </si>
  <si>
    <t>猪野　寛太</t>
  </si>
  <si>
    <t>ｲﾉ ｶﾝﾀ</t>
  </si>
  <si>
    <t>市村　幸志朗</t>
  </si>
  <si>
    <t>ｲﾁﾑﾗ ｺｳﾀﾛｳ</t>
  </si>
  <si>
    <t>清水　豪太</t>
  </si>
  <si>
    <t>ｼﾐｽﾞ ｺﾞｳﾀ</t>
  </si>
  <si>
    <t>山田　健祐</t>
  </si>
  <si>
    <t>ﾔﾏﾀﾞ ｹﾝｽｹ</t>
  </si>
  <si>
    <t>梶西　幸平</t>
  </si>
  <si>
    <t>ｶｼﾞﾆｼ ｺｳﾍｲ</t>
  </si>
  <si>
    <t>外山　翔大</t>
  </si>
  <si>
    <t>ﾄﾔﾏ ｼｮｳﾀﾞｲ</t>
  </si>
  <si>
    <t>中間　響</t>
  </si>
  <si>
    <t>ﾅｶﾏ ﾋﾋﾞｷ</t>
  </si>
  <si>
    <t>井上　結和</t>
  </si>
  <si>
    <t>ｲﾉｳｴ ﾕｳﾜ</t>
  </si>
  <si>
    <t>山口　翔大</t>
  </si>
  <si>
    <t>ﾔﾏｸﾞﾁ ｼｮｳﾀ</t>
  </si>
  <si>
    <t>八木　光軌</t>
  </si>
  <si>
    <t>ﾔｷﾞ ｺｳｷ</t>
  </si>
  <si>
    <t>森　優希</t>
  </si>
  <si>
    <t>中村　弘志郎</t>
  </si>
  <si>
    <t>ﾅｶﾑﾗ ｺｳｼﾛｳ</t>
  </si>
  <si>
    <t>伊藤　海月</t>
  </si>
  <si>
    <t>ｲﾄｳ ﾐﾂﾞｷ</t>
  </si>
  <si>
    <t>山里　龍輝</t>
  </si>
  <si>
    <t>ﾔﾏｻﾞﾄ ﾀﾂｷ</t>
  </si>
  <si>
    <t>藤山　知樹</t>
  </si>
  <si>
    <t>ﾌｼﾞﾔﾏ ﾄﾓｷ</t>
  </si>
  <si>
    <t>平子　駿翔</t>
  </si>
  <si>
    <t>ﾋﾗｺ ﾊﾔﾄ</t>
  </si>
  <si>
    <t>藤井　勇気</t>
  </si>
  <si>
    <t>ﾌｼﾞｲ ﾕｳｷ</t>
  </si>
  <si>
    <t>堀　楓雅</t>
  </si>
  <si>
    <t>ﾎﾘ ﾌｳｶﾞ</t>
  </si>
  <si>
    <t>鶴田　寬武</t>
  </si>
  <si>
    <t>ﾂﾙﾀ ﾞﾋﾛﾑ</t>
  </si>
  <si>
    <t>牧　翔太</t>
  </si>
  <si>
    <t>ﾏｷ ｼｮｳﾀ</t>
  </si>
  <si>
    <t>宮地　吾宗</t>
  </si>
  <si>
    <t>ﾐﾔﾁ ｱｿｳ</t>
  </si>
  <si>
    <t>吉村　雄貴</t>
  </si>
  <si>
    <t>ﾖｼﾑﾗ ﾕｳｷ</t>
  </si>
  <si>
    <t>川尻　拓実</t>
  </si>
  <si>
    <t>ｶﾜｼﾘ ﾀｸﾐ</t>
  </si>
  <si>
    <t>住田　英悟</t>
  </si>
  <si>
    <t>ｽﾐﾀﾞ ｴｲｺﾞ</t>
  </si>
  <si>
    <t>吉見　拓斗</t>
  </si>
  <si>
    <t>ﾖｼﾐ ﾀｸﾄ</t>
  </si>
  <si>
    <t>吉浦 洋紀</t>
  </si>
  <si>
    <t>ﾖｼｳﾗ ﾋﾛｷ</t>
  </si>
  <si>
    <t>山口 大貴</t>
  </si>
  <si>
    <t>ﾔﾏｸﾞﾁ ﾀｲｷ</t>
  </si>
  <si>
    <t>宮原 大輔</t>
  </si>
  <si>
    <t>ﾐﾔﾊﾗ ﾀﾞｲｽｹ</t>
  </si>
  <si>
    <t>江上 真太郎</t>
  </si>
  <si>
    <t>ｴｶﾞﾐ ｼﾝﾀﾛｳ</t>
  </si>
  <si>
    <t>岡田　壮平</t>
  </si>
  <si>
    <t>ｵｶﾀﾞ ｿｳﾍｲ</t>
  </si>
  <si>
    <t>松尾　優輝</t>
    <phoneticPr fontId="10"/>
  </si>
  <si>
    <t>ﾏﾂｵ ﾕｳｷ</t>
    <phoneticPr fontId="10"/>
  </si>
  <si>
    <t>中田　恭真</t>
  </si>
  <si>
    <t>ﾅｶﾀ ﾔｽﾏ</t>
  </si>
  <si>
    <t>山本　宣太朗</t>
  </si>
  <si>
    <t>ﾔﾏﾓﾄ ｾﾝﾀﾛｳ</t>
  </si>
  <si>
    <t>河野　凌</t>
  </si>
  <si>
    <t>ｺｳﾉ ﾘｮｳ</t>
  </si>
  <si>
    <t>小林　輝</t>
  </si>
  <si>
    <t>ｺﾊﾞﾔｼ ﾋｶﾙ</t>
  </si>
  <si>
    <t>渡邉　聖人</t>
  </si>
  <si>
    <t>ﾜﾀﾅﾍﾞ ｷﾖﾄ</t>
  </si>
  <si>
    <t>坂井　大樹</t>
  </si>
  <si>
    <t>ｻｶｲ ﾀｲｷ</t>
  </si>
  <si>
    <t>小藤　陽生</t>
  </si>
  <si>
    <t>ｺﾌｼﾞ ﾖｳｾｲ</t>
  </si>
  <si>
    <t>江下　蓮斗</t>
  </si>
  <si>
    <t>ｴｼﾀ ﾚﾝﾄ</t>
  </si>
  <si>
    <t>田川　純平</t>
  </si>
  <si>
    <t>ﾀｶﾞﾜ ｼﾞｭﾝﾍﾟｲ</t>
  </si>
  <si>
    <t>置名　飛羅</t>
  </si>
  <si>
    <t>ｵｷﾅ ﾀｶﾗ</t>
  </si>
  <si>
    <t>中村　颯斗</t>
  </si>
  <si>
    <t>ﾅｶﾑﾗ ﾊﾔﾄ</t>
  </si>
  <si>
    <t>前田　一樹</t>
  </si>
  <si>
    <t>古田　大智</t>
  </si>
  <si>
    <t>ﾌﾙﾀ ﾀﾞｲﾁ</t>
  </si>
  <si>
    <t>松﨑　律輝</t>
  </si>
  <si>
    <t>ﾏﾂｻﾞｷ ﾘﾂｷ</t>
  </si>
  <si>
    <t>野村　涼太</t>
  </si>
  <si>
    <t>ﾉﾑﾗ ﾘｮｳﾀ</t>
  </si>
  <si>
    <t>石丸　真叶</t>
  </si>
  <si>
    <t>ｲｼﾏﾙ ﾏﾅﾄ</t>
  </si>
  <si>
    <t>天辰　太一</t>
  </si>
  <si>
    <t>ｱﾏﾀﾂ ﾀｲﾁ</t>
  </si>
  <si>
    <t>上薗　健生</t>
  </si>
  <si>
    <t>ｳｴｿﾞﾉ ｹﾝｾｲ</t>
  </si>
  <si>
    <t>酒井　諒</t>
  </si>
  <si>
    <t>ｻｶｲ ﾘｮｳ</t>
  </si>
  <si>
    <t>田口　哲也</t>
  </si>
  <si>
    <t>ﾀｸﾞﾁ ﾃﾂﾔ</t>
  </si>
  <si>
    <t>大町　滉</t>
  </si>
  <si>
    <t>ｵｵﾏﾁ ｱｷﾗ</t>
  </si>
  <si>
    <t>川崎　麗央</t>
  </si>
  <si>
    <t>ｶﾜｻｷ ﾚｵ</t>
  </si>
  <si>
    <t>下釜　悠暉</t>
  </si>
  <si>
    <t>ｼﾓｶﾞﾏ ﾕｳｷ</t>
  </si>
  <si>
    <t>増永　晃弘</t>
  </si>
  <si>
    <t>ﾏｽﾅｶﾞ ｱｷﾋﾛ</t>
  </si>
  <si>
    <t>第一工科大学</t>
  </si>
  <si>
    <t>三重県</t>
  </si>
  <si>
    <t>九州国際大学</t>
  </si>
  <si>
    <t>大分工業高等専門学校</t>
  </si>
  <si>
    <t>北九州工業高等専門学校</t>
  </si>
  <si>
    <t>長崎県立大学</t>
    <phoneticPr fontId="10"/>
  </si>
  <si>
    <t>崇城大学</t>
  </si>
  <si>
    <t>福島県</t>
  </si>
  <si>
    <t>07</t>
  </si>
  <si>
    <t>長野県</t>
  </si>
  <si>
    <t>九州工業大学</t>
    <phoneticPr fontId="10"/>
  </si>
  <si>
    <t>010720</t>
  </si>
  <si>
    <t>020430</t>
  </si>
  <si>
    <t>010511</t>
  </si>
  <si>
    <t>021009</t>
  </si>
  <si>
    <t>981017</t>
  </si>
  <si>
    <t>990615</t>
  </si>
  <si>
    <t>990502</t>
  </si>
  <si>
    <t>990814</t>
  </si>
  <si>
    <t>990907</t>
  </si>
  <si>
    <t>990516</t>
  </si>
  <si>
    <t>990722</t>
  </si>
  <si>
    <t>991104</t>
  </si>
  <si>
    <t>990630</t>
  </si>
  <si>
    <t>990610</t>
  </si>
  <si>
    <t>990902</t>
  </si>
  <si>
    <t>991018</t>
  </si>
  <si>
    <t>991020</t>
  </si>
  <si>
    <t>991014</t>
  </si>
  <si>
    <t>990409</t>
  </si>
  <si>
    <t>990527</t>
  </si>
  <si>
    <t>990924</t>
  </si>
  <si>
    <t>020409</t>
  </si>
  <si>
    <t>020914</t>
  </si>
  <si>
    <t>020416</t>
  </si>
  <si>
    <t>020626</t>
  </si>
  <si>
    <t>021102</t>
  </si>
  <si>
    <t>020623</t>
  </si>
  <si>
    <t>021024</t>
  </si>
  <si>
    <t>020425</t>
  </si>
  <si>
    <t>020521</t>
  </si>
  <si>
    <t>021221</t>
  </si>
  <si>
    <t>011127</t>
  </si>
  <si>
    <t>001202</t>
  </si>
  <si>
    <t>010207</t>
  </si>
  <si>
    <t>000529</t>
  </si>
  <si>
    <t>010318</t>
  </si>
  <si>
    <t>010717</t>
  </si>
  <si>
    <t>021026</t>
  </si>
  <si>
    <t>021214</t>
  </si>
  <si>
    <t>021211</t>
  </si>
  <si>
    <t>030212</t>
  </si>
  <si>
    <t>020627</t>
  </si>
  <si>
    <t>021220</t>
  </si>
  <si>
    <t>021123</t>
  </si>
  <si>
    <t>030330</t>
  </si>
  <si>
    <t>020620</t>
  </si>
  <si>
    <t>020412</t>
  </si>
  <si>
    <t>020607</t>
  </si>
  <si>
    <t>021104</t>
  </si>
  <si>
    <t>021224</t>
  </si>
  <si>
    <t>010424</t>
  </si>
  <si>
    <t>011018</t>
  </si>
  <si>
    <t>020309</t>
  </si>
  <si>
    <t>010527</t>
  </si>
  <si>
    <t>011106</t>
  </si>
  <si>
    <t>020218</t>
  </si>
  <si>
    <t>021118</t>
  </si>
  <si>
    <t>030102</t>
  </si>
  <si>
    <t>021127</t>
  </si>
  <si>
    <t>020828</t>
  </si>
  <si>
    <t>021105</t>
  </si>
  <si>
    <t>020905</t>
  </si>
  <si>
    <t>020702</t>
  </si>
  <si>
    <t>020516</t>
  </si>
  <si>
    <t>4</t>
    <phoneticPr fontId="1"/>
  </si>
  <si>
    <t>3</t>
    <phoneticPr fontId="1"/>
  </si>
  <si>
    <t>2</t>
    <phoneticPr fontId="1"/>
  </si>
  <si>
    <t>030218</t>
  </si>
  <si>
    <t>020920</t>
  </si>
  <si>
    <t>990212</t>
  </si>
  <si>
    <t>010218</t>
  </si>
  <si>
    <t>010519</t>
  </si>
  <si>
    <t>011226</t>
  </si>
  <si>
    <t>960423</t>
  </si>
  <si>
    <t>D1</t>
  </si>
  <si>
    <t>010628</t>
  </si>
  <si>
    <t>020808</t>
  </si>
  <si>
    <t>020930</t>
  </si>
  <si>
    <t>990426</t>
  </si>
  <si>
    <t>021030</t>
  </si>
  <si>
    <t>991225</t>
  </si>
  <si>
    <t>020531</t>
  </si>
  <si>
    <t>020723</t>
  </si>
  <si>
    <t>020730</t>
  </si>
  <si>
    <t>020503</t>
  </si>
  <si>
    <t>020925</t>
  </si>
  <si>
    <t>020526</t>
  </si>
  <si>
    <t>020418</t>
  </si>
  <si>
    <t>020703</t>
  </si>
  <si>
    <t>021228</t>
  </si>
  <si>
    <t>021128</t>
  </si>
  <si>
    <t>021206</t>
  </si>
  <si>
    <t>021004</t>
  </si>
  <si>
    <t>020924</t>
  </si>
  <si>
    <t>020827</t>
  </si>
  <si>
    <t>021013</t>
  </si>
  <si>
    <t>021213</t>
  </si>
  <si>
    <t>021201</t>
  </si>
  <si>
    <t>020628</t>
  </si>
  <si>
    <t>020818</t>
  </si>
  <si>
    <t>021115</t>
  </si>
  <si>
    <t>021116</t>
  </si>
  <si>
    <t>021216</t>
  </si>
  <si>
    <t>020807</t>
  </si>
  <si>
    <t>020413</t>
  </si>
  <si>
    <t>021124</t>
  </si>
  <si>
    <t>021101</t>
  </si>
  <si>
    <t>021208</t>
  </si>
  <si>
    <t>030105</t>
  </si>
  <si>
    <t>030123</t>
  </si>
  <si>
    <t>021119</t>
  </si>
  <si>
    <t>030217</t>
  </si>
  <si>
    <t>020803</t>
  </si>
  <si>
    <t>021110</t>
  </si>
  <si>
    <t>021003</t>
  </si>
  <si>
    <t>020621</t>
  </si>
  <si>
    <t>021023</t>
  </si>
  <si>
    <t>030129</t>
  </si>
  <si>
    <t>030214</t>
  </si>
  <si>
    <t>021205</t>
  </si>
  <si>
    <t>030319</t>
  </si>
  <si>
    <t>030203</t>
  </si>
  <si>
    <t>020403</t>
  </si>
  <si>
    <t>030314</t>
  </si>
  <si>
    <t>991206</t>
  </si>
  <si>
    <t>030311</t>
  </si>
  <si>
    <t>020611</t>
  </si>
  <si>
    <t>021001</t>
  </si>
  <si>
    <t>030221</t>
  </si>
  <si>
    <t>020928</t>
  </si>
  <si>
    <t>020423</t>
  </si>
  <si>
    <t>021005</t>
  </si>
  <si>
    <t>020821</t>
  </si>
  <si>
    <t>020408</t>
  </si>
  <si>
    <t>020811</t>
  </si>
  <si>
    <t>000502</t>
  </si>
  <si>
    <t>011128</t>
  </si>
  <si>
    <t>021015</t>
  </si>
  <si>
    <t>030106</t>
  </si>
  <si>
    <t>020426</t>
  </si>
  <si>
    <t>021028</t>
  </si>
  <si>
    <t>030310</t>
  </si>
  <si>
    <t>030112</t>
  </si>
  <si>
    <t>010806</t>
  </si>
  <si>
    <t>960828</t>
  </si>
  <si>
    <t>020608</t>
  </si>
  <si>
    <t>020624</t>
  </si>
  <si>
    <t>020820</t>
  </si>
  <si>
    <t>４</t>
  </si>
  <si>
    <t>３</t>
  </si>
  <si>
    <t>２</t>
  </si>
  <si>
    <t>020117</t>
  </si>
  <si>
    <t>020327</t>
  </si>
  <si>
    <t>020322</t>
  </si>
  <si>
    <t>020825</t>
  </si>
  <si>
    <t>020618</t>
  </si>
  <si>
    <t>020817</t>
  </si>
  <si>
    <t>020826</t>
  </si>
  <si>
    <t>020809</t>
  </si>
  <si>
    <t>000715</t>
  </si>
  <si>
    <t>001203</t>
  </si>
  <si>
    <t>010925</t>
  </si>
  <si>
    <t>020725</t>
  </si>
  <si>
    <t>020927</t>
  </si>
  <si>
    <t>020428</t>
  </si>
  <si>
    <t>020903</t>
  </si>
  <si>
    <t>020726</t>
  </si>
  <si>
    <t>000214</t>
  </si>
  <si>
    <t>991019</t>
  </si>
  <si>
    <t>000327</t>
  </si>
  <si>
    <t>000906</t>
  </si>
  <si>
    <t>030305</t>
  </si>
  <si>
    <t>030202</t>
  </si>
  <si>
    <t>021215</t>
  </si>
  <si>
    <t>021029</t>
  </si>
  <si>
    <t>020716</t>
  </si>
  <si>
    <t>020612</t>
  </si>
  <si>
    <t>020415</t>
  </si>
  <si>
    <t>030224</t>
  </si>
  <si>
    <t>020508</t>
  </si>
  <si>
    <t>020614</t>
  </si>
  <si>
    <t>020605</t>
  </si>
  <si>
    <t>020814</t>
  </si>
  <si>
    <t>021204</t>
  </si>
  <si>
    <t>020404</t>
  </si>
  <si>
    <t>020505</t>
  </si>
  <si>
    <t>020704</t>
  </si>
  <si>
    <t>020519</t>
  </si>
  <si>
    <t>011211</t>
  </si>
  <si>
    <t>030219</t>
  </si>
  <si>
    <t>980611</t>
  </si>
  <si>
    <t>021025</t>
  </si>
  <si>
    <t>020908</t>
  </si>
  <si>
    <t>020417</t>
  </si>
  <si>
    <t>021020</t>
  </si>
  <si>
    <t>020405</t>
  </si>
  <si>
    <t>030205</t>
  </si>
  <si>
    <t>020801</t>
  </si>
  <si>
    <t>030302</t>
  </si>
  <si>
    <t>020719</t>
  </si>
  <si>
    <t>030210</t>
  </si>
  <si>
    <t>030331</t>
  </si>
  <si>
    <t>020616</t>
  </si>
  <si>
    <t>020715</t>
  </si>
  <si>
    <t>020915</t>
  </si>
  <si>
    <t>030120</t>
  </si>
  <si>
    <t>020810</t>
  </si>
  <si>
    <t>021126</t>
  </si>
  <si>
    <t>020625</t>
  </si>
  <si>
    <t>020410</t>
  </si>
  <si>
    <t>021129</t>
  </si>
  <si>
    <t>030110</t>
  </si>
  <si>
    <t>020420</t>
  </si>
  <si>
    <t>020812</t>
  </si>
  <si>
    <t>020427</t>
  </si>
  <si>
    <t>021202</t>
  </si>
  <si>
    <t>010719</t>
  </si>
  <si>
    <t>010814</t>
  </si>
  <si>
    <t>030304</t>
  </si>
  <si>
    <t>030128</t>
  </si>
  <si>
    <t>030209</t>
  </si>
  <si>
    <t>021011</t>
  </si>
  <si>
    <t>021203</t>
  </si>
  <si>
    <t>020609</t>
  </si>
  <si>
    <t>020910</t>
  </si>
  <si>
    <t>020429</t>
  </si>
  <si>
    <t>000506</t>
  </si>
  <si>
    <t>010308</t>
  </si>
  <si>
    <t>020513</t>
  </si>
  <si>
    <t>020706</t>
  </si>
  <si>
    <t>011108</t>
  </si>
  <si>
    <t>020705</t>
  </si>
  <si>
    <t>020517</t>
  </si>
  <si>
    <t>030121</t>
  </si>
  <si>
    <t>021226</t>
  </si>
  <si>
    <t>000804</t>
  </si>
  <si>
    <t>021022</t>
  </si>
  <si>
    <t>020802</t>
  </si>
  <si>
    <t>030124</t>
  </si>
  <si>
    <t>030115</t>
  </si>
  <si>
    <t>020724</t>
  </si>
  <si>
    <t>021218</t>
  </si>
  <si>
    <t>000805</t>
  </si>
  <si>
    <t>020301</t>
  </si>
  <si>
    <t>020402</t>
  </si>
  <si>
    <t>020816</t>
  </si>
  <si>
    <t>020923</t>
  </si>
  <si>
    <t>030119</t>
  </si>
  <si>
    <t>020514</t>
  </si>
  <si>
    <t>030104</t>
  </si>
  <si>
    <t>021016</t>
  </si>
  <si>
    <t>020419</t>
  </si>
  <si>
    <t>971012</t>
  </si>
  <si>
    <t>4</t>
    <phoneticPr fontId="10"/>
  </si>
  <si>
    <t>030118</t>
  </si>
  <si>
    <t>020709</t>
  </si>
  <si>
    <t>020909</t>
  </si>
  <si>
    <t>020528</t>
  </si>
  <si>
    <t>030125</t>
  </si>
  <si>
    <t>011024</t>
  </si>
  <si>
    <t>010416</t>
  </si>
  <si>
    <t>020127</t>
  </si>
  <si>
    <t>030322</t>
  </si>
  <si>
    <t>020622</t>
  </si>
  <si>
    <t>980519</t>
  </si>
  <si>
    <t>020613</t>
  </si>
  <si>
    <t>KONO</t>
    <phoneticPr fontId="10"/>
  </si>
  <si>
    <t>Tomomasa</t>
    <phoneticPr fontId="10"/>
  </si>
  <si>
    <t>FUJIKI</t>
    <phoneticPr fontId="10"/>
  </si>
  <si>
    <t>Takumi</t>
    <phoneticPr fontId="10"/>
  </si>
  <si>
    <t>ARIKAWA</t>
    <phoneticPr fontId="10"/>
  </si>
  <si>
    <t>Keito</t>
    <phoneticPr fontId="10"/>
  </si>
  <si>
    <t>MOTOGAMI</t>
    <phoneticPr fontId="10"/>
  </si>
  <si>
    <t>Shuntaro</t>
    <phoneticPr fontId="10"/>
  </si>
  <si>
    <t>MIURA</t>
    <phoneticPr fontId="10"/>
  </si>
  <si>
    <t>Soutaro</t>
    <phoneticPr fontId="10"/>
  </si>
  <si>
    <t>NAGASAWA</t>
    <phoneticPr fontId="10"/>
  </si>
  <si>
    <t>Haruki</t>
    <phoneticPr fontId="10"/>
  </si>
  <si>
    <t>MATSUDA</t>
    <phoneticPr fontId="10"/>
  </si>
  <si>
    <t>Ryusei</t>
    <phoneticPr fontId="10"/>
  </si>
  <si>
    <t>FUKANO</t>
    <phoneticPr fontId="10"/>
  </si>
  <si>
    <t>Yuta</t>
    <phoneticPr fontId="10"/>
  </si>
  <si>
    <t>KABASHIMA</t>
    <phoneticPr fontId="10"/>
  </si>
  <si>
    <t>Teppei</t>
    <phoneticPr fontId="10"/>
  </si>
  <si>
    <t>SHINMURA</t>
    <phoneticPr fontId="10"/>
  </si>
  <si>
    <t>Ayumu</t>
    <phoneticPr fontId="10"/>
  </si>
  <si>
    <t>OYAMA</t>
    <phoneticPr fontId="10"/>
  </si>
  <si>
    <t>Koki</t>
    <phoneticPr fontId="10"/>
  </si>
  <si>
    <t>SATAKE</t>
    <phoneticPr fontId="10"/>
  </si>
  <si>
    <t>KAKIUCHI</t>
    <phoneticPr fontId="10"/>
  </si>
  <si>
    <t>Hinata</t>
    <phoneticPr fontId="10"/>
  </si>
  <si>
    <t>TANAKA</t>
    <phoneticPr fontId="10"/>
  </si>
  <si>
    <t>Hiito</t>
    <phoneticPr fontId="10"/>
  </si>
  <si>
    <t>OISHI</t>
    <phoneticPr fontId="10"/>
  </si>
  <si>
    <t>Yuki</t>
    <phoneticPr fontId="10"/>
  </si>
  <si>
    <t>KAWABATA</t>
    <phoneticPr fontId="10"/>
  </si>
  <si>
    <t>Kazuya</t>
    <phoneticPr fontId="10"/>
  </si>
  <si>
    <t>USHIJIMA</t>
    <phoneticPr fontId="10"/>
  </si>
  <si>
    <t>Toshiki</t>
    <phoneticPr fontId="10"/>
  </si>
  <si>
    <t>UCHI</t>
    <phoneticPr fontId="10"/>
  </si>
  <si>
    <t>Seiichirou</t>
    <phoneticPr fontId="10"/>
  </si>
  <si>
    <t>HIROTA</t>
    <phoneticPr fontId="10"/>
  </si>
  <si>
    <t>NAJIMA</t>
    <phoneticPr fontId="10"/>
  </si>
  <si>
    <t>Jota</t>
    <phoneticPr fontId="10"/>
  </si>
  <si>
    <t>IKESUE</t>
    <phoneticPr fontId="10"/>
  </si>
  <si>
    <t>Toranosuke</t>
    <phoneticPr fontId="10"/>
  </si>
  <si>
    <t>FURUSHOU</t>
    <phoneticPr fontId="10"/>
  </si>
  <si>
    <t>Tsukasa</t>
    <phoneticPr fontId="10"/>
  </si>
  <si>
    <t>TSURUGA</t>
    <phoneticPr fontId="10"/>
  </si>
  <si>
    <t>Ryosuke</t>
    <phoneticPr fontId="10"/>
  </si>
  <si>
    <t>ITO</t>
    <phoneticPr fontId="10"/>
  </si>
  <si>
    <t>Hiroto</t>
    <phoneticPr fontId="10"/>
  </si>
  <si>
    <t>Ryosei</t>
    <phoneticPr fontId="10"/>
  </si>
  <si>
    <t>SHIMOKAWA</t>
    <phoneticPr fontId="10"/>
  </si>
  <si>
    <t>Kazuki</t>
    <phoneticPr fontId="10"/>
  </si>
  <si>
    <t>MATSUMOTO</t>
    <phoneticPr fontId="10"/>
  </si>
  <si>
    <t>Keisuke</t>
    <phoneticPr fontId="10"/>
  </si>
  <si>
    <t>HONDA</t>
    <phoneticPr fontId="10"/>
  </si>
  <si>
    <t>Masatomo</t>
    <phoneticPr fontId="10"/>
  </si>
  <si>
    <t>YAMADA</t>
    <phoneticPr fontId="10"/>
  </si>
  <si>
    <t>Yoshihiro</t>
    <phoneticPr fontId="10"/>
  </si>
  <si>
    <t>TOMOKUNI</t>
    <phoneticPr fontId="10"/>
  </si>
  <si>
    <t>Masaya</t>
    <phoneticPr fontId="10"/>
  </si>
  <si>
    <t>IKI</t>
    <phoneticPr fontId="10"/>
  </si>
  <si>
    <t>Tsubasa</t>
    <phoneticPr fontId="10"/>
  </si>
  <si>
    <t>KAWANO</t>
    <phoneticPr fontId="10"/>
  </si>
  <si>
    <t>Shinnosuke</t>
    <phoneticPr fontId="10"/>
  </si>
  <si>
    <t>TSUKANO</t>
    <phoneticPr fontId="10"/>
  </si>
  <si>
    <t>Yusuke</t>
    <phoneticPr fontId="10"/>
  </si>
  <si>
    <t>KAGEYAMA</t>
    <phoneticPr fontId="10"/>
  </si>
  <si>
    <t>Yoshiki</t>
    <phoneticPr fontId="10"/>
  </si>
  <si>
    <t>ISHIDA</t>
    <phoneticPr fontId="10"/>
  </si>
  <si>
    <t>Shunsuke</t>
    <phoneticPr fontId="10"/>
  </si>
  <si>
    <t>Masato</t>
    <phoneticPr fontId="10"/>
  </si>
  <si>
    <t>TAKEDA</t>
    <phoneticPr fontId="10"/>
  </si>
  <si>
    <t>Kampei</t>
    <phoneticPr fontId="10"/>
  </si>
  <si>
    <t>YAMAUCHI</t>
    <phoneticPr fontId="10"/>
  </si>
  <si>
    <t>ABE</t>
    <phoneticPr fontId="10"/>
  </si>
  <si>
    <t>SHIMADA</t>
    <phoneticPr fontId="10"/>
  </si>
  <si>
    <t>Sora</t>
    <phoneticPr fontId="10"/>
  </si>
  <si>
    <t>YAMASHITA</t>
    <phoneticPr fontId="10"/>
  </si>
  <si>
    <t>Atsuya</t>
    <phoneticPr fontId="10"/>
  </si>
  <si>
    <t>UETOKO</t>
    <phoneticPr fontId="10"/>
  </si>
  <si>
    <t>YAMAMOTO</t>
    <phoneticPr fontId="10"/>
  </si>
  <si>
    <t>NAKAGAWA</t>
    <phoneticPr fontId="10"/>
  </si>
  <si>
    <t>KADOGAWA</t>
    <phoneticPr fontId="10"/>
  </si>
  <si>
    <t>Yudai</t>
    <phoneticPr fontId="10"/>
  </si>
  <si>
    <t xml:space="preserve">UEDA </t>
    <phoneticPr fontId="10"/>
  </si>
  <si>
    <t>Keishi</t>
    <phoneticPr fontId="10"/>
  </si>
  <si>
    <t>OSAKI</t>
    <phoneticPr fontId="10"/>
  </si>
  <si>
    <t>Shintaro</t>
    <phoneticPr fontId="10"/>
  </si>
  <si>
    <t>KAMIDOI</t>
    <phoneticPr fontId="10"/>
  </si>
  <si>
    <t>YOSHIMURA</t>
    <phoneticPr fontId="10"/>
  </si>
  <si>
    <t>Soma</t>
    <phoneticPr fontId="10"/>
  </si>
  <si>
    <t>YOSHIDA</t>
    <phoneticPr fontId="10"/>
  </si>
  <si>
    <t>Tomofumi</t>
    <phoneticPr fontId="10"/>
  </si>
  <si>
    <t>Ryo</t>
    <phoneticPr fontId="10"/>
  </si>
  <si>
    <t>HIROMATSU</t>
    <phoneticPr fontId="10"/>
  </si>
  <si>
    <t>Shohei</t>
    <phoneticPr fontId="10"/>
  </si>
  <si>
    <t>KOGA</t>
    <phoneticPr fontId="10"/>
  </si>
  <si>
    <t>CHIBA</t>
    <phoneticPr fontId="10"/>
  </si>
  <si>
    <t>Akihiro</t>
    <phoneticPr fontId="10"/>
  </si>
  <si>
    <t>SAITO</t>
    <phoneticPr fontId="10"/>
  </si>
  <si>
    <t>Tomohiko</t>
    <phoneticPr fontId="10"/>
  </si>
  <si>
    <t>HIGA</t>
    <phoneticPr fontId="10"/>
  </si>
  <si>
    <t>Haruka</t>
    <phoneticPr fontId="10"/>
  </si>
  <si>
    <t>Tatsuto</t>
    <phoneticPr fontId="10"/>
  </si>
  <si>
    <t>ARAKAKI</t>
    <phoneticPr fontId="10"/>
  </si>
  <si>
    <t>Taito</t>
    <phoneticPr fontId="10"/>
  </si>
  <si>
    <t>ARASAKI</t>
    <phoneticPr fontId="10"/>
  </si>
  <si>
    <t>IJICHI</t>
    <phoneticPr fontId="10"/>
  </si>
  <si>
    <t>Shunya</t>
    <phoneticPr fontId="10"/>
  </si>
  <si>
    <t>UNEMORI</t>
    <phoneticPr fontId="10"/>
  </si>
  <si>
    <t>Satoshi</t>
    <phoneticPr fontId="10"/>
  </si>
  <si>
    <t>URAYAMA</t>
    <phoneticPr fontId="10"/>
  </si>
  <si>
    <t>Atsushi</t>
    <phoneticPr fontId="10"/>
  </si>
  <si>
    <t>OTSUBO</t>
    <phoneticPr fontId="10"/>
  </si>
  <si>
    <t>OKAMOTO</t>
    <phoneticPr fontId="10"/>
  </si>
  <si>
    <t>Shimpei</t>
    <phoneticPr fontId="10"/>
  </si>
  <si>
    <t>ODA</t>
    <phoneticPr fontId="10"/>
  </si>
  <si>
    <t>Kouhei</t>
    <phoneticPr fontId="10"/>
  </si>
  <si>
    <t>KAI</t>
    <phoneticPr fontId="10"/>
  </si>
  <si>
    <t>Yumeto</t>
    <phoneticPr fontId="10"/>
  </si>
  <si>
    <t>KIHANA</t>
    <phoneticPr fontId="10"/>
  </si>
  <si>
    <t>Ryuto</t>
    <phoneticPr fontId="10"/>
  </si>
  <si>
    <t>KOYAMA</t>
    <phoneticPr fontId="10"/>
  </si>
  <si>
    <t>Yusei</t>
    <phoneticPr fontId="10"/>
  </si>
  <si>
    <t>SASADA</t>
    <phoneticPr fontId="10"/>
  </si>
  <si>
    <t>Ritsuki</t>
    <phoneticPr fontId="10"/>
  </si>
  <si>
    <t>SHIMIZU</t>
    <phoneticPr fontId="10"/>
  </si>
  <si>
    <t>Takuto</t>
    <phoneticPr fontId="10"/>
  </si>
  <si>
    <t>SHINTOYO</t>
    <phoneticPr fontId="10"/>
  </si>
  <si>
    <t>SUZUKI</t>
    <phoneticPr fontId="10"/>
  </si>
  <si>
    <t>Fumihito</t>
    <phoneticPr fontId="10"/>
  </si>
  <si>
    <t>SODA</t>
    <phoneticPr fontId="10"/>
  </si>
  <si>
    <t>Fuma</t>
    <phoneticPr fontId="10"/>
  </si>
  <si>
    <t>TAKESHITA</t>
    <phoneticPr fontId="10"/>
  </si>
  <si>
    <t>Touya</t>
    <phoneticPr fontId="10"/>
  </si>
  <si>
    <t xml:space="preserve">TOKUSHIGE </t>
    <phoneticPr fontId="10"/>
  </si>
  <si>
    <t>Fumito</t>
    <phoneticPr fontId="10"/>
  </si>
  <si>
    <t>TONO</t>
    <phoneticPr fontId="10"/>
  </si>
  <si>
    <t>NAKAO</t>
    <phoneticPr fontId="10"/>
  </si>
  <si>
    <t>Ryota</t>
    <phoneticPr fontId="10"/>
  </si>
  <si>
    <t>NAGAMINE</t>
    <phoneticPr fontId="10"/>
  </si>
  <si>
    <t>Taketo</t>
    <phoneticPr fontId="10"/>
  </si>
  <si>
    <t>NINOMIYA</t>
    <phoneticPr fontId="10"/>
  </si>
  <si>
    <t>Takafumi</t>
    <phoneticPr fontId="10"/>
  </si>
  <si>
    <t>HAEKOSHI</t>
    <phoneticPr fontId="10"/>
  </si>
  <si>
    <t>Riki</t>
    <phoneticPr fontId="10"/>
  </si>
  <si>
    <t>HAGIO</t>
    <phoneticPr fontId="10"/>
  </si>
  <si>
    <t>BABA</t>
    <phoneticPr fontId="10"/>
  </si>
  <si>
    <t>BABAZONO</t>
    <phoneticPr fontId="10"/>
  </si>
  <si>
    <t>Tomoya</t>
    <phoneticPr fontId="10"/>
  </si>
  <si>
    <t>HIGUCHI</t>
    <phoneticPr fontId="10"/>
  </si>
  <si>
    <t>Shota</t>
    <phoneticPr fontId="10"/>
  </si>
  <si>
    <t>HIRAYAMA</t>
    <phoneticPr fontId="10"/>
  </si>
  <si>
    <t>Taiga</t>
    <phoneticPr fontId="10"/>
  </si>
  <si>
    <t>FUKAI</t>
    <phoneticPr fontId="10"/>
  </si>
  <si>
    <t>Yukihiro</t>
    <phoneticPr fontId="10"/>
  </si>
  <si>
    <t>FUKAYAMA</t>
    <phoneticPr fontId="10"/>
  </si>
  <si>
    <t>Seidai</t>
    <phoneticPr fontId="10"/>
  </si>
  <si>
    <t>FUJIMOTO</t>
    <phoneticPr fontId="10"/>
  </si>
  <si>
    <t>Tomohiro</t>
    <phoneticPr fontId="10"/>
  </si>
  <si>
    <t>MATSUZAKI</t>
    <phoneticPr fontId="10"/>
  </si>
  <si>
    <t>Ouga</t>
    <phoneticPr fontId="10"/>
  </si>
  <si>
    <t>MATSUYAMA</t>
    <phoneticPr fontId="10"/>
  </si>
  <si>
    <t>Shoto</t>
    <phoneticPr fontId="10"/>
  </si>
  <si>
    <t>MIZOSHIRI</t>
    <phoneticPr fontId="10"/>
  </si>
  <si>
    <t>MUKOBARU</t>
    <phoneticPr fontId="10"/>
  </si>
  <si>
    <t>MORI</t>
    <phoneticPr fontId="10"/>
  </si>
  <si>
    <t>Takahiro</t>
    <phoneticPr fontId="10"/>
  </si>
  <si>
    <t>Aruto</t>
    <phoneticPr fontId="10"/>
  </si>
  <si>
    <t>YOUMATSU</t>
    <phoneticPr fontId="10"/>
  </si>
  <si>
    <t>YOKOMICHI</t>
    <phoneticPr fontId="10"/>
  </si>
  <si>
    <t>YONEDA</t>
    <phoneticPr fontId="10"/>
  </si>
  <si>
    <t>Nao</t>
    <phoneticPr fontId="10"/>
  </si>
  <si>
    <t>ISHII</t>
    <phoneticPr fontId="10"/>
  </si>
  <si>
    <t>Taisei</t>
    <phoneticPr fontId="10"/>
  </si>
  <si>
    <t>Tetsuhiro</t>
    <phoneticPr fontId="10"/>
  </si>
  <si>
    <t>IMAMURA</t>
    <phoneticPr fontId="10"/>
  </si>
  <si>
    <t>UEHARA</t>
    <phoneticPr fontId="10"/>
  </si>
  <si>
    <t>Yuma</t>
    <phoneticPr fontId="10"/>
  </si>
  <si>
    <t xml:space="preserve">USHIGOME </t>
    <phoneticPr fontId="10"/>
  </si>
  <si>
    <t>Ibuki</t>
    <phoneticPr fontId="10"/>
  </si>
  <si>
    <t>OKUBO</t>
    <phoneticPr fontId="10"/>
  </si>
  <si>
    <t>OGAWA</t>
    <phoneticPr fontId="10"/>
  </si>
  <si>
    <t>Chihiro</t>
    <phoneticPr fontId="10"/>
  </si>
  <si>
    <t>KATAOKA</t>
    <phoneticPr fontId="10"/>
  </si>
  <si>
    <t>Daisuke</t>
    <phoneticPr fontId="10"/>
  </si>
  <si>
    <t>KAWAKAMI</t>
    <phoneticPr fontId="10"/>
  </si>
  <si>
    <t>Takuma</t>
    <phoneticPr fontId="10"/>
  </si>
  <si>
    <t>KUBOTA</t>
    <phoneticPr fontId="10"/>
  </si>
  <si>
    <t>Daiki</t>
    <phoneticPr fontId="10"/>
  </si>
  <si>
    <t>KOEDA</t>
    <phoneticPr fontId="10"/>
  </si>
  <si>
    <t>Takemi</t>
    <phoneticPr fontId="10"/>
  </si>
  <si>
    <t>GOTO</t>
    <phoneticPr fontId="10"/>
  </si>
  <si>
    <t>SASAKI</t>
    <phoneticPr fontId="10"/>
  </si>
  <si>
    <t>Riku</t>
    <phoneticPr fontId="10"/>
  </si>
  <si>
    <t>SATO</t>
    <phoneticPr fontId="10"/>
  </si>
  <si>
    <t>Kakeru</t>
    <phoneticPr fontId="10"/>
  </si>
  <si>
    <t>Taiki</t>
    <phoneticPr fontId="10"/>
  </si>
  <si>
    <t>SHIRO</t>
    <phoneticPr fontId="10"/>
  </si>
  <si>
    <t>Tomoki</t>
    <phoneticPr fontId="10"/>
  </si>
  <si>
    <t>SUGIMOTO</t>
    <phoneticPr fontId="10"/>
  </si>
  <si>
    <t>Kazushige</t>
    <phoneticPr fontId="10"/>
  </si>
  <si>
    <t>SUZUMASA</t>
    <phoneticPr fontId="10"/>
  </si>
  <si>
    <t>Reiji</t>
    <phoneticPr fontId="10"/>
  </si>
  <si>
    <t>TAKADA</t>
    <phoneticPr fontId="10"/>
  </si>
  <si>
    <t>Kohei</t>
    <phoneticPr fontId="10"/>
  </si>
  <si>
    <t>TAKAHARA</t>
    <phoneticPr fontId="10"/>
  </si>
  <si>
    <t>Kaisei</t>
    <phoneticPr fontId="10"/>
  </si>
  <si>
    <t xml:space="preserve">TAKAHARA </t>
    <phoneticPr fontId="10"/>
  </si>
  <si>
    <t>TAKEMOTO</t>
    <phoneticPr fontId="10"/>
  </si>
  <si>
    <t>Yusaku</t>
    <phoneticPr fontId="10"/>
  </si>
  <si>
    <t>TANIO</t>
    <phoneticPr fontId="10"/>
  </si>
  <si>
    <t>TANIMOTO</t>
    <phoneticPr fontId="10"/>
  </si>
  <si>
    <t>Shoya</t>
    <phoneticPr fontId="10"/>
  </si>
  <si>
    <t>TANEICHI</t>
    <phoneticPr fontId="10"/>
  </si>
  <si>
    <t>Hiroki</t>
    <phoneticPr fontId="10"/>
  </si>
  <si>
    <t>TSURUMOTO</t>
    <phoneticPr fontId="10"/>
  </si>
  <si>
    <t>TOKUNAGA</t>
    <phoneticPr fontId="10"/>
  </si>
  <si>
    <t xml:space="preserve">HASEGAWA </t>
    <phoneticPr fontId="10"/>
  </si>
  <si>
    <t>Kan</t>
    <phoneticPr fontId="10"/>
  </si>
  <si>
    <t>HIROMORI</t>
    <phoneticPr fontId="10"/>
  </si>
  <si>
    <t>FURUSYO</t>
    <phoneticPr fontId="10"/>
  </si>
  <si>
    <t>Kensei</t>
    <phoneticPr fontId="10"/>
  </si>
  <si>
    <t>MINAMI</t>
    <phoneticPr fontId="10"/>
  </si>
  <si>
    <t>Tatsuki</t>
    <phoneticPr fontId="10"/>
  </si>
  <si>
    <t>MOCHIZUKI</t>
    <phoneticPr fontId="10"/>
  </si>
  <si>
    <t>MOTOKI</t>
    <phoneticPr fontId="10"/>
  </si>
  <si>
    <t>Ren</t>
    <phoneticPr fontId="10"/>
  </si>
  <si>
    <t>MOMOZAKI</t>
    <phoneticPr fontId="10"/>
  </si>
  <si>
    <t>Yuhei</t>
    <phoneticPr fontId="10"/>
  </si>
  <si>
    <t>Shogo</t>
    <phoneticPr fontId="10"/>
  </si>
  <si>
    <t>YAMAGUCHI</t>
    <phoneticPr fontId="10"/>
  </si>
  <si>
    <t>Kenta</t>
    <phoneticPr fontId="10"/>
  </si>
  <si>
    <t xml:space="preserve">YAMAGUCHI </t>
    <phoneticPr fontId="10"/>
  </si>
  <si>
    <t>Sota</t>
    <phoneticPr fontId="10"/>
  </si>
  <si>
    <t>Kosei</t>
    <phoneticPr fontId="10"/>
  </si>
  <si>
    <t>RAITA</t>
    <phoneticPr fontId="10"/>
  </si>
  <si>
    <t>Yuya</t>
    <phoneticPr fontId="10"/>
  </si>
  <si>
    <t>WATABE</t>
    <phoneticPr fontId="10"/>
  </si>
  <si>
    <t>Takeru</t>
    <phoneticPr fontId="10"/>
  </si>
  <si>
    <t>Kai</t>
    <phoneticPr fontId="10"/>
  </si>
  <si>
    <t>URAGUCHI</t>
    <phoneticPr fontId="10"/>
  </si>
  <si>
    <t>Gai</t>
    <phoneticPr fontId="10"/>
  </si>
  <si>
    <t>ETO</t>
    <phoneticPr fontId="10"/>
  </si>
  <si>
    <t>Yuito</t>
    <phoneticPr fontId="10"/>
  </si>
  <si>
    <t>OKAWA</t>
    <phoneticPr fontId="10"/>
  </si>
  <si>
    <t>OKUMURA</t>
    <phoneticPr fontId="10"/>
  </si>
  <si>
    <t>OSHIUMI</t>
    <phoneticPr fontId="10"/>
  </si>
  <si>
    <t>KAJIO</t>
    <phoneticPr fontId="10"/>
  </si>
  <si>
    <t>KUSAKABE</t>
    <phoneticPr fontId="10"/>
  </si>
  <si>
    <t>Haruto</t>
    <phoneticPr fontId="10"/>
  </si>
  <si>
    <t>KOTORII</t>
    <phoneticPr fontId="10"/>
  </si>
  <si>
    <t>KOMESU</t>
    <phoneticPr fontId="10"/>
  </si>
  <si>
    <t>Issei</t>
    <phoneticPr fontId="10"/>
  </si>
  <si>
    <t>SAKAI</t>
    <phoneticPr fontId="10"/>
  </si>
  <si>
    <t>Taichi</t>
    <phoneticPr fontId="10"/>
  </si>
  <si>
    <t>SAKAMOTO</t>
    <phoneticPr fontId="10"/>
  </si>
  <si>
    <t>Toichiro</t>
    <phoneticPr fontId="10"/>
  </si>
  <si>
    <t xml:space="preserve">Ryotaro </t>
    <phoneticPr fontId="10"/>
  </si>
  <si>
    <t>SHIRAMIZU</t>
    <phoneticPr fontId="10"/>
  </si>
  <si>
    <t>SHIROMARU</t>
    <phoneticPr fontId="10"/>
  </si>
  <si>
    <t>SUNAKAWA</t>
    <phoneticPr fontId="10"/>
  </si>
  <si>
    <t>TAKIYAMA</t>
    <phoneticPr fontId="10"/>
  </si>
  <si>
    <t>TACHIOKA</t>
    <phoneticPr fontId="10"/>
  </si>
  <si>
    <t>TANI</t>
    <phoneticPr fontId="10"/>
  </si>
  <si>
    <t>TSUJINO</t>
    <phoneticPr fontId="10"/>
  </si>
  <si>
    <t>TOYA</t>
    <phoneticPr fontId="10"/>
  </si>
  <si>
    <t>Yoshihisa</t>
    <phoneticPr fontId="10"/>
  </si>
  <si>
    <t>NAGATA</t>
    <phoneticPr fontId="10"/>
  </si>
  <si>
    <t>NAKAMURA</t>
    <phoneticPr fontId="10"/>
  </si>
  <si>
    <t>NISHIYAMA</t>
    <phoneticPr fontId="10"/>
  </si>
  <si>
    <t>Kentaro</t>
    <phoneticPr fontId="10"/>
  </si>
  <si>
    <t>HARUTA</t>
    <phoneticPr fontId="10"/>
  </si>
  <si>
    <t>Tetsuya</t>
    <phoneticPr fontId="10"/>
  </si>
  <si>
    <t>HIDAKA</t>
    <phoneticPr fontId="10"/>
  </si>
  <si>
    <t>Hayato</t>
    <phoneticPr fontId="10"/>
  </si>
  <si>
    <t>HIRANO</t>
    <phoneticPr fontId="10"/>
  </si>
  <si>
    <t>Reon</t>
    <phoneticPr fontId="10"/>
  </si>
  <si>
    <t>Atsuhiro</t>
    <phoneticPr fontId="10"/>
  </si>
  <si>
    <t>FUKAGAWA</t>
    <phoneticPr fontId="10"/>
  </si>
  <si>
    <t>FUJIWARA</t>
    <phoneticPr fontId="10"/>
  </si>
  <si>
    <t>Koshiro</t>
    <phoneticPr fontId="10"/>
  </si>
  <si>
    <t>FUCHIDA</t>
    <phoneticPr fontId="10"/>
  </si>
  <si>
    <t xml:space="preserve">Mizuki </t>
    <phoneticPr fontId="10"/>
  </si>
  <si>
    <t>MATSUSHITA</t>
    <phoneticPr fontId="10"/>
  </si>
  <si>
    <t>Shoki</t>
    <phoneticPr fontId="10"/>
  </si>
  <si>
    <t>MIYAGI</t>
    <phoneticPr fontId="10"/>
  </si>
  <si>
    <t>Kanta</t>
    <phoneticPr fontId="10"/>
  </si>
  <si>
    <t>MUKAI</t>
    <phoneticPr fontId="10"/>
  </si>
  <si>
    <t>MURAKAMI</t>
    <phoneticPr fontId="10"/>
  </si>
  <si>
    <t>MUROI</t>
    <phoneticPr fontId="10"/>
  </si>
  <si>
    <t>Kiito</t>
    <phoneticPr fontId="10"/>
  </si>
  <si>
    <t>Ban</t>
    <phoneticPr fontId="10"/>
  </si>
  <si>
    <t>Takuya</t>
    <phoneticPr fontId="10"/>
  </si>
  <si>
    <t>YAMAWAKI</t>
    <phoneticPr fontId="10"/>
  </si>
  <si>
    <t>Shusuke</t>
    <phoneticPr fontId="10"/>
  </si>
  <si>
    <t>YUKIYAMA</t>
    <phoneticPr fontId="10"/>
  </si>
  <si>
    <t>Hiraku</t>
    <phoneticPr fontId="10"/>
  </si>
  <si>
    <t xml:space="preserve">YOSHIMURA </t>
    <phoneticPr fontId="10"/>
  </si>
  <si>
    <t>Kippei</t>
    <phoneticPr fontId="10"/>
  </si>
  <si>
    <t>NAKAYAMA</t>
    <phoneticPr fontId="10"/>
  </si>
  <si>
    <t>TSUNEZUMI</t>
    <phoneticPr fontId="10"/>
  </si>
  <si>
    <t>Seiya</t>
    <phoneticPr fontId="10"/>
  </si>
  <si>
    <t>FUZIHARA</t>
    <phoneticPr fontId="10"/>
  </si>
  <si>
    <t>Kenshiro</t>
    <phoneticPr fontId="10"/>
  </si>
  <si>
    <t>SUEMATSU</t>
    <phoneticPr fontId="10"/>
  </si>
  <si>
    <t>ISHIHARA</t>
    <phoneticPr fontId="10"/>
  </si>
  <si>
    <t>Takato</t>
    <phoneticPr fontId="10"/>
  </si>
  <si>
    <t>Ryoto</t>
    <phoneticPr fontId="10"/>
  </si>
  <si>
    <t>YAMAKAWA</t>
    <phoneticPr fontId="10"/>
  </si>
  <si>
    <t>WADA</t>
    <phoneticPr fontId="10"/>
  </si>
  <si>
    <t>HIRATOKO</t>
    <phoneticPr fontId="10"/>
  </si>
  <si>
    <t>MATSUNO</t>
    <phoneticPr fontId="10"/>
  </si>
  <si>
    <t>NONAKA</t>
    <phoneticPr fontId="10"/>
  </si>
  <si>
    <t>YOSHITOMI</t>
    <phoneticPr fontId="10"/>
  </si>
  <si>
    <t>KANZAKI</t>
    <phoneticPr fontId="10"/>
  </si>
  <si>
    <t>Shugo</t>
    <phoneticPr fontId="10"/>
  </si>
  <si>
    <t>KARASUYAMA</t>
    <phoneticPr fontId="10"/>
  </si>
  <si>
    <t>Tatsumasa</t>
    <phoneticPr fontId="10"/>
  </si>
  <si>
    <t>MIKI</t>
    <phoneticPr fontId="10"/>
  </si>
  <si>
    <t>Mahiro</t>
    <phoneticPr fontId="10"/>
  </si>
  <si>
    <t>TANABE</t>
    <phoneticPr fontId="10"/>
  </si>
  <si>
    <t>Reiya</t>
    <phoneticPr fontId="10"/>
  </si>
  <si>
    <t>KYUSAKA</t>
    <phoneticPr fontId="10"/>
  </si>
  <si>
    <t>Ryutaro</t>
    <phoneticPr fontId="10"/>
  </si>
  <si>
    <t>TAKEI</t>
    <phoneticPr fontId="10"/>
  </si>
  <si>
    <t>URATA</t>
    <phoneticPr fontId="10"/>
  </si>
  <si>
    <t>Koma</t>
    <phoneticPr fontId="10"/>
  </si>
  <si>
    <t>NISHIDA</t>
    <phoneticPr fontId="10"/>
  </si>
  <si>
    <t>FURUNO</t>
    <phoneticPr fontId="10"/>
  </si>
  <si>
    <t>MATSUMURA</t>
    <phoneticPr fontId="10"/>
  </si>
  <si>
    <t>Naoki</t>
    <phoneticPr fontId="10"/>
  </si>
  <si>
    <t>KUKITA</t>
    <phoneticPr fontId="10"/>
  </si>
  <si>
    <t>Genta</t>
    <phoneticPr fontId="10"/>
  </si>
  <si>
    <t>Shion</t>
    <phoneticPr fontId="10"/>
  </si>
  <si>
    <t>DEGUCHI</t>
    <phoneticPr fontId="10"/>
  </si>
  <si>
    <t>Yuna</t>
    <phoneticPr fontId="10"/>
  </si>
  <si>
    <t>TACHIBANA</t>
    <phoneticPr fontId="10"/>
  </si>
  <si>
    <t>Syota</t>
    <phoneticPr fontId="10"/>
  </si>
  <si>
    <t>MIIKE</t>
    <phoneticPr fontId="10"/>
  </si>
  <si>
    <t>Katsunori</t>
    <phoneticPr fontId="10"/>
  </si>
  <si>
    <t>NAKA</t>
    <phoneticPr fontId="10"/>
  </si>
  <si>
    <t>Iori</t>
    <phoneticPr fontId="10"/>
  </si>
  <si>
    <t>WAKAMATSU</t>
    <phoneticPr fontId="10"/>
  </si>
  <si>
    <t>Kantaro</t>
    <phoneticPr fontId="10"/>
  </si>
  <si>
    <t>Shotaro</t>
    <phoneticPr fontId="10"/>
  </si>
  <si>
    <t>KAWAHARA</t>
    <phoneticPr fontId="10"/>
  </si>
  <si>
    <t>KIHARA</t>
    <phoneticPr fontId="10"/>
  </si>
  <si>
    <t>Shingo</t>
    <phoneticPr fontId="10"/>
  </si>
  <si>
    <t>SHIMASAKI</t>
    <phoneticPr fontId="10"/>
  </si>
  <si>
    <t>ZENIMOTO</t>
    <phoneticPr fontId="10"/>
  </si>
  <si>
    <t>Natsu</t>
    <phoneticPr fontId="10"/>
  </si>
  <si>
    <t>ISHIKAWA</t>
    <phoneticPr fontId="10"/>
  </si>
  <si>
    <t>Seima</t>
    <phoneticPr fontId="10"/>
  </si>
  <si>
    <t>IDE</t>
    <phoneticPr fontId="10"/>
  </si>
  <si>
    <t>OSHIMA</t>
    <phoneticPr fontId="10"/>
  </si>
  <si>
    <t>NISHI</t>
    <phoneticPr fontId="10"/>
  </si>
  <si>
    <t>MINAMIMURA</t>
    <phoneticPr fontId="10"/>
  </si>
  <si>
    <t>MOTOMURA</t>
    <phoneticPr fontId="10"/>
  </si>
  <si>
    <t>Hibiki</t>
    <phoneticPr fontId="10"/>
  </si>
  <si>
    <t>MIYAKE</t>
    <phoneticPr fontId="10"/>
  </si>
  <si>
    <t>Takamasa</t>
    <phoneticPr fontId="10"/>
  </si>
  <si>
    <t>INOUE</t>
    <phoneticPr fontId="10"/>
  </si>
  <si>
    <t>Kosuke</t>
    <phoneticPr fontId="10"/>
  </si>
  <si>
    <t>NOSE</t>
    <phoneticPr fontId="10"/>
  </si>
  <si>
    <t>Shinni</t>
    <phoneticPr fontId="10"/>
  </si>
  <si>
    <t>Tetushi</t>
    <phoneticPr fontId="10"/>
  </si>
  <si>
    <t>TODOROKI</t>
    <phoneticPr fontId="10"/>
  </si>
  <si>
    <t>Hiromu</t>
    <phoneticPr fontId="10"/>
  </si>
  <si>
    <t>Syuzi</t>
    <phoneticPr fontId="10"/>
  </si>
  <si>
    <t>ISHIMARU</t>
    <phoneticPr fontId="10"/>
  </si>
  <si>
    <t>HINO</t>
    <phoneticPr fontId="10"/>
  </si>
  <si>
    <t>Masataka</t>
    <phoneticPr fontId="10"/>
  </si>
  <si>
    <t>IWASAKI</t>
    <phoneticPr fontId="10"/>
  </si>
  <si>
    <t>Koshi</t>
    <phoneticPr fontId="10"/>
  </si>
  <si>
    <t>URITA</t>
    <phoneticPr fontId="10"/>
  </si>
  <si>
    <t>So</t>
    <phoneticPr fontId="10"/>
  </si>
  <si>
    <t>OGA</t>
    <phoneticPr fontId="10"/>
  </si>
  <si>
    <t>Ryoya</t>
    <phoneticPr fontId="10"/>
  </si>
  <si>
    <t>OTSUKA</t>
    <phoneticPr fontId="10"/>
  </si>
  <si>
    <t>Ruka</t>
    <phoneticPr fontId="10"/>
  </si>
  <si>
    <t>KATO</t>
    <phoneticPr fontId="10"/>
  </si>
  <si>
    <t>Kojiro</t>
    <phoneticPr fontId="10"/>
  </si>
  <si>
    <t>KINJO</t>
    <phoneticPr fontId="10"/>
  </si>
  <si>
    <t>Kaito</t>
    <phoneticPr fontId="10"/>
  </si>
  <si>
    <t>KUBO</t>
    <phoneticPr fontId="10"/>
  </si>
  <si>
    <t>KOHARA</t>
    <phoneticPr fontId="10"/>
  </si>
  <si>
    <t>KOBAYASHI</t>
    <phoneticPr fontId="10"/>
  </si>
  <si>
    <t>Aoshi</t>
    <phoneticPr fontId="10"/>
  </si>
  <si>
    <t>Tomonari</t>
    <phoneticPr fontId="10"/>
  </si>
  <si>
    <t>Masaki</t>
    <phoneticPr fontId="10"/>
  </si>
  <si>
    <t>FUJIMORI</t>
    <phoneticPr fontId="10"/>
  </si>
  <si>
    <t>ARAOKA</t>
    <phoneticPr fontId="10"/>
  </si>
  <si>
    <t>GOUHARA</t>
    <phoneticPr fontId="10"/>
  </si>
  <si>
    <t>KOBATAKE</t>
    <phoneticPr fontId="10"/>
  </si>
  <si>
    <t>Yasunari</t>
    <phoneticPr fontId="10"/>
  </si>
  <si>
    <t>TAKAKI</t>
    <phoneticPr fontId="10"/>
  </si>
  <si>
    <t>Ryuichi</t>
    <phoneticPr fontId="10"/>
  </si>
  <si>
    <t>NAKAJI</t>
    <phoneticPr fontId="10"/>
  </si>
  <si>
    <t>NITA</t>
    <phoneticPr fontId="10"/>
  </si>
  <si>
    <t>HIRAI</t>
    <phoneticPr fontId="10"/>
  </si>
  <si>
    <t>Yamato</t>
    <phoneticPr fontId="10"/>
  </si>
  <si>
    <t>Takeshi</t>
    <phoneticPr fontId="10"/>
  </si>
  <si>
    <t>HONMA</t>
    <phoneticPr fontId="10"/>
  </si>
  <si>
    <t>Ryoichi</t>
    <phoneticPr fontId="10"/>
  </si>
  <si>
    <t>MORITO</t>
    <phoneticPr fontId="10"/>
  </si>
  <si>
    <t>Daichi</t>
    <phoneticPr fontId="10"/>
  </si>
  <si>
    <t>YOKOTA</t>
    <phoneticPr fontId="10"/>
  </si>
  <si>
    <t>IKEDA</t>
    <phoneticPr fontId="10"/>
  </si>
  <si>
    <t>OKETANI</t>
    <phoneticPr fontId="10"/>
  </si>
  <si>
    <t>Keigo</t>
    <phoneticPr fontId="10"/>
  </si>
  <si>
    <t>KASAI</t>
    <phoneticPr fontId="10"/>
  </si>
  <si>
    <t>KANDA</t>
    <phoneticPr fontId="10"/>
  </si>
  <si>
    <t>Tsutau</t>
    <phoneticPr fontId="10"/>
  </si>
  <si>
    <t>KITA</t>
    <phoneticPr fontId="10"/>
  </si>
  <si>
    <t>Tetsuto</t>
    <phoneticPr fontId="10"/>
  </si>
  <si>
    <t>KURIHARA</t>
    <phoneticPr fontId="10"/>
  </si>
  <si>
    <t>Naoya</t>
    <phoneticPr fontId="10"/>
  </si>
  <si>
    <t>KOTEGAWA</t>
    <phoneticPr fontId="10"/>
  </si>
  <si>
    <t>Seishu</t>
    <phoneticPr fontId="10"/>
  </si>
  <si>
    <t>Shu</t>
    <phoneticPr fontId="10"/>
  </si>
  <si>
    <t>SERIKAWA</t>
    <phoneticPr fontId="10"/>
  </si>
  <si>
    <t>TAKAHASHI</t>
    <phoneticPr fontId="10"/>
  </si>
  <si>
    <t>Hiroya</t>
    <phoneticPr fontId="10"/>
  </si>
  <si>
    <t>TAKAYAMA</t>
    <phoneticPr fontId="10"/>
  </si>
  <si>
    <t>Kento</t>
    <phoneticPr fontId="10"/>
  </si>
  <si>
    <t>TAMURA</t>
    <phoneticPr fontId="10"/>
  </si>
  <si>
    <t>Akimasa</t>
    <phoneticPr fontId="10"/>
  </si>
  <si>
    <t>NAKAHARA</t>
    <phoneticPr fontId="10"/>
  </si>
  <si>
    <t>HAMASAKI</t>
    <phoneticPr fontId="10"/>
  </si>
  <si>
    <t>HAYASHIDA</t>
    <phoneticPr fontId="10"/>
  </si>
  <si>
    <t>MIZUNO</t>
    <phoneticPr fontId="10"/>
  </si>
  <si>
    <t>Kota</t>
    <phoneticPr fontId="10"/>
  </si>
  <si>
    <t>YAMASAKI</t>
    <phoneticPr fontId="10"/>
  </si>
  <si>
    <t>Tokiya</t>
    <phoneticPr fontId="10"/>
  </si>
  <si>
    <t>Taishi</t>
    <phoneticPr fontId="10"/>
  </si>
  <si>
    <t>Ryunosuke</t>
    <phoneticPr fontId="10"/>
  </si>
  <si>
    <t>YOSHINAGA</t>
    <phoneticPr fontId="10"/>
  </si>
  <si>
    <t>YONETA</t>
    <phoneticPr fontId="10"/>
  </si>
  <si>
    <t>IMAI</t>
    <phoneticPr fontId="10"/>
  </si>
  <si>
    <t>Wataru</t>
    <phoneticPr fontId="10"/>
  </si>
  <si>
    <t>SHIBATA</t>
    <phoneticPr fontId="10"/>
  </si>
  <si>
    <t>Kurisuke</t>
    <phoneticPr fontId="10"/>
  </si>
  <si>
    <t>FUKUDOME</t>
    <phoneticPr fontId="10"/>
  </si>
  <si>
    <t>Kansuke</t>
    <phoneticPr fontId="10"/>
  </si>
  <si>
    <t>SUENAGA</t>
    <phoneticPr fontId="10"/>
  </si>
  <si>
    <t>UEDA</t>
    <phoneticPr fontId="10"/>
  </si>
  <si>
    <t>Takaaki</t>
    <phoneticPr fontId="10"/>
  </si>
  <si>
    <t>FUKUMOTO</t>
    <phoneticPr fontId="10"/>
  </si>
  <si>
    <t>MURAHASHI</t>
    <phoneticPr fontId="10"/>
  </si>
  <si>
    <t>Satoru</t>
    <phoneticPr fontId="10"/>
  </si>
  <si>
    <t>OKU</t>
    <phoneticPr fontId="10"/>
  </si>
  <si>
    <t>Shuta</t>
    <phoneticPr fontId="10"/>
  </si>
  <si>
    <t>TOYOHIRA</t>
    <phoneticPr fontId="10"/>
  </si>
  <si>
    <t>FUNAMOTO</t>
    <phoneticPr fontId="10"/>
  </si>
  <si>
    <t>KURAKAZU</t>
    <phoneticPr fontId="10"/>
  </si>
  <si>
    <t>TASHIRO</t>
    <phoneticPr fontId="10"/>
  </si>
  <si>
    <t>Takayuki</t>
    <phoneticPr fontId="10"/>
  </si>
  <si>
    <t>YOSHIMI</t>
    <phoneticPr fontId="10"/>
  </si>
  <si>
    <t>MAEDA</t>
    <phoneticPr fontId="10"/>
  </si>
  <si>
    <t>NAGATAKI</t>
    <phoneticPr fontId="10"/>
  </si>
  <si>
    <t>ARIZONO</t>
    <phoneticPr fontId="10"/>
  </si>
  <si>
    <t>NAKAMOTO</t>
    <phoneticPr fontId="10"/>
  </si>
  <si>
    <t>Ryuta</t>
    <phoneticPr fontId="10"/>
  </si>
  <si>
    <t>YAMAUE</t>
    <phoneticPr fontId="10"/>
  </si>
  <si>
    <t>SAKAGUCHI</t>
    <phoneticPr fontId="10"/>
  </si>
  <si>
    <t>Kei</t>
    <phoneticPr fontId="10"/>
  </si>
  <si>
    <t>OKAYAMA</t>
    <phoneticPr fontId="10"/>
  </si>
  <si>
    <t>MIYAMOTO</t>
    <phoneticPr fontId="10"/>
  </si>
  <si>
    <t>Masafumi</t>
    <phoneticPr fontId="10"/>
  </si>
  <si>
    <t>OKURA</t>
    <phoneticPr fontId="10"/>
  </si>
  <si>
    <t>Ken</t>
    <phoneticPr fontId="10"/>
  </si>
  <si>
    <t>Seishin</t>
    <phoneticPr fontId="10"/>
  </si>
  <si>
    <t>OTOFUJI</t>
    <phoneticPr fontId="10"/>
  </si>
  <si>
    <t>TAKAYA</t>
    <phoneticPr fontId="10"/>
  </si>
  <si>
    <t>Ryuhei</t>
    <phoneticPr fontId="10"/>
  </si>
  <si>
    <t>MANAGO</t>
    <phoneticPr fontId="10"/>
  </si>
  <si>
    <t>TSUKIASHI</t>
    <phoneticPr fontId="10"/>
  </si>
  <si>
    <t>TSUKAMOTO</t>
    <phoneticPr fontId="10"/>
  </si>
  <si>
    <t>MATSUO</t>
    <phoneticPr fontId="10"/>
  </si>
  <si>
    <t>AKIYOSHI</t>
    <phoneticPr fontId="10"/>
  </si>
  <si>
    <t>MIHARA</t>
    <phoneticPr fontId="10"/>
  </si>
  <si>
    <t>KATAMURA</t>
    <phoneticPr fontId="10"/>
  </si>
  <si>
    <t>Shundai</t>
    <phoneticPr fontId="10"/>
  </si>
  <si>
    <t>Hiryu</t>
    <phoneticPr fontId="10"/>
  </si>
  <si>
    <t>SEKI</t>
    <phoneticPr fontId="10"/>
  </si>
  <si>
    <t>Rentaro</t>
    <phoneticPr fontId="10"/>
  </si>
  <si>
    <t>OGAMI</t>
    <phoneticPr fontId="10"/>
  </si>
  <si>
    <t>NIIDOME</t>
    <phoneticPr fontId="10"/>
  </si>
  <si>
    <t>FUJISUE</t>
    <phoneticPr fontId="10"/>
  </si>
  <si>
    <t>Norihisa</t>
    <phoneticPr fontId="10"/>
  </si>
  <si>
    <t>MATSUOKA</t>
    <phoneticPr fontId="10"/>
  </si>
  <si>
    <t>HARATAKE</t>
    <phoneticPr fontId="10"/>
  </si>
  <si>
    <t>Hirotaka</t>
    <phoneticPr fontId="10"/>
  </si>
  <si>
    <t>Sho</t>
    <phoneticPr fontId="10"/>
  </si>
  <si>
    <t xml:space="preserve">BYOGA </t>
    <phoneticPr fontId="10"/>
  </si>
  <si>
    <t>Kazutoshi</t>
    <phoneticPr fontId="10"/>
  </si>
  <si>
    <t>NAKAZAWA</t>
    <phoneticPr fontId="10"/>
  </si>
  <si>
    <t>HIRAKI</t>
    <phoneticPr fontId="10"/>
  </si>
  <si>
    <t>Yoshinori</t>
    <phoneticPr fontId="10"/>
  </si>
  <si>
    <t>INADA</t>
    <phoneticPr fontId="10"/>
  </si>
  <si>
    <t>Tesshin</t>
    <phoneticPr fontId="10"/>
  </si>
  <si>
    <t>OKAZAKI</t>
    <phoneticPr fontId="10"/>
  </si>
  <si>
    <t>Yuto</t>
    <phoneticPr fontId="10"/>
  </si>
  <si>
    <t>Ruiki</t>
    <phoneticPr fontId="10"/>
  </si>
  <si>
    <t>HASHIGUCHI</t>
    <phoneticPr fontId="10"/>
  </si>
  <si>
    <t>OSIRO</t>
    <phoneticPr fontId="10"/>
  </si>
  <si>
    <t>Kizuki</t>
    <phoneticPr fontId="10"/>
  </si>
  <si>
    <t>Tomohito</t>
    <phoneticPr fontId="10"/>
  </si>
  <si>
    <t>CHINA</t>
    <phoneticPr fontId="10"/>
  </si>
  <si>
    <t>OKI</t>
    <phoneticPr fontId="10"/>
  </si>
  <si>
    <t>Sensho</t>
    <phoneticPr fontId="10"/>
  </si>
  <si>
    <t>YOSHIZAKI</t>
    <phoneticPr fontId="10"/>
  </si>
  <si>
    <t>Jion</t>
    <phoneticPr fontId="10"/>
  </si>
  <si>
    <t>TAKAMATSU</t>
    <phoneticPr fontId="10"/>
  </si>
  <si>
    <t>Fumiaki</t>
    <phoneticPr fontId="10"/>
  </si>
  <si>
    <t>KASHIMA</t>
    <phoneticPr fontId="10"/>
  </si>
  <si>
    <t>ASHIZUKA</t>
    <phoneticPr fontId="10"/>
  </si>
  <si>
    <t>WAKITA</t>
    <phoneticPr fontId="10"/>
  </si>
  <si>
    <t>YAMANAKA</t>
    <phoneticPr fontId="10"/>
  </si>
  <si>
    <t>MARUTA</t>
    <phoneticPr fontId="10"/>
  </si>
  <si>
    <t>KOIKE</t>
    <phoneticPr fontId="10"/>
  </si>
  <si>
    <t>Akio</t>
    <phoneticPr fontId="10"/>
  </si>
  <si>
    <t>HANATANI</t>
    <phoneticPr fontId="10"/>
  </si>
  <si>
    <t>Katsuya</t>
    <phoneticPr fontId="10"/>
  </si>
  <si>
    <t>DOTSU</t>
    <phoneticPr fontId="10"/>
  </si>
  <si>
    <t>Arata</t>
    <phoneticPr fontId="10"/>
  </si>
  <si>
    <t>Fumiya</t>
    <phoneticPr fontId="10"/>
  </si>
  <si>
    <t>YOSHINO</t>
    <phoneticPr fontId="10"/>
  </si>
  <si>
    <t>Tatsuya</t>
    <phoneticPr fontId="10"/>
  </si>
  <si>
    <t>Sogo</t>
    <phoneticPr fontId="10"/>
  </si>
  <si>
    <t>SUMI</t>
    <phoneticPr fontId="10"/>
  </si>
  <si>
    <t>Shunto</t>
    <phoneticPr fontId="10"/>
  </si>
  <si>
    <t>MATSUBARA</t>
    <phoneticPr fontId="10"/>
  </si>
  <si>
    <t>Shun</t>
    <phoneticPr fontId="10"/>
  </si>
  <si>
    <t>FUKAZAWA</t>
    <phoneticPr fontId="10"/>
  </si>
  <si>
    <t>ARAKI</t>
    <phoneticPr fontId="10"/>
  </si>
  <si>
    <t>FUKUSHIMA</t>
    <phoneticPr fontId="10"/>
  </si>
  <si>
    <t>SHIIBA</t>
    <phoneticPr fontId="10"/>
  </si>
  <si>
    <t>ONO</t>
    <phoneticPr fontId="10"/>
  </si>
  <si>
    <t>MIYAZAKI</t>
    <phoneticPr fontId="10"/>
  </si>
  <si>
    <t>Sotaro</t>
    <phoneticPr fontId="10"/>
  </si>
  <si>
    <t>MURASE</t>
    <phoneticPr fontId="10"/>
  </si>
  <si>
    <t>INABA</t>
    <phoneticPr fontId="10"/>
  </si>
  <si>
    <t>NARISAKO</t>
    <phoneticPr fontId="10"/>
  </si>
  <si>
    <t>HIKIDA</t>
    <phoneticPr fontId="10"/>
  </si>
  <si>
    <t>ASANO</t>
    <phoneticPr fontId="10"/>
  </si>
  <si>
    <t>TOMURA</t>
    <phoneticPr fontId="10"/>
  </si>
  <si>
    <t>IKEZAKI</t>
    <phoneticPr fontId="10"/>
  </si>
  <si>
    <t>SUETA</t>
    <phoneticPr fontId="10"/>
  </si>
  <si>
    <t>Mirai</t>
    <phoneticPr fontId="10"/>
  </si>
  <si>
    <t>Motoki</t>
    <phoneticPr fontId="10"/>
  </si>
  <si>
    <t>ICHIKAWA</t>
    <phoneticPr fontId="10"/>
  </si>
  <si>
    <t>KAMEDA</t>
    <phoneticPr fontId="10"/>
  </si>
  <si>
    <t>Yasufumi</t>
    <phoneticPr fontId="10"/>
  </si>
  <si>
    <t>SEGUCHI</t>
    <phoneticPr fontId="10"/>
  </si>
  <si>
    <t>Rei</t>
    <phoneticPr fontId="10"/>
  </si>
  <si>
    <t>YAMAKI</t>
    <phoneticPr fontId="10"/>
  </si>
  <si>
    <t>HARADA</t>
    <phoneticPr fontId="10"/>
  </si>
  <si>
    <t>Akira</t>
    <phoneticPr fontId="10"/>
  </si>
  <si>
    <t>SHIOMI</t>
    <phoneticPr fontId="10"/>
  </si>
  <si>
    <t>ADACHI</t>
    <phoneticPr fontId="10"/>
  </si>
  <si>
    <t>Takuro</t>
    <phoneticPr fontId="10"/>
  </si>
  <si>
    <t>TOMITA</t>
    <phoneticPr fontId="10"/>
  </si>
  <si>
    <t>NAGASHIMA</t>
    <phoneticPr fontId="10"/>
  </si>
  <si>
    <t>HATANO</t>
    <phoneticPr fontId="10"/>
  </si>
  <si>
    <t>Jiei</t>
    <phoneticPr fontId="10"/>
  </si>
  <si>
    <t>OTOWA</t>
    <phoneticPr fontId="10"/>
  </si>
  <si>
    <t>ARIMURA</t>
    <phoneticPr fontId="10"/>
  </si>
  <si>
    <t>ARAMAKI</t>
    <phoneticPr fontId="10"/>
  </si>
  <si>
    <t>Shinya</t>
    <phoneticPr fontId="10"/>
  </si>
  <si>
    <t>Yutaro</t>
    <phoneticPr fontId="10"/>
  </si>
  <si>
    <t xml:space="preserve">ONO </t>
    <phoneticPr fontId="10"/>
  </si>
  <si>
    <t>OKAME</t>
    <phoneticPr fontId="10"/>
  </si>
  <si>
    <t>Shimon</t>
    <phoneticPr fontId="10"/>
  </si>
  <si>
    <t>NAKANO</t>
    <phoneticPr fontId="10"/>
  </si>
  <si>
    <t>Hiroyasu</t>
    <phoneticPr fontId="10"/>
  </si>
  <si>
    <t>TABATA</t>
    <phoneticPr fontId="10"/>
  </si>
  <si>
    <t>Soha</t>
    <phoneticPr fontId="10"/>
  </si>
  <si>
    <t>Kaishu</t>
    <phoneticPr fontId="10"/>
  </si>
  <si>
    <t>OKADA</t>
    <phoneticPr fontId="10"/>
  </si>
  <si>
    <t>YO</t>
    <phoneticPr fontId="10"/>
  </si>
  <si>
    <t>Rowlandshuho</t>
    <phoneticPr fontId="10"/>
  </si>
  <si>
    <t>NAKASHIMA</t>
    <phoneticPr fontId="10"/>
  </si>
  <si>
    <t>OGURA</t>
    <phoneticPr fontId="10"/>
  </si>
  <si>
    <t>HANAOKA</t>
    <phoneticPr fontId="10"/>
  </si>
  <si>
    <t>Kazuma</t>
    <phoneticPr fontId="10"/>
  </si>
  <si>
    <t>NISHIGUCHI</t>
    <phoneticPr fontId="10"/>
  </si>
  <si>
    <t>YOSHISE</t>
    <phoneticPr fontId="10"/>
  </si>
  <si>
    <t>Hikaru</t>
    <phoneticPr fontId="10"/>
  </si>
  <si>
    <t>Seita</t>
    <phoneticPr fontId="10"/>
  </si>
  <si>
    <t>HIGO</t>
    <phoneticPr fontId="10"/>
  </si>
  <si>
    <t>KITANO</t>
    <phoneticPr fontId="10"/>
  </si>
  <si>
    <t>Yojiro</t>
    <phoneticPr fontId="10"/>
  </si>
  <si>
    <t>TAIRA</t>
    <phoneticPr fontId="10"/>
  </si>
  <si>
    <t>Hyuma</t>
    <phoneticPr fontId="10"/>
  </si>
  <si>
    <t>YOKO</t>
    <phoneticPr fontId="10"/>
  </si>
  <si>
    <t>Tsukushi</t>
    <phoneticPr fontId="10"/>
  </si>
  <si>
    <t>KOTOKU</t>
    <phoneticPr fontId="10"/>
  </si>
  <si>
    <t>NAGAHAMA</t>
    <phoneticPr fontId="10"/>
  </si>
  <si>
    <t>SHIRAKATA</t>
    <phoneticPr fontId="10"/>
  </si>
  <si>
    <t>Masamitsu</t>
    <phoneticPr fontId="10"/>
  </si>
  <si>
    <t>Kiyotoshi</t>
    <phoneticPr fontId="10"/>
  </si>
  <si>
    <t>Kanji</t>
    <phoneticPr fontId="10"/>
  </si>
  <si>
    <t>TSUTSUMI</t>
    <phoneticPr fontId="10"/>
  </si>
  <si>
    <t>Kotaro</t>
    <phoneticPr fontId="10"/>
  </si>
  <si>
    <t>TANIGUCHI</t>
    <phoneticPr fontId="10"/>
  </si>
  <si>
    <t>Kotoku</t>
    <phoneticPr fontId="10"/>
  </si>
  <si>
    <t>ASAHI</t>
    <phoneticPr fontId="10"/>
  </si>
  <si>
    <t>HAYASHIBARA</t>
    <phoneticPr fontId="10"/>
  </si>
  <si>
    <t>OTANI</t>
    <phoneticPr fontId="10"/>
  </si>
  <si>
    <t>Rai</t>
    <phoneticPr fontId="10"/>
  </si>
  <si>
    <t>KATAMINE</t>
    <phoneticPr fontId="10"/>
  </si>
  <si>
    <t>Kotetsu</t>
    <phoneticPr fontId="10"/>
  </si>
  <si>
    <t>Ryoma</t>
    <phoneticPr fontId="10"/>
  </si>
  <si>
    <t>KAIZUKA</t>
    <phoneticPr fontId="10"/>
  </si>
  <si>
    <t>SUGIHARA</t>
    <phoneticPr fontId="10"/>
  </si>
  <si>
    <t>UCHIBA</t>
    <phoneticPr fontId="10"/>
  </si>
  <si>
    <t>Kazuto</t>
    <phoneticPr fontId="10"/>
  </si>
  <si>
    <t>SHIRAI</t>
    <phoneticPr fontId="10"/>
  </si>
  <si>
    <t>Yoshito</t>
    <phoneticPr fontId="10"/>
  </si>
  <si>
    <t>MIZUTANI</t>
    <phoneticPr fontId="10"/>
  </si>
  <si>
    <t>NOUMI</t>
    <phoneticPr fontId="10"/>
  </si>
  <si>
    <t>Toshihiro</t>
    <phoneticPr fontId="10"/>
  </si>
  <si>
    <t>Rikuto</t>
    <phoneticPr fontId="10"/>
  </si>
  <si>
    <t>INAOKA</t>
    <phoneticPr fontId="10"/>
  </si>
  <si>
    <t>ATUOBENG</t>
    <phoneticPr fontId="10"/>
  </si>
  <si>
    <t>Jason</t>
    <phoneticPr fontId="10"/>
  </si>
  <si>
    <t>Neo</t>
    <phoneticPr fontId="10"/>
  </si>
  <si>
    <t>Jumpei</t>
    <phoneticPr fontId="10"/>
  </si>
  <si>
    <t>IMACHI</t>
    <phoneticPr fontId="10"/>
  </si>
  <si>
    <t>Keitaro</t>
    <phoneticPr fontId="10"/>
  </si>
  <si>
    <t>KANNO</t>
    <phoneticPr fontId="10"/>
  </si>
  <si>
    <t>Yota</t>
    <phoneticPr fontId="10"/>
  </si>
  <si>
    <t>YOSHITAKE</t>
    <phoneticPr fontId="10"/>
  </si>
  <si>
    <t>KUSUMI</t>
    <phoneticPr fontId="10"/>
  </si>
  <si>
    <t>Kazuhiro</t>
    <phoneticPr fontId="10"/>
  </si>
  <si>
    <t>Hitoshi</t>
    <phoneticPr fontId="10"/>
  </si>
  <si>
    <t>KOMAKI</t>
    <phoneticPr fontId="10"/>
  </si>
  <si>
    <t>Ryotaro</t>
    <phoneticPr fontId="10"/>
  </si>
  <si>
    <t>Keiichiro</t>
    <phoneticPr fontId="10"/>
  </si>
  <si>
    <t>GOROMARU</t>
    <phoneticPr fontId="10"/>
  </si>
  <si>
    <t>KONATSU</t>
    <phoneticPr fontId="10"/>
  </si>
  <si>
    <t>Ayuto</t>
    <phoneticPr fontId="10"/>
  </si>
  <si>
    <t>FUCHIGAMI</t>
    <phoneticPr fontId="10"/>
  </si>
  <si>
    <t>Taira</t>
    <phoneticPr fontId="10"/>
  </si>
  <si>
    <t>NAGAMURA</t>
    <phoneticPr fontId="10"/>
  </si>
  <si>
    <t>Shinki</t>
    <phoneticPr fontId="10"/>
  </si>
  <si>
    <t>UDOU</t>
    <phoneticPr fontId="10"/>
  </si>
  <si>
    <t>Runa</t>
    <phoneticPr fontId="10"/>
  </si>
  <si>
    <t>SAKIMA</t>
    <phoneticPr fontId="10"/>
  </si>
  <si>
    <t>Konosuke</t>
    <phoneticPr fontId="10"/>
  </si>
  <si>
    <t>MATSUKAWA</t>
    <phoneticPr fontId="10"/>
  </si>
  <si>
    <t>WATANABE</t>
    <phoneticPr fontId="10"/>
  </si>
  <si>
    <t>SAKATA</t>
    <phoneticPr fontId="10"/>
  </si>
  <si>
    <t>Kenryo</t>
    <phoneticPr fontId="10"/>
  </si>
  <si>
    <t>SUGIMURA</t>
    <phoneticPr fontId="10"/>
  </si>
  <si>
    <t>NISHIGORI</t>
    <phoneticPr fontId="10"/>
  </si>
  <si>
    <t>Masahiro</t>
    <phoneticPr fontId="10"/>
  </si>
  <si>
    <t>ANAN</t>
    <phoneticPr fontId="10"/>
  </si>
  <si>
    <t>IWASHITA</t>
    <phoneticPr fontId="10"/>
  </si>
  <si>
    <t>Yohei</t>
    <phoneticPr fontId="10"/>
  </si>
  <si>
    <t>TAKAMURE</t>
    <phoneticPr fontId="10"/>
  </si>
  <si>
    <t>TASAKI</t>
    <phoneticPr fontId="10"/>
  </si>
  <si>
    <t>TADA</t>
    <phoneticPr fontId="10"/>
  </si>
  <si>
    <t>Naomichi</t>
    <phoneticPr fontId="10"/>
  </si>
  <si>
    <t>HAMASUNA</t>
    <phoneticPr fontId="10"/>
  </si>
  <si>
    <t>KITAOKA</t>
    <phoneticPr fontId="10"/>
  </si>
  <si>
    <t>Takashi</t>
    <phoneticPr fontId="10"/>
  </si>
  <si>
    <t>KIYONO</t>
    <phoneticPr fontId="10"/>
  </si>
  <si>
    <t>Eiichiro</t>
    <phoneticPr fontId="10"/>
  </si>
  <si>
    <t>TAKEUCHI</t>
    <phoneticPr fontId="10"/>
  </si>
  <si>
    <t>Yura</t>
    <phoneticPr fontId="10"/>
  </si>
  <si>
    <t>HARAGUCHI</t>
    <phoneticPr fontId="10"/>
  </si>
  <si>
    <t>MASUNAGA</t>
    <phoneticPr fontId="10"/>
  </si>
  <si>
    <t>MIZOE</t>
    <phoneticPr fontId="10"/>
  </si>
  <si>
    <t>MURATA</t>
    <phoneticPr fontId="10"/>
  </si>
  <si>
    <t>Itsuki</t>
    <phoneticPr fontId="10"/>
  </si>
  <si>
    <t>YUGE</t>
    <phoneticPr fontId="10"/>
  </si>
  <si>
    <t>KAYANO</t>
    <phoneticPr fontId="10"/>
  </si>
  <si>
    <t>SHIMOHORI</t>
    <phoneticPr fontId="10"/>
  </si>
  <si>
    <t>KURAMITSU</t>
    <phoneticPr fontId="10"/>
  </si>
  <si>
    <t>Shuhei</t>
    <phoneticPr fontId="10"/>
  </si>
  <si>
    <t>YOSHIOKA</t>
    <phoneticPr fontId="10"/>
  </si>
  <si>
    <t>HAYASHI</t>
    <phoneticPr fontId="10"/>
  </si>
  <si>
    <t>Ryohei</t>
    <phoneticPr fontId="10"/>
  </si>
  <si>
    <t>NISHIMURA</t>
    <phoneticPr fontId="10"/>
  </si>
  <si>
    <t>Kensuke</t>
    <phoneticPr fontId="10"/>
  </si>
  <si>
    <t>ITANI</t>
    <phoneticPr fontId="10"/>
  </si>
  <si>
    <t>YAMANA</t>
    <phoneticPr fontId="10"/>
  </si>
  <si>
    <t>MATSUFUJI</t>
    <phoneticPr fontId="10"/>
  </si>
  <si>
    <t>Shin</t>
    <phoneticPr fontId="10"/>
  </si>
  <si>
    <t xml:space="preserve">IKEDA </t>
    <phoneticPr fontId="10"/>
  </si>
  <si>
    <t>Ayato</t>
    <phoneticPr fontId="10"/>
  </si>
  <si>
    <t>SHIGETO</t>
    <phoneticPr fontId="10"/>
  </si>
  <si>
    <t>Akitoshi</t>
    <phoneticPr fontId="10"/>
  </si>
  <si>
    <t>FUJITA</t>
    <phoneticPr fontId="10"/>
  </si>
  <si>
    <t>ANDO</t>
    <phoneticPr fontId="10"/>
  </si>
  <si>
    <t>Takao</t>
    <phoneticPr fontId="10"/>
  </si>
  <si>
    <t>SHIRAGASAWA</t>
    <phoneticPr fontId="10"/>
  </si>
  <si>
    <t>MORITA</t>
    <phoneticPr fontId="10"/>
  </si>
  <si>
    <t>MURASHIMA</t>
    <phoneticPr fontId="10"/>
  </si>
  <si>
    <t>AHNIDA</t>
    <phoneticPr fontId="10"/>
  </si>
  <si>
    <t>Saleh</t>
    <phoneticPr fontId="10"/>
  </si>
  <si>
    <t>Syoma</t>
    <phoneticPr fontId="10"/>
  </si>
  <si>
    <t>MAEHARA</t>
    <phoneticPr fontId="10"/>
  </si>
  <si>
    <t>MATUDA</t>
    <phoneticPr fontId="10"/>
  </si>
  <si>
    <t>IWAKAWA</t>
    <phoneticPr fontId="10"/>
  </si>
  <si>
    <t>KASHINOBU</t>
    <phoneticPr fontId="10"/>
  </si>
  <si>
    <t>KANEMARU</t>
    <phoneticPr fontId="10"/>
  </si>
  <si>
    <t>Shosei</t>
    <phoneticPr fontId="10"/>
  </si>
  <si>
    <t>CHAEN</t>
    <phoneticPr fontId="10"/>
  </si>
  <si>
    <t>TOYAMA</t>
    <phoneticPr fontId="10"/>
  </si>
  <si>
    <t>HISASHI</t>
    <phoneticPr fontId="10"/>
  </si>
  <si>
    <t>Nozomi</t>
    <phoneticPr fontId="10"/>
  </si>
  <si>
    <t>USHINOHAMA</t>
    <phoneticPr fontId="10"/>
  </si>
  <si>
    <t>KAKIHARA</t>
    <phoneticPr fontId="10"/>
  </si>
  <si>
    <t>TAKEGAMI</t>
    <phoneticPr fontId="10"/>
  </si>
  <si>
    <t>HIGASHI</t>
    <phoneticPr fontId="10"/>
  </si>
  <si>
    <t>Rikuo</t>
    <phoneticPr fontId="10"/>
  </si>
  <si>
    <t>MIYAZONO</t>
    <phoneticPr fontId="10"/>
  </si>
  <si>
    <t>Tenkei</t>
    <phoneticPr fontId="10"/>
  </si>
  <si>
    <t>Shuto</t>
    <phoneticPr fontId="10"/>
  </si>
  <si>
    <t>SUGIO</t>
    <phoneticPr fontId="10"/>
  </si>
  <si>
    <t>KOMATSU</t>
    <phoneticPr fontId="10"/>
  </si>
  <si>
    <t>Masanobu</t>
    <phoneticPr fontId="10"/>
  </si>
  <si>
    <t>NAGADOME</t>
    <phoneticPr fontId="10"/>
  </si>
  <si>
    <t>Mizuki</t>
    <phoneticPr fontId="10"/>
  </si>
  <si>
    <t>Genki</t>
    <phoneticPr fontId="10"/>
  </si>
  <si>
    <t>MUTO</t>
    <phoneticPr fontId="10"/>
  </si>
  <si>
    <t>Ikumi</t>
    <phoneticPr fontId="10"/>
  </si>
  <si>
    <t>Shumpei</t>
    <phoneticPr fontId="10"/>
  </si>
  <si>
    <t>TSUCHIDA</t>
    <phoneticPr fontId="10"/>
  </si>
  <si>
    <t>SAKATE</t>
    <phoneticPr fontId="10"/>
  </si>
  <si>
    <t>Shoma</t>
    <phoneticPr fontId="10"/>
  </si>
  <si>
    <t>Toya</t>
    <phoneticPr fontId="10"/>
  </si>
  <si>
    <t>HARA</t>
    <phoneticPr fontId="10"/>
  </si>
  <si>
    <t>TOKIZANE</t>
    <phoneticPr fontId="10"/>
  </si>
  <si>
    <t>IDETA</t>
    <phoneticPr fontId="10"/>
  </si>
  <si>
    <t>TAKUMA</t>
    <phoneticPr fontId="10"/>
  </si>
  <si>
    <t>AIHARA</t>
    <phoneticPr fontId="10"/>
  </si>
  <si>
    <t>Tomonori</t>
    <phoneticPr fontId="10"/>
  </si>
  <si>
    <t>KAWAGOE</t>
    <phoneticPr fontId="10"/>
  </si>
  <si>
    <t>TAGASHIRA</t>
    <phoneticPr fontId="10"/>
  </si>
  <si>
    <t>Kazaushi</t>
    <phoneticPr fontId="10"/>
  </si>
  <si>
    <t>AOYAGI</t>
    <phoneticPr fontId="10"/>
  </si>
  <si>
    <t>MIKURIYA</t>
    <phoneticPr fontId="10"/>
  </si>
  <si>
    <t>Toru</t>
    <phoneticPr fontId="10"/>
  </si>
  <si>
    <t>YOSHIYAMA</t>
    <phoneticPr fontId="10"/>
  </si>
  <si>
    <t>Hiroaki</t>
    <phoneticPr fontId="10"/>
  </si>
  <si>
    <t>Haruya</t>
    <phoneticPr fontId="10"/>
  </si>
  <si>
    <t>SO</t>
    <phoneticPr fontId="10"/>
  </si>
  <si>
    <t>OWASHI</t>
    <phoneticPr fontId="10"/>
  </si>
  <si>
    <t>UCHIDA</t>
    <phoneticPr fontId="10"/>
  </si>
  <si>
    <t>SANDA</t>
    <phoneticPr fontId="10"/>
  </si>
  <si>
    <t>HIROSHIRO</t>
    <phoneticPr fontId="10"/>
  </si>
  <si>
    <t>ANEGAWA</t>
    <phoneticPr fontId="10"/>
  </si>
  <si>
    <t>HURUTA</t>
    <phoneticPr fontId="10"/>
  </si>
  <si>
    <t>Ryozi</t>
    <phoneticPr fontId="10"/>
  </si>
  <si>
    <t>MIYOSHI</t>
    <phoneticPr fontId="10"/>
  </si>
  <si>
    <t>ISHIBASHI</t>
    <phoneticPr fontId="10"/>
  </si>
  <si>
    <t>OTA</t>
    <phoneticPr fontId="10"/>
  </si>
  <si>
    <t>OKABE</t>
    <phoneticPr fontId="10"/>
  </si>
  <si>
    <t>KAMENO</t>
    <phoneticPr fontId="10"/>
  </si>
  <si>
    <t>Nagare</t>
    <phoneticPr fontId="10"/>
  </si>
  <si>
    <t>Tsuyoshi</t>
    <phoneticPr fontId="10"/>
  </si>
  <si>
    <t>KONDO</t>
    <phoneticPr fontId="10"/>
  </si>
  <si>
    <t>Ginga</t>
    <phoneticPr fontId="10"/>
  </si>
  <si>
    <t>Rui</t>
    <phoneticPr fontId="10"/>
  </si>
  <si>
    <t>Sohei</t>
    <phoneticPr fontId="10"/>
  </si>
  <si>
    <t>HATAKEYAMA</t>
    <phoneticPr fontId="10"/>
  </si>
  <si>
    <t>Tomoaki</t>
    <phoneticPr fontId="10"/>
  </si>
  <si>
    <t>IMADA</t>
    <phoneticPr fontId="10"/>
  </si>
  <si>
    <t>TASHIMA</t>
    <phoneticPr fontId="10"/>
  </si>
  <si>
    <t>KAWANOGA</t>
    <phoneticPr fontId="10"/>
  </si>
  <si>
    <t>CHIJIMATSU</t>
    <phoneticPr fontId="10"/>
  </si>
  <si>
    <t>Koyo</t>
    <phoneticPr fontId="10"/>
  </si>
  <si>
    <t>HORIE</t>
    <phoneticPr fontId="10"/>
  </si>
  <si>
    <t>Kazushi</t>
    <phoneticPr fontId="10"/>
  </si>
  <si>
    <t>KITAJIMA</t>
    <phoneticPr fontId="10"/>
  </si>
  <si>
    <t>KUROSAWA</t>
    <phoneticPr fontId="10"/>
  </si>
  <si>
    <t>Kaoru</t>
    <phoneticPr fontId="10"/>
  </si>
  <si>
    <t>Yuichi</t>
    <phoneticPr fontId="10"/>
  </si>
  <si>
    <t>FUJII</t>
    <phoneticPr fontId="10"/>
  </si>
  <si>
    <t>KAJIWARA</t>
    <phoneticPr fontId="10"/>
  </si>
  <si>
    <t>Shoichiro</t>
    <phoneticPr fontId="10"/>
  </si>
  <si>
    <t>YAMANOUCHI</t>
    <phoneticPr fontId="10"/>
  </si>
  <si>
    <t>Hirokazu</t>
    <phoneticPr fontId="10"/>
  </si>
  <si>
    <t>OZAKI</t>
    <phoneticPr fontId="10"/>
  </si>
  <si>
    <t>KASHIMURA</t>
    <phoneticPr fontId="10"/>
  </si>
  <si>
    <t>Humiya</t>
    <phoneticPr fontId="10"/>
  </si>
  <si>
    <t>SAKUMA</t>
    <phoneticPr fontId="10"/>
  </si>
  <si>
    <t>HONJI</t>
    <phoneticPr fontId="10"/>
  </si>
  <si>
    <t>Sumitaka</t>
    <phoneticPr fontId="10"/>
  </si>
  <si>
    <t>Hirohiko</t>
    <phoneticPr fontId="10"/>
  </si>
  <si>
    <t>ASADA</t>
    <phoneticPr fontId="10"/>
  </si>
  <si>
    <t>SHIRAKAMI</t>
    <phoneticPr fontId="10"/>
  </si>
  <si>
    <t>TORIE</t>
    <phoneticPr fontId="10"/>
  </si>
  <si>
    <t>KANEKO</t>
    <phoneticPr fontId="10"/>
  </si>
  <si>
    <t>TOMOKUNI</t>
  </si>
  <si>
    <t>Shinnosuke</t>
  </si>
  <si>
    <t xml:space="preserve">UEDA </t>
  </si>
  <si>
    <t>KAMIDOI</t>
  </si>
  <si>
    <t>Fuki</t>
  </si>
  <si>
    <t>yoshikai</t>
  </si>
  <si>
    <t>masahiro</t>
  </si>
  <si>
    <t>yano</t>
  </si>
  <si>
    <t>takayuki</t>
  </si>
  <si>
    <t>shigematsu</t>
  </si>
  <si>
    <t>takumi</t>
  </si>
  <si>
    <t>tokunou</t>
  </si>
  <si>
    <t>hidefumi</t>
  </si>
  <si>
    <t>nakayashiki</t>
  </si>
  <si>
    <t>takaaki</t>
  </si>
  <si>
    <t xml:space="preserve">hirata </t>
  </si>
  <si>
    <t>wataru</t>
  </si>
  <si>
    <t>yunoki</t>
  </si>
  <si>
    <t>kota</t>
    <phoneticPr fontId="10"/>
  </si>
  <si>
    <t>edamitsu</t>
  </si>
  <si>
    <t>hikaru</t>
  </si>
  <si>
    <t>manabe</t>
  </si>
  <si>
    <t>koki</t>
    <phoneticPr fontId="10"/>
  </si>
  <si>
    <t>mori</t>
  </si>
  <si>
    <t>akira</t>
  </si>
  <si>
    <t>kitaoka</t>
  </si>
  <si>
    <t>shun</t>
  </si>
  <si>
    <t>Kodai</t>
    <phoneticPr fontId="10"/>
  </si>
  <si>
    <t>IZENA</t>
    <phoneticPr fontId="10"/>
  </si>
  <si>
    <t>SAKIYAMA</t>
    <phoneticPr fontId="10"/>
  </si>
  <si>
    <t>Yoshiyuki</t>
    <phoneticPr fontId="10"/>
  </si>
  <si>
    <t>TOMA</t>
    <phoneticPr fontId="10"/>
  </si>
  <si>
    <t>TAMANAHA</t>
    <phoneticPr fontId="10"/>
  </si>
  <si>
    <t>Kesuke</t>
    <phoneticPr fontId="10"/>
  </si>
  <si>
    <t>KAYO</t>
    <phoneticPr fontId="10"/>
  </si>
  <si>
    <t>Eito</t>
    <phoneticPr fontId="10"/>
  </si>
  <si>
    <t>TAMASHIRO</t>
    <phoneticPr fontId="10"/>
  </si>
  <si>
    <t>Kyosuke</t>
    <phoneticPr fontId="10"/>
  </si>
  <si>
    <t>TOBARU</t>
    <phoneticPr fontId="10"/>
  </si>
  <si>
    <t>ISHINAKA</t>
    <phoneticPr fontId="10"/>
  </si>
  <si>
    <t>KANAHATA</t>
    <phoneticPr fontId="10"/>
  </si>
  <si>
    <t xml:space="preserve">Yamato </t>
    <phoneticPr fontId="10"/>
  </si>
  <si>
    <t>HOKAMA</t>
    <phoneticPr fontId="10"/>
  </si>
  <si>
    <t xml:space="preserve">Ryoga </t>
    <phoneticPr fontId="10"/>
  </si>
  <si>
    <t>Koto</t>
    <phoneticPr fontId="10"/>
  </si>
  <si>
    <t>ASATO</t>
    <phoneticPr fontId="10"/>
  </si>
  <si>
    <t xml:space="preserve">Yoshiya </t>
    <phoneticPr fontId="10"/>
  </si>
  <si>
    <t>NAKANDAKARI</t>
    <phoneticPr fontId="10"/>
  </si>
  <si>
    <t>Yukito</t>
    <phoneticPr fontId="10"/>
  </si>
  <si>
    <t xml:space="preserve">NAKADA </t>
    <phoneticPr fontId="10"/>
  </si>
  <si>
    <t xml:space="preserve">Issei </t>
    <phoneticPr fontId="10"/>
  </si>
  <si>
    <t xml:space="preserve">Ginta </t>
    <phoneticPr fontId="10"/>
  </si>
  <si>
    <t>NAKAZATO</t>
    <phoneticPr fontId="10"/>
  </si>
  <si>
    <t>UNTEN</t>
    <phoneticPr fontId="10"/>
  </si>
  <si>
    <t>Naruki</t>
    <phoneticPr fontId="10"/>
  </si>
  <si>
    <t>KAMIYA</t>
    <phoneticPr fontId="10"/>
  </si>
  <si>
    <t>Syuto</t>
    <phoneticPr fontId="10"/>
  </si>
  <si>
    <t>Shintarou</t>
    <phoneticPr fontId="10"/>
  </si>
  <si>
    <t>KOHAMA</t>
    <phoneticPr fontId="10"/>
  </si>
  <si>
    <t>KISHIMOTO</t>
    <phoneticPr fontId="10"/>
  </si>
  <si>
    <t xml:space="preserve">Ryunosuke </t>
    <phoneticPr fontId="10"/>
  </si>
  <si>
    <t>Rukito</t>
    <phoneticPr fontId="10"/>
  </si>
  <si>
    <t>NAKAHODO</t>
    <phoneticPr fontId="10"/>
  </si>
  <si>
    <t>Taiyou</t>
    <phoneticPr fontId="10"/>
  </si>
  <si>
    <t>KOURA</t>
    <phoneticPr fontId="10"/>
  </si>
  <si>
    <t>MORINE</t>
    <phoneticPr fontId="10"/>
  </si>
  <si>
    <t>YAMASHIRO</t>
    <phoneticPr fontId="10"/>
  </si>
  <si>
    <t>Toyoki</t>
    <phoneticPr fontId="10"/>
  </si>
  <si>
    <t>IWATAKE</t>
    <phoneticPr fontId="10"/>
  </si>
  <si>
    <t>Ryuki</t>
    <phoneticPr fontId="10"/>
  </si>
  <si>
    <t>UEMURA</t>
    <phoneticPr fontId="10"/>
  </si>
  <si>
    <t>OMURA</t>
    <phoneticPr fontId="10"/>
  </si>
  <si>
    <t>KAKU</t>
    <phoneticPr fontId="10"/>
  </si>
  <si>
    <t>KINOMIYA</t>
    <phoneticPr fontId="10"/>
  </si>
  <si>
    <t>SHIRANE</t>
    <phoneticPr fontId="10"/>
  </si>
  <si>
    <t>Rin</t>
    <phoneticPr fontId="10"/>
  </si>
  <si>
    <t>TAKAIRA</t>
    <phoneticPr fontId="10"/>
  </si>
  <si>
    <t>Yutaka</t>
    <phoneticPr fontId="10"/>
  </si>
  <si>
    <t>Manato</t>
    <phoneticPr fontId="10"/>
  </si>
  <si>
    <t>CHINEN</t>
    <phoneticPr fontId="10"/>
  </si>
  <si>
    <t>Rinto</t>
    <phoneticPr fontId="10"/>
  </si>
  <si>
    <t>DOI</t>
    <phoneticPr fontId="10"/>
  </si>
  <si>
    <t>Sunya</t>
    <phoneticPr fontId="10"/>
  </si>
  <si>
    <t>TOSHIKI</t>
    <phoneticPr fontId="10"/>
  </si>
  <si>
    <t>TORII</t>
    <phoneticPr fontId="10"/>
  </si>
  <si>
    <t>NISHIHARA</t>
    <phoneticPr fontId="10"/>
  </si>
  <si>
    <t>HAGIWARA</t>
    <phoneticPr fontId="10"/>
  </si>
  <si>
    <t>HARUKI</t>
    <phoneticPr fontId="10"/>
  </si>
  <si>
    <t>Kazuhiko</t>
    <phoneticPr fontId="10"/>
  </si>
  <si>
    <t>HIRAISHI</t>
    <phoneticPr fontId="10"/>
  </si>
  <si>
    <t>Tomu</t>
    <phoneticPr fontId="10"/>
  </si>
  <si>
    <t>MASUDA</t>
    <phoneticPr fontId="10"/>
  </si>
  <si>
    <t>Knsho</t>
    <phoneticPr fontId="10"/>
  </si>
  <si>
    <t>MIYAURA</t>
    <phoneticPr fontId="10"/>
  </si>
  <si>
    <t xml:space="preserve">MIYAZAKI </t>
    <phoneticPr fontId="10"/>
  </si>
  <si>
    <t>MIYAHARA</t>
    <phoneticPr fontId="10"/>
  </si>
  <si>
    <t>MOURI</t>
    <phoneticPr fontId="10"/>
  </si>
  <si>
    <t>YAMAZOE</t>
    <phoneticPr fontId="10"/>
  </si>
  <si>
    <t>Haruhi</t>
    <phoneticPr fontId="10"/>
  </si>
  <si>
    <t>Mafuyu</t>
    <phoneticPr fontId="10"/>
  </si>
  <si>
    <t>Ikkei</t>
    <phoneticPr fontId="10"/>
  </si>
  <si>
    <t>KURAHASHI</t>
    <phoneticPr fontId="10"/>
  </si>
  <si>
    <t>TAKATO</t>
    <phoneticPr fontId="10"/>
  </si>
  <si>
    <t>Masaru</t>
    <phoneticPr fontId="10"/>
  </si>
  <si>
    <t>KASADA</t>
    <phoneticPr fontId="10"/>
  </si>
  <si>
    <t>TOYOZAWA</t>
    <phoneticPr fontId="10"/>
  </si>
  <si>
    <t>Shunnosuke</t>
    <phoneticPr fontId="10"/>
  </si>
  <si>
    <t>SHIRAISHI</t>
    <phoneticPr fontId="10"/>
  </si>
  <si>
    <t>SHIBUYA</t>
    <phoneticPr fontId="10"/>
  </si>
  <si>
    <t>FUKUDA</t>
    <phoneticPr fontId="10"/>
  </si>
  <si>
    <t>Takahito</t>
    <phoneticPr fontId="10"/>
  </si>
  <si>
    <t>DANYOSHI</t>
    <phoneticPr fontId="10"/>
  </si>
  <si>
    <t>Udai</t>
    <phoneticPr fontId="10"/>
  </si>
  <si>
    <t>SHINDO</t>
    <phoneticPr fontId="10"/>
  </si>
  <si>
    <t>Rintaro</t>
    <phoneticPr fontId="10"/>
  </si>
  <si>
    <t>KAWAMURA</t>
    <phoneticPr fontId="10"/>
  </si>
  <si>
    <t>MATSUURA</t>
    <phoneticPr fontId="10"/>
  </si>
  <si>
    <t>BEPPU</t>
    <phoneticPr fontId="10"/>
  </si>
  <si>
    <t>KASAGI</t>
    <phoneticPr fontId="10"/>
  </si>
  <si>
    <t>Haruyuki</t>
    <phoneticPr fontId="10"/>
  </si>
  <si>
    <t>KAWASAKI</t>
    <phoneticPr fontId="10"/>
  </si>
  <si>
    <t>NAGATOMO</t>
    <phoneticPr fontId="10"/>
  </si>
  <si>
    <t>MANTOKU</t>
    <phoneticPr fontId="10"/>
  </si>
  <si>
    <t>TOKUMASU</t>
    <phoneticPr fontId="10"/>
  </si>
  <si>
    <t>TSUTSUI</t>
    <phoneticPr fontId="10"/>
  </si>
  <si>
    <t>FUJIIE</t>
    <phoneticPr fontId="10"/>
  </si>
  <si>
    <t>KAWAZOE</t>
    <phoneticPr fontId="10"/>
  </si>
  <si>
    <t>Kyotaro</t>
    <phoneticPr fontId="10"/>
  </si>
  <si>
    <t>MATSUNAGA</t>
    <phoneticPr fontId="10"/>
  </si>
  <si>
    <t>Kanato</t>
    <phoneticPr fontId="10"/>
  </si>
  <si>
    <t>HUKUSHIMA</t>
    <phoneticPr fontId="10"/>
  </si>
  <si>
    <t>YUTAKA</t>
    <phoneticPr fontId="10"/>
  </si>
  <si>
    <t>NISIZIMA</t>
    <phoneticPr fontId="10"/>
  </si>
  <si>
    <t>Reo</t>
    <phoneticPr fontId="10"/>
  </si>
  <si>
    <t>ARIDOME</t>
    <phoneticPr fontId="10"/>
  </si>
  <si>
    <t>Gakushi</t>
    <phoneticPr fontId="10"/>
  </si>
  <si>
    <t>KIZIMA</t>
    <phoneticPr fontId="10"/>
  </si>
  <si>
    <t>Rento</t>
    <phoneticPr fontId="10"/>
  </si>
  <si>
    <t>KAWAGIWA</t>
    <phoneticPr fontId="10"/>
  </si>
  <si>
    <t>Dai</t>
    <phoneticPr fontId="10"/>
  </si>
  <si>
    <t>YONEMARU</t>
    <phoneticPr fontId="10"/>
  </si>
  <si>
    <t>HOURAI</t>
    <phoneticPr fontId="10"/>
  </si>
  <si>
    <t>MAKINO</t>
    <phoneticPr fontId="10"/>
  </si>
  <si>
    <t>Daigo</t>
    <phoneticPr fontId="10"/>
  </si>
  <si>
    <t>KAKIMURA</t>
    <phoneticPr fontId="10"/>
  </si>
  <si>
    <t>TONAKI</t>
    <phoneticPr fontId="10"/>
  </si>
  <si>
    <t>Yoshu</t>
    <phoneticPr fontId="10"/>
  </si>
  <si>
    <t>SAMESHIMA</t>
    <phoneticPr fontId="10"/>
  </si>
  <si>
    <t>YANO</t>
    <phoneticPr fontId="10"/>
  </si>
  <si>
    <t>NISHIOKA</t>
    <phoneticPr fontId="10"/>
  </si>
  <si>
    <t>IKOMA</t>
    <phoneticPr fontId="10"/>
  </si>
  <si>
    <t>TSUBOUCHI</t>
    <phoneticPr fontId="10"/>
  </si>
  <si>
    <t>KAMIJO</t>
    <phoneticPr fontId="10"/>
  </si>
  <si>
    <t>Shinsuke</t>
    <phoneticPr fontId="10"/>
  </si>
  <si>
    <t>HIROMITSU</t>
    <phoneticPr fontId="10"/>
  </si>
  <si>
    <t>Masamune</t>
    <phoneticPr fontId="10"/>
  </si>
  <si>
    <t>Renta</t>
    <phoneticPr fontId="10"/>
  </si>
  <si>
    <t>AZAKAMI</t>
    <phoneticPr fontId="10"/>
  </si>
  <si>
    <t>HORIKIRI</t>
    <phoneticPr fontId="10"/>
  </si>
  <si>
    <t>Yushin</t>
    <phoneticPr fontId="10"/>
  </si>
  <si>
    <t>MANABE</t>
    <phoneticPr fontId="10"/>
  </si>
  <si>
    <t>Syunya</t>
    <phoneticPr fontId="10"/>
  </si>
  <si>
    <t>Keita</t>
    <phoneticPr fontId="10"/>
  </si>
  <si>
    <t>SONDA</t>
    <phoneticPr fontId="10"/>
  </si>
  <si>
    <t>MAJIMA</t>
    <phoneticPr fontId="10"/>
  </si>
  <si>
    <t>Takayoshi</t>
    <phoneticPr fontId="10"/>
  </si>
  <si>
    <t>SERITA</t>
    <phoneticPr fontId="10"/>
  </si>
  <si>
    <t>Teruki</t>
    <phoneticPr fontId="10"/>
  </si>
  <si>
    <t>KATSUEDA</t>
    <phoneticPr fontId="10"/>
  </si>
  <si>
    <t>FUJIKAWA</t>
    <phoneticPr fontId="10"/>
  </si>
  <si>
    <t>OGASAWARA</t>
    <phoneticPr fontId="10"/>
  </si>
  <si>
    <t>IRIE</t>
    <phoneticPr fontId="10"/>
  </si>
  <si>
    <t>Tomosuke</t>
    <phoneticPr fontId="10"/>
  </si>
  <si>
    <t>NISHINAGA</t>
    <phoneticPr fontId="10"/>
  </si>
  <si>
    <t xml:space="preserve">ARAKI </t>
    <phoneticPr fontId="10"/>
  </si>
  <si>
    <t>MORISAKI</t>
    <phoneticPr fontId="10"/>
  </si>
  <si>
    <t>SONODA</t>
    <phoneticPr fontId="10"/>
  </si>
  <si>
    <t>NATOMI</t>
    <phoneticPr fontId="10"/>
  </si>
  <si>
    <t>IZUMI</t>
    <phoneticPr fontId="10"/>
  </si>
  <si>
    <t>NAGAI</t>
    <phoneticPr fontId="10"/>
  </si>
  <si>
    <t>YAMAURA</t>
    <phoneticPr fontId="10"/>
  </si>
  <si>
    <t>KOZONO</t>
    <phoneticPr fontId="10"/>
  </si>
  <si>
    <t>Hayate</t>
    <phoneticPr fontId="10"/>
  </si>
  <si>
    <t>OSO</t>
    <phoneticPr fontId="10"/>
  </si>
  <si>
    <t>Taika</t>
    <phoneticPr fontId="10"/>
  </si>
  <si>
    <t>FUJIMATSU</t>
    <phoneticPr fontId="10"/>
  </si>
  <si>
    <t>MAKI</t>
    <phoneticPr fontId="10"/>
  </si>
  <si>
    <t>TASHITA</t>
    <phoneticPr fontId="10"/>
  </si>
  <si>
    <t>MATSUI</t>
    <phoneticPr fontId="10"/>
  </si>
  <si>
    <t>UNE</t>
    <phoneticPr fontId="10"/>
  </si>
  <si>
    <t>KIJIMA</t>
    <phoneticPr fontId="10"/>
  </si>
  <si>
    <t>Kansei</t>
    <phoneticPr fontId="10"/>
  </si>
  <si>
    <t>WAKINO</t>
    <phoneticPr fontId="10"/>
  </si>
  <si>
    <t>MIYAGAWA</t>
    <phoneticPr fontId="10"/>
  </si>
  <si>
    <t>Kazuyuki</t>
    <phoneticPr fontId="10"/>
  </si>
  <si>
    <t>HIRAHATA</t>
    <phoneticPr fontId="10"/>
  </si>
  <si>
    <t>YOSHITSUGU</t>
    <phoneticPr fontId="10"/>
  </si>
  <si>
    <t>UOZUMI</t>
    <phoneticPr fontId="10"/>
  </si>
  <si>
    <t>SUGINAGA</t>
    <phoneticPr fontId="10"/>
  </si>
  <si>
    <t>Shinichiro</t>
    <phoneticPr fontId="10"/>
  </si>
  <si>
    <t>Nozomu</t>
    <phoneticPr fontId="10"/>
  </si>
  <si>
    <t>WAKANA</t>
    <phoneticPr fontId="10"/>
  </si>
  <si>
    <t>TSURUTA</t>
    <phoneticPr fontId="10"/>
  </si>
  <si>
    <t>FUJINAGA</t>
    <phoneticPr fontId="10"/>
  </si>
  <si>
    <t>YASUDA</t>
    <phoneticPr fontId="10"/>
  </si>
  <si>
    <t>Haruma</t>
    <phoneticPr fontId="10"/>
  </si>
  <si>
    <t>NISHIKAWA</t>
    <phoneticPr fontId="10"/>
  </si>
  <si>
    <t>Katsuhiko</t>
    <phoneticPr fontId="10"/>
  </si>
  <si>
    <t>ANRAKU</t>
    <phoneticPr fontId="10"/>
  </si>
  <si>
    <t>TOKUYAMA</t>
    <phoneticPr fontId="10"/>
  </si>
  <si>
    <t>Kazuaki</t>
    <phoneticPr fontId="10"/>
  </si>
  <si>
    <t>SHIOTA</t>
    <phoneticPr fontId="10"/>
  </si>
  <si>
    <t>Tatsunosuke</t>
    <phoneticPr fontId="10"/>
  </si>
  <si>
    <t>MATSUSE</t>
    <phoneticPr fontId="10"/>
  </si>
  <si>
    <t>OBAYASHI</t>
    <phoneticPr fontId="10"/>
  </si>
  <si>
    <t>KII</t>
    <phoneticPr fontId="10"/>
  </si>
  <si>
    <t>MATSUTAKE</t>
    <phoneticPr fontId="10"/>
  </si>
  <si>
    <t>MORIYAMA</t>
    <phoneticPr fontId="10"/>
  </si>
  <si>
    <t>Yujiro</t>
    <phoneticPr fontId="10"/>
  </si>
  <si>
    <t>MICHISHITA</t>
    <phoneticPr fontId="10"/>
  </si>
  <si>
    <t>Rinsei</t>
    <phoneticPr fontId="10"/>
  </si>
  <si>
    <t>JITOKU</t>
    <phoneticPr fontId="10"/>
  </si>
  <si>
    <t>Kanata</t>
    <phoneticPr fontId="10"/>
  </si>
  <si>
    <t xml:space="preserve">FURUKAWA </t>
    <phoneticPr fontId="10"/>
  </si>
  <si>
    <t xml:space="preserve">SAGARA </t>
    <phoneticPr fontId="10"/>
  </si>
  <si>
    <t>ONUKI</t>
    <phoneticPr fontId="10"/>
  </si>
  <si>
    <t>ARIMA</t>
    <phoneticPr fontId="10"/>
  </si>
  <si>
    <t>Akihide</t>
    <phoneticPr fontId="10"/>
  </si>
  <si>
    <t>SOKI</t>
    <phoneticPr fontId="10"/>
  </si>
  <si>
    <t>TAKEFUJI</t>
    <phoneticPr fontId="10"/>
  </si>
  <si>
    <t>Teruaki</t>
    <phoneticPr fontId="10"/>
  </si>
  <si>
    <t>INATSUKI</t>
    <phoneticPr fontId="10"/>
  </si>
  <si>
    <t>Gakuto</t>
    <phoneticPr fontId="10"/>
  </si>
  <si>
    <t>FUKUTOMI</t>
    <phoneticPr fontId="10"/>
  </si>
  <si>
    <t xml:space="preserve">AKUI </t>
    <phoneticPr fontId="10"/>
  </si>
  <si>
    <t>ARIBAYASHI</t>
    <phoneticPr fontId="10"/>
  </si>
  <si>
    <t>IMAMITSU</t>
    <phoneticPr fontId="10"/>
  </si>
  <si>
    <t>Juri</t>
    <phoneticPr fontId="10"/>
  </si>
  <si>
    <t>KITAHARA</t>
    <phoneticPr fontId="10"/>
  </si>
  <si>
    <t>Ryushin</t>
    <phoneticPr fontId="10"/>
  </si>
  <si>
    <t>TSUIKI</t>
    <phoneticPr fontId="10"/>
  </si>
  <si>
    <t>HATTA</t>
    <phoneticPr fontId="10"/>
  </si>
  <si>
    <t>Susumu</t>
    <phoneticPr fontId="10"/>
  </si>
  <si>
    <t>MIZOGUCHI</t>
    <phoneticPr fontId="10"/>
  </si>
  <si>
    <t>Rikuma</t>
    <phoneticPr fontId="10"/>
  </si>
  <si>
    <t>Kenichi</t>
    <phoneticPr fontId="10"/>
  </si>
  <si>
    <t>ICHISE</t>
    <phoneticPr fontId="10"/>
  </si>
  <si>
    <t>HISATOMI</t>
    <phoneticPr fontId="10"/>
  </si>
  <si>
    <t>Masatsugu</t>
    <phoneticPr fontId="10"/>
  </si>
  <si>
    <t>YASUNAGA</t>
    <phoneticPr fontId="10"/>
  </si>
  <si>
    <t>Akito</t>
    <phoneticPr fontId="10"/>
  </si>
  <si>
    <t>TESHIMA</t>
    <phoneticPr fontId="10"/>
  </si>
  <si>
    <t>Soichiro</t>
    <phoneticPr fontId="10"/>
  </si>
  <si>
    <t>Naoto</t>
    <phoneticPr fontId="10"/>
  </si>
  <si>
    <t>MIYAKAWA</t>
    <phoneticPr fontId="10"/>
  </si>
  <si>
    <t>TOGOU</t>
    <phoneticPr fontId="10"/>
  </si>
  <si>
    <t>Shoryu</t>
    <phoneticPr fontId="10"/>
  </si>
  <si>
    <t>KOGURE</t>
    <phoneticPr fontId="10"/>
  </si>
  <si>
    <t>Nichika</t>
    <phoneticPr fontId="10"/>
  </si>
  <si>
    <t>SHIRAKAWA</t>
    <phoneticPr fontId="10"/>
  </si>
  <si>
    <t>MAEMURA</t>
    <phoneticPr fontId="10"/>
  </si>
  <si>
    <t>YAKUSHIJI</t>
    <phoneticPr fontId="10"/>
  </si>
  <si>
    <t>Humiaki</t>
    <phoneticPr fontId="10"/>
  </si>
  <si>
    <t>HIMENO</t>
    <phoneticPr fontId="10"/>
  </si>
  <si>
    <t>HUKUDA</t>
    <phoneticPr fontId="10"/>
  </si>
  <si>
    <t>TSURU</t>
    <phoneticPr fontId="10"/>
  </si>
  <si>
    <t>HASHIMOTO</t>
    <phoneticPr fontId="10"/>
  </si>
  <si>
    <t>Yusho</t>
    <phoneticPr fontId="10"/>
  </si>
  <si>
    <t>NONOUE</t>
    <phoneticPr fontId="10"/>
  </si>
  <si>
    <t>TOJO</t>
    <phoneticPr fontId="10"/>
  </si>
  <si>
    <t>KONISHI</t>
    <phoneticPr fontId="10"/>
  </si>
  <si>
    <t>MORIGA</t>
    <phoneticPr fontId="10"/>
  </si>
  <si>
    <t>Akinori</t>
    <phoneticPr fontId="10"/>
  </si>
  <si>
    <t>HUCHIGAMI</t>
    <phoneticPr fontId="10"/>
  </si>
  <si>
    <t>KOBATA</t>
    <phoneticPr fontId="10"/>
  </si>
  <si>
    <t>TAKAGI</t>
    <phoneticPr fontId="10"/>
  </si>
  <si>
    <t>MOTOYAMA</t>
    <phoneticPr fontId="10"/>
  </si>
  <si>
    <t>OHASHI</t>
    <phoneticPr fontId="10"/>
  </si>
  <si>
    <t>IMAMIYA</t>
    <phoneticPr fontId="10"/>
  </si>
  <si>
    <t>YABUUCHI</t>
    <phoneticPr fontId="10"/>
  </si>
  <si>
    <t>Yuzo</t>
    <phoneticPr fontId="10"/>
  </si>
  <si>
    <t>NIIZUMI</t>
    <phoneticPr fontId="10"/>
  </si>
  <si>
    <t>NOGUCHI</t>
    <phoneticPr fontId="10"/>
  </si>
  <si>
    <t>Jigen</t>
    <phoneticPr fontId="10"/>
  </si>
  <si>
    <t>KODAMA</t>
    <phoneticPr fontId="10"/>
  </si>
  <si>
    <t>Natsuhiro</t>
    <phoneticPr fontId="10"/>
  </si>
  <si>
    <t>EGASHIRA</t>
    <phoneticPr fontId="10"/>
  </si>
  <si>
    <t>Mikito</t>
    <phoneticPr fontId="10"/>
  </si>
  <si>
    <t>Yomoya</t>
    <phoneticPr fontId="10"/>
  </si>
  <si>
    <t>Kunimitsu</t>
    <phoneticPr fontId="10"/>
  </si>
  <si>
    <t xml:space="preserve">SHIOTA </t>
    <phoneticPr fontId="10"/>
  </si>
  <si>
    <t xml:space="preserve">ISHIMARU </t>
    <phoneticPr fontId="10"/>
  </si>
  <si>
    <t>Yuho</t>
    <phoneticPr fontId="10"/>
  </si>
  <si>
    <t>CHIBANA</t>
    <phoneticPr fontId="10"/>
  </si>
  <si>
    <t>HIKINO</t>
  </si>
  <si>
    <t>IDA</t>
  </si>
  <si>
    <t>Kuryu</t>
  </si>
  <si>
    <t>OZONO</t>
  </si>
  <si>
    <t>KOZAKI</t>
  </si>
  <si>
    <t>TAKAMI</t>
  </si>
  <si>
    <t>TENMA</t>
  </si>
  <si>
    <t>NAGAO</t>
  </si>
  <si>
    <t>Taido</t>
  </si>
  <si>
    <t>NOZAKI</t>
  </si>
  <si>
    <t>Masahide</t>
  </si>
  <si>
    <t>Ryu</t>
  </si>
  <si>
    <t>Tomoro</t>
  </si>
  <si>
    <t>MOMOTA</t>
  </si>
  <si>
    <t>Kenshin</t>
    <phoneticPr fontId="10"/>
  </si>
  <si>
    <t>KIMORI</t>
    <phoneticPr fontId="10"/>
  </si>
  <si>
    <t>Junya</t>
    <phoneticPr fontId="10"/>
  </si>
  <si>
    <t>RYAN</t>
    <phoneticPr fontId="10"/>
  </si>
  <si>
    <t>Zuton</t>
    <phoneticPr fontId="10"/>
  </si>
  <si>
    <t>FUJI</t>
    <phoneticPr fontId="10"/>
  </si>
  <si>
    <t>Torayasu</t>
    <phoneticPr fontId="10"/>
  </si>
  <si>
    <t>SHIMAZU</t>
    <phoneticPr fontId="10"/>
  </si>
  <si>
    <t>Katsuhiro</t>
    <phoneticPr fontId="10"/>
  </si>
  <si>
    <t>TORIGOE</t>
    <phoneticPr fontId="10"/>
  </si>
  <si>
    <t>Rion</t>
    <phoneticPr fontId="10"/>
  </si>
  <si>
    <t>KOBA</t>
    <phoneticPr fontId="10"/>
  </si>
  <si>
    <t>MARUBAYASHI</t>
    <phoneticPr fontId="10"/>
  </si>
  <si>
    <t>MATONO</t>
    <phoneticPr fontId="10"/>
  </si>
  <si>
    <t>KONNO</t>
    <phoneticPr fontId="10"/>
  </si>
  <si>
    <t>ASAKURA</t>
    <phoneticPr fontId="10"/>
  </si>
  <si>
    <t>ICHIMURA</t>
    <phoneticPr fontId="10"/>
  </si>
  <si>
    <t>Hirito</t>
    <phoneticPr fontId="10"/>
  </si>
  <si>
    <t>NODA</t>
    <phoneticPr fontId="10"/>
  </si>
  <si>
    <t>HAMADA</t>
    <phoneticPr fontId="10"/>
  </si>
  <si>
    <t>HIRAOKA</t>
    <phoneticPr fontId="10"/>
  </si>
  <si>
    <t>Kazunori</t>
    <phoneticPr fontId="10"/>
  </si>
  <si>
    <t>HUJIYAMA</t>
  </si>
  <si>
    <t>Hidaka</t>
  </si>
  <si>
    <t>Sei</t>
  </si>
  <si>
    <t>KATSUTA</t>
  </si>
  <si>
    <t xml:space="preserve">SHIGENOBU </t>
  </si>
  <si>
    <t xml:space="preserve">OGO </t>
  </si>
  <si>
    <t>HANI</t>
  </si>
  <si>
    <t>NOBUTANI</t>
  </si>
  <si>
    <t>SAEKI</t>
  </si>
  <si>
    <t>Shinta</t>
  </si>
  <si>
    <t>NAKAOKA</t>
  </si>
  <si>
    <t>MAWATARI</t>
  </si>
  <si>
    <t>Kenjiro</t>
    <phoneticPr fontId="10"/>
  </si>
  <si>
    <t>Towa</t>
  </si>
  <si>
    <t>HINOKUMA</t>
  </si>
  <si>
    <t>Yushi</t>
    <phoneticPr fontId="10"/>
  </si>
  <si>
    <t>Yuuichirou</t>
  </si>
  <si>
    <t>YOSHINAKA</t>
  </si>
  <si>
    <t xml:space="preserve">OI </t>
  </si>
  <si>
    <t>KOHAMA</t>
  </si>
  <si>
    <t>Kyota</t>
  </si>
  <si>
    <t>Tomohide</t>
  </si>
  <si>
    <t>SEKIGUCHI</t>
  </si>
  <si>
    <t>NAKACHI</t>
  </si>
  <si>
    <t>YANAGI</t>
    <phoneticPr fontId="10"/>
  </si>
  <si>
    <t>MITSUNAGA</t>
    <phoneticPr fontId="10"/>
  </si>
  <si>
    <t>HORINOUCHI</t>
    <phoneticPr fontId="10"/>
  </si>
  <si>
    <t>IWA</t>
    <phoneticPr fontId="10"/>
  </si>
  <si>
    <t>Takumu</t>
    <phoneticPr fontId="10"/>
  </si>
  <si>
    <t>IGUCHI</t>
    <phoneticPr fontId="10"/>
  </si>
  <si>
    <t>HIRATA</t>
    <phoneticPr fontId="10"/>
  </si>
  <si>
    <t>GOYA</t>
    <phoneticPr fontId="10"/>
  </si>
  <si>
    <t xml:space="preserve">IDA </t>
    <phoneticPr fontId="10"/>
  </si>
  <si>
    <t>Shoei</t>
    <phoneticPr fontId="10"/>
  </si>
  <si>
    <t>KIKUTA</t>
    <phoneticPr fontId="10"/>
  </si>
  <si>
    <t>WATARI</t>
    <phoneticPr fontId="10"/>
  </si>
  <si>
    <t>MIYACHI</t>
    <phoneticPr fontId="10"/>
  </si>
  <si>
    <t>Tasuku</t>
    <phoneticPr fontId="10"/>
  </si>
  <si>
    <t>SHIMOGAMA</t>
    <phoneticPr fontId="10"/>
  </si>
  <si>
    <t>Ishihara</t>
    <phoneticPr fontId="10"/>
  </si>
  <si>
    <t>Yuri</t>
    <phoneticPr fontId="10"/>
  </si>
  <si>
    <t>Miyazaki</t>
    <phoneticPr fontId="10"/>
  </si>
  <si>
    <t>Minegishi</t>
    <phoneticPr fontId="10"/>
  </si>
  <si>
    <t>Matsuo</t>
    <phoneticPr fontId="10"/>
  </si>
  <si>
    <t>Nakashima</t>
    <phoneticPr fontId="10"/>
  </si>
  <si>
    <t>Yamamori</t>
    <phoneticPr fontId="10"/>
  </si>
  <si>
    <t>Okada</t>
    <phoneticPr fontId="10"/>
  </si>
  <si>
    <t>Ino</t>
    <phoneticPr fontId="10"/>
  </si>
  <si>
    <t>Ichimura</t>
    <phoneticPr fontId="10"/>
  </si>
  <si>
    <t>Sshimizu</t>
    <phoneticPr fontId="10"/>
  </si>
  <si>
    <t>Yamada</t>
    <phoneticPr fontId="10"/>
  </si>
  <si>
    <t>Kajinishi</t>
    <phoneticPr fontId="10"/>
  </si>
  <si>
    <t>Toyama</t>
    <phoneticPr fontId="10"/>
  </si>
  <si>
    <t>Shodai</t>
    <phoneticPr fontId="10"/>
  </si>
  <si>
    <t>Nakama</t>
    <phoneticPr fontId="10"/>
  </si>
  <si>
    <t>Inoue</t>
    <phoneticPr fontId="10"/>
  </si>
  <si>
    <t>Yuwa</t>
    <phoneticPr fontId="10"/>
  </si>
  <si>
    <t>Yamaguchi</t>
    <phoneticPr fontId="10"/>
  </si>
  <si>
    <t>Yagi</t>
    <phoneticPr fontId="10"/>
  </si>
  <si>
    <t>Mori</t>
    <phoneticPr fontId="10"/>
  </si>
  <si>
    <t>Nakamura</t>
    <phoneticPr fontId="10"/>
  </si>
  <si>
    <t>Ito</t>
    <phoneticPr fontId="10"/>
  </si>
  <si>
    <t>Yamazato</t>
    <phoneticPr fontId="10"/>
  </si>
  <si>
    <t>Fujiyama</t>
    <phoneticPr fontId="10"/>
  </si>
  <si>
    <t>Hirako</t>
    <phoneticPr fontId="10"/>
  </si>
  <si>
    <t>Fujii</t>
    <phoneticPr fontId="10"/>
  </si>
  <si>
    <t>Hori</t>
    <phoneticPr fontId="10"/>
  </si>
  <si>
    <t>Fuga</t>
    <phoneticPr fontId="10"/>
  </si>
  <si>
    <t>Tsuruda</t>
    <phoneticPr fontId="10"/>
  </si>
  <si>
    <t>Maki</t>
    <phoneticPr fontId="10"/>
  </si>
  <si>
    <t>Miyachi</t>
    <phoneticPr fontId="10"/>
  </si>
  <si>
    <t>Aso</t>
    <phoneticPr fontId="10"/>
  </si>
  <si>
    <t>Yoshimura</t>
    <phoneticPr fontId="10"/>
  </si>
  <si>
    <t>KAWASHIRI</t>
  </si>
  <si>
    <t>SUMIDA</t>
  </si>
  <si>
    <t>Eigo</t>
  </si>
  <si>
    <t>YOSHIURA</t>
  </si>
  <si>
    <t>EGAMI</t>
  </si>
  <si>
    <t>NAKATA</t>
    <phoneticPr fontId="10"/>
  </si>
  <si>
    <t>Yasuma</t>
    <phoneticPr fontId="10"/>
  </si>
  <si>
    <t>SHIMOSAKODA</t>
    <phoneticPr fontId="10"/>
  </si>
  <si>
    <t>Mamoru</t>
    <phoneticPr fontId="10"/>
  </si>
  <si>
    <t>Sentaro</t>
    <phoneticPr fontId="10"/>
  </si>
  <si>
    <t>Kiyoto</t>
    <phoneticPr fontId="10"/>
  </si>
  <si>
    <t>KOFUJI</t>
    <phoneticPr fontId="10"/>
  </si>
  <si>
    <t>Yosei</t>
    <phoneticPr fontId="10"/>
  </si>
  <si>
    <t>ESHITA</t>
    <phoneticPr fontId="10"/>
  </si>
  <si>
    <t>TAGAWA</t>
    <phoneticPr fontId="10"/>
  </si>
  <si>
    <t>OKINA</t>
    <phoneticPr fontId="10"/>
  </si>
  <si>
    <t>Takara</t>
    <phoneticPr fontId="10"/>
  </si>
  <si>
    <t>FURUTA</t>
    <phoneticPr fontId="10"/>
  </si>
  <si>
    <t>NOMURA</t>
    <phoneticPr fontId="10"/>
  </si>
  <si>
    <t>AMATATSU</t>
    <phoneticPr fontId="10"/>
  </si>
  <si>
    <t>UEZONO</t>
  </si>
  <si>
    <t>TAGUCHI</t>
    <phoneticPr fontId="10"/>
  </si>
  <si>
    <t>OHMACHI</t>
    <phoneticPr fontId="10"/>
  </si>
  <si>
    <t>活水女子大</t>
  </si>
  <si>
    <t>久留米大</t>
  </si>
  <si>
    <t>宮崎大</t>
  </si>
  <si>
    <t>九州共立大</t>
  </si>
  <si>
    <t>九州情報大</t>
  </si>
  <si>
    <t>佐賀大</t>
  </si>
  <si>
    <t>産業医科大</t>
  </si>
  <si>
    <t>鹿屋体育大</t>
  </si>
  <si>
    <t>鹿児島大</t>
  </si>
  <si>
    <t>西南学院大</t>
  </si>
  <si>
    <t>ﾆｼﾆﾎﾝｺｳｷﾞｮｳﾀﾞｲｶﾞｸ</t>
  </si>
  <si>
    <t>折尾愛真短大</t>
  </si>
  <si>
    <t>491099</t>
  </si>
  <si>
    <t>名桜大</t>
  </si>
  <si>
    <t>熊本大</t>
  </si>
  <si>
    <t>西九州大</t>
  </si>
  <si>
    <t>大分大</t>
  </si>
  <si>
    <t>ﾀﾞｲｲﾁｺｳｶﾀﾞｲｶﾞｸ</t>
  </si>
  <si>
    <t>492314</t>
    <phoneticPr fontId="1"/>
  </si>
  <si>
    <t>第一工科大</t>
  </si>
  <si>
    <t>福岡教育大</t>
  </si>
  <si>
    <t>九州工業大</t>
  </si>
  <si>
    <t>九州大</t>
  </si>
  <si>
    <t>ｸﾙﾒｺｳｷﾞｮｳｺｳﾄｳｾﾝﾓﾝｶﾞｯｺｳ</t>
  </si>
  <si>
    <t>久留米工業高専</t>
  </si>
  <si>
    <t>宮崎公立大</t>
  </si>
  <si>
    <t>ｷｭｳｼｭｳｺｸｻｲﾀﾞｲｶﾞｸ</t>
  </si>
  <si>
    <t>ｷｭｳｼｭｳﾎｹﾝﾌｸｼﾀﾞｲｶﾞｸ</t>
  </si>
  <si>
    <t>九州保健福祉大</t>
  </si>
  <si>
    <t>ｻｾﾎﾞｺｳｷﾞｮｳｺｳﾄｳｾﾝﾓﾝｶﾞｯｺｳ</t>
  </si>
  <si>
    <t>鹿児島工業高専</t>
  </si>
  <si>
    <t>ｵｵｲﾀｺｳｷﾞｮｳｺｳﾄｳｾﾝﾓﾝｶﾞｯｺｳ</t>
  </si>
  <si>
    <t>北九州工業高等専門学校</t>
    <phoneticPr fontId="10"/>
  </si>
  <si>
    <t>ｷﾀｷｭｳｼｭｳｺｳｷﾞｮｳｺｳﾄｳｾﾝﾓﾝｶﾞｯｺｳ</t>
    <phoneticPr fontId="10"/>
  </si>
  <si>
    <t>496050</t>
  </si>
  <si>
    <t>大分工業高専</t>
  </si>
  <si>
    <t>北九州市立大学</t>
    <phoneticPr fontId="10"/>
  </si>
  <si>
    <t>ｷﾀｷｭｳｼｭｳｼﾘﾂﾀﾞｲｶﾞｸ</t>
    <phoneticPr fontId="10"/>
  </si>
  <si>
    <t>491028</t>
    <phoneticPr fontId="10"/>
  </si>
  <si>
    <t>北九州市立大</t>
    <phoneticPr fontId="10"/>
  </si>
  <si>
    <t>ﾅｶﾞｻｷｿｳｺﾞｳｶｶﾞｸﾀﾞｲｶﾞｸ</t>
  </si>
  <si>
    <t>ﾅｶﾞｻｷｹﾝﾘﾂﾀﾞｲｶﾞｸ</t>
    <phoneticPr fontId="10"/>
  </si>
  <si>
    <t>491092</t>
    <phoneticPr fontId="10"/>
  </si>
  <si>
    <t>長崎県立大</t>
    <phoneticPr fontId="10"/>
  </si>
  <si>
    <t>安永 衣織</t>
  </si>
  <si>
    <t>比嘉　彩乃</t>
  </si>
  <si>
    <t>江頭　南緒子</t>
  </si>
  <si>
    <t>森　佳奈子</t>
  </si>
  <si>
    <t>ﾓﾘ ｶﾅｺ</t>
  </si>
  <si>
    <t>001208</t>
  </si>
  <si>
    <t>藤丸　瑞季</t>
  </si>
  <si>
    <t>001117</t>
  </si>
  <si>
    <t>小池　萌加</t>
  </si>
  <si>
    <t>ｺｲｹ ﾓｴｶ</t>
  </si>
  <si>
    <t>由布　望愛</t>
  </si>
  <si>
    <t>ﾕﾌ ﾓｴ</t>
  </si>
  <si>
    <t>020203</t>
  </si>
  <si>
    <t>橋本　咲歩</t>
  </si>
  <si>
    <t>ﾊｼﾓﾄ ｻﾎ</t>
  </si>
  <si>
    <t>011204</t>
  </si>
  <si>
    <t>猪尾　菜々子</t>
  </si>
  <si>
    <t>武本　莉子</t>
  </si>
  <si>
    <t>ﾀｹﾓﾄ ﾘｺ</t>
  </si>
  <si>
    <t>三戸　萌果</t>
  </si>
  <si>
    <t>ﾐﾄ ﾓｴｶ</t>
  </si>
  <si>
    <t>970502</t>
  </si>
  <si>
    <t>970503</t>
  </si>
  <si>
    <t>990709</t>
  </si>
  <si>
    <t>991205</t>
  </si>
  <si>
    <t>990925</t>
  </si>
  <si>
    <t>990505</t>
  </si>
  <si>
    <t>990604</t>
  </si>
  <si>
    <t>松竹　美蕗</t>
  </si>
  <si>
    <t>990726</t>
  </si>
  <si>
    <t>010711</t>
  </si>
  <si>
    <t>010629</t>
  </si>
  <si>
    <t>髙橋︎︎　奈々</t>
  </si>
  <si>
    <t>010415</t>
  </si>
  <si>
    <t>田邉　百花</t>
  </si>
  <si>
    <t>ﾀﾅﾍﾞ ﾓﾓｶ</t>
  </si>
  <si>
    <t>011222</t>
  </si>
  <si>
    <t>寺田　奈津美</t>
  </si>
  <si>
    <t>ﾃﾗﾀﾞ ﾅﾂﾐ</t>
  </si>
  <si>
    <t>020525</t>
  </si>
  <si>
    <t>鳴瀧　美咲</t>
  </si>
  <si>
    <t>曽田　陽菜子</t>
  </si>
  <si>
    <t>本島　千愛</t>
  </si>
  <si>
    <t>ﾓﾄｼﾏ ﾁｱｷ</t>
  </si>
  <si>
    <t>中野　真帆</t>
  </si>
  <si>
    <t>ﾅｶﾉ ﾏﾎ</t>
  </si>
  <si>
    <t>入江　華帆</t>
  </si>
  <si>
    <t>ｲﾘｴ ｶﾎ</t>
  </si>
  <si>
    <t>021031</t>
  </si>
  <si>
    <t>川浪　萌香</t>
  </si>
  <si>
    <t>ｶﾜﾅﾐ ﾓｴｶ</t>
  </si>
  <si>
    <t>020922</t>
  </si>
  <si>
    <t>梅津　七翠</t>
  </si>
  <si>
    <t>ｳﾒﾂﾞ ﾅﾅﾐ</t>
  </si>
  <si>
    <t>ｸﾛｷ ﾐﾕｳ</t>
  </si>
  <si>
    <t>仲宗根　虹花</t>
  </si>
  <si>
    <t>ﾅｶｿﾈ ﾆｼﾞｶ</t>
  </si>
  <si>
    <t>手島　楓</t>
  </si>
  <si>
    <t>笠原　奈月</t>
  </si>
  <si>
    <t>山口　遥</t>
  </si>
  <si>
    <t>板平　遥香</t>
  </si>
  <si>
    <t>田代　恵美</t>
  </si>
  <si>
    <t>城戸　優来</t>
  </si>
  <si>
    <t>髙野　七海</t>
  </si>
  <si>
    <t>橋本　紗希</t>
  </si>
  <si>
    <t>上司　みのり</t>
  </si>
  <si>
    <t>森山　静穂</t>
  </si>
  <si>
    <t>石山　礼菜</t>
  </si>
  <si>
    <t>吉田　美優</t>
  </si>
  <si>
    <t>金子　茉央</t>
  </si>
  <si>
    <t>江口　のぞみ</t>
  </si>
  <si>
    <t>東口　ゆう</t>
  </si>
  <si>
    <t>髙松　奈未</t>
  </si>
  <si>
    <t>奈須　貴子</t>
  </si>
  <si>
    <t>秋山　愛莉</t>
  </si>
  <si>
    <t>山﨑　柚希</t>
  </si>
  <si>
    <t>ﾔﾏｻﾞｷ ﾕｷ</t>
  </si>
  <si>
    <t>千葉県</t>
  </si>
  <si>
    <t>伊藤　彩香</t>
  </si>
  <si>
    <t>ｲﾄｳ ｱﾔｶ</t>
  </si>
  <si>
    <t>020604</t>
  </si>
  <si>
    <t>村岡　芽依</t>
  </si>
  <si>
    <t>ﾑﾗｵｶ ﾒｲ</t>
  </si>
  <si>
    <t>久古　那妃</t>
  </si>
  <si>
    <t>ｷｭｳｺ ﾅｷﾞ</t>
  </si>
  <si>
    <t>秋山　優衣</t>
  </si>
  <si>
    <t>ｱｷﾔﾏ ﾕｲ</t>
  </si>
  <si>
    <t>佐藤　愛海</t>
  </si>
  <si>
    <t>ｻﾄｳ ｱﾐ</t>
  </si>
  <si>
    <t>西野　歩季</t>
  </si>
  <si>
    <t>ﾆｼﾉ ｱﾕｷ</t>
  </si>
  <si>
    <t>亀田　実咲</t>
  </si>
  <si>
    <t>ｶﾒﾀﾞ ﾐｻｷ</t>
  </si>
  <si>
    <t>020918</t>
  </si>
  <si>
    <t>鹿毛　邑嬉乃</t>
  </si>
  <si>
    <t>ｶｹﾞ ﾕｷﾉ</t>
  </si>
  <si>
    <t>030313</t>
  </si>
  <si>
    <t>合沢　実玲</t>
  </si>
  <si>
    <t>ｱｲｻﾞﾜ ﾐﾚｲ</t>
  </si>
  <si>
    <t>日夏　涼香</t>
  </si>
  <si>
    <t>ﾋﾅﾂ ﾘｮｳｶ</t>
  </si>
  <si>
    <t>德留　舞</t>
  </si>
  <si>
    <t>ﾄｸﾄﾞﾒ ﾏｲ</t>
  </si>
  <si>
    <t>020721</t>
  </si>
  <si>
    <t>藤江　愛奈</t>
  </si>
  <si>
    <t>ﾌｼﾞｴ ｱｲﾅ</t>
  </si>
  <si>
    <t>030228</t>
  </si>
  <si>
    <t>戸倉　瑛菜</t>
  </si>
  <si>
    <t>ﾄｸﾗ ｴｲﾅ</t>
  </si>
  <si>
    <t>末永　恋菜</t>
  </si>
  <si>
    <t>ｽｴﾅｶﾞ ｺｺﾅ</t>
  </si>
  <si>
    <t>020822</t>
  </si>
  <si>
    <t>原　あかり</t>
  </si>
  <si>
    <t>ﾊﾗ ｱｶﾘ</t>
  </si>
  <si>
    <t>高橋　和奏</t>
  </si>
  <si>
    <t>ﾀｶﾊｼ ﾜｶﾅ</t>
  </si>
  <si>
    <t>020520</t>
  </si>
  <si>
    <t>與座　歌音</t>
  </si>
  <si>
    <t>ﾖｻﾞ ｶﾉﾝ</t>
  </si>
  <si>
    <t>021007</t>
  </si>
  <si>
    <t>竹上　琴音</t>
  </si>
  <si>
    <t>ﾀｹｳｴ ｺﾄﾈ</t>
  </si>
  <si>
    <t>横須賀　玲奈</t>
  </si>
  <si>
    <t>ﾖｺｽｶ ﾚｲﾅ</t>
  </si>
  <si>
    <t>西川　優</t>
  </si>
  <si>
    <t>東　成美</t>
  </si>
  <si>
    <t>ｱｽﾞﾏ ﾅﾙﾐ</t>
  </si>
  <si>
    <t>居石　彩</t>
  </si>
  <si>
    <t>ｵﾘｲｼ ｱﾔ</t>
  </si>
  <si>
    <t>吉良　瑞希</t>
  </si>
  <si>
    <t>ｷﾗ ﾐｽﾞｷ</t>
  </si>
  <si>
    <t>栗原　悠里子</t>
  </si>
  <si>
    <t>ｸﾘﾊﾗ ﾕﾘｺ</t>
  </si>
  <si>
    <t>010614</t>
  </si>
  <si>
    <t>北村　伶華</t>
  </si>
  <si>
    <t>ｸﾘﾀﾞ ﾒｸﾞﾐ</t>
  </si>
  <si>
    <t>岡村　彩貴</t>
  </si>
  <si>
    <t>ｵｶﾑﾗ ｻｷ</t>
  </si>
  <si>
    <t>田中　千智</t>
  </si>
  <si>
    <t>ﾀﾅｶ ﾁｻﾄ</t>
  </si>
  <si>
    <t>長久　瑠厘</t>
  </si>
  <si>
    <t>ﾁｮｳｷｭｳ ﾙﾘ</t>
  </si>
  <si>
    <t>土山　知子</t>
  </si>
  <si>
    <t>ﾂﾁﾔﾏ ﾄﾓｺ</t>
  </si>
  <si>
    <t>山下　咲舞</t>
  </si>
  <si>
    <t>ﾔﾏｼﾀ ｴﾏｲ</t>
  </si>
  <si>
    <t>渡慶次　なな</t>
  </si>
  <si>
    <t>ﾄｹｼ ﾅﾅ</t>
    <phoneticPr fontId="10"/>
  </si>
  <si>
    <t>010110</t>
  </si>
  <si>
    <t>ﾎﾝﾀﾞ ｺﾄﾈ</t>
    <phoneticPr fontId="10"/>
  </si>
  <si>
    <t>名嘉眞　メグ</t>
    <rPh sb="2" eb="3">
      <t>マコト</t>
    </rPh>
    <phoneticPr fontId="1"/>
  </si>
  <si>
    <t>ﾅｶﾏ ﾒｸﾞ</t>
    <phoneticPr fontId="10"/>
  </si>
  <si>
    <t>大城　咲羅</t>
  </si>
  <si>
    <t>ｵｵｼﾛ ｻｸﾗ</t>
    <phoneticPr fontId="10"/>
  </si>
  <si>
    <t>樫山　妃和</t>
  </si>
  <si>
    <t>ｶｼﾔﾏ ﾋﾖﾘ</t>
  </si>
  <si>
    <t>桐島　葉奈</t>
  </si>
  <si>
    <t>ｷﾘｼﾏ ﾊﾅ</t>
  </si>
  <si>
    <t>久保井　さくら</t>
  </si>
  <si>
    <t>ｸﾎﾞｲ ｻｸﾗ</t>
  </si>
  <si>
    <t>白石　悠</t>
  </si>
  <si>
    <t>ｼﾗｲｼ ﾊﾙｶ</t>
  </si>
  <si>
    <t>伊達　美祈</t>
  </si>
  <si>
    <t>ﾀﾞﾃ ﾐﾉﾘ</t>
  </si>
  <si>
    <t>谷口　美愛</t>
  </si>
  <si>
    <t>ﾀﾆｸﾞﾁ ﾐｱ</t>
  </si>
  <si>
    <t>築地　麻里亜</t>
  </si>
  <si>
    <t>ﾂｷｼﾞ ﾏﾘｱ</t>
  </si>
  <si>
    <t>仲間　望郁</t>
  </si>
  <si>
    <t>ﾅｶﾏ ﾉｲ</t>
  </si>
  <si>
    <t>中村　清華</t>
  </si>
  <si>
    <t>ﾅｶﾑﾗ ｷﾖｶ</t>
  </si>
  <si>
    <t>021106</t>
  </si>
  <si>
    <t>橋口　采音</t>
  </si>
  <si>
    <t>ﾊｼｸﾞﾁ ｱﾔﾈ</t>
  </si>
  <si>
    <t>原口　舞衣</t>
  </si>
  <si>
    <t>ﾊﾗｸﾞﾁ ﾏｲ</t>
  </si>
  <si>
    <t>樋渡　結</t>
  </si>
  <si>
    <t>ﾋﾜﾀｼ ﾕｲ</t>
  </si>
  <si>
    <t>020919</t>
  </si>
  <si>
    <t>古堅　茉由子</t>
  </si>
  <si>
    <t>ﾌﾙｹﾞﾝ ﾏﾕｺ</t>
  </si>
  <si>
    <t>堀　愛音</t>
  </si>
  <si>
    <t>ﾎﾘ ｱｶﾈ</t>
  </si>
  <si>
    <t>021230</t>
  </si>
  <si>
    <t>前山　夏希</t>
  </si>
  <si>
    <t>ﾏｴﾔﾏ ﾅﾂｷ</t>
  </si>
  <si>
    <t>森　優依花</t>
  </si>
  <si>
    <t>ﾓﾘ ﾕｲｶ</t>
  </si>
  <si>
    <t>森山　穂南</t>
  </si>
  <si>
    <t>ﾓﾘﾔﾏ ﾎﾅﾐ</t>
  </si>
  <si>
    <t>山口　真実</t>
  </si>
  <si>
    <t>ﾔﾏｸﾞﾁ ﾏﾐ</t>
  </si>
  <si>
    <t>001011</t>
  </si>
  <si>
    <t>橋本　佳奈</t>
  </si>
  <si>
    <t>ﾊｼﾓﾄ ｶﾅ</t>
  </si>
  <si>
    <t>久永　学実</t>
  </si>
  <si>
    <t>ﾋｻﾅｶﾞ ﾏﾅﾐ</t>
  </si>
  <si>
    <t>021017</t>
  </si>
  <si>
    <t>宮崎　望</t>
  </si>
  <si>
    <t>ﾐﾔｻﾞｷ ﾉｿﾞﾐ</t>
  </si>
  <si>
    <t>大城　末愛優</t>
    <rPh sb="3" eb="4">
      <t>スエ</t>
    </rPh>
    <phoneticPr fontId="1"/>
  </si>
  <si>
    <t>ｵｵｼﾛ ﾏｱﾔ</t>
  </si>
  <si>
    <t>稲村　早紀</t>
  </si>
  <si>
    <t>ｲﾅﾑﾗ ｻｷ</t>
  </si>
  <si>
    <t>稲田　沙紀</t>
  </si>
  <si>
    <t>ｲﾅﾀﾞ ｻｷ</t>
  </si>
  <si>
    <t>020717</t>
  </si>
  <si>
    <t>栗田　紗衣</t>
  </si>
  <si>
    <t>ｸﾘﾀ ｻｴ</t>
  </si>
  <si>
    <t>010521</t>
  </si>
  <si>
    <t>上田　朱夏</t>
  </si>
  <si>
    <t>ｳｴﾀﾞ ｱﾔｶ</t>
  </si>
  <si>
    <t>田熊　礼奈</t>
  </si>
  <si>
    <t>ﾀｸﾞﾏ ﾚﾅ</t>
  </si>
  <si>
    <t>010117</t>
  </si>
  <si>
    <t>加藤　愛梨</t>
  </si>
  <si>
    <t>ｶﾄｳ ｱｲﾘ</t>
  </si>
  <si>
    <t>010915</t>
  </si>
  <si>
    <t>松永　彩葉</t>
  </si>
  <si>
    <t>ﾏﾂﾅｶﾞ ｲﾛﾊ</t>
  </si>
  <si>
    <t>山下　玲奈</t>
  </si>
  <si>
    <t>ﾔﾏｼﾀ ﾚｲﾅ</t>
  </si>
  <si>
    <t>錦戸　真菜</t>
  </si>
  <si>
    <t>ﾆｼｷﾄﾞ ﾏﾅ</t>
  </si>
  <si>
    <t>021113</t>
  </si>
  <si>
    <t>大池　英麻</t>
  </si>
  <si>
    <t>ｵｵｲｹ ｴﾏ</t>
  </si>
  <si>
    <t>竹島　佳子</t>
  </si>
  <si>
    <t>ﾀｹｼﾏ ｶｺ</t>
  </si>
  <si>
    <t>常廣　美羽</t>
  </si>
  <si>
    <t>ﾂﾈﾋﾛ ﾐﾊﾈ</t>
  </si>
  <si>
    <t>中塚　愛絵里</t>
  </si>
  <si>
    <t>ﾅｶﾂｶ ｱｴﾘ</t>
  </si>
  <si>
    <t>岸　天音</t>
  </si>
  <si>
    <t>ｷｼ ｱﾏﾈ</t>
  </si>
  <si>
    <t>030201</t>
  </si>
  <si>
    <t>黒木　向日葵</t>
  </si>
  <si>
    <t>ｸﾛｷ ﾋﾅﾀ</t>
  </si>
  <si>
    <t>牛尾　結香</t>
  </si>
  <si>
    <t>ｳｼｵ ﾕｲｶ</t>
  </si>
  <si>
    <t>垣内　優里</t>
  </si>
  <si>
    <t>ｶｷｳﾁ ﾕﾘ</t>
  </si>
  <si>
    <t>金子　真碧</t>
  </si>
  <si>
    <t>久保　希蘭々</t>
  </si>
  <si>
    <t>ｸﾎﾞ ｷﾗﾗ</t>
  </si>
  <si>
    <t>030321</t>
  </si>
  <si>
    <t>相田　真央</t>
  </si>
  <si>
    <t>ｿｳﾀﾞ ﾏｵ</t>
  </si>
  <si>
    <t>戸石川　奈津</t>
  </si>
  <si>
    <t>ﾄｲｼｶﾞﾜ ﾅﾂ</t>
  </si>
  <si>
    <t>020815</t>
  </si>
  <si>
    <t>平松　委穂里</t>
  </si>
  <si>
    <t>ﾋﾗﾏﾂ ｲｵﾘ</t>
  </si>
  <si>
    <t>020406</t>
  </si>
  <si>
    <t>渡部　鈴夏</t>
  </si>
  <si>
    <t>ﾜﾀﾅﾍﾞ ｽｽﾞｶ</t>
  </si>
  <si>
    <t>020509</t>
  </si>
  <si>
    <t>岩本　禎子</t>
  </si>
  <si>
    <t>ｲﾜﾓﾄ ﾖｼｺ</t>
  </si>
  <si>
    <t>岡本　梨華</t>
  </si>
  <si>
    <t>ｵｶﾓﾄ ﾘｶ</t>
  </si>
  <si>
    <t>021112</t>
  </si>
  <si>
    <t>古野　美咲</t>
  </si>
  <si>
    <t>ﾌﾙﾉ ﾐｻｷ</t>
  </si>
  <si>
    <t>021021</t>
  </si>
  <si>
    <t>中島　瑞歩</t>
  </si>
  <si>
    <t>ﾅｶｼﾏ ﾐｽﾞﾎ</t>
  </si>
  <si>
    <t>丹本　七緒</t>
  </si>
  <si>
    <t>ﾀﾝﾓﾄ ﾅﾅｵ</t>
  </si>
  <si>
    <t>宮路　紗暢</t>
  </si>
  <si>
    <t>ﾐﾔｼﾞ ｽｽﾞﾉ</t>
  </si>
  <si>
    <t>西本　愛璃</t>
  </si>
  <si>
    <t>ﾆｼﾓﾄ ｱｲﾘ</t>
  </si>
  <si>
    <t>中野　萌</t>
  </si>
  <si>
    <t>ﾅｶﾉ ﾓｴ</t>
  </si>
  <si>
    <t>338</t>
    <phoneticPr fontId="10"/>
  </si>
  <si>
    <t>藤井　美月</t>
  </si>
  <si>
    <t>ﾌｼﾞｲ ﾐﾂﾞｷ</t>
  </si>
  <si>
    <t>339</t>
    <phoneticPr fontId="10"/>
  </si>
  <si>
    <t>渡邉　結奈</t>
  </si>
  <si>
    <t>ﾜﾀﾅﾍﾞ ﾕﾅ</t>
  </si>
  <si>
    <t>340</t>
  </si>
  <si>
    <t>長畑　有香</t>
  </si>
  <si>
    <t>ﾅｶﾞﾊﾀ ﾕｳｶ</t>
  </si>
  <si>
    <t>020530</t>
  </si>
  <si>
    <t>341</t>
  </si>
  <si>
    <t>豊東　愛理沙</t>
  </si>
  <si>
    <t>ﾌﾞﾝﾄﾞｳ ｱﾘｻ</t>
  </si>
  <si>
    <t>342</t>
  </si>
  <si>
    <t>越猪　綾菜</t>
  </si>
  <si>
    <t>ｵｵｲ ｱﾔﾅ</t>
  </si>
  <si>
    <t>020424</t>
  </si>
  <si>
    <t>343</t>
  </si>
  <si>
    <t>野嶋　千里</t>
  </si>
  <si>
    <t>ﾉｼﾞﾏ ﾁｻﾄ</t>
  </si>
  <si>
    <t>344</t>
  </si>
  <si>
    <t>345</t>
  </si>
  <si>
    <t>346</t>
  </si>
  <si>
    <t>347</t>
  </si>
  <si>
    <t>348</t>
    <phoneticPr fontId="10"/>
  </si>
  <si>
    <t>松島　由衣</t>
  </si>
  <si>
    <t>349</t>
    <phoneticPr fontId="10"/>
  </si>
  <si>
    <t>岩井　友理</t>
  </si>
  <si>
    <t>ｲﾜｲ ﾕｳﾘ</t>
  </si>
  <si>
    <t>350</t>
  </si>
  <si>
    <t>石井　晶子</t>
  </si>
  <si>
    <t>ｲｼｲ ｱｷｺ</t>
  </si>
  <si>
    <t>351</t>
  </si>
  <si>
    <t>森　野乃花</t>
  </si>
  <si>
    <t>ﾓﾘ ﾉﾉｶ</t>
  </si>
  <si>
    <t>352</t>
  </si>
  <si>
    <t>小宮　ゆう</t>
  </si>
  <si>
    <t>ｺﾐﾔ ﾕｳ</t>
  </si>
  <si>
    <t>021109</t>
  </si>
  <si>
    <t>353</t>
  </si>
  <si>
    <t>山内　レイラ</t>
  </si>
  <si>
    <t>ﾔﾏｳﾁ ﾚｲﾗ</t>
  </si>
  <si>
    <t>354</t>
  </si>
  <si>
    <t>今　千容</t>
  </si>
  <si>
    <t>ｺﾝ ﾁﾋﾛ</t>
  </si>
  <si>
    <t>020501</t>
  </si>
  <si>
    <t>坂元　莉歩</t>
  </si>
  <si>
    <t>ｻｶﾓﾄ ﾘﾎ</t>
  </si>
  <si>
    <t>弓削　千夏</t>
  </si>
  <si>
    <t>ﾕｹﾞ ﾁﾅﾂ</t>
  </si>
  <si>
    <t>020813</t>
  </si>
  <si>
    <t>力武　舞衣</t>
  </si>
  <si>
    <t>ﾘｷﾀｹ ﾏｲ</t>
  </si>
  <si>
    <t>秋𠮷　桃花</t>
  </si>
  <si>
    <t>ｱｷﾖｼ ﾓﾓｶ</t>
  </si>
  <si>
    <t>020214</t>
  </si>
  <si>
    <t>大久保　茉広</t>
  </si>
  <si>
    <t>ｵｵｸﾎﾞ ﾏﾋﾛ</t>
  </si>
  <si>
    <t>袴田　愛可</t>
  </si>
  <si>
    <t>ﾊｶﾏﾀ ｱｲｶ</t>
  </si>
  <si>
    <t>020504</t>
  </si>
  <si>
    <t>平川　莉沙</t>
  </si>
  <si>
    <t>ﾋﾗｶﾜ ﾘｻ</t>
  </si>
  <si>
    <t>江川　未悠</t>
  </si>
  <si>
    <t>ｴｶﾞﾜ ﾐﾕ</t>
  </si>
  <si>
    <t>020727</t>
  </si>
  <si>
    <t>高見　早桜理</t>
  </si>
  <si>
    <t>ﾀｶﾐ ｻｵﾘ</t>
  </si>
  <si>
    <t>1</t>
    <phoneticPr fontId="1"/>
  </si>
  <si>
    <t>miku</t>
  </si>
  <si>
    <t>iori</t>
  </si>
  <si>
    <t>asana</t>
  </si>
  <si>
    <t>miki</t>
  </si>
  <si>
    <t>mayu</t>
  </si>
  <si>
    <t>ayano</t>
  </si>
  <si>
    <t>naoko</t>
  </si>
  <si>
    <t>kanako</t>
  </si>
  <si>
    <t>mizuki</t>
  </si>
  <si>
    <t>moeka</t>
  </si>
  <si>
    <t>YUFU</t>
  </si>
  <si>
    <t>moe</t>
  </si>
  <si>
    <t>saho</t>
  </si>
  <si>
    <t>ruruna</t>
  </si>
  <si>
    <t>ririsa</t>
  </si>
  <si>
    <t>sayaka</t>
  </si>
  <si>
    <t>nanako</t>
  </si>
  <si>
    <t>mai</t>
  </si>
  <si>
    <t>riko</t>
  </si>
  <si>
    <t>MITO</t>
  </si>
  <si>
    <t>nanaka</t>
  </si>
  <si>
    <t>yuka</t>
  </si>
  <si>
    <t>mikako</t>
  </si>
  <si>
    <t>natsuki</t>
  </si>
  <si>
    <t>momoka</t>
  </si>
  <si>
    <t>yuna</t>
  </si>
  <si>
    <t>mayumi</t>
  </si>
  <si>
    <t>nami</t>
  </si>
  <si>
    <t>rika</t>
  </si>
  <si>
    <t>kana</t>
  </si>
  <si>
    <t>fumika</t>
  </si>
  <si>
    <t>moka</t>
  </si>
  <si>
    <t>seina</t>
  </si>
  <si>
    <t>erina</t>
  </si>
  <si>
    <t>kyoka</t>
  </si>
  <si>
    <t>harumi</t>
  </si>
  <si>
    <t>miro</t>
  </si>
  <si>
    <t>akari</t>
  </si>
  <si>
    <t>maria</t>
  </si>
  <si>
    <t>ami</t>
  </si>
  <si>
    <t>hana</t>
  </si>
  <si>
    <t>misa</t>
  </si>
  <si>
    <t>moeko</t>
  </si>
  <si>
    <t>ayaka</t>
  </si>
  <si>
    <t>maho</t>
  </si>
  <si>
    <t>mana</t>
  </si>
  <si>
    <t>saya</t>
  </si>
  <si>
    <t>marino</t>
  </si>
  <si>
    <t>narimi</t>
  </si>
  <si>
    <t>honoka</t>
  </si>
  <si>
    <t>aoi</t>
  </si>
  <si>
    <t>yuika</t>
  </si>
  <si>
    <t>rion</t>
  </si>
  <si>
    <t>nanami</t>
  </si>
  <si>
    <t>yuki</t>
  </si>
  <si>
    <t>jui</t>
  </si>
  <si>
    <t>chihiro</t>
  </si>
  <si>
    <t>IKU</t>
  </si>
  <si>
    <t>maki</t>
  </si>
  <si>
    <t>ririka</t>
  </si>
  <si>
    <t>remi</t>
  </si>
  <si>
    <t>ayu</t>
  </si>
  <si>
    <t>mei</t>
  </si>
  <si>
    <t>kasumi</t>
  </si>
  <si>
    <t>nana</t>
  </si>
  <si>
    <t>nonoka</t>
  </si>
  <si>
    <t>shiina</t>
  </si>
  <si>
    <t>TERADA</t>
  </si>
  <si>
    <t>natsumi</t>
  </si>
  <si>
    <t>erika</t>
  </si>
  <si>
    <t>misaki</t>
  </si>
  <si>
    <t>yui</t>
  </si>
  <si>
    <t>maiko</t>
  </si>
  <si>
    <t>an</t>
  </si>
  <si>
    <t>ayane</t>
  </si>
  <si>
    <t>kae</t>
  </si>
  <si>
    <t>ichika</t>
  </si>
  <si>
    <t>manase</t>
  </si>
  <si>
    <t>miyu</t>
  </si>
  <si>
    <t>haruka</t>
  </si>
  <si>
    <t>kako</t>
  </si>
  <si>
    <t>yuri</t>
  </si>
  <si>
    <t>yukiko</t>
  </si>
  <si>
    <t>hinase</t>
  </si>
  <si>
    <t>wakana</t>
  </si>
  <si>
    <t>suzuha</t>
  </si>
  <si>
    <t>shion</t>
  </si>
  <si>
    <t>hinako</t>
  </si>
  <si>
    <t>momoko</t>
  </si>
  <si>
    <t>amane</t>
  </si>
  <si>
    <t>ayumi</t>
  </si>
  <si>
    <t>shiho</t>
  </si>
  <si>
    <t>MOTOSHIMA</t>
  </si>
  <si>
    <t>chiaki</t>
  </si>
  <si>
    <t>chika</t>
  </si>
  <si>
    <t>shiori</t>
  </si>
  <si>
    <t>kaho</t>
  </si>
  <si>
    <t>KAWANAMI</t>
  </si>
  <si>
    <t>UMEZU</t>
  </si>
  <si>
    <t>tomomi</t>
  </si>
  <si>
    <t>minami</t>
  </si>
  <si>
    <t>tamami</t>
  </si>
  <si>
    <t>aira</t>
  </si>
  <si>
    <t>NAKASONE</t>
  </si>
  <si>
    <t>nijika</t>
  </si>
  <si>
    <t>kurumi</t>
  </si>
  <si>
    <t>aoka</t>
  </si>
  <si>
    <t>kaede</t>
  </si>
  <si>
    <t>ruka</t>
  </si>
  <si>
    <t>asa</t>
  </si>
  <si>
    <t>airi</t>
  </si>
  <si>
    <t>sakurako</t>
  </si>
  <si>
    <t>megumi</t>
  </si>
  <si>
    <t>saki</t>
  </si>
  <si>
    <t>minori</t>
  </si>
  <si>
    <t>shizuho</t>
  </si>
  <si>
    <t>yuma</t>
  </si>
  <si>
    <t>maoko</t>
  </si>
  <si>
    <t>saaya</t>
  </si>
  <si>
    <t>kanon</t>
  </si>
  <si>
    <t>emika</t>
  </si>
  <si>
    <t>GOMPEI</t>
  </si>
  <si>
    <t>yukina</t>
  </si>
  <si>
    <t>hina</t>
  </si>
  <si>
    <t>reina</t>
  </si>
  <si>
    <t>mao</t>
  </si>
  <si>
    <t>nozomi</t>
  </si>
  <si>
    <t>yu</t>
  </si>
  <si>
    <t>yoshino</t>
  </si>
  <si>
    <t>jun</t>
  </si>
  <si>
    <t>aiki</t>
  </si>
  <si>
    <t>kirari</t>
  </si>
  <si>
    <t>maron</t>
  </si>
  <si>
    <t>takako</t>
  </si>
  <si>
    <t>mio</t>
  </si>
  <si>
    <t>momone</t>
  </si>
  <si>
    <t>nao</t>
  </si>
  <si>
    <t>YAMAZAKI</t>
  </si>
  <si>
    <t>MURAOKA</t>
  </si>
  <si>
    <t>KYUKO</t>
  </si>
  <si>
    <t>nagi</t>
  </si>
  <si>
    <t>NISHINO</t>
  </si>
  <si>
    <t>ayuki</t>
  </si>
  <si>
    <t>KAGE</t>
  </si>
  <si>
    <t>yukino</t>
  </si>
  <si>
    <t>AIZAWA</t>
  </si>
  <si>
    <t>mirei</t>
  </si>
  <si>
    <t>HINATSU</t>
  </si>
  <si>
    <t>ryoka</t>
  </si>
  <si>
    <t>TOKUDOME</t>
  </si>
  <si>
    <t>FUJIE</t>
  </si>
  <si>
    <t>aina</t>
  </si>
  <si>
    <t>TOKURA</t>
  </si>
  <si>
    <t>eina</t>
  </si>
  <si>
    <t>kokona</t>
  </si>
  <si>
    <t>YOZA</t>
  </si>
  <si>
    <t>mami</t>
  </si>
  <si>
    <t>TAKEUE</t>
  </si>
  <si>
    <t>kotone</t>
  </si>
  <si>
    <t>tamao</t>
  </si>
  <si>
    <t>aki</t>
  </si>
  <si>
    <t>YOKOSUKA</t>
  </si>
  <si>
    <t>tomoka</t>
  </si>
  <si>
    <t>kaoru</t>
  </si>
  <si>
    <t>mako</t>
  </si>
  <si>
    <t>hanako</t>
  </si>
  <si>
    <t>AZUMA</t>
  </si>
  <si>
    <t>narumi</t>
  </si>
  <si>
    <t>ORIISHI</t>
  </si>
  <si>
    <t>aya</t>
  </si>
  <si>
    <t>etsuko</t>
  </si>
  <si>
    <t>nene</t>
  </si>
  <si>
    <t>manami</t>
  </si>
  <si>
    <t>kokoro</t>
  </si>
  <si>
    <t>yuriko</t>
  </si>
  <si>
    <t>reika</t>
  </si>
  <si>
    <t>yuko</t>
  </si>
  <si>
    <t>KURIDA</t>
  </si>
  <si>
    <t>JIMBAYASHI</t>
  </si>
  <si>
    <t>chisato</t>
  </si>
  <si>
    <t>CHOKYU</t>
  </si>
  <si>
    <t>ruri</t>
  </si>
  <si>
    <t>TSUCHIYAMA</t>
  </si>
  <si>
    <t>tomoko</t>
  </si>
  <si>
    <t>emai</t>
  </si>
  <si>
    <t>KUROSAWA</t>
  </si>
  <si>
    <t>hideka</t>
  </si>
  <si>
    <t>fuka</t>
  </si>
  <si>
    <t>shuri</t>
  </si>
  <si>
    <t>TOKESHI</t>
  </si>
  <si>
    <t>megu</t>
  </si>
  <si>
    <t>sakura</t>
  </si>
  <si>
    <t>KASHIYAMA</t>
  </si>
  <si>
    <t>hiyori</t>
  </si>
  <si>
    <t>KIRISHIMA</t>
  </si>
  <si>
    <t>KUBOI</t>
  </si>
  <si>
    <t>DATE</t>
  </si>
  <si>
    <t>mia</t>
  </si>
  <si>
    <t>TSUKIJI</t>
  </si>
  <si>
    <t>noi</t>
  </si>
  <si>
    <t>kiyoka</t>
  </si>
  <si>
    <t>HIWATASHI</t>
  </si>
  <si>
    <t>FURUGEN</t>
  </si>
  <si>
    <t>mayuko</t>
  </si>
  <si>
    <t>HORI</t>
  </si>
  <si>
    <t>akane</t>
  </si>
  <si>
    <t>MAEYAMA</t>
  </si>
  <si>
    <t>honami</t>
  </si>
  <si>
    <t>HISANAGA</t>
  </si>
  <si>
    <t>maaya</t>
  </si>
  <si>
    <t>INAMURA</t>
  </si>
  <si>
    <t>sae</t>
  </si>
  <si>
    <t>sumika</t>
  </si>
  <si>
    <t>hinata</t>
  </si>
  <si>
    <t>TAGUMA</t>
  </si>
  <si>
    <t>rena</t>
  </si>
  <si>
    <t>YUASA</t>
  </si>
  <si>
    <t>hitomi</t>
  </si>
  <si>
    <t>hinami</t>
  </si>
  <si>
    <t>noriko</t>
  </si>
  <si>
    <t>iroha</t>
  </si>
  <si>
    <t>NISHIKIDO</t>
  </si>
  <si>
    <t>OIKE</t>
  </si>
  <si>
    <t>ema</t>
  </si>
  <si>
    <t>TAKESHIMA</t>
  </si>
  <si>
    <t>TSUNEHIRO</t>
  </si>
  <si>
    <t>mihane</t>
  </si>
  <si>
    <t>aeri</t>
  </si>
  <si>
    <t>KISHI</t>
  </si>
  <si>
    <t>USHIO</t>
  </si>
  <si>
    <t>kirara</t>
  </si>
  <si>
    <t>TOISHIGAWA</t>
  </si>
  <si>
    <t>natsu</t>
  </si>
  <si>
    <t>HIRAMATSU</t>
  </si>
  <si>
    <t>suzuka</t>
  </si>
  <si>
    <t>yoshiko</t>
  </si>
  <si>
    <t>mizuho</t>
  </si>
  <si>
    <t>TAMMOTO</t>
  </si>
  <si>
    <t>nanao</t>
  </si>
  <si>
    <t>MIYAJI</t>
  </si>
  <si>
    <t>suzuno</t>
  </si>
  <si>
    <t>NISHIMOTO</t>
  </si>
  <si>
    <t>NAGAHATA</t>
  </si>
  <si>
    <t>BUNDO</t>
  </si>
  <si>
    <t>arisa</t>
  </si>
  <si>
    <t>OI</t>
  </si>
  <si>
    <t>ayana</t>
  </si>
  <si>
    <t>NOJIMA</t>
  </si>
  <si>
    <t>koyuki</t>
  </si>
  <si>
    <t>kozue</t>
  </si>
  <si>
    <t>IWAI</t>
  </si>
  <si>
    <t>ISHII</t>
  </si>
  <si>
    <t>akiko</t>
  </si>
  <si>
    <t>KOMIYA</t>
  </si>
  <si>
    <t>reira</t>
  </si>
  <si>
    <t>KON</t>
  </si>
  <si>
    <t>riho</t>
  </si>
  <si>
    <t>chinatsu</t>
  </si>
  <si>
    <t>RIKITAKE</t>
  </si>
  <si>
    <t>mahiro</t>
  </si>
  <si>
    <t>HAKAMATA</t>
  </si>
  <si>
    <t>aika</t>
  </si>
  <si>
    <t>risa</t>
  </si>
  <si>
    <t>EGAWA</t>
  </si>
  <si>
    <t>saori</t>
  </si>
  <si>
    <t>久留米大学</t>
    <phoneticPr fontId="10"/>
  </si>
  <si>
    <t>ｸﾙﾒﾀﾞｲｶﾞｸ</t>
    <phoneticPr fontId="10"/>
  </si>
  <si>
    <t>492276</t>
    <phoneticPr fontId="10"/>
  </si>
  <si>
    <t>久留米大</t>
    <phoneticPr fontId="10"/>
  </si>
  <si>
    <t>種目①</t>
    <rPh sb="0" eb="2">
      <t>シュモク</t>
    </rPh>
    <phoneticPr fontId="1"/>
  </si>
  <si>
    <t>種目②</t>
    <rPh sb="0" eb="2">
      <t>シュモク</t>
    </rPh>
    <phoneticPr fontId="1"/>
  </si>
  <si>
    <t>種目③</t>
    <rPh sb="0" eb="2">
      <t>シュモク</t>
    </rPh>
    <phoneticPr fontId="1"/>
  </si>
  <si>
    <t>ｍ</t>
    <phoneticPr fontId="1"/>
  </si>
  <si>
    <t>19/5/19</t>
    <phoneticPr fontId="1"/>
  </si>
  <si>
    <t>第2回学連競技会</t>
    <phoneticPr fontId="1"/>
  </si>
  <si>
    <t>西日本シティ銀行　港町支店</t>
    <rPh sb="0" eb="1">
      <t>ニシ</t>
    </rPh>
    <rPh sb="1" eb="3">
      <t>ニホン</t>
    </rPh>
    <rPh sb="6" eb="8">
      <t>ギンコウ</t>
    </rPh>
    <rPh sb="9" eb="11">
      <t>ミナトマチ</t>
    </rPh>
    <rPh sb="11" eb="13">
      <t>シテン</t>
    </rPh>
    <phoneticPr fontId="1"/>
  </si>
  <si>
    <t>普通口座　　3073990</t>
    <rPh sb="0" eb="4">
      <t>フツウコウザ</t>
    </rPh>
    <phoneticPr fontId="1"/>
  </si>
  <si>
    <t>九州学生陸上競技連盟　会計　樫村　郁哉</t>
    <rPh sb="0" eb="2">
      <t xml:space="preserve">キュウシュウリクジョウ </t>
    </rPh>
    <rPh sb="2" eb="4">
      <t xml:space="preserve">ガクセイ </t>
    </rPh>
    <rPh sb="4" eb="8">
      <t xml:space="preserve">リクジョウキョウギレンメ </t>
    </rPh>
    <rPh sb="8" eb="10">
      <t xml:space="preserve">レンメイ </t>
    </rPh>
    <rPh sb="11" eb="13">
      <t xml:space="preserve">カイケイ </t>
    </rPh>
    <rPh sb="14" eb="16">
      <t>カシムラ</t>
    </rPh>
    <rPh sb="17" eb="19">
      <t>イクヤ</t>
    </rPh>
    <phoneticPr fontId="1"/>
  </si>
  <si>
    <t>ハンマー投(ｼﾞｭﾆｱ)</t>
    <rPh sb="4" eb="5">
      <t>トウ</t>
    </rPh>
    <phoneticPr fontId="1"/>
  </si>
  <si>
    <t>やり投(ｼﾞｭﾆｱ)</t>
    <rPh sb="2" eb="3">
      <t>トウ</t>
    </rPh>
    <phoneticPr fontId="1"/>
  </si>
  <si>
    <t>200m</t>
  </si>
  <si>
    <t>5000m</t>
  </si>
  <si>
    <t>100mH</t>
  </si>
  <si>
    <t>走高跳</t>
    <rPh sb="0" eb="1">
      <t>ハシ</t>
    </rPh>
    <rPh sb="1" eb="3">
      <t>ダカト</t>
    </rPh>
    <phoneticPr fontId="1"/>
  </si>
  <si>
    <t>棒高跳</t>
    <rPh sb="0" eb="1">
      <t>ボウ</t>
    </rPh>
    <rPh sb="1" eb="3">
      <t>ダカト</t>
    </rPh>
    <phoneticPr fontId="1"/>
  </si>
  <si>
    <t>走幅跳</t>
    <rPh sb="0" eb="2">
      <t>ソウハバ</t>
    </rPh>
    <rPh sb="2" eb="3">
      <t>ト</t>
    </rPh>
    <phoneticPr fontId="1"/>
  </si>
  <si>
    <t>砲丸投(ｼﾞｭﾆｱ)</t>
    <phoneticPr fontId="1"/>
  </si>
  <si>
    <t>円盤投(ｼﾞｭﾆｱ)</t>
    <rPh sb="0" eb="3">
      <t>エンバンナゲ</t>
    </rPh>
    <phoneticPr fontId="1"/>
  </si>
  <si>
    <t>やり投(ｼﾞｭﾆｱ)</t>
    <rPh sb="2" eb="3">
      <t>ナ</t>
    </rPh>
    <phoneticPr fontId="1"/>
  </si>
  <si>
    <t>100m</t>
  </si>
  <si>
    <t>400m</t>
  </si>
  <si>
    <t>800m</t>
  </si>
  <si>
    <t>1500m</t>
  </si>
  <si>
    <t>走高跳</t>
    <rPh sb="0" eb="1">
      <t>ハシ</t>
    </rPh>
    <phoneticPr fontId="1"/>
  </si>
  <si>
    <t>棒高跳</t>
    <rPh sb="0" eb="1">
      <t>ボウ</t>
    </rPh>
    <rPh sb="1" eb="2">
      <t>タカ</t>
    </rPh>
    <rPh sb="2" eb="3">
      <t>ト</t>
    </rPh>
    <phoneticPr fontId="1"/>
  </si>
  <si>
    <t>砲丸投</t>
  </si>
  <si>
    <t>円盤投</t>
  </si>
  <si>
    <t>ハンマー投</t>
  </si>
  <si>
    <t>やり投</t>
  </si>
  <si>
    <t>円盤投(ｼﾞｭﾆｱ)</t>
    <phoneticPr fontId="1"/>
  </si>
  <si>
    <t>ハンマー投(ｼﾞｭﾆｱ)</t>
    <phoneticPr fontId="1"/>
  </si>
  <si>
    <t>やり投(ｼﾞｭﾆｱ)</t>
    <phoneticPr fontId="1"/>
  </si>
  <si>
    <t>学連競技会　申込</t>
    <rPh sb="0" eb="2">
      <t>ガクレン</t>
    </rPh>
    <rPh sb="2" eb="5">
      <t>キョウギカイモウシコミ</t>
    </rPh>
    <phoneticPr fontId="1"/>
  </si>
  <si>
    <t>42</t>
  </si>
  <si>
    <t>40</t>
  </si>
  <si>
    <t>45</t>
  </si>
  <si>
    <t>41</t>
  </si>
  <si>
    <t>46</t>
  </si>
  <si>
    <t>47</t>
  </si>
  <si>
    <t>43</t>
  </si>
  <si>
    <t>44</t>
  </si>
  <si>
    <t>学連競技会　人数チェックシート</t>
    <rPh sb="6" eb="8">
      <t>ニンズウ</t>
    </rPh>
    <phoneticPr fontId="1"/>
  </si>
  <si>
    <t>学連競技会　明細書</t>
    <rPh sb="0" eb="2">
      <t>ガクレン</t>
    </rPh>
    <rPh sb="2" eb="5">
      <t>キョウギカイ</t>
    </rPh>
    <rPh sb="6" eb="9">
      <t>メイサイショ</t>
    </rPh>
    <phoneticPr fontId="1"/>
  </si>
  <si>
    <t>学連競技会　女子申込様式Ⅰ</t>
    <rPh sb="6" eb="8">
      <t>ジョシ</t>
    </rPh>
    <rPh sb="8" eb="10">
      <t>モウシコミ</t>
    </rPh>
    <rPh sb="10" eb="12">
      <t>ヨウシキ</t>
    </rPh>
    <phoneticPr fontId="1"/>
  </si>
  <si>
    <t>学連競技会　男子申込様式Ⅰ</t>
    <rPh sb="6" eb="8">
      <t>ダンシ</t>
    </rPh>
    <rPh sb="8" eb="10">
      <t>モウシコミ</t>
    </rPh>
    <rPh sb="10" eb="12">
      <t>ヨウシキ</t>
    </rPh>
    <phoneticPr fontId="1"/>
  </si>
  <si>
    <t>廣田　歩夢</t>
  </si>
  <si>
    <t>ﾋﾛﾀ ｱﾕﾑ</t>
  </si>
  <si>
    <t>980418</t>
  </si>
  <si>
    <t>HIROTA</t>
  </si>
  <si>
    <t>浜井　堅成</t>
  </si>
  <si>
    <t>ﾊﾏｲ ｹﾝｾｲ</t>
  </si>
  <si>
    <t>HAMAI</t>
  </si>
  <si>
    <t>松下　洸己</t>
  </si>
  <si>
    <t>ﾏﾂｼﾀ ｺｳｷ</t>
  </si>
  <si>
    <t>Koki</t>
  </si>
  <si>
    <t>木野　峻</t>
  </si>
  <si>
    <t>ｷﾉ ｼｭﾝ</t>
  </si>
  <si>
    <t>991008</t>
  </si>
  <si>
    <t>KINO</t>
  </si>
  <si>
    <t>Shun</t>
  </si>
  <si>
    <t>日野　和馬</t>
  </si>
  <si>
    <t>ﾋﾉ ｶｽﾞﾏ</t>
  </si>
  <si>
    <t>HINO</t>
  </si>
  <si>
    <t>Kazuma</t>
  </si>
  <si>
    <t>安達　晴海</t>
  </si>
  <si>
    <t>ｱﾀﾞﾁ ﾊﾙﾐ</t>
  </si>
  <si>
    <t>030107</t>
  </si>
  <si>
    <t>ADACHI</t>
  </si>
  <si>
    <t>Harumi</t>
  </si>
  <si>
    <t>原田　凌</t>
  </si>
  <si>
    <t>ﾊﾗﾀﾞ ﾘｮｳ</t>
  </si>
  <si>
    <t>030317</t>
  </si>
  <si>
    <t>槇　優太</t>
  </si>
  <si>
    <t>ﾏｷ ﾕｳﾀ</t>
  </si>
  <si>
    <t xml:space="preserve">MAKI </t>
  </si>
  <si>
    <t>YUTA</t>
  </si>
  <si>
    <t>鵜野　晃輔</t>
  </si>
  <si>
    <t>ｳﾉ ｺｳｽｹ</t>
  </si>
  <si>
    <t>UNO</t>
  </si>
  <si>
    <t>Kosuke</t>
  </si>
  <si>
    <t>高岡　雄大</t>
  </si>
  <si>
    <t>ﾀｶｵｶ ﾕｳﾀﾞｲ</t>
  </si>
  <si>
    <t>TAKAOKA</t>
  </si>
  <si>
    <t>古澤　竜也</t>
  </si>
  <si>
    <t>ﾌﾙｻﾜ ﾀﾂﾔ</t>
  </si>
  <si>
    <t>FURUSAWA</t>
  </si>
  <si>
    <t>Tatsuya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</si>
</sst>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0_);[Red]\(0\)"/>
    <numFmt numFmtId="177" formatCode="#,###&quot;人&quot;"/>
    <numFmt numFmtId="178" formatCode="_ &quot;¥&quot;* #,##0_ ;[Red]_ &quot;¥&quot;* \-#,##0_ ;_ &quot;¥&quot;* &quot; - &quot;_ ;_ @_ "/>
    <numFmt numFmtId="179" formatCode="0&quot;人&quot;"/>
    <numFmt numFmtId="180" formatCode="0_ "/>
    <numFmt numFmtId="181" formatCode="&quot;¥&quot;#,##0_);[Red]\(&quot;¥&quot;#,##0\)"/>
  </numFmts>
  <fonts count="50">
    <font>
      <sz val="11"/>
      <color theme="1"/>
      <name val="Yu Gothic"/>
      <family val="2"/>
      <charset val="128"/>
      <scheme val="minor"/>
    </font>
    <font>
      <sz val="6"/>
      <name val="Yu Gothic"/>
      <family val="2"/>
      <charset val="128"/>
      <scheme val="minor"/>
    </font>
    <font>
      <sz val="11"/>
      <name val="ＭＳ Ｐゴシック"/>
      <family val="3"/>
      <charset val="128"/>
    </font>
    <font>
      <sz val="11"/>
      <color theme="1"/>
      <name val="メイリオ"/>
      <family val="3"/>
      <charset val="128"/>
    </font>
    <font>
      <sz val="12"/>
      <color theme="1"/>
      <name val="メイリオ"/>
      <family val="3"/>
      <charset val="128"/>
    </font>
    <font>
      <sz val="20"/>
      <color theme="1"/>
      <name val="メイリオ"/>
      <family val="3"/>
      <charset val="128"/>
    </font>
    <font>
      <sz val="9"/>
      <color theme="1"/>
      <name val="メイリオ"/>
      <family val="3"/>
      <charset val="128"/>
    </font>
    <font>
      <sz val="14"/>
      <color theme="1"/>
      <name val="メイリオ"/>
      <family val="3"/>
      <charset val="128"/>
    </font>
    <font>
      <sz val="10"/>
      <color theme="1"/>
      <name val="メイリオ"/>
      <family val="3"/>
      <charset val="128"/>
    </font>
    <font>
      <sz val="11"/>
      <name val="ＭＳ ゴシック"/>
      <family val="3"/>
      <charset val="128"/>
    </font>
    <font>
      <sz val="6"/>
      <name val="ＭＳ Ｐゴシック"/>
      <family val="3"/>
      <charset val="128"/>
    </font>
    <font>
      <sz val="11"/>
      <name val="ＭＳ Ｐ明朝"/>
      <family val="1"/>
      <charset val="128"/>
    </font>
    <font>
      <sz val="11"/>
      <color theme="1"/>
      <name val="Yu Gothic"/>
      <family val="2"/>
      <charset val="128"/>
      <scheme val="minor"/>
    </font>
    <font>
      <sz val="36"/>
      <color theme="1"/>
      <name val="メイリオ"/>
      <family val="3"/>
      <charset val="128"/>
    </font>
    <font>
      <b/>
      <sz val="18"/>
      <color theme="1"/>
      <name val="メイリオ"/>
      <family val="3"/>
      <charset val="128"/>
    </font>
    <font>
      <b/>
      <sz val="11"/>
      <color theme="1"/>
      <name val="メイリオ"/>
      <family val="3"/>
      <charset val="128"/>
    </font>
    <font>
      <b/>
      <sz val="14"/>
      <color theme="1"/>
      <name val="メイリオ"/>
      <family val="3"/>
      <charset val="128"/>
    </font>
    <font>
      <b/>
      <sz val="16"/>
      <color theme="1"/>
      <name val="メイリオ"/>
      <family val="3"/>
      <charset val="128"/>
    </font>
    <font>
      <sz val="16"/>
      <color theme="1"/>
      <name val="メイリオ"/>
      <family val="3"/>
      <charset val="128"/>
    </font>
    <font>
      <sz val="18"/>
      <color rgb="FFFF0000"/>
      <name val="メイリオ"/>
      <family val="3"/>
      <charset val="128"/>
    </font>
    <font>
      <sz val="12"/>
      <color rgb="FF0070C0"/>
      <name val="メイリオ"/>
      <family val="3"/>
      <charset val="128"/>
    </font>
    <font>
      <sz val="18"/>
      <color rgb="FF0070C0"/>
      <name val="メイリオ"/>
      <family val="3"/>
      <charset val="128"/>
    </font>
    <font>
      <b/>
      <sz val="10"/>
      <color theme="1"/>
      <name val="メイリオ"/>
      <family val="3"/>
      <charset val="128"/>
    </font>
    <font>
      <sz val="11"/>
      <name val="メイリオ"/>
      <family val="3"/>
      <charset val="128"/>
    </font>
    <font>
      <sz val="14"/>
      <name val="メイリオ"/>
      <family val="3"/>
      <charset val="128"/>
    </font>
    <font>
      <sz val="11"/>
      <color rgb="FFFF0000"/>
      <name val="メイリオ"/>
      <family val="3"/>
      <charset val="128"/>
    </font>
    <font>
      <sz val="11"/>
      <color theme="1"/>
      <name val="ＭＳ ゴシック"/>
      <family val="3"/>
      <charset val="128"/>
    </font>
    <font>
      <sz val="26"/>
      <color theme="1"/>
      <name val="メイリオ"/>
      <family val="3"/>
      <charset val="128"/>
    </font>
    <font>
      <b/>
      <sz val="18"/>
      <name val="メイリオ"/>
      <family val="3"/>
      <charset val="128"/>
    </font>
    <font>
      <b/>
      <sz val="14"/>
      <name val="メイリオ"/>
      <family val="3"/>
      <charset val="128"/>
    </font>
    <font>
      <b/>
      <sz val="11"/>
      <color rgb="FF000000"/>
      <name val="ＭＳ Ｐゴシック"/>
      <family val="2"/>
      <charset val="128"/>
    </font>
    <font>
      <b/>
      <sz val="9"/>
      <color rgb="FF000000"/>
      <name val="ＭＳ Ｐゴシック"/>
      <family val="2"/>
      <charset val="128"/>
    </font>
    <font>
      <b/>
      <sz val="11"/>
      <color rgb="FF000000"/>
      <name val="Yu Gothic"/>
      <family val="3"/>
      <charset val="128"/>
    </font>
    <font>
      <sz val="11"/>
      <color rgb="FF000000"/>
      <name val="Yu Gothic"/>
      <family val="3"/>
      <charset val="128"/>
    </font>
    <font>
      <b/>
      <sz val="9"/>
      <color indexed="81"/>
      <name val="MS P ゴシック"/>
      <family val="3"/>
      <charset val="128"/>
    </font>
    <font>
      <sz val="11"/>
      <color rgb="FFFF0000"/>
      <name val="Yu Gothic"/>
      <family val="2"/>
      <charset val="128"/>
      <scheme val="minor"/>
    </font>
    <font>
      <sz val="11"/>
      <color theme="1"/>
      <name val="Yu Gothic"/>
      <family val="3"/>
      <charset val="128"/>
      <scheme val="minor"/>
    </font>
    <font>
      <b/>
      <sz val="20"/>
      <color theme="1"/>
      <name val="Yu Gothic"/>
      <family val="3"/>
      <charset val="128"/>
      <scheme val="minor"/>
    </font>
    <font>
      <sz val="20"/>
      <color theme="1"/>
      <name val="Yu Gothic"/>
      <family val="3"/>
      <charset val="128"/>
      <scheme val="minor"/>
    </font>
    <font>
      <sz val="11"/>
      <name val="Yu Gothic"/>
      <charset val="128"/>
      <scheme val="minor"/>
    </font>
    <font>
      <sz val="11"/>
      <name val="Yu Gothic"/>
      <family val="3"/>
      <charset val="128"/>
      <scheme val="minor"/>
    </font>
    <font>
      <sz val="11"/>
      <color theme="0"/>
      <name val="Yu Gothic"/>
      <family val="2"/>
      <charset val="128"/>
      <scheme val="minor"/>
    </font>
    <font>
      <sz val="11"/>
      <color theme="0"/>
      <name val="ＭＳ ゴシック"/>
      <family val="3"/>
      <charset val="128"/>
    </font>
    <font>
      <sz val="11"/>
      <name val="ＭＳ ゴシック"/>
      <family val="2"/>
      <charset val="128"/>
    </font>
    <font>
      <sz val="36"/>
      <name val="ＭＳ ゴシック"/>
      <family val="3"/>
      <charset val="128"/>
    </font>
    <font>
      <sz val="11"/>
      <name val="ＭＳ Ｐゴシック"/>
      <family val="2"/>
      <charset val="128"/>
    </font>
    <font>
      <sz val="11"/>
      <name val="Yu Gothic"/>
      <family val="2"/>
      <charset val="128"/>
      <scheme val="minor"/>
    </font>
    <font>
      <sz val="10"/>
      <name val="ＭＳ Ｐゴシック"/>
      <family val="3"/>
      <charset val="128"/>
    </font>
    <font>
      <sz val="11"/>
      <color theme="1"/>
      <name val="ＭＳ Ｐゴシック"/>
      <family val="2"/>
      <charset val="128"/>
    </font>
    <font>
      <sz val="36"/>
      <color theme="1"/>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rgb="FFFF3399"/>
        <bgColor indexed="64"/>
      </patternFill>
    </fill>
    <fill>
      <patternFill patternType="solid">
        <fgColor theme="7"/>
        <bgColor indexed="64"/>
      </patternFill>
    </fill>
    <fill>
      <patternFill patternType="solid">
        <fgColor rgb="FFFF6699"/>
        <bgColor indexed="64"/>
      </patternFill>
    </fill>
  </fills>
  <borders count="10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double">
        <color auto="1"/>
      </bottom>
      <diagonal/>
    </border>
    <border>
      <left/>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thin">
        <color auto="1"/>
      </left>
      <right/>
      <top/>
      <bottom style="medium">
        <color auto="1"/>
      </bottom>
      <diagonal/>
    </border>
    <border>
      <left/>
      <right/>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medium">
        <color auto="1"/>
      </left>
      <right style="medium">
        <color auto="1"/>
      </right>
      <top style="thin">
        <color auto="1"/>
      </top>
      <bottom style="thin">
        <color auto="1"/>
      </bottom>
      <diagonal/>
    </border>
    <border>
      <left style="thin">
        <color auto="1"/>
      </left>
      <right style="thin">
        <color auto="1"/>
      </right>
      <top style="double">
        <color auto="1"/>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diagonalDown="1">
      <left style="medium">
        <color auto="1"/>
      </left>
      <right/>
      <top style="thin">
        <color auto="1"/>
      </top>
      <bottom style="medium">
        <color auto="1"/>
      </bottom>
      <diagonal style="thin">
        <color auto="1"/>
      </diagonal>
    </border>
    <border diagonalDown="1">
      <left/>
      <right/>
      <top style="thin">
        <color auto="1"/>
      </top>
      <bottom style="medium">
        <color auto="1"/>
      </bottom>
      <diagonal style="thin">
        <color auto="1"/>
      </diagonal>
    </border>
    <border diagonalDown="1">
      <left/>
      <right style="medium">
        <color auto="1"/>
      </right>
      <top style="thin">
        <color auto="1"/>
      </top>
      <bottom style="medium">
        <color auto="1"/>
      </bottom>
      <diagonal style="thin">
        <color auto="1"/>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style="thin">
        <color auto="1"/>
      </right>
      <top/>
      <bottom style="double">
        <color auto="1"/>
      </bottom>
      <diagonal/>
    </border>
    <border>
      <left/>
      <right style="thin">
        <color auto="1"/>
      </right>
      <top style="double">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top/>
      <bottom/>
      <diagonal/>
    </border>
    <border>
      <left/>
      <right style="thin">
        <color auto="1"/>
      </right>
      <top/>
      <bottom style="double">
        <color indexed="64"/>
      </bottom>
      <diagonal/>
    </border>
    <border>
      <left style="medium">
        <color indexed="64"/>
      </left>
      <right style="thin">
        <color auto="1"/>
      </right>
      <top style="double">
        <color auto="1"/>
      </top>
      <bottom style="thin">
        <color auto="1"/>
      </bottom>
      <diagonal/>
    </border>
    <border>
      <left style="thin">
        <color auto="1"/>
      </left>
      <right style="thin">
        <color auto="1"/>
      </right>
      <top/>
      <bottom style="medium">
        <color indexed="64"/>
      </bottom>
      <diagonal/>
    </border>
    <border>
      <left/>
      <right/>
      <top style="thin">
        <color auto="1"/>
      </top>
      <bottom style="double">
        <color indexed="64"/>
      </bottom>
      <diagonal/>
    </border>
    <border>
      <left/>
      <right style="medium">
        <color auto="1"/>
      </right>
      <top style="thin">
        <color auto="1"/>
      </top>
      <bottom style="double">
        <color indexed="64"/>
      </bottom>
      <diagonal/>
    </border>
    <border>
      <left style="thin">
        <color auto="1"/>
      </left>
      <right/>
      <top style="medium">
        <color auto="1"/>
      </top>
      <bottom/>
      <diagonal/>
    </border>
    <border>
      <left style="thin">
        <color auto="1"/>
      </left>
      <right/>
      <top style="double">
        <color auto="1"/>
      </top>
      <bottom/>
      <diagonal/>
    </border>
    <border>
      <left/>
      <right/>
      <top style="double">
        <color auto="1"/>
      </top>
      <bottom/>
      <diagonal/>
    </border>
    <border>
      <left/>
      <right style="medium">
        <color auto="1"/>
      </right>
      <top style="double">
        <color auto="1"/>
      </top>
      <bottom/>
      <diagonal/>
    </border>
    <border>
      <left/>
      <right style="medium">
        <color auto="1"/>
      </right>
      <top/>
      <bottom style="double">
        <color indexed="64"/>
      </bottom>
      <diagonal/>
    </border>
    <border>
      <left/>
      <right style="thin">
        <color auto="1"/>
      </right>
      <top style="double">
        <color auto="1"/>
      </top>
      <bottom/>
      <diagonal/>
    </border>
    <border>
      <left/>
      <right style="thin">
        <color auto="1"/>
      </right>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double">
        <color auto="1"/>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
      <left style="medium">
        <color auto="1"/>
      </left>
      <right/>
      <top style="double">
        <color auto="1"/>
      </top>
      <bottom/>
      <diagonal/>
    </border>
    <border>
      <left style="medium">
        <color auto="1"/>
      </left>
      <right style="medium">
        <color auto="1"/>
      </right>
      <top style="double">
        <color auto="1"/>
      </top>
      <bottom/>
      <diagonal/>
    </border>
    <border>
      <left style="medium">
        <color auto="1"/>
      </left>
      <right/>
      <top/>
      <bottom style="double">
        <color auto="1"/>
      </bottom>
      <diagonal/>
    </border>
    <border>
      <left style="medium">
        <color auto="1"/>
      </left>
      <right style="medium">
        <color auto="1"/>
      </right>
      <top/>
      <bottom style="double">
        <color auto="1"/>
      </bottom>
      <diagonal/>
    </border>
  </borders>
  <cellStyleXfs count="3">
    <xf numFmtId="0" fontId="0" fillId="0" borderId="0">
      <alignment vertical="center"/>
    </xf>
    <xf numFmtId="38" fontId="12" fillId="0" borderId="0" applyFont="0" applyFill="0" applyBorder="0" applyAlignment="0" applyProtection="0">
      <alignment vertical="center"/>
    </xf>
    <xf numFmtId="0" fontId="2" fillId="0" borderId="0"/>
  </cellStyleXfs>
  <cellXfs count="600">
    <xf numFmtId="0" fontId="0" fillId="0" borderId="0" xfId="0">
      <alignment vertical="center"/>
    </xf>
    <xf numFmtId="0" fontId="26" fillId="0" borderId="0" xfId="0" applyFont="1">
      <alignment vertical="center"/>
    </xf>
    <xf numFmtId="0" fontId="26" fillId="0" borderId="0" xfId="0" applyNumberFormat="1" applyFont="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3" fillId="0" borderId="0" xfId="0" applyFont="1" applyAlignment="1" applyProtection="1">
      <alignment horizontal="center" vertical="center"/>
      <protection hidden="1"/>
    </xf>
    <xf numFmtId="176" fontId="3" fillId="0" borderId="0" xfId="0" applyNumberFormat="1" applyFont="1" applyAlignment="1" applyProtection="1">
      <alignment horizontal="center" vertical="center"/>
      <protection hidden="1"/>
    </xf>
    <xf numFmtId="0" fontId="3" fillId="0" borderId="0" xfId="0" applyNumberFormat="1" applyFont="1" applyAlignment="1" applyProtection="1">
      <alignment horizontal="center" vertical="center"/>
      <protection hidden="1"/>
    </xf>
    <xf numFmtId="0" fontId="22" fillId="0" borderId="0" xfId="0" applyFont="1" applyAlignment="1" applyProtection="1">
      <alignment horizontal="center" vertical="center"/>
      <protection hidden="1"/>
    </xf>
    <xf numFmtId="0" fontId="15" fillId="0" borderId="0" xfId="0" applyNumberFormat="1" applyFont="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3" fillId="0" borderId="0" xfId="0" applyNumberFormat="1" applyFont="1" applyBorder="1" applyAlignment="1" applyProtection="1">
      <alignment vertical="center"/>
      <protection hidden="1"/>
    </xf>
    <xf numFmtId="0" fontId="8" fillId="0" borderId="39" xfId="0" applyFont="1" applyBorder="1" applyAlignment="1" applyProtection="1">
      <alignment horizontal="center" vertical="center"/>
      <protection hidden="1"/>
    </xf>
    <xf numFmtId="0" fontId="8" fillId="0" borderId="37" xfId="0" applyFont="1" applyBorder="1" applyAlignment="1" applyProtection="1">
      <alignment horizontal="center" vertical="center"/>
      <protection hidden="1"/>
    </xf>
    <xf numFmtId="49" fontId="3" fillId="0" borderId="1" xfId="0" applyNumberFormat="1" applyFont="1" applyBorder="1" applyAlignment="1" applyProtection="1">
      <alignment horizontal="center" vertical="center"/>
      <protection hidden="1"/>
    </xf>
    <xf numFmtId="49" fontId="3" fillId="0" borderId="0" xfId="0" applyNumberFormat="1" applyFont="1" applyAlignment="1" applyProtection="1">
      <alignment horizontal="center" vertical="center"/>
      <protection hidden="1"/>
    </xf>
    <xf numFmtId="0" fontId="22" fillId="0" borderId="0" xfId="0" applyNumberFormat="1" applyFont="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17" fillId="0" borderId="13"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locked="0"/>
    </xf>
    <xf numFmtId="0" fontId="0" fillId="0" borderId="0" xfId="0" applyProtection="1">
      <alignment vertical="center"/>
      <protection hidden="1"/>
    </xf>
    <xf numFmtId="0" fontId="3" fillId="6" borderId="0" xfId="0" applyFont="1" applyFill="1" applyProtection="1">
      <alignment vertical="center"/>
      <protection hidden="1"/>
    </xf>
    <xf numFmtId="0" fontId="23" fillId="6" borderId="0" xfId="0" applyFont="1" applyFill="1" applyBorder="1" applyAlignment="1" applyProtection="1">
      <protection hidden="1"/>
    </xf>
    <xf numFmtId="0" fontId="9" fillId="0" borderId="0" xfId="0" applyFont="1" applyBorder="1" applyAlignment="1" applyProtection="1">
      <protection hidden="1"/>
    </xf>
    <xf numFmtId="0" fontId="11" fillId="0" borderId="0" xfId="0" applyFont="1" applyBorder="1" applyAlignment="1" applyProtection="1">
      <protection hidden="1"/>
    </xf>
    <xf numFmtId="0" fontId="0" fillId="0" borderId="0" xfId="0" applyAlignment="1" applyProtection="1">
      <alignment horizontal="center" vertical="center"/>
      <protection hidden="1"/>
    </xf>
    <xf numFmtId="0" fontId="23" fillId="6" borderId="0" xfId="0" applyFont="1" applyFill="1" applyBorder="1" applyAlignment="1" applyProtection="1">
      <alignment vertical="center" justifyLastLine="1"/>
      <protection hidden="1"/>
    </xf>
    <xf numFmtId="0" fontId="9" fillId="0" borderId="0" xfId="0" applyFont="1" applyBorder="1" applyAlignment="1" applyProtection="1">
      <alignment vertical="center" justifyLastLine="1"/>
      <protection hidden="1"/>
    </xf>
    <xf numFmtId="0" fontId="23" fillId="6" borderId="0" xfId="0" applyFont="1" applyFill="1" applyBorder="1" applyAlignment="1" applyProtection="1">
      <alignment vertical="distributed" textRotation="255" justifyLastLine="1"/>
      <protection hidden="1"/>
    </xf>
    <xf numFmtId="0" fontId="23" fillId="6" borderId="1" xfId="0" applyFont="1" applyFill="1" applyBorder="1" applyAlignment="1" applyProtection="1">
      <alignment horizontal="center" vertical="center"/>
      <protection hidden="1"/>
    </xf>
    <xf numFmtId="0" fontId="23" fillId="6" borderId="0" xfId="0" applyFont="1" applyFill="1" applyBorder="1" applyAlignment="1" applyProtection="1">
      <alignment horizontal="center" vertical="distributed" textRotation="255" justifyLastLine="1"/>
      <protection hidden="1"/>
    </xf>
    <xf numFmtId="49" fontId="23" fillId="6" borderId="0" xfId="0" applyNumberFormat="1" applyFont="1" applyFill="1" applyBorder="1" applyAlignment="1" applyProtection="1">
      <protection hidden="1"/>
    </xf>
    <xf numFmtId="49" fontId="9" fillId="0" borderId="0" xfId="0" applyNumberFormat="1" applyFont="1" applyBorder="1" applyAlignment="1" applyProtection="1">
      <protection hidden="1"/>
    </xf>
    <xf numFmtId="0" fontId="0" fillId="0" borderId="0" xfId="0" applyBorder="1" applyProtection="1">
      <alignment vertical="center"/>
      <protection hidden="1"/>
    </xf>
    <xf numFmtId="49" fontId="23" fillId="6" borderId="0" xfId="0" applyNumberFormat="1" applyFont="1" applyFill="1" applyBorder="1" applyAlignment="1" applyProtection="1">
      <alignment vertical="center"/>
      <protection hidden="1"/>
    </xf>
    <xf numFmtId="49" fontId="9" fillId="0" borderId="0" xfId="0" applyNumberFormat="1" applyFont="1" applyBorder="1" applyAlignment="1" applyProtection="1">
      <alignment horizontal="center"/>
      <protection hidden="1"/>
    </xf>
    <xf numFmtId="49" fontId="9" fillId="0" borderId="0" xfId="0" applyNumberFormat="1" applyFont="1" applyBorder="1" applyAlignment="1" applyProtection="1">
      <alignment vertical="center"/>
      <protection hidden="1"/>
    </xf>
    <xf numFmtId="0" fontId="3" fillId="6" borderId="0" xfId="0" applyFont="1" applyFill="1" applyBorder="1" applyProtection="1">
      <alignment vertical="center"/>
      <protection hidden="1"/>
    </xf>
    <xf numFmtId="0" fontId="0" fillId="6" borderId="0" xfId="0" applyFill="1" applyProtection="1">
      <alignment vertical="center"/>
      <protection hidden="1"/>
    </xf>
    <xf numFmtId="0" fontId="25" fillId="6" borderId="0" xfId="0" applyFont="1" applyFill="1" applyBorder="1" applyAlignment="1" applyProtection="1">
      <alignment horizontal="center" vertical="center"/>
      <protection hidden="1"/>
    </xf>
    <xf numFmtId="49" fontId="23" fillId="6" borderId="0" xfId="0" applyNumberFormat="1" applyFont="1" applyFill="1" applyBorder="1" applyAlignment="1" applyProtection="1">
      <alignment horizontal="center" vertical="center"/>
      <protection hidden="1"/>
    </xf>
    <xf numFmtId="0" fontId="23" fillId="6" borderId="0" xfId="0" applyFont="1" applyFill="1" applyBorder="1" applyAlignment="1" applyProtection="1">
      <alignment horizontal="center" vertical="center"/>
      <protection hidden="1"/>
    </xf>
    <xf numFmtId="0" fontId="3" fillId="6" borderId="69" xfId="0" applyFont="1" applyFill="1" applyBorder="1" applyAlignment="1" applyProtection="1">
      <alignment horizontal="center" vertical="center"/>
      <protection hidden="1"/>
    </xf>
    <xf numFmtId="42" fontId="3" fillId="6" borderId="28" xfId="0" applyNumberFormat="1" applyFont="1" applyFill="1" applyBorder="1" applyProtection="1">
      <alignment vertical="center"/>
      <protection hidden="1"/>
    </xf>
    <xf numFmtId="179" fontId="3" fillId="6" borderId="28" xfId="0" applyNumberFormat="1" applyFont="1" applyFill="1" applyBorder="1" applyAlignment="1" applyProtection="1">
      <alignment horizontal="center" vertical="center"/>
      <protection hidden="1"/>
    </xf>
    <xf numFmtId="42" fontId="3" fillId="6" borderId="70" xfId="0" applyNumberFormat="1" applyFont="1" applyFill="1" applyBorder="1" applyAlignment="1" applyProtection="1">
      <alignment horizontal="center" vertical="center"/>
      <protection hidden="1"/>
    </xf>
    <xf numFmtId="0" fontId="3" fillId="6" borderId="50" xfId="0" applyFont="1" applyFill="1" applyBorder="1" applyProtection="1">
      <alignment vertical="center"/>
      <protection hidden="1"/>
    </xf>
    <xf numFmtId="0" fontId="3" fillId="6" borderId="26" xfId="0" applyFont="1" applyFill="1" applyBorder="1" applyProtection="1">
      <alignment vertical="center"/>
      <protection hidden="1"/>
    </xf>
    <xf numFmtId="42" fontId="3" fillId="6" borderId="51" xfId="0" applyNumberFormat="1"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protection hidden="1"/>
    </xf>
    <xf numFmtId="42" fontId="3" fillId="6" borderId="0" xfId="0" applyNumberFormat="1" applyFont="1" applyFill="1" applyBorder="1" applyAlignment="1" applyProtection="1">
      <alignment horizontal="center" vertical="center"/>
      <protection hidden="1"/>
    </xf>
    <xf numFmtId="0" fontId="3" fillId="6" borderId="53" xfId="0" applyFont="1" applyFill="1" applyBorder="1" applyAlignment="1" applyProtection="1">
      <alignment horizontal="center" vertical="center"/>
      <protection hidden="1"/>
    </xf>
    <xf numFmtId="42" fontId="3" fillId="6" borderId="17" xfId="0" applyNumberFormat="1" applyFont="1" applyFill="1" applyBorder="1" applyProtection="1">
      <alignment vertical="center"/>
      <protection hidden="1"/>
    </xf>
    <xf numFmtId="0" fontId="3" fillId="6" borderId="17" xfId="0" applyFont="1" applyFill="1" applyBorder="1" applyAlignment="1" applyProtection="1">
      <alignment horizontal="center" vertical="center"/>
      <protection hidden="1"/>
    </xf>
    <xf numFmtId="179" fontId="3" fillId="6" borderId="17" xfId="0" applyNumberFormat="1" applyFont="1" applyFill="1" applyBorder="1" applyAlignment="1" applyProtection="1">
      <alignment horizontal="center" vertical="center"/>
      <protection hidden="1"/>
    </xf>
    <xf numFmtId="42" fontId="3" fillId="6" borderId="52" xfId="0" applyNumberFormat="1" applyFont="1" applyFill="1" applyBorder="1" applyAlignment="1" applyProtection="1">
      <alignment horizontal="center" vertical="center"/>
      <protection hidden="1"/>
    </xf>
    <xf numFmtId="0" fontId="3" fillId="6" borderId="0" xfId="0" applyFont="1" applyFill="1" applyAlignment="1" applyProtection="1">
      <alignment horizontal="left"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4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23" fillId="6" borderId="1" xfId="0" applyFont="1" applyFill="1" applyBorder="1" applyAlignment="1" applyProtection="1">
      <alignment horizontal="center" vertical="center"/>
      <protection hidden="1"/>
    </xf>
    <xf numFmtId="176" fontId="3" fillId="0" borderId="1" xfId="0" applyNumberFormat="1" applyFont="1" applyBorder="1" applyAlignment="1" applyProtection="1">
      <alignment horizontal="center" vertical="center"/>
      <protection hidden="1"/>
    </xf>
    <xf numFmtId="0" fontId="3" fillId="0" borderId="1" xfId="0" applyFont="1" applyBorder="1" applyAlignment="1" applyProtection="1">
      <alignment vertical="center"/>
      <protection hidden="1"/>
    </xf>
    <xf numFmtId="0" fontId="3"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180" fontId="3" fillId="0" borderId="1" xfId="0" applyNumberFormat="1" applyFont="1" applyBorder="1" applyAlignment="1" applyProtection="1">
      <alignment horizontal="center" vertical="center"/>
      <protection hidden="1"/>
    </xf>
    <xf numFmtId="0" fontId="26" fillId="0" borderId="0" xfId="0" applyFont="1" applyAlignment="1">
      <alignment horizontal="right" vertical="center"/>
    </xf>
    <xf numFmtId="0" fontId="15" fillId="0" borderId="0" xfId="0" applyNumberFormat="1" applyFont="1" applyBorder="1" applyAlignment="1" applyProtection="1">
      <alignment horizontal="left" vertical="center"/>
      <protection hidden="1"/>
    </xf>
    <xf numFmtId="0" fontId="15" fillId="0" borderId="0" xfId="0" applyFont="1" applyAlignment="1" applyProtection="1">
      <alignment horizontal="left" vertical="center"/>
      <protection hidden="1"/>
    </xf>
    <xf numFmtId="0" fontId="3" fillId="0" borderId="2" xfId="0" applyFont="1" applyBorder="1" applyAlignment="1" applyProtection="1">
      <alignment vertical="center"/>
      <protection hidden="1"/>
    </xf>
    <xf numFmtId="0" fontId="3"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locked="0"/>
    </xf>
    <xf numFmtId="181" fontId="0" fillId="0" borderId="0" xfId="0" applyNumberFormat="1" applyAlignment="1" applyProtection="1">
      <alignment horizontal="center" vertical="center"/>
      <protection hidden="1"/>
    </xf>
    <xf numFmtId="0" fontId="36" fillId="0" borderId="0" xfId="0" applyFont="1" applyProtection="1">
      <alignment vertical="center"/>
      <protection hidden="1"/>
    </xf>
    <xf numFmtId="0" fontId="36" fillId="0" borderId="0" xfId="0" applyFont="1" applyBorder="1" applyAlignment="1" applyProtection="1">
      <alignment horizontal="left" vertical="center"/>
      <protection hidden="1"/>
    </xf>
    <xf numFmtId="0" fontId="3" fillId="0" borderId="0" xfId="0" applyFont="1" applyBorder="1" applyAlignment="1" applyProtection="1">
      <alignment vertical="center"/>
      <protection locked="0"/>
    </xf>
    <xf numFmtId="0" fontId="15" fillId="0" borderId="30"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3" fillId="6" borderId="0" xfId="0" applyFont="1" applyFill="1" applyAlignment="1" applyProtection="1">
      <alignment horizontal="center" vertical="center"/>
      <protection hidden="1"/>
    </xf>
    <xf numFmtId="0" fontId="3" fillId="0" borderId="0" xfId="0" applyFont="1" applyBorder="1" applyAlignment="1" applyProtection="1">
      <alignment horizontal="left" vertical="top"/>
      <protection hidden="1"/>
    </xf>
    <xf numFmtId="0" fontId="3" fillId="0" borderId="21" xfId="0" applyFont="1" applyBorder="1" applyAlignment="1" applyProtection="1">
      <alignment vertical="center"/>
      <protection hidden="1"/>
    </xf>
    <xf numFmtId="0" fontId="3" fillId="0" borderId="81" xfId="0" applyFont="1" applyBorder="1" applyAlignment="1" applyProtection="1">
      <alignment vertical="center"/>
      <protection hidden="1"/>
    </xf>
    <xf numFmtId="0" fontId="3" fillId="0" borderId="79" xfId="0" applyFont="1" applyBorder="1" applyAlignment="1" applyProtection="1">
      <alignment horizontal="left" vertical="top"/>
      <protection hidden="1"/>
    </xf>
    <xf numFmtId="0" fontId="3" fillId="0" borderId="45" xfId="0" applyFont="1" applyBorder="1" applyAlignment="1" applyProtection="1">
      <alignment horizontal="left" vertical="top"/>
      <protection hidden="1"/>
    </xf>
    <xf numFmtId="0" fontId="3" fillId="0" borderId="80" xfId="0" applyFont="1" applyBorder="1" applyAlignment="1" applyProtection="1">
      <alignment horizontal="left" vertical="top"/>
      <protection hidden="1"/>
    </xf>
    <xf numFmtId="0" fontId="0" fillId="6" borderId="0" xfId="0" applyFill="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54" xfId="0"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Border="1" applyProtection="1">
      <alignment vertical="center"/>
      <protection hidden="1"/>
    </xf>
    <xf numFmtId="0" fontId="35" fillId="0" borderId="0" xfId="0" applyFont="1" applyProtection="1">
      <alignment vertical="center"/>
      <protection hidden="1"/>
    </xf>
    <xf numFmtId="0" fontId="23" fillId="6" borderId="1" xfId="0" applyFont="1" applyFill="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15" fillId="0" borderId="30" xfId="0"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15" fillId="0" borderId="30" xfId="0"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23" fillId="6" borderId="1" xfId="0" applyFont="1" applyFill="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6" borderId="26" xfId="0" applyFont="1" applyFill="1" applyBorder="1" applyAlignment="1" applyProtection="1">
      <alignment horizontal="center" vertical="center"/>
      <protection hidden="1"/>
    </xf>
    <xf numFmtId="0" fontId="3" fillId="6" borderId="28" xfId="0" applyFont="1" applyFill="1" applyBorder="1" applyAlignment="1" applyProtection="1">
      <alignment horizontal="center" vertical="center"/>
      <protection hidden="1"/>
    </xf>
    <xf numFmtId="0" fontId="42" fillId="0" borderId="0" xfId="0" applyFont="1">
      <alignment vertical="center"/>
    </xf>
    <xf numFmtId="0" fontId="42" fillId="0" borderId="0" xfId="0" applyFont="1" applyAlignment="1">
      <alignment horizontal="right" vertical="center"/>
    </xf>
    <xf numFmtId="0" fontId="41" fillId="0" borderId="0" xfId="0" applyFont="1">
      <alignment vertical="center"/>
    </xf>
    <xf numFmtId="49" fontId="41" fillId="0" borderId="0" xfId="0" applyNumberFormat="1" applyFont="1">
      <alignment vertical="center"/>
    </xf>
    <xf numFmtId="0" fontId="3" fillId="0" borderId="40"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protection hidden="1"/>
    </xf>
    <xf numFmtId="0" fontId="3" fillId="0" borderId="2" xfId="0" applyFont="1" applyBorder="1" applyAlignment="1" applyProtection="1">
      <alignment horizontal="left" vertical="center"/>
      <protection hidden="1"/>
    </xf>
    <xf numFmtId="0" fontId="6" fillId="0" borderId="5"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3" fillId="0" borderId="72" xfId="0" applyFont="1" applyBorder="1" applyAlignment="1" applyProtection="1">
      <alignment horizontal="center" vertical="center"/>
      <protection hidden="1"/>
    </xf>
    <xf numFmtId="0" fontId="3" fillId="0" borderId="0" xfId="0" applyFont="1" applyAlignment="1" applyProtection="1">
      <alignment vertical="center"/>
      <protection hidden="1"/>
    </xf>
    <xf numFmtId="0" fontId="9" fillId="4" borderId="0" xfId="0" applyFont="1" applyFill="1" applyAlignment="1">
      <alignment horizontal="right" vertical="center"/>
    </xf>
    <xf numFmtId="0" fontId="9" fillId="4" borderId="0" xfId="0" applyFont="1" applyFill="1">
      <alignment vertical="center"/>
    </xf>
    <xf numFmtId="49" fontId="9" fillId="4" borderId="0" xfId="0" applyNumberFormat="1" applyFont="1" applyFill="1">
      <alignment vertical="center"/>
    </xf>
    <xf numFmtId="49" fontId="9" fillId="4" borderId="0" xfId="0" applyNumberFormat="1" applyFont="1" applyFill="1" applyAlignment="1">
      <alignment horizontal="left"/>
    </xf>
    <xf numFmtId="0" fontId="9" fillId="2" borderId="0" xfId="0" applyFont="1" applyFill="1" applyAlignment="1">
      <alignment horizontal="center" vertical="center"/>
    </xf>
    <xf numFmtId="0" fontId="9" fillId="0" borderId="0" xfId="0" applyFont="1">
      <alignment vertical="center"/>
    </xf>
    <xf numFmtId="0" fontId="9" fillId="6" borderId="0" xfId="0" applyFont="1" applyFill="1" applyAlignment="1">
      <alignment horizontal="right" vertical="center"/>
    </xf>
    <xf numFmtId="49" fontId="9" fillId="6" borderId="0" xfId="0" applyNumberFormat="1" applyFont="1" applyFill="1" applyAlignment="1">
      <alignment horizontal="left" vertical="center"/>
    </xf>
    <xf numFmtId="49" fontId="9" fillId="6" borderId="0" xfId="0" applyNumberFormat="1" applyFont="1" applyFill="1">
      <alignment vertical="center"/>
    </xf>
    <xf numFmtId="49" fontId="9" fillId="0" borderId="0" xfId="0" applyNumberFormat="1" applyFont="1" applyAlignment="1">
      <alignment horizontal="left"/>
    </xf>
    <xf numFmtId="0" fontId="9" fillId="6" borderId="0" xfId="0" applyFont="1" applyFill="1">
      <alignment vertical="center"/>
    </xf>
    <xf numFmtId="49" fontId="9" fillId="0" borderId="0" xfId="0" applyNumberFormat="1" applyFont="1">
      <alignment vertical="center"/>
    </xf>
    <xf numFmtId="176" fontId="9" fillId="0" borderId="0" xfId="0" applyNumberFormat="1" applyFont="1">
      <alignment vertical="center"/>
    </xf>
    <xf numFmtId="49" fontId="43" fillId="0" borderId="0" xfId="0" applyNumberFormat="1" applyFont="1" applyAlignment="1"/>
    <xf numFmtId="0" fontId="9" fillId="6" borderId="0" xfId="0" applyFont="1" applyFill="1" applyAlignment="1"/>
    <xf numFmtId="49" fontId="9" fillId="0" borderId="0" xfId="2" applyNumberFormat="1" applyFont="1"/>
    <xf numFmtId="49" fontId="9" fillId="0" borderId="0" xfId="2" applyNumberFormat="1" applyFont="1" applyAlignment="1">
      <alignment horizontal="right"/>
    </xf>
    <xf numFmtId="49" fontId="45" fillId="0" borderId="0" xfId="2" applyNumberFormat="1" applyFont="1"/>
    <xf numFmtId="49" fontId="45" fillId="0" borderId="0" xfId="2" applyNumberFormat="1" applyFont="1" applyAlignment="1">
      <alignment horizontal="right"/>
    </xf>
    <xf numFmtId="49" fontId="45" fillId="0" borderId="0" xfId="0" applyNumberFormat="1" applyFont="1" applyAlignment="1"/>
    <xf numFmtId="49" fontId="45" fillId="0" borderId="0" xfId="0" applyNumberFormat="1" applyFont="1" applyAlignment="1">
      <alignment horizontal="right"/>
    </xf>
    <xf numFmtId="49" fontId="9" fillId="0" borderId="0" xfId="0" applyNumberFormat="1" applyFont="1" applyAlignment="1"/>
    <xf numFmtId="49" fontId="45" fillId="0" borderId="0" xfId="0" applyNumberFormat="1" applyFont="1" applyAlignment="1">
      <alignment horizontal="right" vertical="center"/>
    </xf>
    <xf numFmtId="0" fontId="45" fillId="0" borderId="0" xfId="0" applyFont="1">
      <alignment vertical="center"/>
    </xf>
    <xf numFmtId="0" fontId="45" fillId="6" borderId="0" xfId="0" applyFont="1" applyFill="1" applyAlignment="1">
      <alignment horizontal="right"/>
    </xf>
    <xf numFmtId="0" fontId="45" fillId="6" borderId="0" xfId="0" applyFont="1" applyFill="1" applyAlignment="1"/>
    <xf numFmtId="0" fontId="45" fillId="6" borderId="0" xfId="0" applyFont="1" applyFill="1">
      <alignment vertical="center"/>
    </xf>
    <xf numFmtId="0" fontId="45" fillId="6" borderId="0" xfId="0" applyFont="1" applyFill="1" applyAlignment="1">
      <alignment horizontal="right" vertical="center"/>
    </xf>
    <xf numFmtId="49" fontId="9" fillId="0" borderId="0" xfId="0" applyNumberFormat="1" applyFont="1" applyAlignment="1">
      <alignment horizontal="right"/>
    </xf>
    <xf numFmtId="0" fontId="45" fillId="0" borderId="0" xfId="0" applyFont="1" applyAlignment="1">
      <alignment horizontal="right" vertical="center"/>
    </xf>
    <xf numFmtId="49" fontId="46" fillId="0" borderId="0" xfId="0" applyNumberFormat="1" applyFont="1" applyAlignment="1">
      <alignment horizontal="right" vertical="center"/>
    </xf>
    <xf numFmtId="0" fontId="9" fillId="6" borderId="0" xfId="0" applyFont="1" applyFill="1" applyAlignment="1">
      <alignment horizontal="right"/>
    </xf>
    <xf numFmtId="0" fontId="9" fillId="0" borderId="0" xfId="0" applyFont="1" applyAlignment="1">
      <alignment horizontal="right" vertical="center"/>
    </xf>
    <xf numFmtId="0" fontId="46" fillId="0" borderId="0" xfId="0" applyFont="1">
      <alignment vertical="center"/>
    </xf>
    <xf numFmtId="49" fontId="9" fillId="0" borderId="0" xfId="0" applyNumberFormat="1" applyFont="1" applyAlignment="1">
      <alignment horizontal="left" vertical="center"/>
    </xf>
    <xf numFmtId="49" fontId="47" fillId="0" borderId="0" xfId="2" applyNumberFormat="1" applyFont="1"/>
    <xf numFmtId="49" fontId="46" fillId="0" borderId="0" xfId="0" applyNumberFormat="1" applyFont="1">
      <alignment vertical="center"/>
    </xf>
    <xf numFmtId="0" fontId="3" fillId="6" borderId="54" xfId="0" applyFont="1" applyFill="1" applyBorder="1" applyProtection="1">
      <alignment vertical="center"/>
      <protection hidden="1"/>
    </xf>
    <xf numFmtId="0" fontId="3" fillId="6" borderId="78" xfId="0" applyFont="1" applyFill="1" applyBorder="1" applyProtection="1">
      <alignment vertical="center"/>
      <protection hidden="1"/>
    </xf>
    <xf numFmtId="0" fontId="3" fillId="6" borderId="77" xfId="0" applyFont="1" applyFill="1" applyBorder="1" applyProtection="1">
      <alignment vertical="center"/>
      <protection hidden="1"/>
    </xf>
    <xf numFmtId="0" fontId="3" fillId="0" borderId="3" xfId="0" applyFont="1" applyBorder="1" applyAlignment="1" applyProtection="1">
      <alignment vertical="center"/>
      <protection hidden="1"/>
    </xf>
    <xf numFmtId="49" fontId="3" fillId="0" borderId="1" xfId="0" applyNumberFormat="1" applyFont="1" applyBorder="1" applyAlignment="1" applyProtection="1">
      <alignment vertical="center"/>
      <protection hidden="1"/>
    </xf>
    <xf numFmtId="49" fontId="3" fillId="0" borderId="2" xfId="0" applyNumberFormat="1" applyFont="1" applyBorder="1" applyAlignment="1" applyProtection="1">
      <alignment vertical="center"/>
      <protection hidden="1"/>
    </xf>
    <xf numFmtId="49" fontId="3" fillId="0" borderId="3" xfId="0" applyNumberFormat="1" applyFont="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3" fillId="0" borderId="10" xfId="0" applyFont="1" applyBorder="1" applyAlignment="1" applyProtection="1">
      <alignment horizontal="left" vertical="center"/>
      <protection hidden="1"/>
    </xf>
    <xf numFmtId="49" fontId="3" fillId="0" borderId="3" xfId="0" applyNumberFormat="1" applyFont="1" applyBorder="1" applyAlignment="1" applyProtection="1">
      <alignment vertical="center"/>
      <protection hidden="1"/>
    </xf>
    <xf numFmtId="0" fontId="3"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4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locked="0" hidden="1"/>
    </xf>
    <xf numFmtId="0" fontId="0" fillId="5" borderId="1" xfId="0" applyFill="1" applyBorder="1">
      <alignment vertical="center"/>
    </xf>
    <xf numFmtId="0" fontId="0" fillId="7" borderId="1" xfId="0" applyFill="1" applyBorder="1">
      <alignment vertical="center"/>
    </xf>
    <xf numFmtId="0" fontId="26" fillId="4" borderId="0" xfId="0" applyFont="1" applyFill="1" applyAlignment="1">
      <alignment horizontal="right" vertical="center"/>
    </xf>
    <xf numFmtId="0" fontId="26" fillId="4" borderId="0" xfId="0" applyFont="1" applyFill="1">
      <alignment vertical="center"/>
    </xf>
    <xf numFmtId="49" fontId="26" fillId="4" borderId="0" xfId="0" applyNumberFormat="1" applyFont="1" applyFill="1" applyAlignment="1">
      <alignment horizontal="left"/>
    </xf>
    <xf numFmtId="0" fontId="26" fillId="6" borderId="0" xfId="0" applyFont="1" applyFill="1" applyAlignment="1">
      <alignment horizontal="right" vertical="center"/>
    </xf>
    <xf numFmtId="49" fontId="26" fillId="6" borderId="0" xfId="0" applyNumberFormat="1" applyFont="1" applyFill="1" applyAlignment="1">
      <alignment horizontal="left" vertical="center"/>
    </xf>
    <xf numFmtId="49" fontId="26" fillId="6" borderId="0" xfId="0" applyNumberFormat="1" applyFont="1" applyFill="1">
      <alignment vertical="center"/>
    </xf>
    <xf numFmtId="49" fontId="26" fillId="0" borderId="0" xfId="0" applyNumberFormat="1" applyFont="1" applyAlignment="1">
      <alignment horizontal="left"/>
    </xf>
    <xf numFmtId="0" fontId="26" fillId="6" borderId="0" xfId="0" applyFont="1" applyFill="1">
      <alignment vertical="center"/>
    </xf>
    <xf numFmtId="49" fontId="26" fillId="0" borderId="0" xfId="0" applyNumberFormat="1" applyFont="1">
      <alignment vertical="center"/>
    </xf>
    <xf numFmtId="176" fontId="26" fillId="0" borderId="0" xfId="0" applyNumberFormat="1" applyFont="1">
      <alignment vertical="center"/>
    </xf>
    <xf numFmtId="49" fontId="26" fillId="0" borderId="0" xfId="0" applyNumberFormat="1" applyFont="1" applyAlignment="1"/>
    <xf numFmtId="0" fontId="0" fillId="0" borderId="0" xfId="0" applyFont="1">
      <alignment vertical="center"/>
    </xf>
    <xf numFmtId="49" fontId="48" fillId="0" borderId="0" xfId="0" applyNumberFormat="1" applyFont="1" applyAlignment="1"/>
    <xf numFmtId="0" fontId="26" fillId="6" borderId="0" xfId="0" applyFont="1" applyFill="1" applyAlignment="1"/>
    <xf numFmtId="49" fontId="0" fillId="0" borderId="0" xfId="0" applyNumberFormat="1" applyFont="1" applyAlignment="1"/>
    <xf numFmtId="49" fontId="26" fillId="0" borderId="0" xfId="2" applyNumberFormat="1" applyFont="1"/>
    <xf numFmtId="49" fontId="26" fillId="0" borderId="0" xfId="2" applyNumberFormat="1" applyFont="1" applyAlignment="1">
      <alignment horizontal="right"/>
    </xf>
    <xf numFmtId="49" fontId="26" fillId="0" borderId="0" xfId="0" applyNumberFormat="1" applyFont="1" applyAlignment="1">
      <alignment horizontal="right"/>
    </xf>
    <xf numFmtId="49" fontId="0" fillId="0" borderId="0" xfId="0" applyNumberFormat="1" applyFont="1" applyAlignment="1">
      <alignment horizontal="right" vertical="center"/>
    </xf>
    <xf numFmtId="0" fontId="26" fillId="6" borderId="0" xfId="0" applyFont="1" applyFill="1" applyAlignment="1">
      <alignment horizontal="right"/>
    </xf>
    <xf numFmtId="49" fontId="36" fillId="0" borderId="0" xfId="0" applyNumberFormat="1" applyFont="1" applyAlignment="1"/>
    <xf numFmtId="176" fontId="36" fillId="0" borderId="0" xfId="0" applyNumberFormat="1" applyFont="1" applyAlignment="1"/>
    <xf numFmtId="176" fontId="26" fillId="0" borderId="0" xfId="0" applyNumberFormat="1" applyFont="1" applyAlignment="1">
      <alignment horizontal="right"/>
    </xf>
    <xf numFmtId="176" fontId="26" fillId="0" borderId="0" xfId="0" applyNumberFormat="1" applyFont="1" applyAlignment="1"/>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7" fillId="0" borderId="37" xfId="0" applyFont="1" applyBorder="1" applyAlignment="1" applyProtection="1">
      <alignment horizontal="center" vertical="center"/>
      <protection hidden="1"/>
    </xf>
    <xf numFmtId="0" fontId="7" fillId="0" borderId="71" xfId="0" applyFont="1" applyBorder="1" applyAlignment="1" applyProtection="1">
      <alignment horizontal="center" vertical="center"/>
      <protection hidden="1"/>
    </xf>
    <xf numFmtId="0" fontId="7" fillId="0" borderId="59"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5" fillId="8" borderId="0" xfId="0" applyFont="1" applyFill="1" applyAlignment="1" applyProtection="1">
      <alignment horizontal="center" vertical="center"/>
      <protection hidden="1"/>
    </xf>
    <xf numFmtId="0" fontId="4" fillId="6" borderId="4" xfId="0" applyFont="1" applyFill="1" applyBorder="1" applyAlignment="1" applyProtection="1">
      <alignment horizontal="center" vertical="center"/>
      <protection hidden="1"/>
    </xf>
    <xf numFmtId="0" fontId="4" fillId="6" borderId="5"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 xfId="0" applyFont="1" applyFill="1" applyBorder="1" applyAlignment="1" applyProtection="1">
      <alignment horizontal="center" vertical="center"/>
      <protection hidden="1"/>
    </xf>
    <xf numFmtId="0" fontId="4" fillId="6" borderId="9" xfId="0" applyFont="1" applyFill="1" applyBorder="1" applyAlignment="1" applyProtection="1">
      <alignment horizontal="center" vertical="center"/>
      <protection hidden="1"/>
    </xf>
    <xf numFmtId="0" fontId="4" fillId="6" borderId="10" xfId="0" applyFont="1" applyFill="1" applyBorder="1" applyAlignment="1" applyProtection="1">
      <alignment horizontal="center" vertical="center"/>
      <protection hidden="1"/>
    </xf>
    <xf numFmtId="0" fontId="3" fillId="6" borderId="5" xfId="0" applyFont="1" applyFill="1" applyBorder="1" applyAlignment="1" applyProtection="1">
      <alignment horizontal="center" vertical="center"/>
      <protection hidden="1"/>
    </xf>
    <xf numFmtId="0" fontId="3" fillId="6" borderId="6" xfId="0" applyFont="1" applyFill="1" applyBorder="1" applyAlignment="1" applyProtection="1">
      <alignment horizontal="center" vertical="center"/>
      <protection hidden="1"/>
    </xf>
    <xf numFmtId="0" fontId="3" fillId="6" borderId="1" xfId="0" applyFont="1" applyFill="1" applyBorder="1" applyAlignment="1" applyProtection="1">
      <alignment horizontal="center" vertical="center"/>
      <protection hidden="1"/>
    </xf>
    <xf numFmtId="0" fontId="3" fillId="6" borderId="8" xfId="0" applyFont="1" applyFill="1" applyBorder="1" applyAlignment="1" applyProtection="1">
      <alignment horizontal="center" vertical="center"/>
      <protection hidden="1"/>
    </xf>
    <xf numFmtId="0" fontId="3" fillId="6" borderId="1" xfId="0" applyFont="1" applyFill="1" applyBorder="1" applyAlignment="1" applyProtection="1">
      <alignment horizontal="center" vertical="center"/>
      <protection locked="0" hidden="1"/>
    </xf>
    <xf numFmtId="0" fontId="3" fillId="6" borderId="8" xfId="0" applyFont="1" applyFill="1" applyBorder="1" applyAlignment="1" applyProtection="1">
      <alignment horizontal="center" vertical="center"/>
      <protection locked="0" hidden="1"/>
    </xf>
    <xf numFmtId="0" fontId="3" fillId="6" borderId="10" xfId="0" applyFont="1" applyFill="1" applyBorder="1" applyAlignment="1" applyProtection="1">
      <alignment horizontal="center" vertical="center"/>
      <protection locked="0" hidden="1"/>
    </xf>
    <xf numFmtId="0" fontId="3" fillId="6" borderId="11" xfId="0" applyFont="1" applyFill="1" applyBorder="1" applyAlignment="1" applyProtection="1">
      <alignment horizontal="center" vertical="center"/>
      <protection locked="0" hidden="1"/>
    </xf>
    <xf numFmtId="0" fontId="3" fillId="0" borderId="0"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0" fontId="4" fillId="0" borderId="9"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3" fillId="0" borderId="1"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0" fontId="16" fillId="5" borderId="0" xfId="0" applyFont="1" applyFill="1" applyAlignment="1" applyProtection="1">
      <alignment horizontal="center" vertical="center"/>
      <protection hidden="1"/>
    </xf>
    <xf numFmtId="0" fontId="3" fillId="0" borderId="38"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13" fillId="0" borderId="52" xfId="0" applyFont="1" applyBorder="1" applyAlignment="1" applyProtection="1">
      <alignment horizontal="center" vertical="center"/>
      <protection locked="0" hidden="1"/>
    </xf>
    <xf numFmtId="0" fontId="13" fillId="0" borderId="77" xfId="0" applyFont="1" applyBorder="1" applyAlignment="1" applyProtection="1">
      <alignment horizontal="center" vertical="center"/>
      <protection locked="0" hidden="1"/>
    </xf>
    <xf numFmtId="0" fontId="13" fillId="0" borderId="75" xfId="0" applyFont="1" applyBorder="1" applyAlignment="1" applyProtection="1">
      <alignment horizontal="center" vertical="center"/>
      <protection locked="0" hidden="1"/>
    </xf>
    <xf numFmtId="0" fontId="3" fillId="0" borderId="83"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13" fillId="0" borderId="35"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hidden="1"/>
    </xf>
    <xf numFmtId="0" fontId="13" fillId="0" borderId="43" xfId="0" applyFont="1" applyBorder="1" applyAlignment="1" applyProtection="1">
      <alignment horizontal="center" vertical="center"/>
      <protection locked="0" hidden="1"/>
    </xf>
    <xf numFmtId="0" fontId="13" fillId="0" borderId="33" xfId="0" applyFont="1" applyBorder="1" applyAlignment="1" applyProtection="1">
      <alignment horizontal="center" vertical="center"/>
      <protection locked="0" hidden="1"/>
    </xf>
    <xf numFmtId="0" fontId="13" fillId="0" borderId="32"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19" fillId="0" borderId="46" xfId="0" applyFont="1" applyBorder="1" applyAlignment="1" applyProtection="1">
      <alignment horizontal="center" vertical="center"/>
      <protection hidden="1"/>
    </xf>
    <xf numFmtId="0" fontId="19" fillId="0" borderId="47" xfId="0" applyFont="1" applyBorder="1" applyAlignment="1" applyProtection="1">
      <alignment horizontal="center" vertical="center"/>
      <protection hidden="1"/>
    </xf>
    <xf numFmtId="0" fontId="19" fillId="0" borderId="39" xfId="0" applyFont="1" applyBorder="1" applyAlignment="1" applyProtection="1">
      <alignment horizontal="center" vertical="center"/>
      <protection hidden="1"/>
    </xf>
    <xf numFmtId="0" fontId="19" fillId="0" borderId="50" xfId="0" applyFont="1" applyBorder="1" applyAlignment="1" applyProtection="1">
      <alignment horizontal="center" vertical="center"/>
      <protection hidden="1"/>
    </xf>
    <xf numFmtId="0" fontId="19" fillId="0" borderId="26" xfId="0" applyFont="1" applyBorder="1" applyAlignment="1" applyProtection="1">
      <alignment horizontal="center" vertical="center"/>
      <protection hidden="1"/>
    </xf>
    <xf numFmtId="0" fontId="19" fillId="0" borderId="51" xfId="0" applyFont="1" applyBorder="1" applyAlignment="1" applyProtection="1">
      <alignment horizontal="center" vertical="center"/>
      <protection hidden="1"/>
    </xf>
    <xf numFmtId="0" fontId="20" fillId="2" borderId="37" xfId="0" applyNumberFormat="1" applyFont="1" applyFill="1" applyBorder="1" applyAlignment="1" applyProtection="1">
      <alignment horizontal="center" vertical="center" wrapText="1"/>
      <protection hidden="1"/>
    </xf>
    <xf numFmtId="0" fontId="21" fillId="2" borderId="59" xfId="0" applyNumberFormat="1" applyFont="1" applyFill="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49" fontId="3" fillId="0" borderId="44" xfId="0" applyNumberFormat="1" applyFont="1" applyBorder="1" applyAlignment="1" applyProtection="1">
      <alignment horizontal="center" vertical="center"/>
      <protection locked="0"/>
    </xf>
    <xf numFmtId="49" fontId="3" fillId="0" borderId="45" xfId="0" applyNumberFormat="1" applyFont="1" applyBorder="1" applyAlignment="1" applyProtection="1">
      <alignment horizontal="center" vertical="center"/>
      <protection locked="0"/>
    </xf>
    <xf numFmtId="49" fontId="3" fillId="0" borderId="72" xfId="0" applyNumberFormat="1" applyFont="1" applyBorder="1" applyAlignment="1" applyProtection="1">
      <alignment horizontal="center" vertical="center"/>
      <protection locked="0"/>
    </xf>
    <xf numFmtId="0" fontId="3" fillId="0" borderId="44" xfId="0" applyFont="1" applyBorder="1" applyAlignment="1" applyProtection="1">
      <alignment horizontal="center" vertical="center"/>
      <protection hidden="1"/>
    </xf>
    <xf numFmtId="0" fontId="3" fillId="0" borderId="45" xfId="0" applyFont="1" applyBorder="1" applyAlignment="1" applyProtection="1">
      <alignment horizontal="center" vertical="center"/>
      <protection hidden="1"/>
    </xf>
    <xf numFmtId="0" fontId="3" fillId="0" borderId="72" xfId="0" applyFont="1" applyBorder="1" applyAlignment="1" applyProtection="1">
      <alignment horizontal="center" vertical="center"/>
      <protection hidden="1"/>
    </xf>
    <xf numFmtId="0" fontId="3" fillId="0" borderId="88" xfId="0" applyFont="1" applyBorder="1" applyAlignment="1" applyProtection="1">
      <alignment horizontal="center" vertical="center"/>
      <protection locked="0"/>
    </xf>
    <xf numFmtId="0" fontId="3" fillId="0" borderId="89" xfId="0" applyFont="1" applyBorder="1" applyAlignment="1" applyProtection="1">
      <alignment horizontal="center" vertical="center"/>
      <protection locked="0"/>
    </xf>
    <xf numFmtId="0" fontId="3" fillId="0" borderId="90" xfId="0" applyFont="1" applyBorder="1" applyAlignment="1" applyProtection="1">
      <alignment horizontal="center" vertical="center"/>
      <protection locked="0"/>
    </xf>
    <xf numFmtId="0" fontId="3" fillId="0" borderId="8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91" xfId="0" applyFont="1" applyBorder="1" applyAlignment="1" applyProtection="1">
      <alignment horizontal="center" vertical="center"/>
      <protection locked="0"/>
    </xf>
    <xf numFmtId="180" fontId="3" fillId="0" borderId="44" xfId="0" applyNumberFormat="1" applyFont="1" applyBorder="1" applyAlignment="1" applyProtection="1">
      <alignment horizontal="center" vertical="center"/>
      <protection locked="0"/>
    </xf>
    <xf numFmtId="180" fontId="3" fillId="0" borderId="45" xfId="0" applyNumberFormat="1" applyFont="1" applyBorder="1" applyAlignment="1" applyProtection="1">
      <alignment horizontal="center" vertical="center"/>
      <protection locked="0"/>
    </xf>
    <xf numFmtId="180" fontId="3" fillId="0" borderId="72" xfId="0" applyNumberFormat="1" applyFont="1" applyBorder="1" applyAlignment="1" applyProtection="1">
      <alignment horizontal="center" vertical="center"/>
      <protection locked="0"/>
    </xf>
    <xf numFmtId="0" fontId="3" fillId="0" borderId="4" xfId="0" applyFont="1" applyBorder="1" applyAlignment="1" applyProtection="1">
      <alignment horizontal="center" vertical="center"/>
      <protection hidden="1"/>
    </xf>
    <xf numFmtId="0" fontId="3" fillId="0" borderId="5"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protection hidden="1"/>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15" fillId="0" borderId="32" xfId="0" applyFont="1" applyBorder="1" applyAlignment="1" applyProtection="1">
      <alignment horizontal="center" vertical="center"/>
      <protection hidden="1"/>
    </xf>
    <xf numFmtId="0" fontId="15" fillId="0" borderId="36" xfId="0" applyFont="1" applyBorder="1" applyAlignment="1" applyProtection="1">
      <alignment horizontal="center" vertical="center"/>
      <protection hidden="1"/>
    </xf>
    <xf numFmtId="0" fontId="15" fillId="0" borderId="18"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5" fillId="0" borderId="31" xfId="0" applyFont="1" applyBorder="1" applyAlignment="1" applyProtection="1">
      <alignment horizontal="center" vertical="center"/>
      <protection hidden="1"/>
    </xf>
    <xf numFmtId="0" fontId="15" fillId="0" borderId="30" xfId="0" applyFont="1" applyBorder="1" applyAlignment="1" applyProtection="1">
      <alignment horizontal="center" vertical="center"/>
      <protection hidden="1"/>
    </xf>
    <xf numFmtId="177" fontId="3" fillId="0" borderId="70" xfId="0" applyNumberFormat="1" applyFont="1" applyBorder="1" applyAlignment="1" applyProtection="1">
      <alignment horizontal="center" vertical="center"/>
      <protection hidden="1"/>
    </xf>
    <xf numFmtId="177" fontId="3" fillId="0" borderId="75" xfId="0" applyNumberFormat="1" applyFont="1" applyBorder="1" applyAlignment="1" applyProtection="1">
      <alignment horizontal="center" vertical="center"/>
      <protection hidden="1"/>
    </xf>
    <xf numFmtId="178" fontId="3" fillId="0" borderId="29" xfId="1" applyNumberFormat="1" applyFont="1" applyBorder="1" applyAlignment="1" applyProtection="1">
      <alignment horizontal="center" vertical="center"/>
      <protection hidden="1"/>
    </xf>
    <xf numFmtId="178" fontId="3" fillId="0" borderId="14" xfId="1" applyNumberFormat="1" applyFont="1" applyBorder="1" applyAlignment="1" applyProtection="1">
      <alignment horizontal="center" vertical="center"/>
      <protection hidden="1"/>
    </xf>
    <xf numFmtId="178" fontId="3" fillId="0" borderId="34" xfId="1" applyNumberFormat="1" applyFont="1" applyBorder="1" applyAlignment="1" applyProtection="1">
      <alignment horizontal="center" vertical="center"/>
      <protection hidden="1"/>
    </xf>
    <xf numFmtId="178" fontId="3" fillId="0" borderId="11" xfId="1" applyNumberFormat="1" applyFont="1" applyBorder="1" applyAlignment="1" applyProtection="1">
      <alignment horizontal="center" vertical="center"/>
      <protection hidden="1"/>
    </xf>
    <xf numFmtId="0" fontId="3" fillId="0" borderId="37" xfId="0" applyFont="1" applyBorder="1" applyAlignment="1" applyProtection="1">
      <alignment horizontal="center" vertical="center"/>
      <protection hidden="1"/>
    </xf>
    <xf numFmtId="0" fontId="3" fillId="0" borderId="59" xfId="0" applyFont="1" applyBorder="1" applyAlignment="1" applyProtection="1">
      <alignment horizontal="center" vertical="center"/>
      <protection hidden="1"/>
    </xf>
    <xf numFmtId="0" fontId="3" fillId="0" borderId="41" xfId="0"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0" fontId="3" fillId="0" borderId="40" xfId="0" applyNumberFormat="1" applyFont="1" applyBorder="1" applyAlignment="1" applyProtection="1">
      <alignment horizontal="center" vertical="center"/>
      <protection hidden="1"/>
    </xf>
    <xf numFmtId="0" fontId="3" fillId="0" borderId="1" xfId="0" applyNumberFormat="1"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13" fillId="0" borderId="52" xfId="0" applyFont="1" applyBorder="1" applyAlignment="1" applyProtection="1">
      <alignment horizontal="center" vertical="center"/>
      <protection hidden="1"/>
    </xf>
    <xf numFmtId="0" fontId="13" fillId="0" borderId="77" xfId="0" applyFont="1" applyBorder="1" applyAlignment="1" applyProtection="1">
      <alignment horizontal="center" vertical="center"/>
      <protection hidden="1"/>
    </xf>
    <xf numFmtId="0" fontId="13" fillId="0" borderId="58"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3" fillId="0" borderId="43" xfId="0" applyFont="1" applyBorder="1" applyAlignment="1" applyProtection="1">
      <alignment horizontal="center" vertical="center"/>
      <protection hidden="1"/>
    </xf>
    <xf numFmtId="0" fontId="13" fillId="0" borderId="33" xfId="0" applyFont="1" applyBorder="1" applyAlignment="1" applyProtection="1">
      <alignment horizontal="center" vertical="center"/>
      <protection hidden="1"/>
    </xf>
    <xf numFmtId="0" fontId="3" fillId="0" borderId="2" xfId="0" applyFont="1" applyBorder="1" applyAlignment="1" applyProtection="1">
      <alignment horizontal="left" vertical="center"/>
      <protection hidden="1"/>
    </xf>
    <xf numFmtId="0" fontId="3" fillId="0" borderId="5"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3" fillId="0" borderId="54"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80" fontId="3" fillId="0" borderId="84" xfId="0" applyNumberFormat="1" applyFont="1" applyBorder="1" applyAlignment="1" applyProtection="1">
      <alignment horizontal="center" vertical="center"/>
      <protection locked="0"/>
    </xf>
    <xf numFmtId="0" fontId="3" fillId="0" borderId="84" xfId="0" applyFont="1" applyBorder="1" applyAlignment="1" applyProtection="1">
      <alignment horizontal="center" vertical="center"/>
      <protection hidden="1"/>
    </xf>
    <xf numFmtId="0" fontId="3" fillId="0" borderId="57" xfId="0" applyFont="1" applyBorder="1" applyAlignment="1" applyProtection="1">
      <alignment horizontal="left" vertical="top"/>
      <protection locked="0"/>
    </xf>
    <xf numFmtId="0" fontId="3" fillId="0" borderId="20" xfId="0" applyFont="1" applyBorder="1" applyAlignment="1" applyProtection="1">
      <alignment horizontal="left" vertical="top"/>
      <protection locked="0"/>
    </xf>
    <xf numFmtId="0" fontId="3" fillId="0" borderId="58" xfId="0" applyFont="1" applyBorder="1" applyAlignment="1" applyProtection="1">
      <alignment horizontal="left" vertical="top"/>
      <protection locked="0"/>
    </xf>
    <xf numFmtId="0" fontId="3" fillId="0" borderId="48"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49" xfId="0" applyFont="1" applyBorder="1" applyAlignment="1" applyProtection="1">
      <alignment horizontal="left" vertical="top"/>
      <protection locked="0"/>
    </xf>
    <xf numFmtId="0" fontId="3" fillId="0" borderId="50" xfId="0" applyFont="1" applyBorder="1" applyAlignment="1" applyProtection="1">
      <alignment horizontal="left" vertical="top"/>
      <protection locked="0"/>
    </xf>
    <xf numFmtId="0" fontId="3" fillId="0" borderId="26" xfId="0" applyFont="1" applyBorder="1" applyAlignment="1" applyProtection="1">
      <alignment horizontal="left" vertical="top"/>
      <protection locked="0"/>
    </xf>
    <xf numFmtId="0" fontId="3" fillId="0" borderId="51" xfId="0" applyFont="1" applyBorder="1" applyAlignment="1" applyProtection="1">
      <alignment horizontal="left" vertical="top"/>
      <protection locked="0"/>
    </xf>
    <xf numFmtId="0" fontId="15" fillId="0" borderId="53" xfId="0" applyFont="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0" fontId="15" fillId="0" borderId="52" xfId="0" applyFont="1" applyBorder="1" applyAlignment="1" applyProtection="1">
      <alignment horizontal="center" vertical="center"/>
      <protection hidden="1"/>
    </xf>
    <xf numFmtId="0" fontId="15" fillId="0" borderId="42"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73" xfId="0" applyFont="1" applyBorder="1" applyAlignment="1" applyProtection="1">
      <alignment horizontal="center" vertical="center"/>
      <protection hidden="1"/>
    </xf>
    <xf numFmtId="0" fontId="3" fillId="0" borderId="53"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49" fontId="3" fillId="0" borderId="16"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49" fontId="3" fillId="0" borderId="52" xfId="0" applyNumberFormat="1" applyFont="1" applyBorder="1" applyAlignment="1" applyProtection="1">
      <alignment horizontal="center" vertical="center"/>
      <protection locked="0"/>
    </xf>
    <xf numFmtId="0" fontId="3" fillId="0" borderId="78" xfId="0" applyFont="1" applyBorder="1" applyAlignment="1" applyProtection="1">
      <alignment horizontal="center" vertical="center"/>
      <protection hidden="1"/>
    </xf>
    <xf numFmtId="0" fontId="3" fillId="0" borderId="41"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0" fontId="3" fillId="0" borderId="76" xfId="0" applyFont="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locked="0"/>
    </xf>
    <xf numFmtId="0" fontId="3" fillId="0" borderId="74" xfId="0" applyFont="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0" fontId="16" fillId="5" borderId="46" xfId="0" applyFont="1" applyFill="1" applyBorder="1" applyAlignment="1" applyProtection="1">
      <alignment horizontal="center" vertical="center"/>
      <protection hidden="1"/>
    </xf>
    <xf numFmtId="0" fontId="16" fillId="5" borderId="47" xfId="0" applyFont="1" applyFill="1" applyBorder="1" applyAlignment="1" applyProtection="1">
      <alignment horizontal="center" vertical="center"/>
      <protection hidden="1"/>
    </xf>
    <xf numFmtId="0" fontId="16" fillId="5" borderId="39" xfId="0" applyFont="1" applyFill="1" applyBorder="1" applyAlignment="1" applyProtection="1">
      <alignment horizontal="center" vertical="center"/>
      <protection hidden="1"/>
    </xf>
    <xf numFmtId="0" fontId="16" fillId="5" borderId="50" xfId="0" applyFont="1" applyFill="1" applyBorder="1" applyAlignment="1" applyProtection="1">
      <alignment horizontal="center" vertical="center"/>
      <protection hidden="1"/>
    </xf>
    <xf numFmtId="0" fontId="16" fillId="5" borderId="26" xfId="0" applyFont="1" applyFill="1" applyBorder="1" applyAlignment="1" applyProtection="1">
      <alignment horizontal="center" vertical="center"/>
      <protection hidden="1"/>
    </xf>
    <xf numFmtId="0" fontId="16" fillId="5" borderId="51" xfId="0" applyFont="1" applyFill="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18" fillId="0" borderId="56" xfId="0" applyFont="1" applyBorder="1" applyAlignment="1" applyProtection="1">
      <alignment horizontal="center" vertical="center"/>
      <protection hidden="1"/>
    </xf>
    <xf numFmtId="0" fontId="18" fillId="0" borderId="74" xfId="0" applyFont="1" applyBorder="1" applyAlignment="1" applyProtection="1">
      <alignment horizontal="center" vertical="center"/>
      <protection hidden="1"/>
    </xf>
    <xf numFmtId="0" fontId="18" fillId="0" borderId="75" xfId="0" applyFont="1" applyBorder="1" applyAlignment="1" applyProtection="1">
      <alignment horizontal="center" vertical="center"/>
      <protection hidden="1"/>
    </xf>
    <xf numFmtId="0" fontId="3" fillId="0" borderId="7"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15" fillId="0" borderId="4" xfId="0" applyFont="1" applyBorder="1" applyAlignment="1" applyProtection="1">
      <alignment horizontal="center" vertical="center"/>
      <protection hidden="1"/>
    </xf>
    <xf numFmtId="0" fontId="15" fillId="0" borderId="5" xfId="0"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49" fontId="3" fillId="0" borderId="5"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hidden="1"/>
    </xf>
    <xf numFmtId="14"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14" fillId="5" borderId="0" xfId="0" applyFont="1" applyFill="1" applyAlignment="1" applyProtection="1">
      <alignment horizontal="center" vertical="center"/>
      <protection hidden="1"/>
    </xf>
    <xf numFmtId="0" fontId="16" fillId="5" borderId="4" xfId="0" applyFont="1" applyFill="1" applyBorder="1" applyAlignment="1" applyProtection="1">
      <alignment horizontal="center" vertical="center"/>
      <protection hidden="1"/>
    </xf>
    <xf numFmtId="0" fontId="16" fillId="5" borderId="5" xfId="0" applyFont="1" applyFill="1" applyBorder="1" applyAlignment="1" applyProtection="1">
      <alignment horizontal="center" vertical="center"/>
      <protection hidden="1"/>
    </xf>
    <xf numFmtId="0" fontId="16" fillId="5" borderId="6" xfId="0" applyFont="1" applyFill="1" applyBorder="1" applyAlignment="1" applyProtection="1">
      <alignment horizontal="center" vertical="center"/>
      <protection hidden="1"/>
    </xf>
    <xf numFmtId="0" fontId="16" fillId="5" borderId="9" xfId="0" applyFont="1" applyFill="1" applyBorder="1" applyAlignment="1" applyProtection="1">
      <alignment horizontal="center" vertical="center"/>
      <protection hidden="1"/>
    </xf>
    <xf numFmtId="0" fontId="16" fillId="5" borderId="10" xfId="0" applyFont="1" applyFill="1" applyBorder="1" applyAlignment="1" applyProtection="1">
      <alignment horizontal="center" vertical="center"/>
      <protection hidden="1"/>
    </xf>
    <xf numFmtId="0" fontId="16" fillId="5" borderId="11" xfId="0" applyFont="1" applyFill="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18" fillId="0" borderId="3" xfId="0" applyFont="1" applyBorder="1" applyAlignment="1" applyProtection="1">
      <alignment horizontal="center" vertical="center"/>
      <protection hidden="1"/>
    </xf>
    <xf numFmtId="0" fontId="18" fillId="0" borderId="14" xfId="0" applyFont="1" applyBorder="1" applyAlignment="1" applyProtection="1">
      <alignment horizontal="center" vertical="center"/>
      <protection hidden="1"/>
    </xf>
    <xf numFmtId="0" fontId="23" fillId="5" borderId="60" xfId="0" applyFont="1" applyFill="1" applyBorder="1" applyAlignment="1" applyProtection="1">
      <alignment horizontal="center"/>
      <protection hidden="1"/>
    </xf>
    <xf numFmtId="0" fontId="23" fillId="5" borderId="61" xfId="0" applyFont="1" applyFill="1" applyBorder="1" applyAlignment="1" applyProtection="1">
      <alignment horizontal="center"/>
      <protection hidden="1"/>
    </xf>
    <xf numFmtId="0" fontId="23" fillId="5" borderId="62" xfId="0" applyFont="1" applyFill="1" applyBorder="1" applyAlignment="1" applyProtection="1">
      <alignment horizontal="center"/>
      <protection hidden="1"/>
    </xf>
    <xf numFmtId="0" fontId="23" fillId="6" borderId="4" xfId="0" applyFont="1" applyFill="1" applyBorder="1" applyAlignment="1" applyProtection="1">
      <alignment horizontal="center" vertical="center"/>
      <protection hidden="1"/>
    </xf>
    <xf numFmtId="0" fontId="23" fillId="6" borderId="5" xfId="0" applyFont="1" applyFill="1" applyBorder="1" applyAlignment="1" applyProtection="1">
      <alignment horizontal="center" vertical="center"/>
      <protection hidden="1"/>
    </xf>
    <xf numFmtId="0" fontId="23" fillId="6" borderId="6" xfId="0" applyFont="1" applyFill="1" applyBorder="1" applyAlignment="1" applyProtection="1">
      <alignment horizontal="center" vertical="center"/>
      <protection hidden="1"/>
    </xf>
    <xf numFmtId="0" fontId="23" fillId="6" borderId="7" xfId="0" applyFont="1" applyFill="1" applyBorder="1" applyAlignment="1" applyProtection="1">
      <alignment horizontal="center" vertical="center" justifyLastLine="1"/>
      <protection hidden="1"/>
    </xf>
    <xf numFmtId="0" fontId="23" fillId="6" borderId="1" xfId="0" applyFont="1" applyFill="1" applyBorder="1" applyAlignment="1" applyProtection="1">
      <alignment horizontal="center" vertical="center" justifyLastLine="1"/>
      <protection hidden="1"/>
    </xf>
    <xf numFmtId="0" fontId="23" fillId="6" borderId="1" xfId="0" applyFont="1" applyFill="1" applyBorder="1" applyAlignment="1" applyProtection="1">
      <alignment horizontal="center" vertical="center" justifyLastLine="1"/>
      <protection locked="0"/>
    </xf>
    <xf numFmtId="0" fontId="23" fillId="6" borderId="8" xfId="0" applyFont="1" applyFill="1" applyBorder="1" applyAlignment="1" applyProtection="1">
      <alignment horizontal="center" vertical="center" justifyLastLine="1"/>
      <protection locked="0"/>
    </xf>
    <xf numFmtId="0" fontId="23" fillId="6" borderId="7" xfId="0" applyFont="1" applyFill="1" applyBorder="1" applyAlignment="1" applyProtection="1">
      <alignment horizontal="center" vertical="center"/>
      <protection hidden="1"/>
    </xf>
    <xf numFmtId="0" fontId="23" fillId="6" borderId="1" xfId="0" applyFont="1" applyFill="1" applyBorder="1" applyAlignment="1" applyProtection="1">
      <alignment horizontal="center" vertical="center"/>
      <protection hidden="1"/>
    </xf>
    <xf numFmtId="0" fontId="23" fillId="6" borderId="1" xfId="0" applyFont="1" applyFill="1" applyBorder="1" applyAlignment="1" applyProtection="1">
      <alignment horizontal="center" vertical="center"/>
      <protection locked="0"/>
    </xf>
    <xf numFmtId="0" fontId="23" fillId="6" borderId="8" xfId="0" applyFont="1" applyFill="1" applyBorder="1" applyAlignment="1" applyProtection="1">
      <alignment horizontal="center" vertical="center"/>
      <protection locked="0"/>
    </xf>
    <xf numFmtId="0" fontId="23" fillId="6" borderId="9" xfId="0" applyFont="1" applyFill="1" applyBorder="1" applyAlignment="1" applyProtection="1">
      <alignment horizontal="center" vertical="center"/>
      <protection hidden="1"/>
    </xf>
    <xf numFmtId="0" fontId="23" fillId="6" borderId="10" xfId="0" applyFont="1" applyFill="1" applyBorder="1" applyAlignment="1" applyProtection="1">
      <alignment horizontal="center" vertical="center"/>
      <protection hidden="1"/>
    </xf>
    <xf numFmtId="0" fontId="23" fillId="6" borderId="10" xfId="0" applyFont="1" applyFill="1" applyBorder="1" applyAlignment="1" applyProtection="1">
      <alignment horizontal="center" vertical="center"/>
      <protection locked="0"/>
    </xf>
    <xf numFmtId="0" fontId="23" fillId="6" borderId="11" xfId="0" applyFont="1" applyFill="1" applyBorder="1" applyAlignment="1" applyProtection="1">
      <alignment horizontal="center" vertical="center"/>
      <protection locked="0"/>
    </xf>
    <xf numFmtId="0" fontId="23" fillId="6" borderId="8" xfId="0" applyFont="1" applyFill="1" applyBorder="1" applyAlignment="1" applyProtection="1">
      <alignment horizontal="center" vertical="center"/>
      <protection hidden="1"/>
    </xf>
    <xf numFmtId="0" fontId="24" fillId="6" borderId="1" xfId="0" applyFont="1" applyFill="1" applyBorder="1" applyAlignment="1" applyProtection="1">
      <alignment horizontal="center" vertical="center"/>
      <protection hidden="1"/>
    </xf>
    <xf numFmtId="0" fontId="24" fillId="6" borderId="8" xfId="0" applyFont="1" applyFill="1" applyBorder="1" applyAlignment="1" applyProtection="1">
      <alignment horizontal="center" vertical="center"/>
      <protection hidden="1"/>
    </xf>
    <xf numFmtId="0" fontId="3" fillId="6" borderId="7" xfId="0" applyFont="1" applyFill="1" applyBorder="1" applyAlignment="1" applyProtection="1">
      <alignment horizontal="center" vertical="center"/>
      <protection hidden="1"/>
    </xf>
    <xf numFmtId="49" fontId="23" fillId="6" borderId="1" xfId="0" applyNumberFormat="1" applyFont="1" applyFill="1" applyBorder="1" applyAlignment="1" applyProtection="1">
      <alignment horizontal="center" vertical="center"/>
      <protection locked="0"/>
    </xf>
    <xf numFmtId="49" fontId="23" fillId="6" borderId="8" xfId="0" applyNumberFormat="1" applyFont="1" applyFill="1" applyBorder="1" applyAlignment="1" applyProtection="1">
      <alignment horizontal="center" vertical="center"/>
      <protection locked="0"/>
    </xf>
    <xf numFmtId="0" fontId="23" fillId="6" borderId="55" xfId="0" applyFont="1" applyFill="1" applyBorder="1" applyAlignment="1" applyProtection="1">
      <alignment horizontal="center" vertical="center"/>
      <protection hidden="1"/>
    </xf>
    <xf numFmtId="0" fontId="23" fillId="6" borderId="60" xfId="0" applyFont="1" applyFill="1" applyBorder="1" applyAlignment="1" applyProtection="1">
      <alignment horizontal="center" vertical="center"/>
      <protection hidden="1"/>
    </xf>
    <xf numFmtId="0" fontId="23" fillId="6" borderId="61" xfId="0" applyFont="1" applyFill="1" applyBorder="1" applyAlignment="1" applyProtection="1">
      <alignment horizontal="center" vertical="center"/>
      <protection hidden="1"/>
    </xf>
    <xf numFmtId="0" fontId="23" fillId="6" borderId="62" xfId="0" applyFont="1" applyFill="1" applyBorder="1" applyAlignment="1" applyProtection="1">
      <alignment horizontal="center" vertical="center"/>
      <protection hidden="1"/>
    </xf>
    <xf numFmtId="0" fontId="3" fillId="6" borderId="4" xfId="0" applyFont="1" applyFill="1" applyBorder="1" applyAlignment="1" applyProtection="1">
      <alignment horizontal="center" vertical="center"/>
      <protection hidden="1"/>
    </xf>
    <xf numFmtId="49" fontId="23" fillId="6" borderId="5" xfId="0" applyNumberFormat="1" applyFont="1" applyFill="1" applyBorder="1" applyAlignment="1" applyProtection="1">
      <alignment horizontal="center" vertical="center"/>
      <protection locked="0"/>
    </xf>
    <xf numFmtId="49" fontId="23" fillId="6" borderId="6" xfId="0" applyNumberFormat="1" applyFont="1" applyFill="1" applyBorder="1" applyAlignment="1" applyProtection="1">
      <alignment horizontal="center" vertical="center"/>
      <protection locked="0"/>
    </xf>
    <xf numFmtId="0" fontId="3" fillId="6" borderId="29" xfId="0" applyFont="1" applyFill="1" applyBorder="1" applyAlignment="1" applyProtection="1">
      <alignment horizontal="center" vertical="center"/>
      <protection hidden="1"/>
    </xf>
    <xf numFmtId="0" fontId="3" fillId="6" borderId="3" xfId="0" applyFont="1" applyFill="1" applyBorder="1" applyAlignment="1" applyProtection="1">
      <alignment horizontal="center" vertical="center"/>
      <protection hidden="1"/>
    </xf>
    <xf numFmtId="49" fontId="23" fillId="6" borderId="3" xfId="0" applyNumberFormat="1" applyFont="1" applyFill="1" applyBorder="1" applyAlignment="1" applyProtection="1">
      <alignment horizontal="center" vertical="center"/>
      <protection locked="0"/>
    </xf>
    <xf numFmtId="49" fontId="23" fillId="6" borderId="14" xfId="0" applyNumberFormat="1" applyFont="1" applyFill="1" applyBorder="1" applyAlignment="1" applyProtection="1">
      <alignment horizontal="center" vertical="center"/>
      <protection locked="0"/>
    </xf>
    <xf numFmtId="49" fontId="23" fillId="6" borderId="10" xfId="0" applyNumberFormat="1" applyFont="1" applyFill="1" applyBorder="1" applyAlignment="1" applyProtection="1">
      <alignment horizontal="center" vertical="center"/>
      <protection locked="0"/>
    </xf>
    <xf numFmtId="49" fontId="23" fillId="6" borderId="11" xfId="0" applyNumberFormat="1" applyFont="1" applyFill="1" applyBorder="1" applyAlignment="1" applyProtection="1">
      <alignment horizontal="center" vertical="center"/>
      <protection locked="0"/>
    </xf>
    <xf numFmtId="0" fontId="23" fillId="6" borderId="34" xfId="0" applyFont="1" applyFill="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3" fillId="0" borderId="42" xfId="0" applyFont="1" applyBorder="1" applyAlignment="1" applyProtection="1">
      <alignment horizontal="center" vertical="center"/>
      <protection hidden="1"/>
    </xf>
    <xf numFmtId="0" fontId="3" fillId="0" borderId="85"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87"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82" xfId="0" applyFont="1" applyBorder="1" applyAlignment="1" applyProtection="1">
      <alignment horizontal="center" vertical="center"/>
      <protection hidden="1"/>
    </xf>
    <xf numFmtId="0" fontId="3" fillId="0" borderId="66" xfId="0" applyFont="1" applyBorder="1" applyAlignment="1" applyProtection="1">
      <alignment horizontal="center" vertical="center"/>
      <protection hidden="1"/>
    </xf>
    <xf numFmtId="0" fontId="3" fillId="0" borderId="68" xfId="0" applyFont="1" applyBorder="1" applyAlignment="1" applyProtection="1">
      <alignment horizontal="center" vertical="center"/>
      <protection hidden="1"/>
    </xf>
    <xf numFmtId="0" fontId="3" fillId="0" borderId="86" xfId="0" applyFont="1" applyBorder="1" applyAlignment="1" applyProtection="1">
      <alignment horizontal="center" vertical="center"/>
      <protection hidden="1"/>
    </xf>
    <xf numFmtId="0" fontId="3" fillId="0" borderId="95" xfId="0" applyFont="1" applyBorder="1" applyAlignment="1" applyProtection="1">
      <alignment horizontal="center" vertical="center"/>
      <protection hidden="1"/>
    </xf>
    <xf numFmtId="0" fontId="3" fillId="0" borderId="96" xfId="0" applyFont="1" applyBorder="1" applyAlignment="1" applyProtection="1">
      <alignment horizontal="center" vertical="center"/>
      <protection hidden="1"/>
    </xf>
    <xf numFmtId="0" fontId="3" fillId="0" borderId="94" xfId="0" applyFont="1" applyBorder="1" applyAlignment="1" applyProtection="1">
      <alignment horizontal="center" vertical="center"/>
      <protection hidden="1"/>
    </xf>
    <xf numFmtId="0" fontId="6" fillId="0" borderId="94" xfId="0" applyFont="1" applyBorder="1" applyAlignment="1" applyProtection="1">
      <alignment horizontal="center" vertical="center"/>
      <protection hidden="1"/>
    </xf>
    <xf numFmtId="0" fontId="6" fillId="0" borderId="72" xfId="0" applyFont="1" applyBorder="1" applyAlignment="1" applyProtection="1">
      <alignment horizontal="center" vertical="center"/>
      <protection hidden="1"/>
    </xf>
    <xf numFmtId="0" fontId="20" fillId="2" borderId="37" xfId="0" applyFont="1" applyFill="1" applyBorder="1" applyAlignment="1" applyProtection="1">
      <alignment horizontal="center" vertical="center" wrapText="1"/>
      <protection hidden="1"/>
    </xf>
    <xf numFmtId="0" fontId="20" fillId="2" borderId="59" xfId="0" applyFont="1" applyFill="1" applyBorder="1" applyAlignment="1" applyProtection="1">
      <alignment horizontal="center" vertical="center" wrapText="1"/>
      <protection hidden="1"/>
    </xf>
    <xf numFmtId="0" fontId="13" fillId="0" borderId="37" xfId="0" applyFont="1" applyBorder="1" applyAlignment="1" applyProtection="1">
      <alignment horizontal="center" vertical="center"/>
      <protection locked="0" hidden="1"/>
    </xf>
    <xf numFmtId="0" fontId="13" fillId="0" borderId="71" xfId="0" applyFont="1" applyBorder="1" applyAlignment="1" applyProtection="1">
      <alignment horizontal="center" vertical="center"/>
      <protection locked="0" hidden="1"/>
    </xf>
    <xf numFmtId="0" fontId="13" fillId="0" borderId="59" xfId="0" applyFont="1" applyBorder="1" applyAlignment="1" applyProtection="1">
      <alignment horizontal="center" vertical="center"/>
      <protection locked="0" hidden="1"/>
    </xf>
    <xf numFmtId="0" fontId="13" fillId="0" borderId="37" xfId="0" applyFont="1" applyBorder="1" applyAlignment="1" applyProtection="1">
      <alignment horizontal="center" vertical="center"/>
      <protection locked="0"/>
    </xf>
    <xf numFmtId="0" fontId="13" fillId="0" borderId="71" xfId="0" applyFont="1" applyBorder="1" applyAlignment="1" applyProtection="1">
      <alignment horizontal="center" vertical="center"/>
      <protection locked="0"/>
    </xf>
    <xf numFmtId="0" fontId="13" fillId="0" borderId="59"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hidden="1"/>
    </xf>
    <xf numFmtId="0" fontId="13" fillId="0" borderId="71" xfId="0" applyFont="1" applyBorder="1" applyAlignment="1" applyProtection="1">
      <alignment horizontal="center" vertical="center"/>
      <protection hidden="1"/>
    </xf>
    <xf numFmtId="0" fontId="13" fillId="0" borderId="59" xfId="0" applyFont="1" applyBorder="1" applyAlignment="1" applyProtection="1">
      <alignment horizontal="center" vertical="center"/>
      <protection hidden="1"/>
    </xf>
    <xf numFmtId="0" fontId="3" fillId="0" borderId="92"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3" fillId="0" borderId="82"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80" xfId="0" applyFont="1" applyBorder="1" applyAlignment="1" applyProtection="1">
      <alignment horizontal="center" vertical="center"/>
      <protection locked="0"/>
    </xf>
    <xf numFmtId="0" fontId="13" fillId="0" borderId="97"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hidden="1"/>
    </xf>
    <xf numFmtId="0" fontId="13" fillId="0" borderId="80" xfId="0" applyFont="1" applyBorder="1" applyAlignment="1" applyProtection="1">
      <alignment horizontal="center" vertical="center"/>
      <protection hidden="1"/>
    </xf>
    <xf numFmtId="0" fontId="13" fillId="0" borderId="97" xfId="0" applyFont="1" applyBorder="1" applyAlignment="1" applyProtection="1">
      <alignment horizontal="center" vertical="center"/>
      <protection hidden="1"/>
    </xf>
    <xf numFmtId="0" fontId="3" fillId="0" borderId="98"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98" xfId="0" applyFont="1" applyBorder="1" applyAlignment="1" applyProtection="1">
      <alignment horizontal="center" vertical="center"/>
      <protection hidden="1"/>
    </xf>
    <xf numFmtId="0" fontId="15" fillId="0" borderId="26" xfId="0" applyFont="1" applyBorder="1" applyAlignment="1" applyProtection="1">
      <alignment horizontal="center" vertical="center"/>
      <protection hidden="1"/>
    </xf>
    <xf numFmtId="0" fontId="3" fillId="0" borderId="49" xfId="0" applyFont="1" applyBorder="1" applyAlignment="1" applyProtection="1">
      <alignment horizontal="center" vertical="center"/>
      <protection hidden="1"/>
    </xf>
    <xf numFmtId="0" fontId="3" fillId="0" borderId="51" xfId="0" applyFont="1" applyBorder="1" applyAlignment="1" applyProtection="1">
      <alignment horizontal="center" vertical="center"/>
      <protection hidden="1"/>
    </xf>
    <xf numFmtId="0" fontId="15" fillId="0" borderId="37" xfId="0" applyFont="1" applyBorder="1" applyAlignment="1" applyProtection="1">
      <alignment horizontal="center" vertical="center"/>
      <protection hidden="1"/>
    </xf>
    <xf numFmtId="0" fontId="15" fillId="0" borderId="102" xfId="0" applyFont="1" applyBorder="1" applyAlignment="1" applyProtection="1">
      <alignment horizontal="center" vertical="center"/>
      <protection hidden="1"/>
    </xf>
    <xf numFmtId="178" fontId="3" fillId="0" borderId="46" xfId="1" applyNumberFormat="1" applyFont="1" applyBorder="1" applyAlignment="1" applyProtection="1">
      <alignment horizontal="center" vertical="center"/>
      <protection hidden="1"/>
    </xf>
    <xf numFmtId="178" fontId="3" fillId="0" borderId="39" xfId="1" applyNumberFormat="1" applyFont="1" applyBorder="1" applyAlignment="1" applyProtection="1">
      <alignment horizontal="center" vertical="center"/>
      <protection hidden="1"/>
    </xf>
    <xf numFmtId="178" fontId="3" fillId="0" borderId="101" xfId="1" applyNumberFormat="1" applyFont="1" applyBorder="1" applyAlignment="1" applyProtection="1">
      <alignment horizontal="center" vertical="center"/>
      <protection hidden="1"/>
    </xf>
    <xf numFmtId="178" fontId="3" fillId="0" borderId="91" xfId="1" applyNumberFormat="1" applyFont="1" applyBorder="1" applyAlignment="1" applyProtection="1">
      <alignment horizontal="center" vertical="center"/>
      <protection hidden="1"/>
    </xf>
    <xf numFmtId="177" fontId="3" fillId="0" borderId="100" xfId="0" applyNumberFormat="1" applyFont="1" applyBorder="1" applyAlignment="1" applyProtection="1">
      <alignment horizontal="center" vertical="center"/>
      <protection hidden="1"/>
    </xf>
    <xf numFmtId="177" fontId="3" fillId="0" borderId="59" xfId="0" applyNumberFormat="1" applyFont="1" applyBorder="1" applyAlignment="1" applyProtection="1">
      <alignment horizontal="center" vertical="center"/>
      <protection hidden="1"/>
    </xf>
    <xf numFmtId="178" fontId="3" fillId="0" borderId="99" xfId="1" applyNumberFormat="1" applyFont="1" applyBorder="1" applyAlignment="1" applyProtection="1">
      <alignment horizontal="center" vertical="center"/>
      <protection hidden="1"/>
    </xf>
    <xf numFmtId="178" fontId="3" fillId="0" borderId="90" xfId="1" applyNumberFormat="1" applyFont="1" applyBorder="1" applyAlignment="1" applyProtection="1">
      <alignment horizontal="center" vertical="center"/>
      <protection hidden="1"/>
    </xf>
    <xf numFmtId="178" fontId="3" fillId="0" borderId="50" xfId="1" applyNumberFormat="1" applyFont="1" applyBorder="1" applyAlignment="1" applyProtection="1">
      <alignment horizontal="center" vertical="center"/>
      <protection hidden="1"/>
    </xf>
    <xf numFmtId="178" fontId="3" fillId="0" borderId="51" xfId="1" applyNumberFormat="1" applyFont="1" applyBorder="1" applyAlignment="1" applyProtection="1">
      <alignment horizontal="center" vertical="center"/>
      <protection hidden="1"/>
    </xf>
    <xf numFmtId="0" fontId="16" fillId="9" borderId="0" xfId="0" applyFont="1" applyFill="1" applyAlignment="1" applyProtection="1">
      <alignment horizontal="center" vertical="center"/>
      <protection hidden="1"/>
    </xf>
    <xf numFmtId="0" fontId="3" fillId="0" borderId="0" xfId="0" applyFont="1" applyBorder="1" applyAlignment="1" applyProtection="1">
      <alignment horizontal="center" vertical="center"/>
      <protection locked="0" hidden="1"/>
    </xf>
    <xf numFmtId="49" fontId="3" fillId="0" borderId="0" xfId="0" applyNumberFormat="1" applyFont="1" applyBorder="1" applyAlignment="1" applyProtection="1">
      <alignment horizontal="center" vertical="center"/>
      <protection locked="0"/>
    </xf>
    <xf numFmtId="0" fontId="3" fillId="0" borderId="89" xfId="0" applyFont="1" applyBorder="1" applyAlignment="1" applyProtection="1">
      <alignment horizontal="center" vertical="center"/>
      <protection locked="0" hidden="1"/>
    </xf>
    <xf numFmtId="0" fontId="3" fillId="0" borderId="20" xfId="0" applyFont="1" applyBorder="1" applyAlignment="1" applyProtection="1">
      <alignment horizontal="center" vertical="center"/>
      <protection locked="0" hidden="1"/>
    </xf>
    <xf numFmtId="0" fontId="3" fillId="0" borderId="89" xfId="0" applyFont="1" applyBorder="1" applyAlignment="1" applyProtection="1">
      <alignment horizontal="center" vertical="center"/>
      <protection hidden="1"/>
    </xf>
    <xf numFmtId="49" fontId="3" fillId="0" borderId="89" xfId="0" applyNumberFormat="1" applyFont="1" applyBorder="1" applyAlignment="1" applyProtection="1">
      <alignment horizontal="center" vertical="center"/>
      <protection locked="0"/>
    </xf>
    <xf numFmtId="0" fontId="29" fillId="9" borderId="4" xfId="0" applyFont="1" applyFill="1" applyBorder="1" applyAlignment="1" applyProtection="1">
      <alignment horizontal="center" vertical="center"/>
      <protection hidden="1"/>
    </xf>
    <xf numFmtId="0" fontId="29" fillId="9" borderId="5" xfId="0" applyFont="1" applyFill="1" applyBorder="1" applyAlignment="1" applyProtection="1">
      <alignment horizontal="center" vertical="center"/>
      <protection hidden="1"/>
    </xf>
    <xf numFmtId="0" fontId="29" fillId="9" borderId="6" xfId="0" applyFont="1" applyFill="1" applyBorder="1" applyAlignment="1" applyProtection="1">
      <alignment horizontal="center" vertical="center"/>
      <protection hidden="1"/>
    </xf>
    <xf numFmtId="0" fontId="29" fillId="9" borderId="9" xfId="0" applyFont="1" applyFill="1" applyBorder="1" applyAlignment="1" applyProtection="1">
      <alignment horizontal="center" vertical="center"/>
      <protection hidden="1"/>
    </xf>
    <xf numFmtId="0" fontId="29" fillId="9" borderId="10" xfId="0" applyFont="1" applyFill="1" applyBorder="1" applyAlignment="1" applyProtection="1">
      <alignment horizontal="center" vertical="center"/>
      <protection hidden="1"/>
    </xf>
    <xf numFmtId="0" fontId="29" fillId="9" borderId="11" xfId="0" applyFont="1" applyFill="1" applyBorder="1" applyAlignment="1" applyProtection="1">
      <alignment horizontal="center" vertical="center"/>
      <protection hidden="1"/>
    </xf>
    <xf numFmtId="0" fontId="28" fillId="9" borderId="0" xfId="0" applyFont="1" applyFill="1" applyAlignment="1" applyProtection="1">
      <alignment horizontal="center" vertical="center"/>
      <protection hidden="1"/>
    </xf>
    <xf numFmtId="0" fontId="25" fillId="6" borderId="7" xfId="0" applyFont="1" applyFill="1" applyBorder="1" applyAlignment="1" applyProtection="1">
      <alignment horizontal="center" vertical="center" justifyLastLine="1"/>
      <protection hidden="1"/>
    </xf>
    <xf numFmtId="0" fontId="25" fillId="6" borderId="1" xfId="0" applyFont="1" applyFill="1" applyBorder="1" applyAlignment="1" applyProtection="1">
      <alignment horizontal="center" vertical="center" justifyLastLine="1"/>
      <protection hidden="1"/>
    </xf>
    <xf numFmtId="0" fontId="25" fillId="6" borderId="7" xfId="0" applyFont="1" applyFill="1" applyBorder="1" applyAlignment="1" applyProtection="1">
      <alignment horizontal="center" vertical="center"/>
      <protection hidden="1"/>
    </xf>
    <xf numFmtId="0" fontId="25" fillId="6" borderId="1" xfId="0" applyFont="1" applyFill="1" applyBorder="1" applyAlignment="1" applyProtection="1">
      <alignment horizontal="center" vertical="center"/>
      <protection hidden="1"/>
    </xf>
    <xf numFmtId="0" fontId="16" fillId="7" borderId="0" xfId="0" applyFont="1" applyFill="1" applyAlignment="1" applyProtection="1">
      <alignment horizontal="center" vertical="center"/>
      <protection hidden="1"/>
    </xf>
    <xf numFmtId="0" fontId="23" fillId="7" borderId="60" xfId="0" applyFont="1" applyFill="1" applyBorder="1" applyAlignment="1" applyProtection="1">
      <alignment horizontal="center"/>
      <protection hidden="1"/>
    </xf>
    <xf numFmtId="0" fontId="23" fillId="7" borderId="61" xfId="0" applyFont="1" applyFill="1" applyBorder="1" applyAlignment="1" applyProtection="1">
      <alignment horizontal="center"/>
      <protection hidden="1"/>
    </xf>
    <xf numFmtId="0" fontId="23" fillId="7" borderId="62" xfId="0" applyFont="1" applyFill="1" applyBorder="1" applyAlignment="1" applyProtection="1">
      <alignment horizontal="center"/>
      <protection hidden="1"/>
    </xf>
    <xf numFmtId="0" fontId="25" fillId="6" borderId="4" xfId="0" applyFont="1" applyFill="1" applyBorder="1" applyAlignment="1" applyProtection="1">
      <alignment horizontal="center" vertical="center"/>
      <protection hidden="1"/>
    </xf>
    <xf numFmtId="0" fontId="25" fillId="6" borderId="5" xfId="0" applyFont="1" applyFill="1" applyBorder="1" applyAlignment="1" applyProtection="1">
      <alignment horizontal="center" vertical="center"/>
      <protection hidden="1"/>
    </xf>
    <xf numFmtId="0" fontId="25" fillId="6" borderId="9" xfId="0" applyFont="1" applyFill="1" applyBorder="1" applyAlignment="1" applyProtection="1">
      <alignment horizontal="center" vertical="center"/>
      <protection hidden="1"/>
    </xf>
    <xf numFmtId="0" fontId="25" fillId="6" borderId="10" xfId="0" applyFont="1" applyFill="1" applyBorder="1" applyAlignment="1" applyProtection="1">
      <alignment horizontal="center" vertical="center"/>
      <protection hidden="1"/>
    </xf>
    <xf numFmtId="0" fontId="25" fillId="6" borderId="60" xfId="0" applyFont="1" applyFill="1" applyBorder="1" applyAlignment="1" applyProtection="1">
      <alignment horizontal="center" vertical="center"/>
      <protection hidden="1"/>
    </xf>
    <xf numFmtId="0" fontId="25" fillId="6" borderId="61" xfId="0" applyFont="1" applyFill="1" applyBorder="1" applyAlignment="1" applyProtection="1">
      <alignment horizontal="center" vertical="center"/>
      <protection hidden="1"/>
    </xf>
    <xf numFmtId="0" fontId="25" fillId="6" borderId="62" xfId="0" applyFont="1" applyFill="1" applyBorder="1" applyAlignment="1" applyProtection="1">
      <alignment horizontal="center" vertical="center"/>
      <protection hidden="1"/>
    </xf>
    <xf numFmtId="49" fontId="23" fillId="6" borderId="16" xfId="0" applyNumberFormat="1" applyFont="1" applyFill="1" applyBorder="1" applyAlignment="1" applyProtection="1">
      <alignment horizontal="center" vertical="center"/>
      <protection locked="0"/>
    </xf>
    <xf numFmtId="49" fontId="23" fillId="6" borderId="56" xfId="0" applyNumberFormat="1" applyFont="1" applyFill="1" applyBorder="1" applyAlignment="1" applyProtection="1">
      <alignment horizontal="center" vertical="center"/>
      <protection locked="0"/>
    </xf>
    <xf numFmtId="0" fontId="23" fillId="6" borderId="63" xfId="0" applyFont="1" applyFill="1" applyBorder="1" applyAlignment="1" applyProtection="1">
      <alignment horizontal="center" vertical="center"/>
      <protection hidden="1"/>
    </xf>
    <xf numFmtId="0" fontId="23" fillId="6" borderId="64" xfId="0" applyFont="1" applyFill="1" applyBorder="1" applyAlignment="1" applyProtection="1">
      <alignment horizontal="center" vertical="center"/>
      <protection hidden="1"/>
    </xf>
    <xf numFmtId="0" fontId="23" fillId="6" borderId="65" xfId="0" applyFont="1" applyFill="1" applyBorder="1" applyAlignment="1" applyProtection="1">
      <alignment horizontal="center" vertical="center"/>
      <protection hidden="1"/>
    </xf>
    <xf numFmtId="49" fontId="23" fillId="6" borderId="41" xfId="0" applyNumberFormat="1" applyFont="1" applyFill="1" applyBorder="1" applyAlignment="1" applyProtection="1">
      <alignment horizontal="center" vertical="center"/>
      <protection locked="0"/>
    </xf>
    <xf numFmtId="0" fontId="25" fillId="6" borderId="29" xfId="0" applyFont="1" applyFill="1" applyBorder="1" applyAlignment="1" applyProtection="1">
      <alignment horizontal="center" vertical="center"/>
      <protection hidden="1"/>
    </xf>
    <xf numFmtId="0" fontId="25" fillId="6" borderId="3" xfId="0" applyFont="1" applyFill="1" applyBorder="1" applyAlignment="1" applyProtection="1">
      <alignment horizontal="center" vertical="center"/>
      <protection hidden="1"/>
    </xf>
    <xf numFmtId="0" fontId="25" fillId="6" borderId="63" xfId="0" applyFont="1" applyFill="1" applyBorder="1" applyAlignment="1" applyProtection="1">
      <alignment horizontal="center" vertical="center"/>
      <protection hidden="1"/>
    </xf>
    <xf numFmtId="0" fontId="25" fillId="6" borderId="64" xfId="0" applyFont="1" applyFill="1" applyBorder="1" applyAlignment="1" applyProtection="1">
      <alignment horizontal="center" vertical="center"/>
      <protection hidden="1"/>
    </xf>
    <xf numFmtId="0" fontId="25" fillId="6" borderId="65" xfId="0" applyFont="1" applyFill="1" applyBorder="1" applyAlignment="1" applyProtection="1">
      <alignment horizontal="center" vertical="center"/>
      <protection hidden="1"/>
    </xf>
    <xf numFmtId="0" fontId="25" fillId="6" borderId="55" xfId="0" applyFont="1" applyFill="1" applyBorder="1" applyAlignment="1" applyProtection="1">
      <alignment horizontal="center" vertical="center"/>
      <protection hidden="1"/>
    </xf>
    <xf numFmtId="0" fontId="0" fillId="5" borderId="1" xfId="0" applyFill="1" applyBorder="1" applyAlignment="1" applyProtection="1">
      <alignment horizontal="center" vertical="center"/>
      <protection hidden="1"/>
    </xf>
    <xf numFmtId="0" fontId="39" fillId="9" borderId="1" xfId="0" applyFont="1" applyFill="1" applyBorder="1" applyAlignment="1" applyProtection="1">
      <alignment horizontal="center" vertical="center"/>
      <protection hidden="1"/>
    </xf>
    <xf numFmtId="0" fontId="40" fillId="9" borderId="1" xfId="0" applyFont="1" applyFill="1" applyBorder="1" applyAlignment="1" applyProtection="1">
      <alignment horizontal="center" vertical="center"/>
      <protection hidden="1"/>
    </xf>
    <xf numFmtId="0" fontId="38" fillId="3" borderId="0" xfId="0" applyFont="1" applyFill="1" applyAlignment="1" applyProtection="1">
      <alignment horizontal="center" vertical="center"/>
      <protection hidden="1"/>
    </xf>
    <xf numFmtId="0" fontId="37" fillId="3" borderId="0" xfId="0" applyFont="1" applyFill="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6" borderId="28" xfId="0" applyFill="1" applyBorder="1" applyAlignment="1" applyProtection="1">
      <alignment horizontal="center" vertical="center"/>
      <protection hidden="1"/>
    </xf>
    <xf numFmtId="0" fontId="3" fillId="6" borderId="0" xfId="0" applyFont="1" applyFill="1" applyAlignment="1" applyProtection="1">
      <alignment horizontal="center" vertical="center"/>
      <protection hidden="1"/>
    </xf>
    <xf numFmtId="0" fontId="3" fillId="6" borderId="0" xfId="0" applyFont="1" applyFill="1" applyBorder="1" applyAlignment="1" applyProtection="1">
      <alignment horizontal="center" vertical="center"/>
      <protection hidden="1"/>
    </xf>
    <xf numFmtId="0" fontId="7" fillId="3" borderId="0" xfId="0" applyFont="1" applyFill="1" applyAlignment="1" applyProtection="1">
      <alignment horizontal="center" vertical="center"/>
      <protection hidden="1"/>
    </xf>
    <xf numFmtId="0" fontId="3" fillId="6" borderId="28" xfId="0" applyFont="1" applyFill="1" applyBorder="1" applyAlignment="1" applyProtection="1">
      <alignment horizontal="center" vertical="center"/>
      <protection hidden="1"/>
    </xf>
    <xf numFmtId="0" fontId="27" fillId="6" borderId="46" xfId="0" applyFont="1" applyFill="1" applyBorder="1" applyAlignment="1" applyProtection="1">
      <alignment horizontal="center" vertical="center" wrapText="1"/>
      <protection hidden="1"/>
    </xf>
    <xf numFmtId="0" fontId="27" fillId="6" borderId="47" xfId="0" applyFont="1" applyFill="1" applyBorder="1" applyAlignment="1" applyProtection="1">
      <alignment horizontal="center" vertical="center" wrapText="1"/>
      <protection hidden="1"/>
    </xf>
    <xf numFmtId="0" fontId="27" fillId="6" borderId="39" xfId="0" applyFont="1" applyFill="1" applyBorder="1" applyAlignment="1" applyProtection="1">
      <alignment horizontal="center" vertical="center" wrapText="1"/>
      <protection hidden="1"/>
    </xf>
    <xf numFmtId="0" fontId="27" fillId="6" borderId="48" xfId="0" applyFont="1" applyFill="1" applyBorder="1" applyAlignment="1" applyProtection="1">
      <alignment horizontal="center" vertical="center" wrapText="1"/>
      <protection hidden="1"/>
    </xf>
    <xf numFmtId="0" fontId="27" fillId="6" borderId="0" xfId="0" applyFont="1" applyFill="1" applyBorder="1" applyAlignment="1" applyProtection="1">
      <alignment horizontal="center" vertical="center" wrapText="1"/>
      <protection hidden="1"/>
    </xf>
    <xf numFmtId="0" fontId="27" fillId="6" borderId="49" xfId="0" applyFont="1" applyFill="1" applyBorder="1" applyAlignment="1" applyProtection="1">
      <alignment horizontal="center" vertical="center" wrapText="1"/>
      <protection hidden="1"/>
    </xf>
    <xf numFmtId="0" fontId="27" fillId="6" borderId="50" xfId="0" applyFont="1" applyFill="1" applyBorder="1" applyAlignment="1" applyProtection="1">
      <alignment horizontal="center" vertical="center" wrapText="1"/>
      <protection hidden="1"/>
    </xf>
    <xf numFmtId="0" fontId="27" fillId="6" borderId="26" xfId="0" applyFont="1" applyFill="1" applyBorder="1" applyAlignment="1" applyProtection="1">
      <alignment horizontal="center" vertical="center" wrapText="1"/>
      <protection hidden="1"/>
    </xf>
    <xf numFmtId="0" fontId="27" fillId="6" borderId="51" xfId="0" applyFont="1" applyFill="1" applyBorder="1" applyAlignment="1" applyProtection="1">
      <alignment horizontal="center" vertical="center" wrapText="1"/>
      <protection hidden="1"/>
    </xf>
    <xf numFmtId="0" fontId="3" fillId="6" borderId="37" xfId="0" applyFont="1" applyFill="1" applyBorder="1" applyAlignment="1" applyProtection="1">
      <alignment horizontal="center" vertical="center"/>
      <protection hidden="1"/>
    </xf>
    <xf numFmtId="0" fontId="3" fillId="6" borderId="59" xfId="0" applyFont="1" applyFill="1" applyBorder="1" applyAlignment="1" applyProtection="1">
      <alignment horizontal="center" vertical="center"/>
      <protection hidden="1"/>
    </xf>
    <xf numFmtId="0" fontId="3" fillId="6" borderId="46" xfId="0" applyFont="1" applyFill="1" applyBorder="1" applyAlignment="1" applyProtection="1">
      <alignment horizontal="center" vertical="center"/>
      <protection locked="0"/>
    </xf>
    <xf numFmtId="0" fontId="3" fillId="6" borderId="47" xfId="0" applyFont="1" applyFill="1" applyBorder="1" applyAlignment="1" applyProtection="1">
      <alignment horizontal="center" vertical="center"/>
      <protection locked="0"/>
    </xf>
    <xf numFmtId="0" fontId="3" fillId="6" borderId="39" xfId="0" applyFont="1" applyFill="1" applyBorder="1" applyAlignment="1" applyProtection="1">
      <alignment horizontal="center" vertical="center"/>
      <protection locked="0"/>
    </xf>
    <xf numFmtId="0" fontId="3" fillId="6" borderId="50" xfId="0" applyFont="1" applyFill="1" applyBorder="1" applyAlignment="1" applyProtection="1">
      <alignment horizontal="center" vertical="center"/>
      <protection locked="0"/>
    </xf>
    <xf numFmtId="0" fontId="3" fillId="6" borderId="26" xfId="0" applyFont="1" applyFill="1" applyBorder="1" applyAlignment="1" applyProtection="1">
      <alignment horizontal="center" vertical="center"/>
      <protection locked="0"/>
    </xf>
    <xf numFmtId="0" fontId="3" fillId="6" borderId="5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hidden="1"/>
    </xf>
    <xf numFmtId="0" fontId="3" fillId="5" borderId="67" xfId="0" applyFont="1" applyFill="1" applyBorder="1" applyAlignment="1" applyProtection="1">
      <alignment horizontal="center" vertical="center"/>
      <protection hidden="1"/>
    </xf>
    <xf numFmtId="0" fontId="3" fillId="5" borderId="68" xfId="0" applyFont="1" applyFill="1" applyBorder="1" applyAlignment="1" applyProtection="1">
      <alignment horizontal="center" vertical="center"/>
      <protection hidden="1"/>
    </xf>
    <xf numFmtId="0" fontId="3" fillId="9" borderId="66" xfId="0" applyFont="1" applyFill="1" applyBorder="1" applyAlignment="1" applyProtection="1">
      <alignment horizontal="center" vertical="center"/>
      <protection hidden="1"/>
    </xf>
    <xf numFmtId="0" fontId="3" fillId="9" borderId="67" xfId="0" applyFont="1" applyFill="1" applyBorder="1" applyAlignment="1" applyProtection="1">
      <alignment horizontal="center" vertical="center"/>
      <protection hidden="1"/>
    </xf>
    <xf numFmtId="0" fontId="3" fillId="9" borderId="68" xfId="0" applyFont="1" applyFill="1" applyBorder="1" applyAlignment="1" applyProtection="1">
      <alignment horizontal="center" vertical="center"/>
      <protection hidden="1"/>
    </xf>
    <xf numFmtId="0" fontId="3" fillId="6" borderId="66" xfId="0" applyFont="1" applyFill="1" applyBorder="1" applyAlignment="1" applyProtection="1">
      <alignment horizontal="center" vertical="center"/>
      <protection hidden="1"/>
    </xf>
    <xf numFmtId="0" fontId="3" fillId="6" borderId="68" xfId="0" applyFont="1" applyFill="1" applyBorder="1" applyAlignment="1" applyProtection="1">
      <alignment horizontal="center" vertical="center"/>
      <protection hidden="1"/>
    </xf>
    <xf numFmtId="42" fontId="3" fillId="6" borderId="66" xfId="0" applyNumberFormat="1" applyFont="1" applyFill="1" applyBorder="1" applyAlignment="1" applyProtection="1">
      <alignment horizontal="center" vertical="center"/>
      <protection hidden="1"/>
    </xf>
    <xf numFmtId="0" fontId="3" fillId="6" borderId="67" xfId="0" applyFont="1" applyFill="1" applyBorder="1" applyAlignment="1" applyProtection="1">
      <alignment horizontal="center" vertical="center"/>
      <protection hidden="1"/>
    </xf>
    <xf numFmtId="0" fontId="3" fillId="6" borderId="71" xfId="0" applyFont="1" applyFill="1" applyBorder="1" applyAlignment="1" applyProtection="1">
      <alignment horizontal="center" vertical="center"/>
      <protection hidden="1"/>
    </xf>
    <xf numFmtId="0" fontId="3" fillId="6" borderId="47" xfId="0" applyFont="1" applyFill="1" applyBorder="1" applyAlignment="1" applyProtection="1">
      <alignment horizontal="left" vertical="center"/>
      <protection hidden="1"/>
    </xf>
    <xf numFmtId="0" fontId="3" fillId="6" borderId="39" xfId="0" applyFont="1" applyFill="1" applyBorder="1" applyAlignment="1" applyProtection="1">
      <alignment horizontal="left" vertical="center"/>
      <protection hidden="1"/>
    </xf>
    <xf numFmtId="0" fontId="3" fillId="6" borderId="0" xfId="0" applyFont="1" applyFill="1" applyAlignment="1" applyProtection="1">
      <alignment horizontal="left" vertical="center"/>
      <protection hidden="1"/>
    </xf>
    <xf numFmtId="0" fontId="3" fillId="6" borderId="49" xfId="0" applyFont="1" applyFill="1" applyBorder="1" applyAlignment="1" applyProtection="1">
      <alignment horizontal="left" vertical="center"/>
      <protection hidden="1"/>
    </xf>
    <xf numFmtId="0" fontId="3" fillId="6" borderId="26" xfId="0" applyFont="1" applyFill="1" applyBorder="1" applyAlignment="1" applyProtection="1">
      <alignment horizontal="left" vertical="center"/>
      <protection hidden="1"/>
    </xf>
    <xf numFmtId="0" fontId="3" fillId="6" borderId="51" xfId="0" applyFont="1" applyFill="1" applyBorder="1" applyAlignment="1" applyProtection="1">
      <alignment horizontal="left" vertical="center"/>
      <protection hidden="1"/>
    </xf>
    <xf numFmtId="0" fontId="9" fillId="5" borderId="0" xfId="0" applyFont="1" applyFill="1" applyAlignment="1">
      <alignment horizontal="center" vertical="center"/>
    </xf>
    <xf numFmtId="0" fontId="44" fillId="0" borderId="0" xfId="0" applyFont="1" applyAlignment="1">
      <alignment horizontal="center" vertical="center"/>
    </xf>
    <xf numFmtId="0" fontId="9" fillId="2" borderId="0" xfId="0" applyFont="1" applyFill="1" applyAlignment="1">
      <alignment horizontal="center" vertical="center"/>
    </xf>
    <xf numFmtId="0" fontId="9" fillId="3" borderId="0" xfId="0" applyFont="1" applyFill="1" applyAlignment="1">
      <alignment horizontal="center" vertical="center"/>
    </xf>
    <xf numFmtId="0" fontId="26" fillId="5" borderId="0" xfId="0" applyFont="1" applyFill="1" applyAlignment="1">
      <alignment horizontal="center" vertical="center"/>
    </xf>
    <xf numFmtId="0" fontId="49" fillId="0" borderId="0" xfId="0" applyFont="1" applyAlignment="1">
      <alignment horizontal="center" vertical="center"/>
    </xf>
    <xf numFmtId="0" fontId="26" fillId="2" borderId="0" xfId="0" applyFont="1" applyFill="1" applyAlignment="1">
      <alignment horizontal="center" vertical="center"/>
    </xf>
    <xf numFmtId="0" fontId="26" fillId="3" borderId="0" xfId="0" applyFont="1" applyFill="1" applyAlignment="1">
      <alignment horizontal="center" vertical="center"/>
    </xf>
    <xf numFmtId="49" fontId="26" fillId="0" borderId="0" xfId="2" applyNumberFormat="1" applyFont="1" applyAlignment="1">
      <alignment horizontal="left"/>
    </xf>
    <xf numFmtId="49" fontId="9" fillId="0" borderId="0" xfId="2" applyNumberFormat="1" applyFont="1" applyAlignment="1">
      <alignment horizontal="left"/>
    </xf>
  </cellXfs>
  <cellStyles count="3">
    <cellStyle name="桁区切り" xfId="1" builtinId="6"/>
    <cellStyle name="標準" xfId="0" builtinId="0"/>
    <cellStyle name="標準 3" xfId="2" xr:uid="{00000000-0005-0000-0000-000002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99"/>
      <color rgb="FFFF33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7096;&#24335;&#8544;&#65288;&#22899;&#23376;&#6528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Ⅰ（女子）"/>
    </sheetNames>
    <sheetDataSet>
      <sheetData sheetId="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3:I32"/>
  <sheetViews>
    <sheetView showGridLines="0" tabSelected="1" view="pageBreakPreview" zoomScale="69" zoomScaleNormal="69" zoomScaleSheetLayoutView="69" zoomScalePageLayoutView="69" workbookViewId="0">
      <selection activeCell="D12" sqref="D12"/>
    </sheetView>
  </sheetViews>
  <sheetFormatPr defaultColWidth="9" defaultRowHeight="18.75"/>
  <cols>
    <col min="1" max="1" width="9" style="3"/>
    <col min="2" max="8" width="10" style="3" customWidth="1"/>
    <col min="9" max="9" width="11.625" style="3" customWidth="1"/>
    <col min="10" max="16384" width="9" style="3"/>
  </cols>
  <sheetData>
    <row r="3" spans="2:9">
      <c r="B3" s="226" t="s">
        <v>6191</v>
      </c>
      <c r="C3" s="226"/>
      <c r="D3" s="226"/>
      <c r="E3" s="226"/>
      <c r="F3" s="226"/>
      <c r="G3" s="226"/>
      <c r="H3" s="226"/>
      <c r="I3" s="226"/>
    </row>
    <row r="4" spans="2:9">
      <c r="B4" s="226"/>
      <c r="C4" s="226"/>
      <c r="D4" s="226"/>
      <c r="E4" s="226"/>
      <c r="F4" s="226"/>
      <c r="G4" s="226"/>
      <c r="H4" s="226"/>
      <c r="I4" s="226"/>
    </row>
    <row r="5" spans="2:9">
      <c r="B5" s="226"/>
      <c r="C5" s="226"/>
      <c r="D5" s="226"/>
      <c r="E5" s="226"/>
      <c r="F5" s="226"/>
      <c r="G5" s="226"/>
      <c r="H5" s="226"/>
      <c r="I5" s="226"/>
    </row>
    <row r="7" spans="2:9" ht="19.5" thickBot="1"/>
    <row r="8" spans="2:9" ht="22.5" customHeight="1">
      <c r="B8" s="227" t="s">
        <v>158</v>
      </c>
      <c r="C8" s="228"/>
      <c r="D8" s="233" t="str">
        <f>IF(D10="","",VLOOKUP(D10,'登録データ（男）'!M3:P49,2,FALSE))</f>
        <v/>
      </c>
      <c r="E8" s="233"/>
      <c r="F8" s="233"/>
      <c r="G8" s="233"/>
      <c r="H8" s="233"/>
      <c r="I8" s="234"/>
    </row>
    <row r="9" spans="2:9" ht="22.5" customHeight="1">
      <c r="B9" s="229"/>
      <c r="C9" s="230"/>
      <c r="D9" s="235"/>
      <c r="E9" s="235"/>
      <c r="F9" s="235"/>
      <c r="G9" s="235"/>
      <c r="H9" s="235"/>
      <c r="I9" s="236"/>
    </row>
    <row r="10" spans="2:9" ht="22.5" customHeight="1">
      <c r="B10" s="229" t="s">
        <v>0</v>
      </c>
      <c r="C10" s="230"/>
      <c r="D10" s="237"/>
      <c r="E10" s="237"/>
      <c r="F10" s="237"/>
      <c r="G10" s="237"/>
      <c r="H10" s="237"/>
      <c r="I10" s="238"/>
    </row>
    <row r="11" spans="2:9" ht="22.5" customHeight="1" thickBot="1">
      <c r="B11" s="231"/>
      <c r="C11" s="232"/>
      <c r="D11" s="239"/>
      <c r="E11" s="239"/>
      <c r="F11" s="239"/>
      <c r="G11" s="239"/>
      <c r="H11" s="239"/>
      <c r="I11" s="240"/>
    </row>
    <row r="12" spans="2:9" ht="19.5">
      <c r="B12" s="4"/>
      <c r="C12" s="4"/>
    </row>
    <row r="13" spans="2:9" ht="20.25" thickBot="1">
      <c r="B13" s="4"/>
      <c r="C13" s="4"/>
    </row>
    <row r="14" spans="2:9" ht="22.5" customHeight="1">
      <c r="B14" s="207" t="s">
        <v>159</v>
      </c>
      <c r="C14" s="208"/>
      <c r="D14" s="214"/>
      <c r="E14" s="215"/>
      <c r="F14" s="215"/>
      <c r="G14" s="215"/>
      <c r="H14" s="215"/>
      <c r="I14" s="211" t="s">
        <v>79</v>
      </c>
    </row>
    <row r="15" spans="2:9" ht="22.5" customHeight="1">
      <c r="B15" s="216" t="s">
        <v>72</v>
      </c>
      <c r="C15" s="217"/>
      <c r="D15" s="220"/>
      <c r="E15" s="221"/>
      <c r="F15" s="221"/>
      <c r="G15" s="221"/>
      <c r="H15" s="221"/>
      <c r="I15" s="212"/>
    </row>
    <row r="16" spans="2:9" ht="22.5" customHeight="1" thickBot="1">
      <c r="B16" s="218"/>
      <c r="C16" s="219"/>
      <c r="D16" s="222"/>
      <c r="E16" s="223"/>
      <c r="F16" s="223"/>
      <c r="G16" s="223"/>
      <c r="H16" s="223"/>
      <c r="I16" s="213"/>
    </row>
    <row r="17" spans="2:9" ht="22.5" customHeight="1" thickTop="1">
      <c r="B17" s="209" t="s">
        <v>160</v>
      </c>
      <c r="C17" s="210"/>
      <c r="D17" s="224"/>
      <c r="E17" s="225"/>
      <c r="F17" s="225"/>
      <c r="G17" s="225"/>
      <c r="H17" s="225"/>
      <c r="I17" s="211" t="s">
        <v>79</v>
      </c>
    </row>
    <row r="18" spans="2:9" ht="22.5" customHeight="1">
      <c r="B18" s="216" t="s">
        <v>73</v>
      </c>
      <c r="C18" s="217"/>
      <c r="D18" s="220"/>
      <c r="E18" s="221"/>
      <c r="F18" s="221"/>
      <c r="G18" s="221"/>
      <c r="H18" s="221"/>
      <c r="I18" s="212"/>
    </row>
    <row r="19" spans="2:9" ht="22.5" customHeight="1" thickBot="1">
      <c r="B19" s="246"/>
      <c r="C19" s="247"/>
      <c r="D19" s="242"/>
      <c r="E19" s="243"/>
      <c r="F19" s="243"/>
      <c r="G19" s="243"/>
      <c r="H19" s="243"/>
      <c r="I19" s="213"/>
    </row>
    <row r="20" spans="2:9" ht="19.5">
      <c r="B20" s="4"/>
      <c r="C20" s="4"/>
    </row>
    <row r="21" spans="2:9" ht="20.25" thickBot="1">
      <c r="B21" s="4"/>
      <c r="C21" s="4"/>
    </row>
    <row r="22" spans="2:9" ht="22.5" customHeight="1">
      <c r="B22" s="252" t="s">
        <v>161</v>
      </c>
      <c r="C22" s="253"/>
      <c r="D22" s="214"/>
      <c r="E22" s="215"/>
      <c r="F22" s="215"/>
      <c r="G22" s="215"/>
      <c r="H22" s="215"/>
      <c r="I22" s="211" t="s">
        <v>79</v>
      </c>
    </row>
    <row r="23" spans="2:9" ht="22.5" customHeight="1">
      <c r="B23" s="216" t="s">
        <v>74</v>
      </c>
      <c r="C23" s="217"/>
      <c r="D23" s="220"/>
      <c r="E23" s="221"/>
      <c r="F23" s="221"/>
      <c r="G23" s="221"/>
      <c r="H23" s="221"/>
      <c r="I23" s="212"/>
    </row>
    <row r="24" spans="2:9" ht="22.5" customHeight="1" thickBot="1">
      <c r="B24" s="216"/>
      <c r="C24" s="217"/>
      <c r="D24" s="254"/>
      <c r="E24" s="255"/>
      <c r="F24" s="255"/>
      <c r="G24" s="255"/>
      <c r="H24" s="255"/>
      <c r="I24" s="213"/>
    </row>
    <row r="25" spans="2:9" ht="22.5" customHeight="1">
      <c r="B25" s="216" t="s">
        <v>75</v>
      </c>
      <c r="C25" s="217"/>
      <c r="D25" s="244"/>
      <c r="E25" s="244"/>
      <c r="F25" s="244"/>
      <c r="G25" s="244"/>
      <c r="H25" s="244"/>
      <c r="I25" s="256"/>
    </row>
    <row r="26" spans="2:9" ht="22.5" customHeight="1">
      <c r="B26" s="216" t="s">
        <v>76</v>
      </c>
      <c r="C26" s="217"/>
      <c r="D26" s="244"/>
      <c r="E26" s="244"/>
      <c r="F26" s="244"/>
      <c r="G26" s="244"/>
      <c r="H26" s="244"/>
      <c r="I26" s="245"/>
    </row>
    <row r="27" spans="2:9" ht="22.5" customHeight="1">
      <c r="B27" s="216" t="s">
        <v>77</v>
      </c>
      <c r="C27" s="217"/>
      <c r="D27" s="244"/>
      <c r="E27" s="244"/>
      <c r="F27" s="244"/>
      <c r="G27" s="244"/>
      <c r="H27" s="244"/>
      <c r="I27" s="245"/>
    </row>
    <row r="28" spans="2:9" ht="22.5" customHeight="1">
      <c r="B28" s="216" t="s">
        <v>78</v>
      </c>
      <c r="C28" s="217"/>
      <c r="D28" s="248"/>
      <c r="E28" s="248"/>
      <c r="F28" s="248"/>
      <c r="G28" s="248"/>
      <c r="H28" s="248"/>
      <c r="I28" s="249"/>
    </row>
    <row r="29" spans="2:9" ht="22.5" customHeight="1">
      <c r="B29" s="216"/>
      <c r="C29" s="217"/>
      <c r="D29" s="248"/>
      <c r="E29" s="248"/>
      <c r="F29" s="248"/>
      <c r="G29" s="248"/>
      <c r="H29" s="248"/>
      <c r="I29" s="249"/>
    </row>
    <row r="30" spans="2:9" ht="22.5" customHeight="1">
      <c r="B30" s="216"/>
      <c r="C30" s="217"/>
      <c r="D30" s="248"/>
      <c r="E30" s="248"/>
      <c r="F30" s="248"/>
      <c r="G30" s="248"/>
      <c r="H30" s="248"/>
      <c r="I30" s="249"/>
    </row>
    <row r="31" spans="2:9" ht="22.5" customHeight="1" thickBot="1">
      <c r="B31" s="246"/>
      <c r="C31" s="247"/>
      <c r="D31" s="250"/>
      <c r="E31" s="250"/>
      <c r="F31" s="250"/>
      <c r="G31" s="250"/>
      <c r="H31" s="250"/>
      <c r="I31" s="251"/>
    </row>
    <row r="32" spans="2:9">
      <c r="B32" s="241"/>
      <c r="C32" s="241"/>
      <c r="D32" s="241"/>
      <c r="E32" s="241"/>
      <c r="F32" s="241"/>
      <c r="G32" s="241"/>
      <c r="H32" s="241"/>
      <c r="I32" s="241"/>
    </row>
  </sheetData>
  <sheetProtection algorithmName="SHA-512" hashValue="niIYmUZOK61PrPu2nDL7WTLT/sNta/hhW6KHrBBFwtinysWHefL22pQ7qs4MPczn/zuDD6UoG+PLNUyPaa+0VQ==" saltValue="VaFAuxBHy7RgWgS8VipaTA==" spinCount="100000" sheet="1" objects="1" scenarios="1"/>
  <mergeCells count="29">
    <mergeCell ref="B32:I32"/>
    <mergeCell ref="D18:H19"/>
    <mergeCell ref="D26:I26"/>
    <mergeCell ref="D27:I27"/>
    <mergeCell ref="B28:C31"/>
    <mergeCell ref="D28:I31"/>
    <mergeCell ref="I22:I24"/>
    <mergeCell ref="B22:C22"/>
    <mergeCell ref="B23:C24"/>
    <mergeCell ref="B25:C25"/>
    <mergeCell ref="B26:C26"/>
    <mergeCell ref="B27:C27"/>
    <mergeCell ref="D22:H22"/>
    <mergeCell ref="D23:H24"/>
    <mergeCell ref="D25:I25"/>
    <mergeCell ref="B18:C19"/>
    <mergeCell ref="B3:I5"/>
    <mergeCell ref="B8:C9"/>
    <mergeCell ref="B10:C11"/>
    <mergeCell ref="D8:I9"/>
    <mergeCell ref="D10:I11"/>
    <mergeCell ref="B14:C14"/>
    <mergeCell ref="B17:C17"/>
    <mergeCell ref="I17:I19"/>
    <mergeCell ref="I14:I16"/>
    <mergeCell ref="D14:H14"/>
    <mergeCell ref="B15:C16"/>
    <mergeCell ref="D15:H16"/>
    <mergeCell ref="D17:H17"/>
  </mergeCells>
  <phoneticPr fontId="1"/>
  <dataValidations count="3">
    <dataValidation imeMode="halfKatakana" allowBlank="1" showInputMessage="1" showErrorMessage="1" sqref="D14:H14 D17:H17 D22:H22" xr:uid="{00000000-0002-0000-0000-000000000000}"/>
    <dataValidation imeMode="hiragana" allowBlank="1" showInputMessage="1" showErrorMessage="1" sqref="D15:H16 D18:H19 D23:H24 D28:I31" xr:uid="{00000000-0002-0000-0000-000001000000}"/>
    <dataValidation imeMode="halfAlpha" allowBlank="1" showInputMessage="1" showErrorMessage="1" sqref="D25:I27" xr:uid="{00000000-0002-0000-0000-000002000000}"/>
  </dataValidations>
  <pageMargins left="0.70866141732283472" right="0.70866141732283472" top="0.74803149606299213" bottom="0.74803149606299213" header="0.31496062992125984" footer="0.31496062992125984"/>
  <pageSetup paperSize="9" scale="8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'登録データ（男）'!$M$2:$M$49</xm:f>
          </x14:formula1>
          <xm:sqref>D10:I11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M2030"/>
  <sheetViews>
    <sheetView zoomScale="85" zoomScaleNormal="85" zoomScalePageLayoutView="69" workbookViewId="0">
      <selection activeCell="A3" sqref="A3:A8"/>
    </sheetView>
  </sheetViews>
  <sheetFormatPr defaultColWidth="9" defaultRowHeight="18.75"/>
  <cols>
    <col min="1" max="7" width="9" style="113"/>
    <col min="8" max="8" width="9" style="114"/>
    <col min="9" max="12" width="9" style="113"/>
    <col min="13" max="13" width="25.5" style="111" customWidth="1"/>
    <col min="14" max="14" width="17" style="111" customWidth="1"/>
    <col min="15" max="15" width="17" style="112" customWidth="1"/>
    <col min="16" max="17" width="25.5" style="111" customWidth="1"/>
    <col min="18" max="18" width="18" style="111" customWidth="1"/>
    <col min="19" max="21" width="9" style="111"/>
    <col min="22" max="22" width="18" style="111" customWidth="1"/>
    <col min="23" max="28" width="9" style="111"/>
    <col min="29" max="29" width="17.625" style="111" customWidth="1"/>
    <col min="30" max="16384" width="9" style="111"/>
  </cols>
  <sheetData>
    <row r="1" spans="1:39" ht="13.5">
      <c r="A1" s="125" t="s">
        <v>1997</v>
      </c>
      <c r="B1" s="126"/>
      <c r="C1" s="126"/>
      <c r="D1" s="126"/>
      <c r="E1" s="126"/>
      <c r="F1" s="126"/>
      <c r="G1" s="126"/>
      <c r="H1" s="127"/>
      <c r="I1" s="128"/>
      <c r="J1" s="128"/>
      <c r="K1" s="128"/>
      <c r="L1" s="128"/>
      <c r="M1" s="592" t="s">
        <v>1</v>
      </c>
      <c r="N1" s="592"/>
      <c r="O1" s="592"/>
      <c r="P1" s="592"/>
      <c r="Q1" s="129"/>
      <c r="R1" s="593" t="s">
        <v>2</v>
      </c>
      <c r="S1" s="593"/>
      <c r="T1" s="593"/>
      <c r="U1" s="593"/>
      <c r="V1" s="593"/>
      <c r="W1" s="593"/>
      <c r="X1" s="593"/>
      <c r="Y1" s="590" t="s">
        <v>3</v>
      </c>
      <c r="Z1" s="590"/>
      <c r="AA1" s="130"/>
      <c r="AB1" s="130"/>
      <c r="AC1" s="130"/>
      <c r="AD1" s="130"/>
    </row>
    <row r="2" spans="1:39" ht="13.5">
      <c r="A2" s="131" t="s">
        <v>95</v>
      </c>
      <c r="B2" s="132" t="s">
        <v>96</v>
      </c>
      <c r="C2" s="132" t="s">
        <v>97</v>
      </c>
      <c r="D2" s="132" t="s">
        <v>98</v>
      </c>
      <c r="E2" s="132" t="s">
        <v>99</v>
      </c>
      <c r="F2" s="132" t="s">
        <v>100</v>
      </c>
      <c r="G2" s="133" t="s">
        <v>101</v>
      </c>
      <c r="H2" s="133" t="s">
        <v>102</v>
      </c>
      <c r="I2" s="134" t="s">
        <v>1998</v>
      </c>
      <c r="J2" s="134" t="s">
        <v>1999</v>
      </c>
      <c r="K2" s="134" t="s">
        <v>2000</v>
      </c>
      <c r="L2" s="134" t="s">
        <v>2001</v>
      </c>
      <c r="M2" s="135"/>
      <c r="N2" s="135"/>
      <c r="O2" s="131"/>
      <c r="P2" s="135"/>
      <c r="Q2" s="135" t="s">
        <v>183</v>
      </c>
      <c r="R2" s="130" t="s">
        <v>2</v>
      </c>
      <c r="S2" s="136" t="s">
        <v>147</v>
      </c>
      <c r="T2" s="137" t="s">
        <v>2002</v>
      </c>
      <c r="U2" s="136"/>
      <c r="V2" s="130"/>
      <c r="W2" s="130"/>
      <c r="X2" s="137"/>
      <c r="Y2" s="130"/>
      <c r="Z2" s="130"/>
      <c r="AA2" s="130"/>
      <c r="AB2" s="130"/>
      <c r="AC2" s="130" t="s">
        <v>310</v>
      </c>
      <c r="AD2" s="130" t="s">
        <v>278</v>
      </c>
      <c r="AF2" s="111" t="s">
        <v>325</v>
      </c>
      <c r="AH2" s="111" t="s">
        <v>326</v>
      </c>
      <c r="AJ2" s="111" t="s">
        <v>327</v>
      </c>
      <c r="AL2" s="111" t="s">
        <v>328</v>
      </c>
    </row>
    <row r="3" spans="1:39" ht="13.5">
      <c r="A3" s="189">
        <v>1</v>
      </c>
      <c r="B3" s="189" t="s">
        <v>3140</v>
      </c>
      <c r="C3" s="189" t="s">
        <v>351</v>
      </c>
      <c r="D3" s="189" t="s">
        <v>347</v>
      </c>
      <c r="E3" s="189">
        <v>43</v>
      </c>
      <c r="F3" s="189" t="s">
        <v>32</v>
      </c>
      <c r="G3" s="189" t="s">
        <v>335</v>
      </c>
      <c r="H3" s="189" t="s">
        <v>352</v>
      </c>
      <c r="I3" s="189" t="s">
        <v>4278</v>
      </c>
      <c r="J3" s="189" t="s">
        <v>4279</v>
      </c>
      <c r="K3" s="189" t="s">
        <v>2004</v>
      </c>
      <c r="L3" s="189" t="s">
        <v>2005</v>
      </c>
      <c r="M3" s="138" t="s">
        <v>13</v>
      </c>
      <c r="N3" s="138" t="s">
        <v>14</v>
      </c>
      <c r="O3" s="138" t="s">
        <v>237</v>
      </c>
      <c r="P3" s="138" t="s">
        <v>5500</v>
      </c>
      <c r="Q3" s="130" t="s">
        <v>6192</v>
      </c>
      <c r="R3" s="130"/>
      <c r="S3" s="136"/>
      <c r="T3" s="137"/>
      <c r="U3" s="136"/>
      <c r="V3" s="130"/>
      <c r="W3" s="130"/>
      <c r="X3" s="137"/>
      <c r="Y3" s="130"/>
      <c r="Z3" s="130"/>
      <c r="AA3" s="130"/>
      <c r="AB3" s="130"/>
      <c r="AC3" s="130" t="str">
        <f>IF(基本情報登録!$D$10="","",IF(基本情報登録!$D$10='登録データ（男）'!F3,1,0))</f>
        <v/>
      </c>
      <c r="AD3" s="130"/>
      <c r="AF3" s="111">
        <v>1</v>
      </c>
      <c r="AG3" s="111" t="str">
        <f>IFERROR(VLOOKUP(AF3,'様式Ⅰ（男子）'!$AP$18:$AQ$467,2,FALSE),"")</f>
        <v/>
      </c>
      <c r="AH3" s="111">
        <v>1</v>
      </c>
      <c r="AI3" s="111" t="str">
        <f>IFERROR(VLOOKUP(AH3,'様式Ⅰ（男子）'!$AR$18:$AS$465,2,FALSE),"")</f>
        <v/>
      </c>
      <c r="AJ3" s="111">
        <v>1</v>
      </c>
      <c r="AK3" s="111" t="str">
        <f>IFERROR(VLOOKUP(AJ3,'様式Ⅰ (女子)'!$AQ$18:$AR$467,2,FALSE),"")</f>
        <v/>
      </c>
      <c r="AL3" s="111">
        <v>1</v>
      </c>
      <c r="AM3" s="111" t="str">
        <f>IFERROR(VLOOKUP(AJ3,'様式Ⅰ (女子)'!$AS$18:$AT$467,2,FALSE),"")</f>
        <v/>
      </c>
    </row>
    <row r="4" spans="1:39" ht="13.5">
      <c r="A4" s="189">
        <v>2</v>
      </c>
      <c r="B4" s="189" t="s">
        <v>3141</v>
      </c>
      <c r="C4" s="189" t="s">
        <v>353</v>
      </c>
      <c r="D4" s="189" t="s">
        <v>354</v>
      </c>
      <c r="E4" s="189">
        <v>41</v>
      </c>
      <c r="F4" s="189" t="s">
        <v>32</v>
      </c>
      <c r="G4" s="189" t="s">
        <v>335</v>
      </c>
      <c r="H4" s="189" t="s">
        <v>355</v>
      </c>
      <c r="I4" s="189" t="s">
        <v>4280</v>
      </c>
      <c r="J4" s="189" t="s">
        <v>4281</v>
      </c>
      <c r="K4" s="189" t="s">
        <v>2004</v>
      </c>
      <c r="L4" s="189" t="s">
        <v>2005</v>
      </c>
      <c r="M4" s="138" t="s">
        <v>32</v>
      </c>
      <c r="N4" s="138" t="s">
        <v>33</v>
      </c>
      <c r="O4" s="138" t="s">
        <v>248</v>
      </c>
      <c r="P4" s="138" t="s">
        <v>5501</v>
      </c>
      <c r="Q4" s="130" t="s">
        <v>6193</v>
      </c>
      <c r="R4" s="139" t="s">
        <v>104</v>
      </c>
      <c r="S4" s="136" t="s">
        <v>279</v>
      </c>
      <c r="T4" s="137">
        <v>1175</v>
      </c>
      <c r="U4" s="136"/>
      <c r="V4" s="139" t="s">
        <v>104</v>
      </c>
      <c r="W4" s="136" t="s">
        <v>279</v>
      </c>
      <c r="X4" s="137"/>
      <c r="Y4" s="130"/>
      <c r="Z4" s="130"/>
      <c r="AA4" s="591" t="s">
        <v>125</v>
      </c>
      <c r="AB4" s="130" t="s">
        <v>217</v>
      </c>
      <c r="AC4" s="130" t="str">
        <f>IF(基本情報登録!$D$10="","",IF(基本情報登録!$D$10='登録データ（男）'!F4,1,0))</f>
        <v/>
      </c>
      <c r="AD4" s="130"/>
      <c r="AF4" s="111">
        <v>2</v>
      </c>
      <c r="AG4" s="111" t="str">
        <f>IFERROR(VLOOKUP(AF4,'様式Ⅰ（男子）'!$AP$18:$AQ$467,2,FALSE),"")</f>
        <v/>
      </c>
      <c r="AH4" s="111">
        <v>2</v>
      </c>
      <c r="AI4" s="111" t="str">
        <f>IFERROR(VLOOKUP(AH4,'様式Ⅰ（男子）'!$AR$18:$AS$465,2,FALSE),"")</f>
        <v/>
      </c>
      <c r="AJ4" s="111">
        <v>2</v>
      </c>
      <c r="AK4" s="111" t="str">
        <f>IFERROR(VLOOKUP(AJ4,'様式Ⅰ (女子)'!$AQ$18:$AR$467,2,FALSE),"")</f>
        <v/>
      </c>
      <c r="AL4" s="111">
        <v>2</v>
      </c>
      <c r="AM4" s="111" t="str">
        <f>IFERROR(VLOOKUP(AJ4,'様式Ⅰ (女子)'!$AS$18:$AT$467,2,FALSE),"")</f>
        <v/>
      </c>
    </row>
    <row r="5" spans="1:39" ht="13.5">
      <c r="A5" s="189">
        <v>3</v>
      </c>
      <c r="B5" s="189" t="s">
        <v>3142</v>
      </c>
      <c r="C5" s="189" t="s">
        <v>1412</v>
      </c>
      <c r="D5" s="189" t="s">
        <v>349</v>
      </c>
      <c r="E5" s="189">
        <v>46</v>
      </c>
      <c r="F5" s="189" t="s">
        <v>32</v>
      </c>
      <c r="G5" s="189" t="s">
        <v>335</v>
      </c>
      <c r="H5" s="189" t="s">
        <v>1413</v>
      </c>
      <c r="I5" s="189" t="s">
        <v>4282</v>
      </c>
      <c r="J5" s="189" t="s">
        <v>4283</v>
      </c>
      <c r="K5" s="189" t="s">
        <v>2004</v>
      </c>
      <c r="L5" s="189" t="s">
        <v>2005</v>
      </c>
      <c r="M5" s="138" t="s">
        <v>63</v>
      </c>
      <c r="N5" s="138" t="s">
        <v>64</v>
      </c>
      <c r="O5" s="138" t="s">
        <v>275</v>
      </c>
      <c r="P5" s="138" t="s">
        <v>5502</v>
      </c>
      <c r="Q5" s="130" t="s">
        <v>6194</v>
      </c>
      <c r="R5" s="139" t="s">
        <v>105</v>
      </c>
      <c r="S5" s="136" t="s">
        <v>280</v>
      </c>
      <c r="T5" s="137">
        <v>2350</v>
      </c>
      <c r="U5" s="136"/>
      <c r="V5" s="139" t="s">
        <v>105</v>
      </c>
      <c r="W5" s="136" t="s">
        <v>280</v>
      </c>
      <c r="X5" s="137"/>
      <c r="Y5" s="130"/>
      <c r="Z5" s="130"/>
      <c r="AA5" s="591"/>
      <c r="AB5" s="130" t="s">
        <v>219</v>
      </c>
      <c r="AC5" s="130" t="str">
        <f>IF(基本情報登録!$D$10="","",IF(基本情報登録!$D$10='登録データ（男）'!F5,1,0))</f>
        <v/>
      </c>
      <c r="AD5" s="130"/>
      <c r="AF5" s="111">
        <v>3</v>
      </c>
      <c r="AG5" s="111" t="str">
        <f>IFERROR(VLOOKUP(AF5,'様式Ⅰ（男子）'!$AP$18:$AQ$467,2,FALSE),"")</f>
        <v/>
      </c>
      <c r="AH5" s="111">
        <v>3</v>
      </c>
      <c r="AI5" s="111" t="str">
        <f>IFERROR(VLOOKUP(AH5,'様式Ⅰ（男子）'!$AR$18:$AS$465,2,FALSE),"")</f>
        <v/>
      </c>
      <c r="AJ5" s="111">
        <v>3</v>
      </c>
      <c r="AK5" s="111" t="str">
        <f>IFERROR(VLOOKUP(AJ5,'様式Ⅰ (女子)'!$AQ$18:$AR$467,2,FALSE),"")</f>
        <v/>
      </c>
      <c r="AL5" s="111">
        <v>3</v>
      </c>
      <c r="AM5" s="111" t="str">
        <f>IFERROR(VLOOKUP(AJ5,'様式Ⅰ (女子)'!$AS$18:$AT$467,2,FALSE),"")</f>
        <v/>
      </c>
    </row>
    <row r="6" spans="1:39" ht="13.5">
      <c r="A6" s="189">
        <v>4</v>
      </c>
      <c r="B6" s="189" t="s">
        <v>363</v>
      </c>
      <c r="C6" s="189" t="s">
        <v>3143</v>
      </c>
      <c r="D6" s="189" t="s">
        <v>364</v>
      </c>
      <c r="E6" s="189">
        <v>32</v>
      </c>
      <c r="F6" s="189" t="s">
        <v>32</v>
      </c>
      <c r="G6" s="189" t="s">
        <v>335</v>
      </c>
      <c r="H6" s="189" t="s">
        <v>365</v>
      </c>
      <c r="I6" s="189" t="s">
        <v>4284</v>
      </c>
      <c r="J6" s="189" t="s">
        <v>4285</v>
      </c>
      <c r="K6" s="189" t="s">
        <v>2004</v>
      </c>
      <c r="L6" s="189" t="s">
        <v>2005</v>
      </c>
      <c r="M6" s="138" t="s">
        <v>18</v>
      </c>
      <c r="N6" s="138" t="s">
        <v>19</v>
      </c>
      <c r="O6" s="138" t="s">
        <v>239</v>
      </c>
      <c r="P6" s="138" t="s">
        <v>5503</v>
      </c>
      <c r="Q6" s="130" t="s">
        <v>6193</v>
      </c>
      <c r="R6" s="139" t="s">
        <v>106</v>
      </c>
      <c r="S6" s="136" t="s">
        <v>281</v>
      </c>
      <c r="T6" s="137">
        <v>5400</v>
      </c>
      <c r="U6" s="136"/>
      <c r="V6" s="139" t="s">
        <v>106</v>
      </c>
      <c r="W6" s="136" t="s">
        <v>281</v>
      </c>
      <c r="X6" s="137"/>
      <c r="Y6" s="130"/>
      <c r="Z6" s="130"/>
      <c r="AA6" s="591"/>
      <c r="AB6" s="130"/>
      <c r="AC6" s="130" t="str">
        <f>IF(基本情報登録!$D$10="","",IF(基本情報登録!$D$10='登録データ（男）'!F6,1,0))</f>
        <v/>
      </c>
      <c r="AD6" s="130"/>
      <c r="AF6" s="111">
        <v>4</v>
      </c>
      <c r="AG6" s="111" t="str">
        <f>IFERROR(VLOOKUP(AF6,'様式Ⅰ（男子）'!$AP$18:$AQ$467,2,FALSE),"")</f>
        <v/>
      </c>
      <c r="AH6" s="111">
        <v>4</v>
      </c>
      <c r="AI6" s="111" t="str">
        <f>IFERROR(VLOOKUP(AH6,'様式Ⅰ（男子）'!$AR$18:$AS$465,2,FALSE),"")</f>
        <v/>
      </c>
      <c r="AJ6" s="111">
        <v>4</v>
      </c>
      <c r="AK6" s="111" t="str">
        <f>IFERROR(VLOOKUP(AJ6,'様式Ⅰ (女子)'!$AQ$18:$AR$467,2,FALSE),"")</f>
        <v/>
      </c>
      <c r="AL6" s="111">
        <v>4</v>
      </c>
      <c r="AM6" s="111" t="str">
        <f>IFERROR(VLOOKUP(AJ6,'様式Ⅰ (女子)'!$AS$18:$AT$467,2,FALSE),"")</f>
        <v/>
      </c>
    </row>
    <row r="7" spans="1:39" ht="13.5">
      <c r="A7" s="189">
        <v>5</v>
      </c>
      <c r="B7" s="189" t="s">
        <v>360</v>
      </c>
      <c r="C7" s="189" t="s">
        <v>361</v>
      </c>
      <c r="D7" s="189" t="s">
        <v>338</v>
      </c>
      <c r="E7" s="189">
        <v>44</v>
      </c>
      <c r="F7" s="189" t="s">
        <v>32</v>
      </c>
      <c r="G7" s="189" t="s">
        <v>335</v>
      </c>
      <c r="H7" s="189" t="s">
        <v>362</v>
      </c>
      <c r="I7" s="189" t="s">
        <v>4286</v>
      </c>
      <c r="J7" s="189" t="s">
        <v>4287</v>
      </c>
      <c r="K7" s="189" t="s">
        <v>2004</v>
      </c>
      <c r="L7" s="189" t="s">
        <v>2005</v>
      </c>
      <c r="M7" s="138" t="s">
        <v>24</v>
      </c>
      <c r="N7" s="138" t="s">
        <v>25</v>
      </c>
      <c r="O7" s="138" t="s">
        <v>243</v>
      </c>
      <c r="P7" s="138" t="s">
        <v>5504</v>
      </c>
      <c r="Q7" s="130" t="s">
        <v>6193</v>
      </c>
      <c r="R7" s="139" t="s">
        <v>172</v>
      </c>
      <c r="S7" s="136" t="s">
        <v>118</v>
      </c>
      <c r="T7" s="137">
        <v>20800</v>
      </c>
      <c r="U7" s="136"/>
      <c r="V7" s="139" t="s">
        <v>172</v>
      </c>
      <c r="W7" s="136" t="s">
        <v>118</v>
      </c>
      <c r="X7" s="137"/>
      <c r="Y7" s="130"/>
      <c r="Z7" s="130"/>
      <c r="AA7" s="130"/>
      <c r="AB7" s="130"/>
      <c r="AC7" s="130" t="str">
        <f>IF(基本情報登録!$D$10="","",IF(基本情報登録!$D$10='登録データ（男）'!F7,1,0))</f>
        <v/>
      </c>
      <c r="AD7" s="130"/>
      <c r="AF7" s="111">
        <v>5</v>
      </c>
      <c r="AG7" s="111" t="str">
        <f>IFERROR(VLOOKUP(AF7,'様式Ⅰ（男子）'!$AP$18:$AQ$467,2,FALSE),"")</f>
        <v/>
      </c>
      <c r="AH7" s="111">
        <v>5</v>
      </c>
      <c r="AI7" s="111" t="str">
        <f>IFERROR(VLOOKUP(AH7,'様式Ⅰ（男子）'!$AR$18:$AS$465,2,FALSE),"")</f>
        <v/>
      </c>
      <c r="AJ7" s="111">
        <v>5</v>
      </c>
      <c r="AK7" s="111" t="str">
        <f>IFERROR(VLOOKUP(AJ7,'様式Ⅰ (女子)'!$AQ$18:$AR$467,2,FALSE),"")</f>
        <v/>
      </c>
      <c r="AL7" s="111">
        <v>5</v>
      </c>
      <c r="AM7" s="111" t="str">
        <f>IFERROR(VLOOKUP(AJ7,'様式Ⅰ (女子)'!$AS$18:$AT$467,2,FALSE),"")</f>
        <v/>
      </c>
    </row>
    <row r="8" spans="1:39" ht="13.5">
      <c r="A8" s="189">
        <v>6</v>
      </c>
      <c r="B8" s="189" t="s">
        <v>357</v>
      </c>
      <c r="C8" s="189" t="s">
        <v>358</v>
      </c>
      <c r="D8" s="189" t="s">
        <v>339</v>
      </c>
      <c r="E8" s="189">
        <v>35</v>
      </c>
      <c r="F8" s="189" t="s">
        <v>32</v>
      </c>
      <c r="G8" s="189" t="s">
        <v>335</v>
      </c>
      <c r="H8" s="189" t="s">
        <v>359</v>
      </c>
      <c r="I8" s="189" t="s">
        <v>4288</v>
      </c>
      <c r="J8" s="189" t="s">
        <v>4289</v>
      </c>
      <c r="K8" s="189" t="s">
        <v>2004</v>
      </c>
      <c r="L8" s="189" t="s">
        <v>2005</v>
      </c>
      <c r="M8" s="138" t="s">
        <v>34</v>
      </c>
      <c r="N8" s="138" t="s">
        <v>35</v>
      </c>
      <c r="O8" s="138" t="s">
        <v>249</v>
      </c>
      <c r="P8" s="138" t="s">
        <v>5505</v>
      </c>
      <c r="Q8" s="130" t="s">
        <v>6195</v>
      </c>
      <c r="R8" s="139" t="s">
        <v>107</v>
      </c>
      <c r="S8" s="136" t="s">
        <v>119</v>
      </c>
      <c r="T8" s="137">
        <v>43000</v>
      </c>
      <c r="U8" s="136"/>
      <c r="V8" s="139" t="s">
        <v>107</v>
      </c>
      <c r="W8" s="136" t="s">
        <v>119</v>
      </c>
      <c r="X8" s="137"/>
      <c r="Y8" s="130"/>
      <c r="Z8" s="130"/>
      <c r="AA8" s="130"/>
      <c r="AB8" s="130"/>
      <c r="AC8" s="130" t="str">
        <f>IF(基本情報登録!$D$10="","",IF(基本情報登録!$D$10='登録データ（男）'!F8,1,0))</f>
        <v/>
      </c>
      <c r="AD8" s="130"/>
      <c r="AF8" s="111">
        <v>6</v>
      </c>
      <c r="AG8" s="111" t="str">
        <f>IFERROR(VLOOKUP(AF8,'様式Ⅰ（男子）'!$AP$18:$AQ$467,2,FALSE),"")</f>
        <v/>
      </c>
      <c r="AH8" s="111">
        <v>6</v>
      </c>
      <c r="AI8" s="111" t="str">
        <f>IFERROR(VLOOKUP(AH8,'様式Ⅰ（男子）'!$AR$18:$AS$465,2,FALSE),"")</f>
        <v/>
      </c>
      <c r="AJ8" s="111">
        <v>6</v>
      </c>
      <c r="AK8" s="111" t="str">
        <f>IFERROR(VLOOKUP(AJ8,'様式Ⅰ (女子)'!$AQ$18:$AR$467,2,FALSE),"")</f>
        <v/>
      </c>
      <c r="AL8" s="111">
        <v>6</v>
      </c>
      <c r="AM8" s="111" t="str">
        <f>IFERROR(VLOOKUP(AJ8,'様式Ⅰ (女子)'!$AS$18:$AT$467,2,FALSE),"")</f>
        <v/>
      </c>
    </row>
    <row r="9" spans="1:39" ht="13.5">
      <c r="A9" s="189">
        <v>7</v>
      </c>
      <c r="B9" s="189" t="s">
        <v>3144</v>
      </c>
      <c r="C9" s="189" t="s">
        <v>1426</v>
      </c>
      <c r="D9" s="189" t="s">
        <v>334</v>
      </c>
      <c r="E9" s="189">
        <v>40</v>
      </c>
      <c r="F9" s="189" t="s">
        <v>32</v>
      </c>
      <c r="G9" s="189" t="s">
        <v>343</v>
      </c>
      <c r="H9" s="189" t="s">
        <v>450</v>
      </c>
      <c r="I9" s="189" t="s">
        <v>4290</v>
      </c>
      <c r="J9" s="189" t="s">
        <v>4291</v>
      </c>
      <c r="K9" s="189" t="s">
        <v>2004</v>
      </c>
      <c r="L9" s="189" t="s">
        <v>2005</v>
      </c>
      <c r="M9" s="138" t="s">
        <v>36</v>
      </c>
      <c r="N9" s="138" t="s">
        <v>37</v>
      </c>
      <c r="O9" s="138" t="s">
        <v>250</v>
      </c>
      <c r="P9" s="138" t="s">
        <v>5506</v>
      </c>
      <c r="Q9" s="130" t="s">
        <v>6193</v>
      </c>
      <c r="R9" s="139" t="s">
        <v>282</v>
      </c>
      <c r="S9" s="136" t="s">
        <v>120</v>
      </c>
      <c r="T9" s="137">
        <v>163000</v>
      </c>
      <c r="U9" s="136"/>
      <c r="V9" s="139" t="s">
        <v>282</v>
      </c>
      <c r="W9" s="136" t="s">
        <v>120</v>
      </c>
      <c r="X9" s="137"/>
      <c r="Y9" s="130"/>
      <c r="Z9" s="130"/>
      <c r="AA9" s="130"/>
      <c r="AB9" s="130"/>
      <c r="AC9" s="130" t="str">
        <f>IF(基本情報登録!$D$10="","",IF(基本情報登録!$D$10='登録データ（男）'!F9,1,0))</f>
        <v/>
      </c>
      <c r="AD9" s="130"/>
      <c r="AF9" s="111">
        <v>7</v>
      </c>
      <c r="AG9" s="111" t="str">
        <f>IFERROR(VLOOKUP(AF9,'様式Ⅰ（男子）'!$AP$18:$AQ$467,2,FALSE),"")</f>
        <v/>
      </c>
      <c r="AH9" s="111">
        <v>7</v>
      </c>
      <c r="AI9" s="111" t="str">
        <f>IFERROR(VLOOKUP(AH9,'様式Ⅰ（男子）'!$AR$18:$AS$465,2,FALSE),"")</f>
        <v/>
      </c>
      <c r="AJ9" s="111">
        <v>7</v>
      </c>
      <c r="AK9" s="111" t="str">
        <f>IFERROR(VLOOKUP(AJ9,'様式Ⅰ (女子)'!$AQ$18:$AR$467,2,FALSE),"")</f>
        <v/>
      </c>
      <c r="AL9" s="111">
        <v>7</v>
      </c>
      <c r="AM9" s="111" t="str">
        <f>IFERROR(VLOOKUP(AJ9,'様式Ⅰ (女子)'!$AS$18:$AT$467,2,FALSE),"")</f>
        <v/>
      </c>
    </row>
    <row r="10" spans="1:39" ht="13.5">
      <c r="A10" s="189">
        <v>8</v>
      </c>
      <c r="B10" s="189" t="s">
        <v>3145</v>
      </c>
      <c r="C10" s="189" t="s">
        <v>3146</v>
      </c>
      <c r="D10" s="189" t="s">
        <v>334</v>
      </c>
      <c r="E10" s="189">
        <v>40</v>
      </c>
      <c r="F10" s="189" t="s">
        <v>32</v>
      </c>
      <c r="G10" s="189" t="s">
        <v>343</v>
      </c>
      <c r="H10" s="189" t="s">
        <v>640</v>
      </c>
      <c r="I10" s="189" t="s">
        <v>4292</v>
      </c>
      <c r="J10" s="189" t="s">
        <v>4293</v>
      </c>
      <c r="K10" s="189" t="s">
        <v>2004</v>
      </c>
      <c r="L10" s="189" t="s">
        <v>2005</v>
      </c>
      <c r="M10" s="138" t="s">
        <v>15</v>
      </c>
      <c r="N10" s="138" t="s">
        <v>16</v>
      </c>
      <c r="O10" s="138" t="s">
        <v>238</v>
      </c>
      <c r="P10" s="138" t="s">
        <v>5507</v>
      </c>
      <c r="Q10" s="130" t="s">
        <v>6196</v>
      </c>
      <c r="R10" s="139" t="s">
        <v>223</v>
      </c>
      <c r="S10" s="136" t="s">
        <v>284</v>
      </c>
      <c r="T10" s="137">
        <v>1660</v>
      </c>
      <c r="U10" s="136"/>
      <c r="V10" s="139" t="s">
        <v>122</v>
      </c>
      <c r="W10" s="136" t="s">
        <v>285</v>
      </c>
      <c r="X10" s="137"/>
      <c r="Y10" s="130"/>
      <c r="Z10" s="130"/>
      <c r="AA10" s="130"/>
      <c r="AB10" s="130"/>
      <c r="AC10" s="130" t="str">
        <f>IF(基本情報登録!$D$10="","",IF(基本情報登録!$D$10='登録データ（男）'!F10,1,0))</f>
        <v/>
      </c>
      <c r="AD10" s="130"/>
      <c r="AF10" s="111">
        <v>8</v>
      </c>
      <c r="AG10" s="111" t="str">
        <f>IFERROR(VLOOKUP(AF10,'様式Ⅰ（男子）'!$AP$18:$AQ$467,2,FALSE),"")</f>
        <v/>
      </c>
      <c r="AH10" s="111">
        <v>8</v>
      </c>
      <c r="AI10" s="111" t="str">
        <f>IFERROR(VLOOKUP(AH10,'様式Ⅰ（男子）'!$AR$18:$AS$465,2,FALSE),"")</f>
        <v/>
      </c>
      <c r="AJ10" s="111">
        <v>8</v>
      </c>
      <c r="AK10" s="111" t="str">
        <f>IFERROR(VLOOKUP(AJ10,'様式Ⅰ (女子)'!$AQ$18:$AR$467,2,FALSE),"")</f>
        <v/>
      </c>
      <c r="AL10" s="111">
        <v>8</v>
      </c>
      <c r="AM10" s="111" t="str">
        <f>IFERROR(VLOOKUP(AJ10,'様式Ⅰ (女子)'!$AS$18:$AT$467,2,FALSE),"")</f>
        <v/>
      </c>
    </row>
    <row r="11" spans="1:39" ht="13.5">
      <c r="A11" s="189">
        <v>9</v>
      </c>
      <c r="B11" s="189" t="s">
        <v>3147</v>
      </c>
      <c r="C11" s="189" t="s">
        <v>1419</v>
      </c>
      <c r="D11" s="189" t="s">
        <v>334</v>
      </c>
      <c r="E11" s="189">
        <v>40</v>
      </c>
      <c r="F11" s="189" t="s">
        <v>32</v>
      </c>
      <c r="G11" s="189" t="s">
        <v>343</v>
      </c>
      <c r="H11" s="189" t="s">
        <v>1420</v>
      </c>
      <c r="I11" s="189" t="s">
        <v>4294</v>
      </c>
      <c r="J11" s="189" t="s">
        <v>4295</v>
      </c>
      <c r="K11" s="189" t="s">
        <v>2004</v>
      </c>
      <c r="L11" s="189" t="s">
        <v>2005</v>
      </c>
      <c r="M11" s="138" t="s">
        <v>11</v>
      </c>
      <c r="N11" s="138" t="s">
        <v>12</v>
      </c>
      <c r="O11" s="138" t="s">
        <v>236</v>
      </c>
      <c r="P11" s="138" t="s">
        <v>5508</v>
      </c>
      <c r="Q11" s="130" t="s">
        <v>6196</v>
      </c>
      <c r="R11" s="139" t="s">
        <v>286</v>
      </c>
      <c r="S11" s="136" t="s">
        <v>121</v>
      </c>
      <c r="T11" s="137">
        <v>6000</v>
      </c>
      <c r="U11" s="136"/>
      <c r="V11" s="139" t="s">
        <v>286</v>
      </c>
      <c r="W11" s="136" t="s">
        <v>287</v>
      </c>
      <c r="X11" s="137"/>
      <c r="Y11" s="130"/>
      <c r="Z11" s="130"/>
      <c r="AA11" s="130"/>
      <c r="AB11" s="130"/>
      <c r="AC11" s="130" t="str">
        <f>IF(基本情報登録!$D$10="","",IF(基本情報登録!$D$10='登録データ（男）'!F11,1,0))</f>
        <v/>
      </c>
      <c r="AD11" s="130"/>
      <c r="AF11" s="111">
        <v>9</v>
      </c>
      <c r="AG11" s="111" t="str">
        <f>IFERROR(VLOOKUP(AF11,'様式Ⅰ（男子）'!$AP$18:$AQ$467,2,FALSE),"")</f>
        <v/>
      </c>
      <c r="AH11" s="111">
        <v>9</v>
      </c>
      <c r="AI11" s="111" t="str">
        <f>IFERROR(VLOOKUP(AH11,'様式Ⅰ（男子）'!$AR$18:$AS$465,2,FALSE),"")</f>
        <v/>
      </c>
      <c r="AJ11" s="111">
        <v>9</v>
      </c>
      <c r="AK11" s="111" t="str">
        <f>IFERROR(VLOOKUP(AJ11,'様式Ⅰ (女子)'!$AQ$18:$AR$467,2,FALSE),"")</f>
        <v/>
      </c>
      <c r="AL11" s="111">
        <v>9</v>
      </c>
      <c r="AM11" s="111" t="str">
        <f>IFERROR(VLOOKUP(AJ11,'様式Ⅰ (女子)'!$AS$18:$AT$467,2,FALSE),"")</f>
        <v/>
      </c>
    </row>
    <row r="12" spans="1:39" ht="13.5">
      <c r="A12" s="189">
        <v>10</v>
      </c>
      <c r="B12" s="189" t="s">
        <v>3148</v>
      </c>
      <c r="C12" s="189" t="s">
        <v>1424</v>
      </c>
      <c r="D12" s="189" t="s">
        <v>349</v>
      </c>
      <c r="E12" s="189">
        <v>46</v>
      </c>
      <c r="F12" s="189" t="s">
        <v>32</v>
      </c>
      <c r="G12" s="189" t="s">
        <v>343</v>
      </c>
      <c r="H12" s="189" t="s">
        <v>1425</v>
      </c>
      <c r="I12" s="189" t="s">
        <v>4296</v>
      </c>
      <c r="J12" s="189" t="s">
        <v>4297</v>
      </c>
      <c r="K12" s="189" t="s">
        <v>2004</v>
      </c>
      <c r="L12" s="189" t="s">
        <v>2005</v>
      </c>
      <c r="M12" s="138" t="s">
        <v>40</v>
      </c>
      <c r="N12" s="138" t="s">
        <v>41</v>
      </c>
      <c r="O12" s="138" t="s">
        <v>253</v>
      </c>
      <c r="P12" s="138" t="s">
        <v>5509</v>
      </c>
      <c r="Q12" s="130" t="s">
        <v>6193</v>
      </c>
      <c r="R12" s="139" t="s">
        <v>109</v>
      </c>
      <c r="S12" s="136" t="s">
        <v>288</v>
      </c>
      <c r="T12" s="137">
        <v>175</v>
      </c>
      <c r="U12" s="136"/>
      <c r="V12" s="139" t="s">
        <v>109</v>
      </c>
      <c r="W12" s="136" t="s">
        <v>288</v>
      </c>
      <c r="X12" s="137"/>
      <c r="Y12" s="130"/>
      <c r="Z12" s="130"/>
      <c r="AA12" s="130"/>
      <c r="AB12" s="130"/>
      <c r="AC12" s="130" t="str">
        <f>IF(基本情報登録!$D$10="","",IF(基本情報登録!$D$10='登録データ（男）'!F12,1,0))</f>
        <v/>
      </c>
      <c r="AD12" s="130"/>
      <c r="AF12" s="111">
        <v>10</v>
      </c>
      <c r="AG12" s="111" t="str">
        <f>IFERROR(VLOOKUP(AF12,'様式Ⅰ（男子）'!$AP$18:$AQ$467,2,FALSE),"")</f>
        <v/>
      </c>
      <c r="AH12" s="111">
        <v>10</v>
      </c>
      <c r="AI12" s="111" t="str">
        <f>IFERROR(VLOOKUP(AH12,'様式Ⅰ（男子）'!$AR$18:$AS$465,2,FALSE),"")</f>
        <v/>
      </c>
      <c r="AJ12" s="111">
        <v>10</v>
      </c>
      <c r="AK12" s="111" t="str">
        <f>IFERROR(VLOOKUP(AJ12,'様式Ⅰ (女子)'!$AQ$18:$AR$467,2,FALSE),"")</f>
        <v/>
      </c>
      <c r="AL12" s="111">
        <v>10</v>
      </c>
      <c r="AM12" s="111" t="str">
        <f>IFERROR(VLOOKUP(AJ12,'様式Ⅰ (女子)'!$AS$18:$AT$467,2,FALSE),"")</f>
        <v/>
      </c>
    </row>
    <row r="13" spans="1:39" ht="13.5">
      <c r="A13" s="189">
        <v>11</v>
      </c>
      <c r="B13" s="189" t="s">
        <v>3149</v>
      </c>
      <c r="C13" s="189" t="s">
        <v>1418</v>
      </c>
      <c r="D13" s="189" t="s">
        <v>334</v>
      </c>
      <c r="E13" s="189">
        <v>40</v>
      </c>
      <c r="F13" s="189" t="s">
        <v>32</v>
      </c>
      <c r="G13" s="189" t="s">
        <v>343</v>
      </c>
      <c r="H13" s="189" t="s">
        <v>632</v>
      </c>
      <c r="I13" s="189" t="s">
        <v>4298</v>
      </c>
      <c r="J13" s="189" t="s">
        <v>4299</v>
      </c>
      <c r="K13" s="189" t="s">
        <v>2004</v>
      </c>
      <c r="L13" s="189" t="s">
        <v>2005</v>
      </c>
      <c r="M13" s="138" t="s">
        <v>50</v>
      </c>
      <c r="N13" s="138" t="s">
        <v>5510</v>
      </c>
      <c r="O13" s="138" t="s">
        <v>262</v>
      </c>
      <c r="P13" s="138" t="s">
        <v>263</v>
      </c>
      <c r="Q13" s="130" t="s">
        <v>6193</v>
      </c>
      <c r="R13" s="139" t="s">
        <v>110</v>
      </c>
      <c r="S13" s="136" t="s">
        <v>289</v>
      </c>
      <c r="T13" s="137">
        <v>360</v>
      </c>
      <c r="U13" s="136"/>
      <c r="V13" s="139" t="s">
        <v>110</v>
      </c>
      <c r="W13" s="136" t="s">
        <v>289</v>
      </c>
      <c r="X13" s="137"/>
      <c r="Y13" s="130"/>
      <c r="Z13" s="130"/>
      <c r="AA13" s="130"/>
      <c r="AB13" s="130"/>
      <c r="AC13" s="130" t="str">
        <f>IF(基本情報登録!$D$10="","",IF(基本情報登録!$D$10='登録データ（男）'!F13,1,0))</f>
        <v/>
      </c>
      <c r="AD13" s="130"/>
      <c r="AF13" s="111">
        <v>11</v>
      </c>
      <c r="AG13" s="111" t="str">
        <f>IFERROR(VLOOKUP(AF13,'様式Ⅰ（男子）'!$AP$18:$AQ$467,2,FALSE),"")</f>
        <v/>
      </c>
      <c r="AH13" s="111">
        <v>11</v>
      </c>
      <c r="AI13" s="111" t="str">
        <f>IFERROR(VLOOKUP(AH13,'様式Ⅰ（男子）'!$AR$18:$AS$465,2,FALSE),"")</f>
        <v/>
      </c>
      <c r="AJ13" s="111">
        <v>11</v>
      </c>
      <c r="AK13" s="111" t="str">
        <f>IFERROR(VLOOKUP(AJ13,'様式Ⅰ (女子)'!$AQ$18:$AR$467,2,FALSE),"")</f>
        <v/>
      </c>
      <c r="AL13" s="111">
        <v>11</v>
      </c>
      <c r="AM13" s="111" t="str">
        <f>IFERROR(VLOOKUP(AJ13,'様式Ⅰ (女子)'!$AS$18:$AT$467,2,FALSE),"")</f>
        <v/>
      </c>
    </row>
    <row r="14" spans="1:39" ht="13.5">
      <c r="A14" s="189">
        <v>12</v>
      </c>
      <c r="B14" s="189" t="s">
        <v>3150</v>
      </c>
      <c r="C14" s="189" t="s">
        <v>1423</v>
      </c>
      <c r="D14" s="189" t="s">
        <v>347</v>
      </c>
      <c r="E14" s="189">
        <v>43</v>
      </c>
      <c r="F14" s="189" t="s">
        <v>32</v>
      </c>
      <c r="G14" s="189" t="s">
        <v>343</v>
      </c>
      <c r="H14" s="189" t="s">
        <v>1100</v>
      </c>
      <c r="I14" s="189" t="s">
        <v>4300</v>
      </c>
      <c r="J14" s="189" t="s">
        <v>4293</v>
      </c>
      <c r="K14" s="189" t="s">
        <v>2004</v>
      </c>
      <c r="L14" s="189" t="s">
        <v>2005</v>
      </c>
      <c r="M14" s="138" t="s">
        <v>1593</v>
      </c>
      <c r="N14" s="138" t="s">
        <v>232</v>
      </c>
      <c r="O14" s="138" t="s">
        <v>1994</v>
      </c>
      <c r="P14" s="138" t="s">
        <v>5511</v>
      </c>
      <c r="Q14" s="130" t="s">
        <v>6193</v>
      </c>
      <c r="R14" s="139" t="s">
        <v>111</v>
      </c>
      <c r="S14" s="136" t="s">
        <v>290</v>
      </c>
      <c r="T14" s="137">
        <v>630</v>
      </c>
      <c r="U14" s="136"/>
      <c r="V14" s="139" t="s">
        <v>111</v>
      </c>
      <c r="W14" s="136" t="s">
        <v>290</v>
      </c>
      <c r="X14" s="137"/>
      <c r="Y14" s="130"/>
      <c r="Z14" s="130"/>
      <c r="AA14" s="130"/>
      <c r="AB14" s="130"/>
      <c r="AC14" s="130" t="str">
        <f>IF(基本情報登録!$D$10="","",IF(基本情報登録!$D$10='登録データ（男）'!F14,1,0))</f>
        <v/>
      </c>
      <c r="AD14" s="130"/>
      <c r="AF14" s="111">
        <v>12</v>
      </c>
      <c r="AG14" s="111" t="str">
        <f>IFERROR(VLOOKUP(AF14,'様式Ⅰ（男子）'!$AP$18:$AQ$467,2,FALSE),"")</f>
        <v/>
      </c>
      <c r="AH14" s="111">
        <v>12</v>
      </c>
      <c r="AI14" s="111" t="str">
        <f>IFERROR(VLOOKUP(AH14,'様式Ⅰ（男子）'!$AR$18:$AS$465,2,FALSE),"")</f>
        <v/>
      </c>
      <c r="AJ14" s="111">
        <v>12</v>
      </c>
      <c r="AK14" s="111" t="str">
        <f>IFERROR(VLOOKUP(AJ14,'様式Ⅰ (女子)'!$AQ$18:$AR$467,2,FALSE),"")</f>
        <v/>
      </c>
      <c r="AL14" s="111">
        <v>12</v>
      </c>
      <c r="AM14" s="111" t="str">
        <f>IFERROR(VLOOKUP(AJ14,'様式Ⅰ (女子)'!$AS$18:$AT$467,2,FALSE),"")</f>
        <v/>
      </c>
    </row>
    <row r="15" spans="1:39" ht="13.5">
      <c r="A15" s="189">
        <v>13</v>
      </c>
      <c r="B15" s="189" t="s">
        <v>3151</v>
      </c>
      <c r="C15" s="189" t="s">
        <v>1409</v>
      </c>
      <c r="D15" s="189" t="s">
        <v>349</v>
      </c>
      <c r="E15" s="189">
        <v>46</v>
      </c>
      <c r="F15" s="189" t="s">
        <v>32</v>
      </c>
      <c r="G15" s="189" t="s">
        <v>343</v>
      </c>
      <c r="H15" s="189" t="s">
        <v>756</v>
      </c>
      <c r="I15" s="189" t="s">
        <v>4301</v>
      </c>
      <c r="J15" s="189" t="s">
        <v>4302</v>
      </c>
      <c r="K15" s="189" t="s">
        <v>2004</v>
      </c>
      <c r="L15" s="189" t="s">
        <v>2005</v>
      </c>
      <c r="M15" s="138" t="s">
        <v>65</v>
      </c>
      <c r="N15" s="138" t="s">
        <v>66</v>
      </c>
      <c r="O15" s="138" t="s">
        <v>5512</v>
      </c>
      <c r="P15" s="138" t="s">
        <v>5513</v>
      </c>
      <c r="Q15" s="130" t="s">
        <v>6197</v>
      </c>
      <c r="R15" s="139" t="s">
        <v>112</v>
      </c>
      <c r="S15" s="136" t="s">
        <v>291</v>
      </c>
      <c r="T15" s="137">
        <v>1300</v>
      </c>
      <c r="U15" s="136"/>
      <c r="V15" s="139" t="s">
        <v>112</v>
      </c>
      <c r="W15" s="136" t="s">
        <v>291</v>
      </c>
      <c r="X15" s="137"/>
      <c r="Y15" s="130"/>
      <c r="Z15" s="130"/>
      <c r="AA15" s="130"/>
      <c r="AB15" s="130"/>
      <c r="AC15" s="130" t="str">
        <f>IF(基本情報登録!$D$10="","",IF(基本情報登録!$D$10='登録データ（男）'!F15,1,0))</f>
        <v/>
      </c>
      <c r="AD15" s="130"/>
      <c r="AF15" s="111">
        <v>13</v>
      </c>
      <c r="AG15" s="111" t="str">
        <f>IFERROR(VLOOKUP(AF15,'様式Ⅰ（男子）'!$AP$18:$AQ$467,2,FALSE),"")</f>
        <v/>
      </c>
      <c r="AH15" s="111">
        <v>13</v>
      </c>
      <c r="AI15" s="111" t="str">
        <f>IFERROR(VLOOKUP(AH15,'様式Ⅰ（男子）'!$AR$18:$AS$465,2,FALSE),"")</f>
        <v/>
      </c>
      <c r="AJ15" s="111">
        <v>13</v>
      </c>
      <c r="AK15" s="111" t="str">
        <f>IFERROR(VLOOKUP(AJ15,'様式Ⅰ (女子)'!$AQ$18:$AR$467,2,FALSE),"")</f>
        <v/>
      </c>
      <c r="AL15" s="111">
        <v>13</v>
      </c>
      <c r="AM15" s="111" t="str">
        <f>IFERROR(VLOOKUP(AJ15,'様式Ⅰ (女子)'!$AS$18:$AT$467,2,FALSE),"")</f>
        <v/>
      </c>
    </row>
    <row r="16" spans="1:39" ht="13.5">
      <c r="A16" s="189">
        <v>14</v>
      </c>
      <c r="B16" s="189" t="s">
        <v>3152</v>
      </c>
      <c r="C16" s="189" t="s">
        <v>1129</v>
      </c>
      <c r="D16" s="189" t="s">
        <v>334</v>
      </c>
      <c r="E16" s="189">
        <v>40</v>
      </c>
      <c r="F16" s="189" t="s">
        <v>32</v>
      </c>
      <c r="G16" s="189" t="s">
        <v>343</v>
      </c>
      <c r="H16" s="189" t="s">
        <v>1130</v>
      </c>
      <c r="I16" s="189" t="s">
        <v>4303</v>
      </c>
      <c r="J16" s="189" t="s">
        <v>4304</v>
      </c>
      <c r="K16" s="189" t="s">
        <v>2004</v>
      </c>
      <c r="L16" s="189" t="s">
        <v>2005</v>
      </c>
      <c r="M16" s="138" t="s">
        <v>59</v>
      </c>
      <c r="N16" s="138" t="s">
        <v>60</v>
      </c>
      <c r="O16" s="138" t="s">
        <v>271</v>
      </c>
      <c r="P16" s="138" t="s">
        <v>272</v>
      </c>
      <c r="Q16" s="130" t="s">
        <v>6193</v>
      </c>
      <c r="R16" s="139" t="s">
        <v>113</v>
      </c>
      <c r="S16" s="136" t="s">
        <v>292</v>
      </c>
      <c r="T16" s="137">
        <v>1135</v>
      </c>
      <c r="U16" s="136"/>
      <c r="V16" s="139" t="s">
        <v>113</v>
      </c>
      <c r="W16" s="136" t="s">
        <v>293</v>
      </c>
      <c r="X16" s="137"/>
      <c r="Y16" s="130"/>
      <c r="Z16" s="130"/>
      <c r="AA16" s="130"/>
      <c r="AB16" s="130"/>
      <c r="AC16" s="130" t="str">
        <f>IF(基本情報登録!$D$10="","",IF(基本情報登録!$D$10='登録データ（男）'!F16,1,0))</f>
        <v/>
      </c>
      <c r="AD16" s="130"/>
      <c r="AF16" s="111">
        <v>14</v>
      </c>
      <c r="AG16" s="111" t="str">
        <f>IFERROR(VLOOKUP(AF16,'様式Ⅰ（男子）'!$AP$18:$AQ$467,2,FALSE),"")</f>
        <v/>
      </c>
      <c r="AH16" s="111">
        <v>14</v>
      </c>
      <c r="AI16" s="111" t="str">
        <f>IFERROR(VLOOKUP(AH16,'様式Ⅰ（男子）'!$AR$18:$AS$465,2,FALSE),"")</f>
        <v/>
      </c>
      <c r="AJ16" s="111">
        <v>14</v>
      </c>
      <c r="AK16" s="111" t="str">
        <f>IFERROR(VLOOKUP(AJ16,'様式Ⅰ (女子)'!$AQ$18:$AR$467,2,FALSE),"")</f>
        <v/>
      </c>
      <c r="AL16" s="111">
        <v>14</v>
      </c>
      <c r="AM16" s="111" t="str">
        <f>IFERROR(VLOOKUP(AJ16,'様式Ⅰ (女子)'!$AS$18:$AT$467,2,FALSE),"")</f>
        <v/>
      </c>
    </row>
    <row r="17" spans="1:39" ht="13.5">
      <c r="A17" s="189">
        <v>15</v>
      </c>
      <c r="B17" s="189" t="s">
        <v>3153</v>
      </c>
      <c r="C17" s="189" t="s">
        <v>1416</v>
      </c>
      <c r="D17" s="189" t="s">
        <v>334</v>
      </c>
      <c r="E17" s="189">
        <v>40</v>
      </c>
      <c r="F17" s="189" t="s">
        <v>32</v>
      </c>
      <c r="G17" s="189" t="s">
        <v>343</v>
      </c>
      <c r="H17" s="189" t="s">
        <v>1417</v>
      </c>
      <c r="I17" s="189" t="s">
        <v>4305</v>
      </c>
      <c r="J17" s="189" t="s">
        <v>4306</v>
      </c>
      <c r="K17" s="189" t="s">
        <v>2004</v>
      </c>
      <c r="L17" s="189" t="s">
        <v>2005</v>
      </c>
      <c r="M17" s="138" t="s">
        <v>28</v>
      </c>
      <c r="N17" s="138" t="s">
        <v>29</v>
      </c>
      <c r="O17" s="138" t="s">
        <v>245</v>
      </c>
      <c r="P17" s="138" t="s">
        <v>246</v>
      </c>
      <c r="Q17" s="130" t="s">
        <v>6198</v>
      </c>
      <c r="R17" s="139" t="s">
        <v>114</v>
      </c>
      <c r="S17" s="136" t="s">
        <v>297</v>
      </c>
      <c r="T17" s="137">
        <v>3000</v>
      </c>
      <c r="U17" s="136"/>
      <c r="V17" s="139" t="s">
        <v>114</v>
      </c>
      <c r="W17" s="136" t="s">
        <v>296</v>
      </c>
      <c r="X17" s="137"/>
      <c r="Y17" s="130"/>
      <c r="Z17" s="130"/>
      <c r="AA17" s="130"/>
      <c r="AB17" s="130"/>
      <c r="AC17" s="130" t="str">
        <f>IF(基本情報登録!$D$10="","",IF(基本情報登録!$D$10='登録データ（男）'!F17,1,0))</f>
        <v/>
      </c>
      <c r="AD17" s="130"/>
      <c r="AF17" s="111">
        <v>15</v>
      </c>
      <c r="AG17" s="111" t="str">
        <f>IFERROR(VLOOKUP(AF17,'様式Ⅰ（男子）'!$AP$18:$AQ$467,2,FALSE),"")</f>
        <v/>
      </c>
      <c r="AH17" s="111">
        <v>15</v>
      </c>
      <c r="AI17" s="111" t="str">
        <f>IFERROR(VLOOKUP(AH17,'様式Ⅰ（男子）'!$AR$18:$AS$465,2,FALSE),"")</f>
        <v/>
      </c>
      <c r="AJ17" s="111">
        <v>15</v>
      </c>
      <c r="AK17" s="111" t="str">
        <f>IFERROR(VLOOKUP(AJ17,'様式Ⅰ (女子)'!$AQ$18:$AR$467,2,FALSE),"")</f>
        <v/>
      </c>
      <c r="AL17" s="111">
        <v>15</v>
      </c>
      <c r="AM17" s="111" t="str">
        <f>IFERROR(VLOOKUP(AJ17,'様式Ⅰ (女子)'!$AS$18:$AT$467,2,FALSE),"")</f>
        <v/>
      </c>
    </row>
    <row r="18" spans="1:39" ht="13.5">
      <c r="A18" s="189">
        <v>16</v>
      </c>
      <c r="B18" s="189" t="s">
        <v>3154</v>
      </c>
      <c r="C18" s="189" t="s">
        <v>1421</v>
      </c>
      <c r="D18" s="189" t="s">
        <v>349</v>
      </c>
      <c r="E18" s="189">
        <v>46</v>
      </c>
      <c r="F18" s="189" t="s">
        <v>32</v>
      </c>
      <c r="G18" s="189" t="s">
        <v>343</v>
      </c>
      <c r="H18" s="189" t="s">
        <v>1422</v>
      </c>
      <c r="I18" s="189" t="s">
        <v>4307</v>
      </c>
      <c r="J18" s="189" t="s">
        <v>4308</v>
      </c>
      <c r="K18" s="189" t="s">
        <v>2004</v>
      </c>
      <c r="L18" s="189" t="s">
        <v>2005</v>
      </c>
      <c r="M18" s="138" t="s">
        <v>30</v>
      </c>
      <c r="N18" s="138" t="s">
        <v>31</v>
      </c>
      <c r="O18" s="138" t="s">
        <v>247</v>
      </c>
      <c r="P18" s="138" t="s">
        <v>5514</v>
      </c>
      <c r="Q18" s="130" t="s">
        <v>6198</v>
      </c>
      <c r="R18" s="139" t="s">
        <v>115</v>
      </c>
      <c r="S18" s="136" t="s">
        <v>302</v>
      </c>
      <c r="T18" s="137">
        <v>3600</v>
      </c>
      <c r="U18" s="136"/>
      <c r="V18" s="139" t="s">
        <v>115</v>
      </c>
      <c r="W18" s="136" t="s">
        <v>298</v>
      </c>
      <c r="X18" s="137"/>
      <c r="Y18" s="130"/>
      <c r="Z18" s="130"/>
      <c r="AA18" s="130"/>
      <c r="AB18" s="130"/>
      <c r="AC18" s="130" t="str">
        <f>IF(基本情報登録!$D$10="","",IF(基本情報登録!$D$10='登録データ（男）'!F18,1,0))</f>
        <v/>
      </c>
      <c r="AD18" s="130"/>
      <c r="AF18" s="111">
        <v>16</v>
      </c>
      <c r="AG18" s="111" t="str">
        <f>IFERROR(VLOOKUP(AF18,'様式Ⅰ（男子）'!$AP$18:$AQ$467,2,FALSE),"")</f>
        <v/>
      </c>
      <c r="AH18" s="111">
        <v>16</v>
      </c>
      <c r="AI18" s="111" t="str">
        <f>IFERROR(VLOOKUP(AH18,'様式Ⅰ（男子）'!$AR$18:$AS$465,2,FALSE),"")</f>
        <v/>
      </c>
      <c r="AJ18" s="111">
        <v>16</v>
      </c>
      <c r="AK18" s="111" t="str">
        <f>IFERROR(VLOOKUP(AJ18,'様式Ⅰ (女子)'!$AQ$18:$AR$467,2,FALSE),"")</f>
        <v/>
      </c>
      <c r="AL18" s="111">
        <v>16</v>
      </c>
      <c r="AM18" s="111" t="str">
        <f>IFERROR(VLOOKUP(AJ18,'様式Ⅰ (女子)'!$AS$18:$AT$467,2,FALSE),"")</f>
        <v/>
      </c>
    </row>
    <row r="19" spans="1:39" ht="13.5">
      <c r="A19" s="189">
        <v>17</v>
      </c>
      <c r="B19" s="189" t="s">
        <v>3155</v>
      </c>
      <c r="C19" s="189" t="s">
        <v>1414</v>
      </c>
      <c r="D19" s="189" t="s">
        <v>334</v>
      </c>
      <c r="E19" s="189">
        <v>40</v>
      </c>
      <c r="F19" s="189" t="s">
        <v>32</v>
      </c>
      <c r="G19" s="189" t="s">
        <v>343</v>
      </c>
      <c r="H19" s="189" t="s">
        <v>1415</v>
      </c>
      <c r="I19" s="189" t="s">
        <v>4309</v>
      </c>
      <c r="J19" s="189" t="s">
        <v>4310</v>
      </c>
      <c r="K19" s="189" t="s">
        <v>2004</v>
      </c>
      <c r="L19" s="189" t="s">
        <v>2005</v>
      </c>
      <c r="M19" s="138" t="s">
        <v>48</v>
      </c>
      <c r="N19" s="138" t="s">
        <v>49</v>
      </c>
      <c r="O19" s="138" t="s">
        <v>260</v>
      </c>
      <c r="P19" s="138" t="s">
        <v>5515</v>
      </c>
      <c r="Q19" s="130" t="s">
        <v>6195</v>
      </c>
      <c r="R19" s="139" t="s">
        <v>116</v>
      </c>
      <c r="S19" s="136" t="s">
        <v>306</v>
      </c>
      <c r="T19" s="137">
        <v>4500</v>
      </c>
      <c r="U19" s="136"/>
      <c r="V19" s="139" t="s">
        <v>116</v>
      </c>
      <c r="W19" s="136" t="s">
        <v>301</v>
      </c>
      <c r="X19" s="137"/>
      <c r="Y19" s="130"/>
      <c r="Z19" s="130"/>
      <c r="AA19" s="130"/>
      <c r="AB19" s="130"/>
      <c r="AC19" s="130" t="str">
        <f>IF(基本情報登録!$D$10="","",IF(基本情報登録!$D$10='登録データ（男）'!F19,1,0))</f>
        <v/>
      </c>
      <c r="AD19" s="130"/>
      <c r="AF19" s="111">
        <v>17</v>
      </c>
      <c r="AG19" s="111" t="str">
        <f>IFERROR(VLOOKUP(AF19,'様式Ⅰ（男子）'!$AP$18:$AQ$467,2,FALSE),"")</f>
        <v/>
      </c>
      <c r="AH19" s="111">
        <v>17</v>
      </c>
      <c r="AI19" s="111" t="str">
        <f>IFERROR(VLOOKUP(AH19,'様式Ⅰ（男子）'!$AR$18:$AS$465,2,FALSE),"")</f>
        <v/>
      </c>
      <c r="AJ19" s="111">
        <v>17</v>
      </c>
      <c r="AK19" s="111" t="str">
        <f>IFERROR(VLOOKUP(AJ19,'様式Ⅰ (女子)'!$AQ$18:$AR$467,2,FALSE),"")</f>
        <v/>
      </c>
      <c r="AL19" s="111">
        <v>17</v>
      </c>
      <c r="AM19" s="111" t="str">
        <f>IFERROR(VLOOKUP(AJ19,'様式Ⅰ (女子)'!$AS$18:$AT$467,2,FALSE),"")</f>
        <v/>
      </c>
    </row>
    <row r="20" spans="1:39" ht="13.5">
      <c r="A20" s="189">
        <v>18</v>
      </c>
      <c r="B20" s="189" t="s">
        <v>3156</v>
      </c>
      <c r="C20" s="189" t="s">
        <v>1410</v>
      </c>
      <c r="D20" s="189" t="s">
        <v>349</v>
      </c>
      <c r="E20" s="189">
        <v>46</v>
      </c>
      <c r="F20" s="189" t="s">
        <v>32</v>
      </c>
      <c r="G20" s="189" t="s">
        <v>343</v>
      </c>
      <c r="H20" s="189" t="s">
        <v>1411</v>
      </c>
      <c r="I20" s="189" t="s">
        <v>4311</v>
      </c>
      <c r="J20" s="189" t="s">
        <v>4312</v>
      </c>
      <c r="K20" s="189" t="s">
        <v>2004</v>
      </c>
      <c r="L20" s="189" t="s">
        <v>2005</v>
      </c>
      <c r="M20" s="138" t="s">
        <v>103</v>
      </c>
      <c r="N20" s="138" t="s">
        <v>4</v>
      </c>
      <c r="O20" s="138" t="s">
        <v>227</v>
      </c>
      <c r="P20" s="138" t="s">
        <v>5516</v>
      </c>
      <c r="Q20" s="130" t="s">
        <v>6199</v>
      </c>
      <c r="R20" s="139" t="s">
        <v>294</v>
      </c>
      <c r="S20" s="136" t="s">
        <v>295</v>
      </c>
      <c r="T20" s="130"/>
      <c r="U20" s="130"/>
      <c r="V20" s="139"/>
      <c r="W20" s="136"/>
      <c r="X20" s="137"/>
      <c r="Y20" s="130"/>
      <c r="Z20" s="130"/>
      <c r="AA20" s="130"/>
      <c r="AB20" s="130"/>
      <c r="AC20" s="130" t="str">
        <f>IF(基本情報登録!$D$10="","",IF(基本情報登録!$D$10='登録データ（男）'!F20,1,0))</f>
        <v/>
      </c>
      <c r="AD20" s="130"/>
      <c r="AF20" s="111">
        <v>18</v>
      </c>
      <c r="AG20" s="111" t="str">
        <f>IFERROR(VLOOKUP(AF20,'様式Ⅰ（男子）'!$AP$18:$AQ$467,2,FALSE),"")</f>
        <v/>
      </c>
      <c r="AH20" s="111">
        <v>18</v>
      </c>
      <c r="AI20" s="111" t="str">
        <f>IFERROR(VLOOKUP(AH20,'様式Ⅰ（男子）'!$AR$18:$AS$465,2,FALSE),"")</f>
        <v/>
      </c>
      <c r="AJ20" s="111">
        <v>18</v>
      </c>
      <c r="AK20" s="111" t="str">
        <f>IFERROR(VLOOKUP(AJ20,'様式Ⅰ (女子)'!$AQ$18:$AR$467,2,FALSE),"")</f>
        <v/>
      </c>
      <c r="AL20" s="111">
        <v>18</v>
      </c>
      <c r="AM20" s="111" t="str">
        <f>IFERROR(VLOOKUP(AJ20,'様式Ⅰ (女子)'!$AS$18:$AT$467,2,FALSE),"")</f>
        <v/>
      </c>
    </row>
    <row r="21" spans="1:39" ht="13.5">
      <c r="A21" s="189">
        <v>19</v>
      </c>
      <c r="B21" s="189" t="s">
        <v>2447</v>
      </c>
      <c r="C21" s="189" t="s">
        <v>2448</v>
      </c>
      <c r="D21" s="189" t="s">
        <v>334</v>
      </c>
      <c r="E21" s="189">
        <v>40</v>
      </c>
      <c r="F21" s="189" t="s">
        <v>32</v>
      </c>
      <c r="G21" s="189" t="s">
        <v>350</v>
      </c>
      <c r="H21" s="189" t="s">
        <v>2449</v>
      </c>
      <c r="I21" s="189" t="s">
        <v>4313</v>
      </c>
      <c r="J21" s="189" t="s">
        <v>4306</v>
      </c>
      <c r="K21" s="189" t="s">
        <v>2004</v>
      </c>
      <c r="L21" s="189" t="s">
        <v>2005</v>
      </c>
      <c r="M21" s="138" t="s">
        <v>4001</v>
      </c>
      <c r="N21" s="138" t="s">
        <v>5517</v>
      </c>
      <c r="O21" s="138" t="s">
        <v>5518</v>
      </c>
      <c r="P21" s="138" t="s">
        <v>5519</v>
      </c>
      <c r="Q21" s="130" t="s">
        <v>6196</v>
      </c>
      <c r="R21" s="139" t="s">
        <v>299</v>
      </c>
      <c r="S21" s="136" t="s">
        <v>300</v>
      </c>
      <c r="T21" s="137"/>
      <c r="U21" s="136"/>
      <c r="V21" s="139"/>
      <c r="W21" s="136"/>
      <c r="X21" s="137"/>
      <c r="Y21" s="130"/>
      <c r="Z21" s="130"/>
      <c r="AA21" s="130"/>
      <c r="AB21" s="130"/>
      <c r="AC21" s="130" t="str">
        <f>IF(基本情報登録!$D$10="","",IF(基本情報登録!$D$10='登録データ（男）'!F21,1,0))</f>
        <v/>
      </c>
      <c r="AD21" s="130"/>
    </row>
    <row r="22" spans="1:39" ht="13.5">
      <c r="A22" s="189">
        <v>20</v>
      </c>
      <c r="B22" s="189" t="s">
        <v>2790</v>
      </c>
      <c r="C22" s="189" t="s">
        <v>2791</v>
      </c>
      <c r="D22" s="189" t="s">
        <v>334</v>
      </c>
      <c r="E22" s="189">
        <v>40</v>
      </c>
      <c r="F22" s="189" t="s">
        <v>32</v>
      </c>
      <c r="G22" s="189" t="s">
        <v>350</v>
      </c>
      <c r="H22" s="189" t="s">
        <v>2792</v>
      </c>
      <c r="I22" s="189" t="s">
        <v>4314</v>
      </c>
      <c r="J22" s="189" t="s">
        <v>4315</v>
      </c>
      <c r="K22" s="189" t="s">
        <v>2004</v>
      </c>
      <c r="L22" s="189" t="s">
        <v>2005</v>
      </c>
      <c r="M22" s="138" t="s">
        <v>51</v>
      </c>
      <c r="N22" s="138" t="s">
        <v>52</v>
      </c>
      <c r="O22" s="138" t="s">
        <v>266</v>
      </c>
      <c r="P22" s="138" t="s">
        <v>267</v>
      </c>
      <c r="Q22" s="130" t="s">
        <v>6193</v>
      </c>
      <c r="R22" s="139" t="s">
        <v>6167</v>
      </c>
      <c r="S22" s="136" t="s">
        <v>305</v>
      </c>
      <c r="T22" s="137"/>
      <c r="U22" s="136"/>
      <c r="V22" s="139"/>
      <c r="W22" s="130"/>
      <c r="X22" s="137"/>
      <c r="Y22" s="130"/>
      <c r="Z22" s="130"/>
      <c r="AA22" s="130"/>
      <c r="AB22" s="130"/>
      <c r="AC22" s="130" t="str">
        <f>IF(基本情報登録!$D$10="","",IF(基本情報登録!$D$10='登録データ（男）'!F22,1,0))</f>
        <v/>
      </c>
      <c r="AD22" s="130"/>
      <c r="AF22" s="111" t="s">
        <v>329</v>
      </c>
      <c r="AJ22" s="111" t="s">
        <v>330</v>
      </c>
    </row>
    <row r="23" spans="1:39" ht="13.5">
      <c r="A23" s="189">
        <v>21</v>
      </c>
      <c r="B23" s="189" t="s">
        <v>2444</v>
      </c>
      <c r="C23" s="189" t="s">
        <v>2445</v>
      </c>
      <c r="D23" s="189" t="s">
        <v>334</v>
      </c>
      <c r="E23" s="189">
        <v>40</v>
      </c>
      <c r="F23" s="189" t="s">
        <v>32</v>
      </c>
      <c r="G23" s="189" t="s">
        <v>350</v>
      </c>
      <c r="H23" s="189" t="s">
        <v>2446</v>
      </c>
      <c r="I23" s="189" t="s">
        <v>4316</v>
      </c>
      <c r="J23" s="189" t="s">
        <v>4317</v>
      </c>
      <c r="K23" s="189" t="s">
        <v>2004</v>
      </c>
      <c r="L23" s="189" t="s">
        <v>2005</v>
      </c>
      <c r="M23" s="138" t="s">
        <v>55</v>
      </c>
      <c r="N23" s="138" t="s">
        <v>56</v>
      </c>
      <c r="O23" s="138" t="s">
        <v>268</v>
      </c>
      <c r="P23" s="138" t="s">
        <v>5520</v>
      </c>
      <c r="Q23" s="130" t="s">
        <v>6193</v>
      </c>
      <c r="R23" s="139" t="s">
        <v>6168</v>
      </c>
      <c r="S23" s="136" t="s">
        <v>306</v>
      </c>
      <c r="T23" s="137"/>
      <c r="U23" s="136"/>
      <c r="V23" s="139"/>
      <c r="W23" s="130"/>
      <c r="X23" s="130"/>
      <c r="Y23" s="130"/>
      <c r="Z23" s="130"/>
      <c r="AA23" s="130"/>
      <c r="AB23" s="130"/>
      <c r="AC23" s="130" t="str">
        <f>IF(基本情報登録!$D$10="","",IF(基本情報登録!$D$10='登録データ（男）'!F23,1,0))</f>
        <v/>
      </c>
      <c r="AD23" s="130"/>
      <c r="AF23" s="111">
        <v>1</v>
      </c>
      <c r="AG23" s="111" t="str">
        <f>IFERROR(VLOOKUP('登録データ（男）'!AF23,'様式Ⅰ（男子）'!$AT$18:$AU$467,2,FALSE),"")</f>
        <v/>
      </c>
      <c r="AJ23" s="111">
        <v>1</v>
      </c>
      <c r="AK23" s="111" t="str">
        <f>IFERROR(VLOOKUP('登録データ（女）'!AI23,'[1]様式Ⅰ（女子）'!$AT$18:$AU$467,2,FALSE),"")</f>
        <v/>
      </c>
    </row>
    <row r="24" spans="1:39" ht="13.5">
      <c r="A24" s="189">
        <v>22</v>
      </c>
      <c r="B24" s="189" t="s">
        <v>2786</v>
      </c>
      <c r="C24" s="189" t="s">
        <v>2787</v>
      </c>
      <c r="D24" s="189" t="s">
        <v>338</v>
      </c>
      <c r="E24" s="189">
        <v>44</v>
      </c>
      <c r="F24" s="189" t="s">
        <v>32</v>
      </c>
      <c r="G24" s="189" t="s">
        <v>350</v>
      </c>
      <c r="H24" s="189" t="s">
        <v>2788</v>
      </c>
      <c r="I24" s="189" t="s">
        <v>4318</v>
      </c>
      <c r="J24" s="189" t="s">
        <v>4319</v>
      </c>
      <c r="K24" s="189" t="s">
        <v>2004</v>
      </c>
      <c r="L24" s="189" t="s">
        <v>2005</v>
      </c>
      <c r="M24" s="138" t="s">
        <v>57</v>
      </c>
      <c r="N24" s="138" t="s">
        <v>58</v>
      </c>
      <c r="O24" s="138" t="s">
        <v>269</v>
      </c>
      <c r="P24" s="138" t="s">
        <v>270</v>
      </c>
      <c r="Q24" s="130" t="s">
        <v>6193</v>
      </c>
      <c r="R24" s="130"/>
      <c r="S24" s="136"/>
      <c r="T24" s="137"/>
      <c r="U24" s="136"/>
      <c r="V24" s="130"/>
      <c r="W24" s="130"/>
      <c r="X24" s="137"/>
      <c r="Y24" s="130"/>
      <c r="Z24" s="130" t="s">
        <v>226</v>
      </c>
      <c r="AA24" s="130"/>
      <c r="AB24" s="130"/>
      <c r="AC24" s="130" t="str">
        <f>IF(基本情報登録!$D$10="","",IF(基本情報登録!$D$10='登録データ（男）'!F24,1,0))</f>
        <v/>
      </c>
      <c r="AD24" s="130"/>
      <c r="AF24" s="111">
        <v>2</v>
      </c>
      <c r="AG24" s="111" t="str">
        <f>IFERROR(VLOOKUP('登録データ（男）'!AF24,'様式Ⅰ（男子）'!$AT$18:$AU$467,2,FALSE),"")</f>
        <v/>
      </c>
      <c r="AJ24" s="111">
        <v>2</v>
      </c>
      <c r="AK24" s="111" t="str">
        <f>IFERROR(VLOOKUP('登録データ（女）'!AI24,'[1]様式Ⅰ（女子）'!$AW$18:$AX$467,2,FALSE),"")</f>
        <v/>
      </c>
    </row>
    <row r="25" spans="1:39" ht="13.5">
      <c r="A25" s="189">
        <v>23</v>
      </c>
      <c r="B25" s="189" t="s">
        <v>3157</v>
      </c>
      <c r="C25" s="189" t="s">
        <v>3158</v>
      </c>
      <c r="D25" s="189" t="s">
        <v>334</v>
      </c>
      <c r="E25" s="189">
        <v>40</v>
      </c>
      <c r="F25" s="189" t="s">
        <v>32</v>
      </c>
      <c r="G25" s="189" t="s">
        <v>350</v>
      </c>
      <c r="H25" s="189" t="s">
        <v>2789</v>
      </c>
      <c r="I25" s="189" t="s">
        <v>4320</v>
      </c>
      <c r="J25" s="189" t="s">
        <v>4321</v>
      </c>
      <c r="K25" s="189" t="s">
        <v>2004</v>
      </c>
      <c r="L25" s="189" t="s">
        <v>2005</v>
      </c>
      <c r="M25" s="138" t="s">
        <v>20</v>
      </c>
      <c r="N25" s="138" t="s">
        <v>21</v>
      </c>
      <c r="O25" s="138" t="s">
        <v>240</v>
      </c>
      <c r="P25" s="138" t="s">
        <v>5521</v>
      </c>
      <c r="Q25" s="130" t="s">
        <v>6193</v>
      </c>
      <c r="R25" s="130"/>
      <c r="S25" s="136"/>
      <c r="T25" s="137"/>
      <c r="U25" s="136"/>
      <c r="V25" s="130"/>
      <c r="W25" s="130"/>
      <c r="X25" s="137"/>
      <c r="Y25" s="130"/>
      <c r="Z25" s="130"/>
      <c r="AA25" s="130"/>
      <c r="AB25" s="130"/>
      <c r="AC25" s="130" t="str">
        <f>IF(基本情報登録!$D$10="","",IF(基本情報登録!$D$10='登録データ（男）'!F25,1,0))</f>
        <v/>
      </c>
      <c r="AD25" s="130"/>
      <c r="AF25" s="111">
        <v>3</v>
      </c>
      <c r="AG25" s="111" t="str">
        <f>IFERROR(VLOOKUP('登録データ（男）'!AF25,'様式Ⅰ（男子）'!$AT$18:$AU$467,2,FALSE),"")</f>
        <v/>
      </c>
      <c r="AJ25" s="111">
        <v>3</v>
      </c>
      <c r="AK25" s="111" t="str">
        <f>IFERROR(VLOOKUP('登録データ（女）'!AI25,'[1]様式Ⅰ（女子）'!$AW$18:$AX$467,2,FALSE),"")</f>
        <v/>
      </c>
    </row>
    <row r="26" spans="1:39" ht="13.5">
      <c r="A26" s="189">
        <v>24</v>
      </c>
      <c r="B26" s="189" t="s">
        <v>3159</v>
      </c>
      <c r="C26" s="189" t="s">
        <v>3160</v>
      </c>
      <c r="D26" s="189" t="s">
        <v>334</v>
      </c>
      <c r="E26" s="189">
        <v>40</v>
      </c>
      <c r="F26" s="189" t="s">
        <v>32</v>
      </c>
      <c r="G26" s="189" t="s">
        <v>350</v>
      </c>
      <c r="H26" s="189" t="s">
        <v>2732</v>
      </c>
      <c r="I26" s="189" t="s">
        <v>4322</v>
      </c>
      <c r="J26" s="189" t="s">
        <v>4323</v>
      </c>
      <c r="K26" s="189" t="s">
        <v>2004</v>
      </c>
      <c r="L26" s="189" t="s">
        <v>2005</v>
      </c>
      <c r="M26" s="138" t="s">
        <v>26</v>
      </c>
      <c r="N26" s="138" t="s">
        <v>27</v>
      </c>
      <c r="O26" s="138" t="s">
        <v>244</v>
      </c>
      <c r="P26" s="138" t="s">
        <v>5522</v>
      </c>
      <c r="Q26" s="130" t="s">
        <v>6193</v>
      </c>
      <c r="R26" s="130"/>
      <c r="S26" s="136"/>
      <c r="T26" s="137"/>
      <c r="U26" s="136"/>
      <c r="V26" s="130"/>
      <c r="W26" s="130"/>
      <c r="X26" s="137"/>
      <c r="Y26" s="130"/>
      <c r="Z26" s="130"/>
      <c r="AA26" s="130"/>
      <c r="AB26" s="130"/>
      <c r="AC26" s="130" t="str">
        <f>IF(基本情報登録!$D$10="","",IF(基本情報登録!$D$10='登録データ（男）'!F26,1,0))</f>
        <v/>
      </c>
      <c r="AD26" s="130"/>
      <c r="AF26" s="111">
        <v>4</v>
      </c>
      <c r="AG26" s="111" t="str">
        <f>IFERROR(VLOOKUP('登録データ（男）'!AF26,'様式Ⅰ（男子）'!$AT$18:$AU$467,2,FALSE),"")</f>
        <v/>
      </c>
      <c r="AJ26" s="111">
        <v>4</v>
      </c>
      <c r="AK26" s="111" t="str">
        <f>IFERROR(VLOOKUP('登録データ（女）'!AI26,'[1]様式Ⅰ（女子）'!$AW$18:$AX$467,2,FALSE),"")</f>
        <v/>
      </c>
    </row>
    <row r="27" spans="1:39" ht="13.5">
      <c r="A27" s="189">
        <v>25</v>
      </c>
      <c r="B27" s="189" t="s">
        <v>3161</v>
      </c>
      <c r="C27" s="189" t="s">
        <v>3162</v>
      </c>
      <c r="D27" s="189" t="s">
        <v>338</v>
      </c>
      <c r="E27" s="189">
        <v>44</v>
      </c>
      <c r="F27" s="189" t="s">
        <v>32</v>
      </c>
      <c r="G27" s="189" t="s">
        <v>350</v>
      </c>
      <c r="H27" s="189" t="s">
        <v>4012</v>
      </c>
      <c r="I27" s="189" t="s">
        <v>4286</v>
      </c>
      <c r="J27" s="189" t="s">
        <v>4324</v>
      </c>
      <c r="K27" s="189" t="s">
        <v>2004</v>
      </c>
      <c r="L27" s="189" t="s">
        <v>2005</v>
      </c>
      <c r="M27" s="138" t="s">
        <v>2016</v>
      </c>
      <c r="N27" s="138" t="s">
        <v>5523</v>
      </c>
      <c r="O27" s="138" t="s">
        <v>2017</v>
      </c>
      <c r="P27" s="138" t="s">
        <v>5524</v>
      </c>
      <c r="Q27" s="130" t="s">
        <v>6193</v>
      </c>
      <c r="R27" s="130"/>
      <c r="S27" s="136"/>
      <c r="T27" s="137"/>
      <c r="U27" s="136"/>
      <c r="V27" s="130"/>
      <c r="W27" s="130"/>
      <c r="X27" s="137"/>
      <c r="Y27" s="130"/>
      <c r="Z27" s="130"/>
      <c r="AA27" s="130"/>
      <c r="AB27" s="130"/>
      <c r="AC27" s="130" t="str">
        <f>IF(基本情報登録!$D$10="","",IF(基本情報登録!$D$10='登録データ（男）'!F27,1,0))</f>
        <v/>
      </c>
      <c r="AD27" s="130"/>
      <c r="AF27" s="111">
        <v>5</v>
      </c>
      <c r="AG27" s="111" t="str">
        <f>IFERROR(VLOOKUP('登録データ（男）'!AF27,'様式Ⅰ（男子）'!$AT$18:$AU$467,2,FALSE),"")</f>
        <v/>
      </c>
      <c r="AJ27" s="111">
        <v>5</v>
      </c>
      <c r="AK27" s="111" t="str">
        <f>IFERROR(VLOOKUP('登録データ（女）'!AI27,'[1]様式Ⅰ（女子）'!$AW$18:$AX$467,2,FALSE),"")</f>
        <v/>
      </c>
    </row>
    <row r="28" spans="1:39" ht="13.5">
      <c r="A28" s="189">
        <v>26</v>
      </c>
      <c r="B28" s="189" t="s">
        <v>340</v>
      </c>
      <c r="C28" s="189" t="s">
        <v>341</v>
      </c>
      <c r="D28" s="189" t="s">
        <v>334</v>
      </c>
      <c r="E28" s="189">
        <v>40</v>
      </c>
      <c r="F28" s="189" t="s">
        <v>32</v>
      </c>
      <c r="G28" s="189" t="s">
        <v>366</v>
      </c>
      <c r="H28" s="189" t="s">
        <v>342</v>
      </c>
      <c r="I28" s="189" t="s">
        <v>4325</v>
      </c>
      <c r="J28" s="189" t="s">
        <v>4326</v>
      </c>
      <c r="K28" s="189" t="s">
        <v>2004</v>
      </c>
      <c r="L28" s="189" t="s">
        <v>2005</v>
      </c>
      <c r="M28" s="138" t="s">
        <v>1572</v>
      </c>
      <c r="N28" s="138" t="s">
        <v>1995</v>
      </c>
      <c r="O28" s="138" t="s">
        <v>2019</v>
      </c>
      <c r="P28" s="138" t="s">
        <v>5525</v>
      </c>
      <c r="Q28" s="130" t="s">
        <v>6194</v>
      </c>
      <c r="R28" s="130"/>
      <c r="S28" s="136"/>
      <c r="T28" s="137"/>
      <c r="U28" s="136"/>
      <c r="V28" s="130"/>
      <c r="W28" s="130"/>
      <c r="X28" s="137"/>
      <c r="Y28" s="130"/>
      <c r="Z28" s="130"/>
      <c r="AA28" s="130"/>
      <c r="AB28" s="130"/>
      <c r="AC28" s="130" t="str">
        <f>IF(基本情報登録!$D$10="","",IF(基本情報登録!$D$10='登録データ（男）'!F28,1,0))</f>
        <v/>
      </c>
      <c r="AD28" s="130"/>
      <c r="AF28" s="111">
        <v>6</v>
      </c>
      <c r="AG28" s="111" t="str">
        <f>IFERROR(VLOOKUP('登録データ（男）'!AF28,'様式Ⅰ（男子）'!$AT$18:$AU$467,2,FALSE),"")</f>
        <v/>
      </c>
      <c r="AJ28" s="111">
        <v>6</v>
      </c>
      <c r="AK28" s="111" t="str">
        <f>IFERROR(VLOOKUP('登録データ（女）'!AI28,'[1]様式Ⅰ（女子）'!$AW$18:$AX$467,2,FALSE),"")</f>
        <v/>
      </c>
    </row>
    <row r="29" spans="1:39" ht="13.5">
      <c r="A29" s="189">
        <v>27</v>
      </c>
      <c r="B29" s="189" t="s">
        <v>345</v>
      </c>
      <c r="C29" s="189" t="s">
        <v>346</v>
      </c>
      <c r="D29" s="189" t="s">
        <v>347</v>
      </c>
      <c r="E29" s="189">
        <v>43</v>
      </c>
      <c r="F29" s="189" t="s">
        <v>32</v>
      </c>
      <c r="G29" s="189" t="s">
        <v>367</v>
      </c>
      <c r="H29" s="189" t="s">
        <v>348</v>
      </c>
      <c r="I29" s="189" t="s">
        <v>4327</v>
      </c>
      <c r="J29" s="189" t="s">
        <v>4328</v>
      </c>
      <c r="K29" s="189" t="s">
        <v>2004</v>
      </c>
      <c r="L29" s="189" t="s">
        <v>2005</v>
      </c>
      <c r="M29" s="138" t="s">
        <v>61</v>
      </c>
      <c r="N29" s="138" t="s">
        <v>62</v>
      </c>
      <c r="O29" s="138" t="s">
        <v>273</v>
      </c>
      <c r="P29" s="138" t="s">
        <v>274</v>
      </c>
      <c r="Q29" s="130" t="s">
        <v>6194</v>
      </c>
      <c r="R29" s="130"/>
      <c r="S29" s="130"/>
      <c r="T29" s="130"/>
      <c r="U29" s="136"/>
      <c r="V29" s="130"/>
      <c r="W29" s="130"/>
      <c r="X29" s="137"/>
      <c r="Y29" s="130"/>
      <c r="Z29" s="130"/>
      <c r="AA29" s="130"/>
      <c r="AB29" s="130"/>
      <c r="AC29" s="130" t="str">
        <f>IF(基本情報登録!$D$10="","",IF(基本情報登録!$D$10='登録データ（男）'!F29,1,0))</f>
        <v/>
      </c>
      <c r="AD29" s="130"/>
    </row>
    <row r="30" spans="1:39" ht="13.5">
      <c r="A30" s="189">
        <v>28</v>
      </c>
      <c r="B30" s="189" t="s">
        <v>638</v>
      </c>
      <c r="C30" s="189" t="s">
        <v>639</v>
      </c>
      <c r="D30" s="189" t="s">
        <v>374</v>
      </c>
      <c r="E30" s="189">
        <v>45</v>
      </c>
      <c r="F30" s="189" t="s">
        <v>63</v>
      </c>
      <c r="G30" s="189" t="s">
        <v>343</v>
      </c>
      <c r="H30" s="189" t="s">
        <v>640</v>
      </c>
      <c r="I30" s="189" t="s">
        <v>4329</v>
      </c>
      <c r="J30" s="189" t="s">
        <v>4330</v>
      </c>
      <c r="K30" s="189" t="s">
        <v>2004</v>
      </c>
      <c r="L30" s="189" t="s">
        <v>2005</v>
      </c>
      <c r="M30" s="138" t="s">
        <v>5</v>
      </c>
      <c r="N30" s="138" t="s">
        <v>6</v>
      </c>
      <c r="O30" s="138" t="s">
        <v>228</v>
      </c>
      <c r="P30" s="138" t="s">
        <v>229</v>
      </c>
      <c r="Q30" s="130" t="s">
        <v>6197</v>
      </c>
      <c r="R30" s="130"/>
      <c r="S30" s="130"/>
      <c r="T30" s="130"/>
      <c r="U30" s="136"/>
      <c r="V30" s="130"/>
      <c r="W30" s="130"/>
      <c r="X30" s="137"/>
      <c r="Y30" s="130"/>
      <c r="Z30" s="130"/>
      <c r="AA30" s="130"/>
      <c r="AB30" s="130"/>
      <c r="AC30" s="130" t="str">
        <f>IF(基本情報登録!$D$10="","",IF(基本情報登録!$D$10='登録データ（男）'!F30,1,0))</f>
        <v/>
      </c>
      <c r="AD30" s="130"/>
    </row>
    <row r="31" spans="1:39" ht="13.5">
      <c r="A31" s="189">
        <v>29</v>
      </c>
      <c r="B31" s="189" t="s">
        <v>3163</v>
      </c>
      <c r="C31" s="189" t="s">
        <v>3164</v>
      </c>
      <c r="D31" s="189" t="s">
        <v>374</v>
      </c>
      <c r="E31" s="189">
        <v>45</v>
      </c>
      <c r="F31" s="189" t="s">
        <v>63</v>
      </c>
      <c r="G31" s="189" t="s">
        <v>350</v>
      </c>
      <c r="H31" s="189" t="s">
        <v>2991</v>
      </c>
      <c r="I31" s="189" t="s">
        <v>4331</v>
      </c>
      <c r="J31" s="189" t="s">
        <v>4332</v>
      </c>
      <c r="K31" s="189" t="s">
        <v>2004</v>
      </c>
      <c r="L31" s="189" t="s">
        <v>2005</v>
      </c>
      <c r="M31" s="138" t="s">
        <v>7</v>
      </c>
      <c r="N31" s="138" t="s">
        <v>8</v>
      </c>
      <c r="O31" s="138" t="s">
        <v>230</v>
      </c>
      <c r="P31" s="138" t="s">
        <v>231</v>
      </c>
      <c r="Q31" s="130" t="s">
        <v>6197</v>
      </c>
      <c r="R31" s="130"/>
      <c r="S31" s="130"/>
      <c r="T31" s="130"/>
      <c r="U31" s="136"/>
      <c r="V31" s="130"/>
      <c r="W31" s="130"/>
      <c r="X31" s="137"/>
      <c r="Y31" s="130"/>
      <c r="Z31" s="130"/>
      <c r="AA31" s="130"/>
      <c r="AB31" s="130"/>
      <c r="AC31" s="130" t="str">
        <f>IF(基本情報登録!$D$10="","",IF(基本情報登録!$D$10='登録データ（男）'!F31,1,0))</f>
        <v/>
      </c>
      <c r="AD31" s="130"/>
    </row>
    <row r="32" spans="1:39" ht="13.5">
      <c r="A32" s="189">
        <v>30</v>
      </c>
      <c r="B32" s="189" t="s">
        <v>3165</v>
      </c>
      <c r="C32" s="189" t="s">
        <v>3166</v>
      </c>
      <c r="D32" s="189" t="s">
        <v>374</v>
      </c>
      <c r="E32" s="189">
        <v>45</v>
      </c>
      <c r="F32" s="189" t="s">
        <v>63</v>
      </c>
      <c r="G32" s="189" t="s">
        <v>343</v>
      </c>
      <c r="H32" s="189" t="s">
        <v>1511</v>
      </c>
      <c r="I32" s="189" t="s">
        <v>4333</v>
      </c>
      <c r="J32" s="189" t="s">
        <v>4334</v>
      </c>
      <c r="K32" s="189" t="s">
        <v>2004</v>
      </c>
      <c r="L32" s="189" t="s">
        <v>2005</v>
      </c>
      <c r="M32" s="138" t="s">
        <v>4003</v>
      </c>
      <c r="N32" s="138" t="s">
        <v>5526</v>
      </c>
      <c r="O32" s="138" t="s">
        <v>239</v>
      </c>
      <c r="P32" s="138" t="s">
        <v>5503</v>
      </c>
      <c r="Q32" s="130" t="s">
        <v>6193</v>
      </c>
      <c r="R32" s="130"/>
      <c r="S32" s="130"/>
      <c r="T32" s="130"/>
      <c r="U32" s="136"/>
      <c r="V32" s="130"/>
      <c r="W32" s="130"/>
      <c r="X32" s="137"/>
      <c r="Y32" s="130"/>
      <c r="Z32" s="130"/>
      <c r="AA32" s="130"/>
      <c r="AB32" s="130"/>
      <c r="AC32" s="130" t="str">
        <f>IF(基本情報登録!$D$10="","",IF(基本情報登録!$D$10='登録データ（男）'!F32,1,0))</f>
        <v/>
      </c>
      <c r="AD32" s="130"/>
    </row>
    <row r="33" spans="1:30" ht="13.5">
      <c r="A33" s="189">
        <v>31</v>
      </c>
      <c r="B33" s="189" t="s">
        <v>1137</v>
      </c>
      <c r="C33" s="189" t="s">
        <v>1138</v>
      </c>
      <c r="D33" s="189" t="s">
        <v>374</v>
      </c>
      <c r="E33" s="189">
        <v>45</v>
      </c>
      <c r="F33" s="189" t="s">
        <v>63</v>
      </c>
      <c r="G33" s="189" t="s">
        <v>343</v>
      </c>
      <c r="H33" s="189" t="s">
        <v>782</v>
      </c>
      <c r="I33" s="189" t="s">
        <v>4335</v>
      </c>
      <c r="J33" s="189" t="s">
        <v>4336</v>
      </c>
      <c r="K33" s="189" t="s">
        <v>2004</v>
      </c>
      <c r="L33" s="189" t="s">
        <v>2005</v>
      </c>
      <c r="M33" s="138" t="s">
        <v>540</v>
      </c>
      <c r="N33" s="138" t="s">
        <v>5527</v>
      </c>
      <c r="O33" s="138" t="s">
        <v>2026</v>
      </c>
      <c r="P33" s="138" t="s">
        <v>5528</v>
      </c>
      <c r="Q33" s="130" t="s">
        <v>6194</v>
      </c>
      <c r="R33" s="130"/>
      <c r="S33" s="130"/>
      <c r="T33" s="130"/>
      <c r="U33" s="136"/>
      <c r="V33" s="130"/>
      <c r="W33" s="130"/>
      <c r="X33" s="137"/>
      <c r="Y33" s="130"/>
      <c r="Z33" s="130"/>
      <c r="AA33" s="130"/>
      <c r="AB33" s="130"/>
      <c r="AC33" s="130" t="str">
        <f>IF(基本情報登録!$D$10="","",IF(基本情報登録!$D$10='登録データ（男）'!F33,1,0))</f>
        <v/>
      </c>
      <c r="AD33" s="130"/>
    </row>
    <row r="34" spans="1:30" ht="13.5">
      <c r="A34" s="189">
        <v>32</v>
      </c>
      <c r="B34" s="189" t="s">
        <v>1135</v>
      </c>
      <c r="C34" s="189" t="s">
        <v>1136</v>
      </c>
      <c r="D34" s="189" t="s">
        <v>374</v>
      </c>
      <c r="E34" s="189">
        <v>45</v>
      </c>
      <c r="F34" s="189" t="s">
        <v>63</v>
      </c>
      <c r="G34" s="189" t="s">
        <v>343</v>
      </c>
      <c r="H34" s="189" t="s">
        <v>1075</v>
      </c>
      <c r="I34" s="189" t="s">
        <v>4337</v>
      </c>
      <c r="J34" s="189" t="s">
        <v>4338</v>
      </c>
      <c r="K34" s="189" t="s">
        <v>2004</v>
      </c>
      <c r="L34" s="189" t="s">
        <v>2005</v>
      </c>
      <c r="M34" s="138" t="s">
        <v>1241</v>
      </c>
      <c r="N34" s="138" t="s">
        <v>5529</v>
      </c>
      <c r="O34" s="138" t="s">
        <v>2048</v>
      </c>
      <c r="P34" s="138" t="s">
        <v>2049</v>
      </c>
      <c r="Q34" s="130" t="s">
        <v>6192</v>
      </c>
      <c r="R34" s="130"/>
      <c r="S34" s="130"/>
      <c r="T34" s="130"/>
      <c r="U34" s="136"/>
      <c r="V34" s="130"/>
      <c r="W34" s="130"/>
      <c r="X34" s="137"/>
      <c r="Y34" s="130"/>
      <c r="Z34" s="130"/>
      <c r="AA34" s="130"/>
      <c r="AB34" s="130"/>
      <c r="AC34" s="130" t="str">
        <f>IF(基本情報登録!$D$10="","",IF(基本情報登録!$D$10='登録データ（男）'!F34,1,0))</f>
        <v/>
      </c>
      <c r="AD34" s="130"/>
    </row>
    <row r="35" spans="1:30" ht="13.5">
      <c r="A35" s="189">
        <v>33</v>
      </c>
      <c r="B35" s="189" t="s">
        <v>1507</v>
      </c>
      <c r="C35" s="189" t="s">
        <v>1508</v>
      </c>
      <c r="D35" s="189" t="s">
        <v>374</v>
      </c>
      <c r="E35" s="189">
        <v>45</v>
      </c>
      <c r="F35" s="189" t="s">
        <v>63</v>
      </c>
      <c r="G35" s="189" t="s">
        <v>343</v>
      </c>
      <c r="H35" s="189" t="s">
        <v>1509</v>
      </c>
      <c r="I35" s="189" t="s">
        <v>4339</v>
      </c>
      <c r="J35" s="189" t="s">
        <v>4340</v>
      </c>
      <c r="K35" s="189" t="s">
        <v>2004</v>
      </c>
      <c r="L35" s="189" t="s">
        <v>2005</v>
      </c>
      <c r="M35" s="138" t="s">
        <v>38</v>
      </c>
      <c r="N35" s="138" t="s">
        <v>39</v>
      </c>
      <c r="O35" s="138" t="s">
        <v>251</v>
      </c>
      <c r="P35" s="138" t="s">
        <v>252</v>
      </c>
      <c r="Q35" s="130" t="s">
        <v>6196</v>
      </c>
      <c r="R35" s="130"/>
      <c r="S35" s="130"/>
      <c r="T35" s="130"/>
      <c r="U35" s="136"/>
      <c r="V35" s="130"/>
      <c r="W35" s="130"/>
      <c r="X35" s="137"/>
      <c r="Y35" s="130"/>
      <c r="Z35" s="130"/>
      <c r="AA35" s="130"/>
      <c r="AB35" s="130"/>
      <c r="AC35" s="130" t="str">
        <f>IF(基本情報登録!$D$10="","",IF(基本情報登録!$D$10='登録データ（男）'!F35,1,0))</f>
        <v/>
      </c>
      <c r="AD35" s="130"/>
    </row>
    <row r="36" spans="1:30" ht="13.5">
      <c r="A36" s="189">
        <v>34</v>
      </c>
      <c r="B36" s="189" t="s">
        <v>2842</v>
      </c>
      <c r="C36" s="189" t="s">
        <v>2843</v>
      </c>
      <c r="D36" s="189" t="s">
        <v>374</v>
      </c>
      <c r="E36" s="189">
        <v>45</v>
      </c>
      <c r="F36" s="189" t="s">
        <v>63</v>
      </c>
      <c r="G36" s="189" t="s">
        <v>350</v>
      </c>
      <c r="H36" s="189" t="s">
        <v>2313</v>
      </c>
      <c r="I36" s="189" t="s">
        <v>4341</v>
      </c>
      <c r="J36" s="189" t="s">
        <v>4342</v>
      </c>
      <c r="K36" s="189" t="s">
        <v>2004</v>
      </c>
      <c r="L36" s="189" t="s">
        <v>2005</v>
      </c>
      <c r="M36" s="138" t="s">
        <v>69</v>
      </c>
      <c r="N36" s="138" t="s">
        <v>70</v>
      </c>
      <c r="O36" s="138" t="s">
        <v>233</v>
      </c>
      <c r="P36" s="138" t="s">
        <v>5530</v>
      </c>
      <c r="Q36" s="130" t="s">
        <v>6196</v>
      </c>
      <c r="R36" s="130"/>
      <c r="S36" s="130"/>
      <c r="T36" s="130"/>
      <c r="U36" s="136"/>
      <c r="V36" s="130"/>
      <c r="W36" s="130"/>
      <c r="X36" s="137"/>
      <c r="Y36" s="130"/>
      <c r="Z36" s="130"/>
      <c r="AA36" s="130"/>
      <c r="AB36" s="130"/>
      <c r="AC36" s="130" t="str">
        <f>IF(基本情報登録!$D$10="","",IF(基本情報登録!$D$10='登録データ（男）'!F36,1,0))</f>
        <v/>
      </c>
      <c r="AD36" s="130"/>
    </row>
    <row r="37" spans="1:30" ht="13.5">
      <c r="A37" s="189">
        <v>35</v>
      </c>
      <c r="B37" s="189" t="s">
        <v>2603</v>
      </c>
      <c r="C37" s="189" t="s">
        <v>2604</v>
      </c>
      <c r="D37" s="189" t="s">
        <v>374</v>
      </c>
      <c r="E37" s="189">
        <v>45</v>
      </c>
      <c r="F37" s="189" t="s">
        <v>63</v>
      </c>
      <c r="G37" s="189" t="s">
        <v>350</v>
      </c>
      <c r="H37" s="189" t="s">
        <v>2290</v>
      </c>
      <c r="I37" s="189" t="s">
        <v>4343</v>
      </c>
      <c r="J37" s="189" t="s">
        <v>4344</v>
      </c>
      <c r="K37" s="189" t="s">
        <v>2004</v>
      </c>
      <c r="L37" s="189" t="s">
        <v>2005</v>
      </c>
      <c r="M37" s="138" t="s">
        <v>4004</v>
      </c>
      <c r="N37" s="138" t="s">
        <v>5531</v>
      </c>
      <c r="O37" s="138" t="s">
        <v>262</v>
      </c>
      <c r="P37" s="138" t="s">
        <v>263</v>
      </c>
      <c r="Q37" s="130" t="s">
        <v>6193</v>
      </c>
      <c r="R37" s="130"/>
      <c r="S37" s="130"/>
      <c r="T37" s="130"/>
      <c r="U37" s="136"/>
      <c r="V37" s="130"/>
      <c r="W37" s="130"/>
      <c r="X37" s="137"/>
      <c r="Y37" s="130"/>
      <c r="Z37" s="130"/>
      <c r="AA37" s="130"/>
      <c r="AB37" s="130"/>
      <c r="AC37" s="130" t="str">
        <f>IF(基本情報登録!$D$10="","",IF(基本情報登録!$D$10='登録データ（男）'!F37,1,0))</f>
        <v/>
      </c>
      <c r="AD37" s="130"/>
    </row>
    <row r="38" spans="1:30" ht="13.5">
      <c r="A38" s="189">
        <v>36</v>
      </c>
      <c r="B38" s="189" t="s">
        <v>2847</v>
      </c>
      <c r="C38" s="189" t="s">
        <v>2848</v>
      </c>
      <c r="D38" s="189" t="s">
        <v>374</v>
      </c>
      <c r="E38" s="189">
        <v>45</v>
      </c>
      <c r="F38" s="189" t="s">
        <v>63</v>
      </c>
      <c r="G38" s="189" t="s">
        <v>350</v>
      </c>
      <c r="H38" s="189" t="s">
        <v>2849</v>
      </c>
      <c r="I38" s="189" t="s">
        <v>4327</v>
      </c>
      <c r="J38" s="189" t="s">
        <v>4345</v>
      </c>
      <c r="K38" s="189" t="s">
        <v>2004</v>
      </c>
      <c r="L38" s="189" t="s">
        <v>2005</v>
      </c>
      <c r="M38" s="138" t="s">
        <v>5532</v>
      </c>
      <c r="N38" s="138" t="s">
        <v>5533</v>
      </c>
      <c r="O38" s="138" t="s">
        <v>5534</v>
      </c>
      <c r="P38" s="138" t="s">
        <v>5535</v>
      </c>
      <c r="Q38" s="130" t="s">
        <v>6199</v>
      </c>
      <c r="R38" s="130"/>
      <c r="S38" s="130"/>
      <c r="T38" s="130"/>
      <c r="U38" s="140"/>
      <c r="V38" s="130"/>
      <c r="W38" s="130"/>
      <c r="X38" s="137"/>
      <c r="Y38" s="130"/>
      <c r="Z38" s="130"/>
      <c r="AA38" s="130"/>
      <c r="AB38" s="130"/>
      <c r="AC38" s="130" t="str">
        <f>IF(基本情報登録!$D$10="","",IF(基本情報登録!$D$10='登録データ（男）'!F38,1,0))</f>
        <v/>
      </c>
      <c r="AD38" s="130"/>
    </row>
    <row r="39" spans="1:30" ht="13.5">
      <c r="A39" s="189">
        <v>37</v>
      </c>
      <c r="B39" s="189" t="s">
        <v>1514</v>
      </c>
      <c r="C39" s="189" t="s">
        <v>1515</v>
      </c>
      <c r="D39" s="189" t="s">
        <v>374</v>
      </c>
      <c r="E39" s="189">
        <v>45</v>
      </c>
      <c r="F39" s="189" t="s">
        <v>63</v>
      </c>
      <c r="G39" s="189" t="s">
        <v>343</v>
      </c>
      <c r="H39" s="189" t="s">
        <v>1516</v>
      </c>
      <c r="I39" s="189" t="s">
        <v>4346</v>
      </c>
      <c r="J39" s="189" t="s">
        <v>4347</v>
      </c>
      <c r="K39" s="189" t="s">
        <v>2004</v>
      </c>
      <c r="L39" s="189" t="s">
        <v>2005</v>
      </c>
      <c r="M39" s="138" t="s">
        <v>5536</v>
      </c>
      <c r="N39" s="138" t="s">
        <v>5537</v>
      </c>
      <c r="O39" s="138" t="s">
        <v>5538</v>
      </c>
      <c r="P39" s="138" t="s">
        <v>5539</v>
      </c>
      <c r="Q39" s="130" t="s">
        <v>6193</v>
      </c>
      <c r="R39" s="130"/>
      <c r="S39" s="130"/>
      <c r="T39" s="130"/>
      <c r="U39" s="140"/>
      <c r="V39" s="130"/>
      <c r="W39" s="130"/>
      <c r="X39" s="137"/>
      <c r="Y39" s="130"/>
      <c r="Z39" s="130"/>
      <c r="AA39" s="130"/>
      <c r="AB39" s="130"/>
      <c r="AC39" s="130" t="str">
        <f>IF(基本情報登録!$D$10="","",IF(基本情報登録!$D$10='登録データ（男）'!F39,1,0))</f>
        <v/>
      </c>
      <c r="AD39" s="130"/>
    </row>
    <row r="40" spans="1:30" ht="13.5">
      <c r="A40" s="189">
        <v>38</v>
      </c>
      <c r="B40" s="189" t="s">
        <v>3167</v>
      </c>
      <c r="C40" s="189" t="s">
        <v>3168</v>
      </c>
      <c r="D40" s="189" t="s">
        <v>374</v>
      </c>
      <c r="E40" s="189">
        <v>45</v>
      </c>
      <c r="F40" s="189" t="s">
        <v>63</v>
      </c>
      <c r="G40" s="189" t="s">
        <v>435</v>
      </c>
      <c r="H40" s="189" t="s">
        <v>4013</v>
      </c>
      <c r="I40" s="189" t="s">
        <v>4348</v>
      </c>
      <c r="J40" s="189" t="s">
        <v>4306</v>
      </c>
      <c r="K40" s="189" t="s">
        <v>2004</v>
      </c>
      <c r="L40" s="189" t="s">
        <v>2005</v>
      </c>
      <c r="M40" s="138" t="s">
        <v>44</v>
      </c>
      <c r="N40" s="138" t="s">
        <v>45</v>
      </c>
      <c r="O40" s="138" t="s">
        <v>256</v>
      </c>
      <c r="P40" s="138" t="s">
        <v>257</v>
      </c>
      <c r="Q40" s="130" t="s">
        <v>6192</v>
      </c>
      <c r="R40" s="130"/>
      <c r="S40" s="130"/>
      <c r="T40" s="130"/>
      <c r="U40" s="140"/>
      <c r="V40" s="130"/>
      <c r="W40" s="130"/>
      <c r="X40" s="137"/>
      <c r="Y40" s="130"/>
      <c r="Z40" s="130"/>
      <c r="AA40" s="130"/>
      <c r="AB40" s="130"/>
      <c r="AC40" s="130" t="str">
        <f>IF(基本情報登録!$D$10="","",IF(基本情報登録!$D$10='登録データ（男）'!F40,1,0))</f>
        <v/>
      </c>
      <c r="AD40" s="130"/>
    </row>
    <row r="41" spans="1:30" ht="13.5">
      <c r="A41" s="189">
        <v>39</v>
      </c>
      <c r="B41" s="189" t="s">
        <v>2850</v>
      </c>
      <c r="C41" s="189" t="s">
        <v>2851</v>
      </c>
      <c r="D41" s="189" t="s">
        <v>374</v>
      </c>
      <c r="E41" s="189">
        <v>45</v>
      </c>
      <c r="F41" s="189" t="s">
        <v>63</v>
      </c>
      <c r="G41" s="189" t="s">
        <v>350</v>
      </c>
      <c r="H41" s="189" t="s">
        <v>2852</v>
      </c>
      <c r="I41" s="189" t="s">
        <v>4349</v>
      </c>
      <c r="J41" s="189" t="s">
        <v>4299</v>
      </c>
      <c r="K41" s="189" t="s">
        <v>2004</v>
      </c>
      <c r="L41" s="189" t="s">
        <v>2005</v>
      </c>
      <c r="M41" s="138" t="s">
        <v>22</v>
      </c>
      <c r="N41" s="138" t="s">
        <v>23</v>
      </c>
      <c r="O41" s="138" t="s">
        <v>241</v>
      </c>
      <c r="P41" s="138" t="s">
        <v>242</v>
      </c>
      <c r="Q41" s="130" t="s">
        <v>6193</v>
      </c>
      <c r="R41" s="140"/>
      <c r="S41" s="140"/>
      <c r="T41" s="141"/>
      <c r="U41" s="140"/>
      <c r="V41" s="130"/>
      <c r="W41" s="130"/>
      <c r="X41" s="137"/>
      <c r="Y41" s="130"/>
      <c r="Z41" s="130"/>
      <c r="AA41" s="130"/>
      <c r="AB41" s="130"/>
      <c r="AC41" s="130" t="str">
        <f>IF(基本情報登録!$D$10="","",IF(基本情報登録!$D$10='登録データ（男）'!F41,1,0))</f>
        <v/>
      </c>
      <c r="AD41" s="130"/>
    </row>
    <row r="42" spans="1:30" ht="13.5">
      <c r="A42" s="189">
        <v>40</v>
      </c>
      <c r="B42" s="189" t="s">
        <v>1512</v>
      </c>
      <c r="C42" s="189" t="s">
        <v>1513</v>
      </c>
      <c r="D42" s="189" t="s">
        <v>374</v>
      </c>
      <c r="E42" s="189">
        <v>45</v>
      </c>
      <c r="F42" s="189" t="s">
        <v>63</v>
      </c>
      <c r="G42" s="189" t="s">
        <v>343</v>
      </c>
      <c r="H42" s="189" t="s">
        <v>1169</v>
      </c>
      <c r="I42" s="189" t="s">
        <v>4350</v>
      </c>
      <c r="J42" s="189" t="s">
        <v>4351</v>
      </c>
      <c r="K42" s="189" t="s">
        <v>2004</v>
      </c>
      <c r="L42" s="189" t="s">
        <v>2005</v>
      </c>
      <c r="M42" s="138" t="s">
        <v>9</v>
      </c>
      <c r="N42" s="138" t="s">
        <v>10</v>
      </c>
      <c r="O42" s="138" t="s">
        <v>234</v>
      </c>
      <c r="P42" s="138" t="s">
        <v>235</v>
      </c>
      <c r="Q42" s="130" t="s">
        <v>6196</v>
      </c>
      <c r="R42" s="140"/>
      <c r="S42" s="140"/>
      <c r="T42" s="141"/>
      <c r="U42" s="140"/>
      <c r="V42" s="130"/>
      <c r="W42" s="130"/>
      <c r="X42" s="137"/>
      <c r="Y42" s="130"/>
      <c r="Z42" s="130"/>
      <c r="AA42" s="130"/>
      <c r="AB42" s="130"/>
      <c r="AC42" s="130" t="str">
        <f>IF(基本情報登録!$D$10="","",IF(基本情報登録!$D$10='登録データ（男）'!F42,1,0))</f>
        <v/>
      </c>
      <c r="AD42" s="130"/>
    </row>
    <row r="43" spans="1:30" ht="13.5">
      <c r="A43" s="189">
        <v>41</v>
      </c>
      <c r="B43" s="189" t="s">
        <v>3169</v>
      </c>
      <c r="C43" s="189" t="s">
        <v>1510</v>
      </c>
      <c r="D43" s="189" t="s">
        <v>374</v>
      </c>
      <c r="E43" s="189">
        <v>45</v>
      </c>
      <c r="F43" s="189" t="s">
        <v>63</v>
      </c>
      <c r="G43" s="189" t="s">
        <v>343</v>
      </c>
      <c r="H43" s="189" t="s">
        <v>983</v>
      </c>
      <c r="I43" s="189" t="s">
        <v>4352</v>
      </c>
      <c r="J43" s="189" t="s">
        <v>4353</v>
      </c>
      <c r="K43" s="189" t="s">
        <v>2004</v>
      </c>
      <c r="L43" s="189" t="s">
        <v>2005</v>
      </c>
      <c r="M43" s="138" t="s">
        <v>1304</v>
      </c>
      <c r="N43" s="138" t="s">
        <v>5540</v>
      </c>
      <c r="O43" s="138" t="s">
        <v>2044</v>
      </c>
      <c r="P43" s="138" t="s">
        <v>1996</v>
      </c>
      <c r="Q43" s="130" t="s">
        <v>6192</v>
      </c>
      <c r="R43" s="140"/>
      <c r="S43" s="140"/>
      <c r="T43" s="141"/>
      <c r="U43" s="140"/>
      <c r="V43" s="130"/>
      <c r="W43" s="130"/>
      <c r="X43" s="137"/>
      <c r="Y43" s="130"/>
      <c r="Z43" s="130"/>
      <c r="AA43" s="130"/>
      <c r="AB43" s="130"/>
      <c r="AC43" s="130" t="str">
        <f>IF(基本情報登録!$D$10="","",IF(基本情報登録!$D$10='登録データ（男）'!F43,1,0))</f>
        <v/>
      </c>
      <c r="AD43" s="130"/>
    </row>
    <row r="44" spans="1:30" ht="13.5">
      <c r="A44" s="189">
        <v>42</v>
      </c>
      <c r="B44" s="189" t="s">
        <v>3170</v>
      </c>
      <c r="C44" s="189" t="s">
        <v>2845</v>
      </c>
      <c r="D44" s="189" t="s">
        <v>374</v>
      </c>
      <c r="E44" s="189">
        <v>45</v>
      </c>
      <c r="F44" s="189" t="s">
        <v>63</v>
      </c>
      <c r="G44" s="189" t="s">
        <v>350</v>
      </c>
      <c r="H44" s="189" t="s">
        <v>1047</v>
      </c>
      <c r="I44" s="189" t="s">
        <v>4354</v>
      </c>
      <c r="J44" s="189" t="s">
        <v>4293</v>
      </c>
      <c r="K44" s="189" t="s">
        <v>2004</v>
      </c>
      <c r="L44" s="189" t="s">
        <v>2005</v>
      </c>
      <c r="M44" s="138" t="s">
        <v>46</v>
      </c>
      <c r="N44" s="138" t="s">
        <v>47</v>
      </c>
      <c r="O44" s="138" t="s">
        <v>258</v>
      </c>
      <c r="P44" s="138" t="s">
        <v>259</v>
      </c>
      <c r="Q44" s="130" t="s">
        <v>6192</v>
      </c>
      <c r="R44" s="140"/>
      <c r="S44" s="140"/>
      <c r="T44" s="141"/>
      <c r="U44" s="140"/>
      <c r="V44" s="130"/>
      <c r="W44" s="130"/>
      <c r="X44" s="137"/>
      <c r="Y44" s="130"/>
      <c r="Z44" s="130"/>
      <c r="AA44" s="130"/>
      <c r="AB44" s="130"/>
      <c r="AC44" s="130" t="str">
        <f>IF(基本情報登録!$D$10="","",IF(基本情報登録!$D$10='登録データ（男）'!F44,1,0))</f>
        <v/>
      </c>
      <c r="AD44" s="130"/>
    </row>
    <row r="45" spans="1:30" ht="13.5">
      <c r="A45" s="189">
        <v>43</v>
      </c>
      <c r="B45" s="189" t="s">
        <v>2598</v>
      </c>
      <c r="C45" s="189" t="s">
        <v>1810</v>
      </c>
      <c r="D45" s="189" t="s">
        <v>374</v>
      </c>
      <c r="E45" s="189">
        <v>45</v>
      </c>
      <c r="F45" s="189" t="s">
        <v>63</v>
      </c>
      <c r="G45" s="189" t="s">
        <v>350</v>
      </c>
      <c r="H45" s="189" t="s">
        <v>2599</v>
      </c>
      <c r="I45" s="189" t="s">
        <v>4355</v>
      </c>
      <c r="J45" s="189" t="s">
        <v>4306</v>
      </c>
      <c r="K45" s="189" t="s">
        <v>2004</v>
      </c>
      <c r="L45" s="189" t="s">
        <v>2005</v>
      </c>
      <c r="M45" s="138" t="s">
        <v>53</v>
      </c>
      <c r="N45" s="138" t="s">
        <v>54</v>
      </c>
      <c r="O45" s="138" t="s">
        <v>264</v>
      </c>
      <c r="P45" s="138" t="s">
        <v>265</v>
      </c>
      <c r="Q45" s="130" t="s">
        <v>6199</v>
      </c>
      <c r="R45" s="140"/>
      <c r="S45" s="140"/>
      <c r="T45" s="141"/>
      <c r="U45" s="140"/>
      <c r="V45" s="130"/>
      <c r="W45" s="130"/>
      <c r="X45" s="137"/>
      <c r="Y45" s="130"/>
      <c r="Z45" s="130"/>
      <c r="AA45" s="130"/>
      <c r="AB45" s="130"/>
      <c r="AC45" s="130" t="str">
        <f>IF(基本情報登録!$D$10="","",IF(基本情報登録!$D$10='登録データ（男）'!F45,1,0))</f>
        <v/>
      </c>
      <c r="AD45" s="130"/>
    </row>
    <row r="46" spans="1:30" ht="13.5">
      <c r="A46" s="189">
        <v>44</v>
      </c>
      <c r="B46" s="189" t="s">
        <v>1504</v>
      </c>
      <c r="C46" s="189" t="s">
        <v>1505</v>
      </c>
      <c r="D46" s="189" t="s">
        <v>374</v>
      </c>
      <c r="E46" s="189">
        <v>45</v>
      </c>
      <c r="F46" s="189" t="s">
        <v>63</v>
      </c>
      <c r="G46" s="189" t="s">
        <v>343</v>
      </c>
      <c r="H46" s="189" t="s">
        <v>1506</v>
      </c>
      <c r="I46" s="189" t="s">
        <v>4356</v>
      </c>
      <c r="J46" s="189" t="s">
        <v>4281</v>
      </c>
      <c r="K46" s="189" t="s">
        <v>2004</v>
      </c>
      <c r="L46" s="189" t="s">
        <v>2005</v>
      </c>
      <c r="M46" s="138" t="s">
        <v>4006</v>
      </c>
      <c r="N46" s="138" t="s">
        <v>5541</v>
      </c>
      <c r="O46" s="138" t="s">
        <v>5542</v>
      </c>
      <c r="P46" s="138" t="s">
        <v>5543</v>
      </c>
      <c r="Q46" s="130" t="s">
        <v>6192</v>
      </c>
      <c r="R46" s="140"/>
      <c r="S46" s="140"/>
      <c r="T46" s="141"/>
      <c r="U46" s="140"/>
      <c r="V46" s="130"/>
      <c r="W46" s="130"/>
      <c r="X46" s="137"/>
      <c r="Y46" s="130"/>
      <c r="Z46" s="130"/>
      <c r="AA46" s="130"/>
      <c r="AB46" s="130"/>
      <c r="AC46" s="130" t="str">
        <f>IF(基本情報登録!$D$10="","",IF(基本情報登録!$D$10='登録データ（男）'!F46,1,0))</f>
        <v/>
      </c>
      <c r="AD46" s="130"/>
    </row>
    <row r="47" spans="1:30" ht="13.5">
      <c r="A47" s="189">
        <v>45</v>
      </c>
      <c r="B47" s="189" t="s">
        <v>1958</v>
      </c>
      <c r="C47" s="189" t="s">
        <v>1959</v>
      </c>
      <c r="D47" s="189" t="s">
        <v>374</v>
      </c>
      <c r="E47" s="189">
        <v>45</v>
      </c>
      <c r="F47" s="189" t="s">
        <v>63</v>
      </c>
      <c r="G47" s="189" t="s">
        <v>343</v>
      </c>
      <c r="H47" s="189" t="s">
        <v>1864</v>
      </c>
      <c r="I47" s="189" t="s">
        <v>4357</v>
      </c>
      <c r="J47" s="189" t="s">
        <v>4358</v>
      </c>
      <c r="K47" s="189" t="s">
        <v>2004</v>
      </c>
      <c r="L47" s="189" t="s">
        <v>2005</v>
      </c>
      <c r="M47" s="138" t="s">
        <v>67</v>
      </c>
      <c r="N47" s="138" t="s">
        <v>68</v>
      </c>
      <c r="O47" s="138" t="s">
        <v>276</v>
      </c>
      <c r="P47" s="138" t="s">
        <v>277</v>
      </c>
      <c r="Q47" s="130" t="s">
        <v>6197</v>
      </c>
      <c r="R47" s="140"/>
      <c r="S47" s="140"/>
      <c r="T47" s="141"/>
      <c r="U47" s="140"/>
      <c r="V47" s="130"/>
      <c r="W47" s="130"/>
      <c r="X47" s="137"/>
      <c r="Y47" s="130"/>
      <c r="Z47" s="130"/>
      <c r="AA47" s="130"/>
      <c r="AB47" s="130"/>
      <c r="AC47" s="130" t="str">
        <f>IF(基本情報登録!$D$10="","",IF(基本情報登録!$D$10='登録データ（男）'!F47,1,0))</f>
        <v/>
      </c>
      <c r="AD47" s="130"/>
    </row>
    <row r="48" spans="1:30" ht="13.5">
      <c r="A48" s="189">
        <v>46</v>
      </c>
      <c r="B48" s="189" t="s">
        <v>3171</v>
      </c>
      <c r="C48" s="189" t="s">
        <v>3172</v>
      </c>
      <c r="D48" s="189" t="s">
        <v>374</v>
      </c>
      <c r="E48" s="189">
        <v>45</v>
      </c>
      <c r="F48" s="189" t="s">
        <v>63</v>
      </c>
      <c r="G48" s="189" t="s">
        <v>350</v>
      </c>
      <c r="H48" s="189" t="s">
        <v>2815</v>
      </c>
      <c r="I48" s="189" t="s">
        <v>4359</v>
      </c>
      <c r="J48" s="189" t="s">
        <v>4323</v>
      </c>
      <c r="K48" s="189" t="s">
        <v>2004</v>
      </c>
      <c r="L48" s="189" t="s">
        <v>2005</v>
      </c>
      <c r="M48" s="142"/>
      <c r="N48" s="130"/>
      <c r="O48" s="143"/>
      <c r="P48" s="140"/>
      <c r="Q48" s="130"/>
      <c r="R48" s="140"/>
      <c r="S48" s="140"/>
      <c r="T48" s="141"/>
      <c r="U48" s="140"/>
      <c r="V48" s="130"/>
      <c r="W48" s="130"/>
      <c r="X48" s="137"/>
      <c r="Y48" s="130"/>
      <c r="Z48" s="130"/>
      <c r="AA48" s="130"/>
      <c r="AB48" s="130"/>
      <c r="AC48" s="130" t="str">
        <f>IF(基本情報登録!$D$10="","",IF(基本情報登録!$D$10='登録データ（男）'!F48,1,0))</f>
        <v/>
      </c>
      <c r="AD48" s="130"/>
    </row>
    <row r="49" spans="1:30" ht="13.5">
      <c r="A49" s="189">
        <v>47</v>
      </c>
      <c r="B49" s="189" t="s">
        <v>1517</v>
      </c>
      <c r="C49" s="189" t="s">
        <v>1518</v>
      </c>
      <c r="D49" s="189" t="s">
        <v>374</v>
      </c>
      <c r="E49" s="189">
        <v>45</v>
      </c>
      <c r="F49" s="189" t="s">
        <v>63</v>
      </c>
      <c r="G49" s="189" t="s">
        <v>343</v>
      </c>
      <c r="H49" s="189" t="s">
        <v>1088</v>
      </c>
      <c r="I49" s="189" t="s">
        <v>4327</v>
      </c>
      <c r="J49" s="189" t="s">
        <v>4360</v>
      </c>
      <c r="K49" s="189" t="s">
        <v>2004</v>
      </c>
      <c r="L49" s="189" t="s">
        <v>2005</v>
      </c>
      <c r="M49" s="142"/>
      <c r="N49" s="130"/>
      <c r="O49" s="143"/>
      <c r="P49" s="140"/>
      <c r="Q49" s="130"/>
      <c r="R49" s="140"/>
      <c r="S49" s="140"/>
      <c r="T49" s="141"/>
      <c r="U49" s="140"/>
      <c r="V49" s="130"/>
      <c r="W49" s="130"/>
      <c r="X49" s="137"/>
      <c r="Y49" s="130"/>
      <c r="Z49" s="130"/>
      <c r="AA49" s="130"/>
      <c r="AB49" s="130"/>
      <c r="AC49" s="130" t="str">
        <f>IF(基本情報登録!$D$10="","",IF(基本情報登録!$D$10='登録データ（男）'!F49,1,0))</f>
        <v/>
      </c>
      <c r="AD49" s="130"/>
    </row>
    <row r="50" spans="1:30" ht="13.5">
      <c r="A50" s="189">
        <v>48</v>
      </c>
      <c r="B50" s="189" t="s">
        <v>3173</v>
      </c>
      <c r="C50" s="189" t="s">
        <v>2600</v>
      </c>
      <c r="D50" s="189" t="s">
        <v>374</v>
      </c>
      <c r="E50" s="189">
        <v>45</v>
      </c>
      <c r="F50" s="189" t="s">
        <v>63</v>
      </c>
      <c r="G50" s="189" t="s">
        <v>350</v>
      </c>
      <c r="H50" s="189" t="s">
        <v>2601</v>
      </c>
      <c r="I50" s="189" t="s">
        <v>4361</v>
      </c>
      <c r="J50" s="189" t="s">
        <v>4362</v>
      </c>
      <c r="K50" s="189" t="s">
        <v>2004</v>
      </c>
      <c r="L50" s="189" t="s">
        <v>2005</v>
      </c>
      <c r="M50" s="142"/>
      <c r="N50" s="130"/>
      <c r="O50" s="143"/>
      <c r="P50" s="140"/>
      <c r="Q50" s="130"/>
      <c r="R50" s="140"/>
      <c r="S50" s="140"/>
      <c r="T50" s="141"/>
      <c r="U50" s="140"/>
      <c r="V50" s="130"/>
      <c r="W50" s="130"/>
      <c r="X50" s="137"/>
      <c r="Y50" s="130"/>
      <c r="Z50" s="130"/>
      <c r="AA50" s="130"/>
      <c r="AB50" s="130"/>
      <c r="AC50" s="130" t="str">
        <f>IF(基本情報登録!$D$10="","",IF(基本情報登録!$D$10='登録データ（男）'!F50,1,0))</f>
        <v/>
      </c>
      <c r="AD50" s="130"/>
    </row>
    <row r="51" spans="1:30" ht="13.5">
      <c r="A51" s="189">
        <v>49</v>
      </c>
      <c r="B51" s="189" t="s">
        <v>3174</v>
      </c>
      <c r="C51" s="189" t="s">
        <v>3175</v>
      </c>
      <c r="D51" s="189" t="s">
        <v>374</v>
      </c>
      <c r="E51" s="189">
        <v>45</v>
      </c>
      <c r="F51" s="189" t="s">
        <v>63</v>
      </c>
      <c r="G51" s="189" t="s">
        <v>350</v>
      </c>
      <c r="H51" s="189" t="s">
        <v>4014</v>
      </c>
      <c r="I51" s="189" t="s">
        <v>4363</v>
      </c>
      <c r="J51" s="189" t="s">
        <v>4289</v>
      </c>
      <c r="K51" s="189" t="s">
        <v>2004</v>
      </c>
      <c r="L51" s="189" t="s">
        <v>2005</v>
      </c>
      <c r="M51" s="142"/>
      <c r="N51" s="130"/>
      <c r="O51" s="143"/>
      <c r="P51" s="140"/>
      <c r="Q51" s="140"/>
      <c r="R51" s="140"/>
      <c r="S51" s="140"/>
      <c r="T51" s="141"/>
      <c r="U51" s="140"/>
      <c r="V51" s="130"/>
      <c r="W51" s="130"/>
      <c r="X51" s="137"/>
      <c r="Y51" s="130"/>
      <c r="Z51" s="130"/>
      <c r="AA51" s="130"/>
      <c r="AB51" s="130"/>
      <c r="AC51" s="130" t="str">
        <f>IF(基本情報登録!$D$10="","",IF(基本情報登録!$D$10='登録データ（男）'!F51,1,0))</f>
        <v/>
      </c>
      <c r="AD51" s="130"/>
    </row>
    <row r="52" spans="1:30" ht="13.5">
      <c r="A52" s="189">
        <v>50</v>
      </c>
      <c r="B52" s="189" t="s">
        <v>3176</v>
      </c>
      <c r="C52" s="189" t="s">
        <v>3177</v>
      </c>
      <c r="D52" s="189" t="s">
        <v>374</v>
      </c>
      <c r="E52" s="189">
        <v>45</v>
      </c>
      <c r="F52" s="189" t="s">
        <v>63</v>
      </c>
      <c r="G52" s="189" t="s">
        <v>435</v>
      </c>
      <c r="H52" s="189" t="s">
        <v>4015</v>
      </c>
      <c r="I52" s="189" t="s">
        <v>4364</v>
      </c>
      <c r="J52" s="189" t="s">
        <v>4365</v>
      </c>
      <c r="K52" s="189" t="s">
        <v>2004</v>
      </c>
      <c r="L52" s="189" t="s">
        <v>2005</v>
      </c>
      <c r="M52" s="142"/>
      <c r="N52" s="130"/>
      <c r="O52" s="143"/>
      <c r="P52" s="140"/>
      <c r="Q52" s="140"/>
      <c r="R52" s="140"/>
      <c r="S52" s="140"/>
      <c r="T52" s="141"/>
      <c r="U52" s="140"/>
      <c r="V52" s="130"/>
      <c r="W52" s="130"/>
      <c r="X52" s="137"/>
      <c r="Y52" s="130"/>
      <c r="Z52" s="130"/>
      <c r="AA52" s="130"/>
      <c r="AB52" s="130"/>
      <c r="AC52" s="130" t="str">
        <f>IF(基本情報登録!$D$10="","",IF(基本情報登録!$D$10='登録データ（男）'!F52,1,0))</f>
        <v/>
      </c>
      <c r="AD52" s="130"/>
    </row>
    <row r="53" spans="1:30" ht="13.5">
      <c r="A53" s="189">
        <v>51</v>
      </c>
      <c r="B53" s="189" t="s">
        <v>396</v>
      </c>
      <c r="C53" s="189" t="s">
        <v>397</v>
      </c>
      <c r="D53" s="189" t="s">
        <v>374</v>
      </c>
      <c r="E53" s="189">
        <v>45</v>
      </c>
      <c r="F53" s="189" t="s">
        <v>63</v>
      </c>
      <c r="G53" s="189" t="s">
        <v>367</v>
      </c>
      <c r="H53" s="189" t="s">
        <v>398</v>
      </c>
      <c r="I53" s="189" t="s">
        <v>4366</v>
      </c>
      <c r="J53" s="189" t="s">
        <v>4367</v>
      </c>
      <c r="K53" s="189" t="s">
        <v>2004</v>
      </c>
      <c r="L53" s="189" t="s">
        <v>2005</v>
      </c>
      <c r="M53" s="144"/>
      <c r="N53" s="130"/>
      <c r="O53" s="145"/>
      <c r="P53" s="146"/>
      <c r="Q53" s="146"/>
      <c r="R53" s="140"/>
      <c r="S53" s="140"/>
      <c r="T53" s="141"/>
      <c r="U53" s="140"/>
      <c r="V53" s="130"/>
      <c r="W53" s="130"/>
      <c r="X53" s="137"/>
      <c r="Y53" s="130"/>
      <c r="Z53" s="130"/>
      <c r="AA53" s="130"/>
      <c r="AB53" s="130"/>
      <c r="AC53" s="130" t="str">
        <f>IF(基本情報登録!$D$10="","",IF(基本情報登録!$D$10='登録データ（男）'!F53,1,0))</f>
        <v/>
      </c>
      <c r="AD53" s="130"/>
    </row>
    <row r="54" spans="1:30" ht="13.5">
      <c r="A54" s="189">
        <v>52</v>
      </c>
      <c r="B54" s="189" t="s">
        <v>391</v>
      </c>
      <c r="C54" s="189" t="s">
        <v>392</v>
      </c>
      <c r="D54" s="189" t="s">
        <v>374</v>
      </c>
      <c r="E54" s="189">
        <v>45</v>
      </c>
      <c r="F54" s="189" t="s">
        <v>63</v>
      </c>
      <c r="G54" s="189" t="s">
        <v>366</v>
      </c>
      <c r="H54" s="189" t="s">
        <v>393</v>
      </c>
      <c r="I54" s="189" t="s">
        <v>4366</v>
      </c>
      <c r="J54" s="189" t="s">
        <v>4368</v>
      </c>
      <c r="K54" s="189" t="s">
        <v>2004</v>
      </c>
      <c r="L54" s="189" t="s">
        <v>2005</v>
      </c>
      <c r="M54" s="142"/>
      <c r="N54" s="130"/>
      <c r="O54" s="143"/>
      <c r="P54" s="140"/>
      <c r="Q54" s="140"/>
      <c r="R54" s="140"/>
      <c r="S54" s="140"/>
      <c r="T54" s="141"/>
      <c r="U54" s="140"/>
      <c r="V54" s="130"/>
      <c r="W54" s="130"/>
      <c r="X54" s="137"/>
      <c r="Y54" s="130"/>
      <c r="Z54" s="130"/>
      <c r="AA54" s="130"/>
      <c r="AB54" s="130"/>
      <c r="AC54" s="130" t="str">
        <f>IF(基本情報登録!$D$10="","",IF(基本情報登録!$D$10='登録データ（男）'!F54,1,0))</f>
        <v/>
      </c>
      <c r="AD54" s="130"/>
    </row>
    <row r="55" spans="1:30" ht="13.5">
      <c r="A55" s="189">
        <v>53</v>
      </c>
      <c r="B55" s="189" t="s">
        <v>387</v>
      </c>
      <c r="C55" s="189" t="s">
        <v>388</v>
      </c>
      <c r="D55" s="189" t="s">
        <v>374</v>
      </c>
      <c r="E55" s="189">
        <v>45</v>
      </c>
      <c r="F55" s="189" t="s">
        <v>63</v>
      </c>
      <c r="G55" s="189" t="s">
        <v>366</v>
      </c>
      <c r="H55" s="189" t="s">
        <v>389</v>
      </c>
      <c r="I55" s="189" t="s">
        <v>4369</v>
      </c>
      <c r="J55" s="189" t="s">
        <v>4370</v>
      </c>
      <c r="K55" s="189" t="s">
        <v>2004</v>
      </c>
      <c r="L55" s="189" t="s">
        <v>2005</v>
      </c>
      <c r="M55" s="142"/>
      <c r="N55" s="130"/>
      <c r="O55" s="143"/>
      <c r="P55" s="140"/>
      <c r="Q55" s="140"/>
      <c r="R55" s="140"/>
      <c r="S55" s="140"/>
      <c r="T55" s="141"/>
      <c r="U55" s="140"/>
      <c r="V55" s="130"/>
      <c r="W55" s="130"/>
      <c r="X55" s="137"/>
      <c r="Y55" s="130"/>
      <c r="Z55" s="130"/>
      <c r="AA55" s="130"/>
      <c r="AB55" s="130"/>
      <c r="AC55" s="130" t="str">
        <f>IF(基本情報登録!$D$10="","",IF(基本情報登録!$D$10='登録データ（男）'!F55,1,0))</f>
        <v/>
      </c>
      <c r="AD55" s="130"/>
    </row>
    <row r="56" spans="1:30" ht="13.5">
      <c r="A56" s="189">
        <v>54</v>
      </c>
      <c r="B56" s="189" t="s">
        <v>3178</v>
      </c>
      <c r="C56" s="189" t="s">
        <v>394</v>
      </c>
      <c r="D56" s="189" t="s">
        <v>374</v>
      </c>
      <c r="E56" s="189">
        <v>45</v>
      </c>
      <c r="F56" s="189" t="s">
        <v>63</v>
      </c>
      <c r="G56" s="189" t="s">
        <v>335</v>
      </c>
      <c r="H56" s="189" t="s">
        <v>395</v>
      </c>
      <c r="I56" s="189" t="s">
        <v>4371</v>
      </c>
      <c r="J56" s="189" t="s">
        <v>4283</v>
      </c>
      <c r="K56" s="189" t="s">
        <v>2004</v>
      </c>
      <c r="L56" s="189" t="s">
        <v>2005</v>
      </c>
      <c r="M56" s="142"/>
      <c r="N56" s="130"/>
      <c r="O56" s="143"/>
      <c r="P56" s="140"/>
      <c r="Q56" s="140"/>
      <c r="R56" s="140"/>
      <c r="S56" s="140"/>
      <c r="T56" s="141"/>
      <c r="U56" s="140"/>
      <c r="V56" s="130"/>
      <c r="W56" s="130"/>
      <c r="X56" s="137"/>
      <c r="Y56" s="130"/>
      <c r="Z56" s="130"/>
      <c r="AA56" s="130"/>
      <c r="AB56" s="130"/>
      <c r="AC56" s="130" t="str">
        <f>IF(基本情報登録!$D$10="","",IF(基本情報登録!$D$10='登録データ（男）'!F56,1,0))</f>
        <v/>
      </c>
      <c r="AD56" s="130"/>
    </row>
    <row r="57" spans="1:30" ht="13.5">
      <c r="A57" s="189">
        <v>55</v>
      </c>
      <c r="B57" s="189" t="s">
        <v>1950</v>
      </c>
      <c r="C57" s="189" t="s">
        <v>1951</v>
      </c>
      <c r="D57" s="189" t="s">
        <v>374</v>
      </c>
      <c r="E57" s="189">
        <v>45</v>
      </c>
      <c r="F57" s="189" t="s">
        <v>63</v>
      </c>
      <c r="G57" s="189" t="s">
        <v>343</v>
      </c>
      <c r="H57" s="189" t="s">
        <v>1628</v>
      </c>
      <c r="I57" s="189" t="s">
        <v>4372</v>
      </c>
      <c r="J57" s="189" t="s">
        <v>4373</v>
      </c>
      <c r="K57" s="189" t="s">
        <v>2004</v>
      </c>
      <c r="L57" s="189" t="s">
        <v>2005</v>
      </c>
      <c r="M57" s="142"/>
      <c r="N57" s="130"/>
      <c r="O57" s="143"/>
      <c r="P57" s="140"/>
      <c r="Q57" s="140"/>
      <c r="R57" s="140"/>
      <c r="S57" s="140"/>
      <c r="T57" s="141"/>
      <c r="U57" s="140"/>
      <c r="V57" s="130"/>
      <c r="W57" s="130"/>
      <c r="X57" s="137"/>
      <c r="Y57" s="130"/>
      <c r="Z57" s="130"/>
      <c r="AA57" s="130"/>
      <c r="AB57" s="130"/>
      <c r="AC57" s="130" t="str">
        <f>IF(基本情報登録!$D$10="","",IF(基本情報登録!$D$10='登録データ（男）'!F57,1,0))</f>
        <v/>
      </c>
      <c r="AD57" s="130"/>
    </row>
    <row r="58" spans="1:30" ht="13.5">
      <c r="A58" s="189">
        <v>56</v>
      </c>
      <c r="B58" s="189" t="s">
        <v>3179</v>
      </c>
      <c r="C58" s="189" t="s">
        <v>399</v>
      </c>
      <c r="D58" s="189" t="s">
        <v>374</v>
      </c>
      <c r="E58" s="189">
        <v>45</v>
      </c>
      <c r="F58" s="189" t="s">
        <v>63</v>
      </c>
      <c r="G58" s="189" t="s">
        <v>335</v>
      </c>
      <c r="H58" s="189" t="s">
        <v>400</v>
      </c>
      <c r="I58" s="189" t="s">
        <v>4374</v>
      </c>
      <c r="J58" s="189" t="s">
        <v>4375</v>
      </c>
      <c r="K58" s="189" t="s">
        <v>2004</v>
      </c>
      <c r="L58" s="189" t="s">
        <v>2005</v>
      </c>
      <c r="M58" s="142"/>
      <c r="N58" s="130"/>
      <c r="O58" s="147"/>
      <c r="P58" s="140"/>
      <c r="Q58" s="140"/>
      <c r="R58" s="140"/>
      <c r="S58" s="140"/>
      <c r="T58" s="141"/>
      <c r="U58" s="140"/>
      <c r="V58" s="130"/>
      <c r="W58" s="130"/>
      <c r="X58" s="137"/>
      <c r="Y58" s="130"/>
      <c r="Z58" s="130"/>
      <c r="AA58" s="130"/>
      <c r="AB58" s="130"/>
      <c r="AC58" s="130" t="str">
        <f>IF(基本情報登録!$D$10="","",IF(基本情報登録!$D$10='登録データ（男）'!F58,1,0))</f>
        <v/>
      </c>
      <c r="AD58" s="130"/>
    </row>
    <row r="59" spans="1:30" ht="13.5">
      <c r="A59" s="189">
        <v>57</v>
      </c>
      <c r="B59" s="189" t="s">
        <v>3180</v>
      </c>
      <c r="C59" s="189" t="s">
        <v>3181</v>
      </c>
      <c r="D59" s="189" t="s">
        <v>374</v>
      </c>
      <c r="E59" s="189">
        <v>45</v>
      </c>
      <c r="F59" s="189" t="s">
        <v>63</v>
      </c>
      <c r="G59" s="189" t="s">
        <v>350</v>
      </c>
      <c r="H59" s="189" t="s">
        <v>1127</v>
      </c>
      <c r="I59" s="189" t="s">
        <v>4294</v>
      </c>
      <c r="J59" s="189" t="s">
        <v>4293</v>
      </c>
      <c r="K59" s="189" t="s">
        <v>2004</v>
      </c>
      <c r="L59" s="189" t="s">
        <v>2005</v>
      </c>
      <c r="M59" s="148"/>
      <c r="N59" s="130"/>
      <c r="O59" s="149"/>
      <c r="P59" s="139"/>
      <c r="Q59" s="139"/>
      <c r="R59" s="140"/>
      <c r="S59" s="140"/>
      <c r="T59" s="141"/>
      <c r="U59" s="140"/>
      <c r="V59" s="130"/>
      <c r="W59" s="130"/>
      <c r="X59" s="137"/>
      <c r="Y59" s="130"/>
      <c r="Z59" s="130"/>
      <c r="AA59" s="130"/>
      <c r="AB59" s="130"/>
      <c r="AC59" s="130" t="str">
        <f>IF(基本情報登録!$D$10="","",IF(基本情報登録!$D$10='登録データ（男）'!F59,1,0))</f>
        <v/>
      </c>
      <c r="AD59" s="130"/>
    </row>
    <row r="60" spans="1:30" ht="13.5">
      <c r="A60" s="189">
        <v>58</v>
      </c>
      <c r="B60" s="189" t="s">
        <v>941</v>
      </c>
      <c r="C60" s="189" t="s">
        <v>942</v>
      </c>
      <c r="D60" s="189" t="s">
        <v>721</v>
      </c>
      <c r="E60" s="189">
        <v>47</v>
      </c>
      <c r="F60" s="189" t="s">
        <v>18</v>
      </c>
      <c r="G60" s="189" t="s">
        <v>501</v>
      </c>
      <c r="H60" s="189" t="s">
        <v>529</v>
      </c>
      <c r="I60" s="189" t="s">
        <v>4376</v>
      </c>
      <c r="J60" s="189" t="s">
        <v>4377</v>
      </c>
      <c r="K60" s="189" t="s">
        <v>2004</v>
      </c>
      <c r="L60" s="189" t="s">
        <v>2005</v>
      </c>
      <c r="M60" s="150"/>
      <c r="N60" s="130"/>
      <c r="O60" s="149"/>
      <c r="P60" s="139"/>
      <c r="Q60" s="139"/>
      <c r="R60" s="140"/>
      <c r="S60" s="140"/>
      <c r="T60" s="141"/>
      <c r="U60" s="140"/>
      <c r="V60" s="130"/>
      <c r="W60" s="130"/>
      <c r="X60" s="137"/>
      <c r="Y60" s="130"/>
      <c r="Z60" s="130"/>
      <c r="AA60" s="130"/>
      <c r="AB60" s="130"/>
      <c r="AC60" s="130" t="str">
        <f>IF(基本情報登録!$D$10="","",IF(基本情報登録!$D$10='登録データ（男）'!F60,1,0))</f>
        <v/>
      </c>
      <c r="AD60" s="130"/>
    </row>
    <row r="61" spans="1:30" ht="13.5">
      <c r="A61" s="189">
        <v>59</v>
      </c>
      <c r="B61" s="189" t="s">
        <v>939</v>
      </c>
      <c r="C61" s="189" t="s">
        <v>940</v>
      </c>
      <c r="D61" s="189" t="s">
        <v>594</v>
      </c>
      <c r="E61" s="189">
        <v>28</v>
      </c>
      <c r="F61" s="189" t="s">
        <v>18</v>
      </c>
      <c r="G61" s="189" t="s">
        <v>501</v>
      </c>
      <c r="H61" s="189" t="s">
        <v>4016</v>
      </c>
      <c r="I61" s="189" t="s">
        <v>4356</v>
      </c>
      <c r="J61" s="189" t="s">
        <v>4378</v>
      </c>
      <c r="K61" s="189" t="s">
        <v>2004</v>
      </c>
      <c r="L61" s="189" t="s">
        <v>2005</v>
      </c>
      <c r="M61" s="150"/>
      <c r="N61" s="130"/>
      <c r="O61" s="149"/>
      <c r="P61" s="139"/>
      <c r="Q61" s="139"/>
      <c r="R61" s="140"/>
      <c r="S61" s="140"/>
      <c r="T61" s="141"/>
      <c r="U61" s="140"/>
      <c r="V61" s="130"/>
      <c r="W61" s="130"/>
      <c r="X61" s="137"/>
      <c r="Y61" s="130"/>
      <c r="Z61" s="130"/>
      <c r="AA61" s="130"/>
      <c r="AB61" s="130"/>
      <c r="AC61" s="130" t="str">
        <f>IF(基本情報登録!$D$10="","",IF(基本情報登録!$D$10='登録データ（男）'!F61,1,0))</f>
        <v/>
      </c>
      <c r="AD61" s="130"/>
    </row>
    <row r="62" spans="1:30" ht="13.5">
      <c r="A62" s="189">
        <v>60</v>
      </c>
      <c r="B62" s="189" t="s">
        <v>943</v>
      </c>
      <c r="C62" s="189" t="s">
        <v>944</v>
      </c>
      <c r="D62" s="189" t="s">
        <v>721</v>
      </c>
      <c r="E62" s="189">
        <v>47</v>
      </c>
      <c r="F62" s="189" t="s">
        <v>18</v>
      </c>
      <c r="G62" s="189">
        <v>4</v>
      </c>
      <c r="H62" s="189" t="s">
        <v>4017</v>
      </c>
      <c r="I62" s="189" t="s">
        <v>4379</v>
      </c>
      <c r="J62" s="189" t="s">
        <v>4380</v>
      </c>
      <c r="K62" s="189" t="s">
        <v>2004</v>
      </c>
      <c r="L62" s="189" t="s">
        <v>2005</v>
      </c>
      <c r="M62" s="150"/>
      <c r="N62" s="130"/>
      <c r="O62" s="149"/>
      <c r="P62" s="139"/>
      <c r="Q62" s="139"/>
      <c r="R62" s="140"/>
      <c r="S62" s="140"/>
      <c r="T62" s="141"/>
      <c r="U62" s="140"/>
      <c r="V62" s="130"/>
      <c r="W62" s="130"/>
      <c r="X62" s="137"/>
      <c r="Y62" s="130"/>
      <c r="Z62" s="130"/>
      <c r="AA62" s="130"/>
      <c r="AB62" s="130"/>
      <c r="AC62" s="130" t="str">
        <f>IF(基本情報登録!$D$10="","",IF(基本情報登録!$D$10='登録データ（男）'!F62,1,0))</f>
        <v/>
      </c>
      <c r="AD62" s="130"/>
    </row>
    <row r="63" spans="1:30" ht="13.5">
      <c r="A63" s="189">
        <v>61</v>
      </c>
      <c r="B63" s="189" t="s">
        <v>945</v>
      </c>
      <c r="C63" s="189" t="s">
        <v>946</v>
      </c>
      <c r="D63" s="189" t="s">
        <v>721</v>
      </c>
      <c r="E63" s="189">
        <v>47</v>
      </c>
      <c r="F63" s="189" t="s">
        <v>18</v>
      </c>
      <c r="G63" s="189">
        <v>4</v>
      </c>
      <c r="H63" s="189" t="s">
        <v>4018</v>
      </c>
      <c r="I63" s="189" t="s">
        <v>4381</v>
      </c>
      <c r="J63" s="189" t="s">
        <v>4334</v>
      </c>
      <c r="K63" s="189" t="s">
        <v>2004</v>
      </c>
      <c r="L63" s="189" t="s">
        <v>2005</v>
      </c>
      <c r="M63" s="151"/>
      <c r="N63" s="130"/>
      <c r="O63" s="152"/>
      <c r="P63" s="135"/>
      <c r="Q63" s="135"/>
      <c r="R63" s="134"/>
      <c r="S63" s="146"/>
      <c r="T63" s="153"/>
      <c r="U63" s="146"/>
      <c r="V63" s="130"/>
      <c r="W63" s="130"/>
      <c r="X63" s="137"/>
      <c r="Y63" s="130"/>
      <c r="Z63" s="130"/>
      <c r="AA63" s="130"/>
      <c r="AB63" s="130"/>
      <c r="AC63" s="130" t="str">
        <f>IF(基本情報登録!$D$10="","",IF(基本情報登録!$D$10='登録データ（男）'!F63,1,0))</f>
        <v/>
      </c>
      <c r="AD63" s="130"/>
    </row>
    <row r="64" spans="1:30" ht="13.5">
      <c r="A64" s="189">
        <v>62</v>
      </c>
      <c r="B64" s="189" t="s">
        <v>947</v>
      </c>
      <c r="C64" s="189" t="s">
        <v>948</v>
      </c>
      <c r="D64" s="189" t="s">
        <v>374</v>
      </c>
      <c r="E64" s="189">
        <v>45</v>
      </c>
      <c r="F64" s="189" t="s">
        <v>18</v>
      </c>
      <c r="G64" s="189">
        <v>4</v>
      </c>
      <c r="H64" s="189" t="s">
        <v>4019</v>
      </c>
      <c r="I64" s="189" t="s">
        <v>4382</v>
      </c>
      <c r="J64" s="189" t="s">
        <v>4383</v>
      </c>
      <c r="K64" s="189" t="s">
        <v>2004</v>
      </c>
      <c r="L64" s="189" t="s">
        <v>2005</v>
      </c>
      <c r="M64" s="150"/>
      <c r="N64" s="130"/>
      <c r="O64" s="149"/>
      <c r="P64" s="139"/>
      <c r="Q64" s="139"/>
      <c r="R64" s="140"/>
      <c r="S64" s="140"/>
      <c r="T64" s="141"/>
      <c r="U64" s="140"/>
      <c r="V64" s="130"/>
      <c r="W64" s="130"/>
      <c r="X64" s="137"/>
      <c r="Y64" s="130"/>
      <c r="Z64" s="130"/>
      <c r="AA64" s="130"/>
      <c r="AB64" s="130"/>
      <c r="AC64" s="130" t="str">
        <f>IF(基本情報登録!$D$10="","",IF(基本情報登録!$D$10='登録データ（男）'!F64,1,0))</f>
        <v/>
      </c>
      <c r="AD64" s="130"/>
    </row>
    <row r="65" spans="1:30" ht="13.5">
      <c r="A65" s="189">
        <v>63</v>
      </c>
      <c r="B65" s="189" t="s">
        <v>949</v>
      </c>
      <c r="C65" s="189" t="s">
        <v>950</v>
      </c>
      <c r="D65" s="189" t="s">
        <v>339</v>
      </c>
      <c r="E65" s="189">
        <v>35</v>
      </c>
      <c r="F65" s="189" t="s">
        <v>18</v>
      </c>
      <c r="G65" s="189">
        <v>4</v>
      </c>
      <c r="H65" s="189" t="s">
        <v>379</v>
      </c>
      <c r="I65" s="189" t="s">
        <v>4384</v>
      </c>
      <c r="J65" s="189" t="s">
        <v>4385</v>
      </c>
      <c r="K65" s="189" t="s">
        <v>2004</v>
      </c>
      <c r="L65" s="189" t="s">
        <v>2005</v>
      </c>
      <c r="M65" s="148"/>
      <c r="N65" s="130"/>
      <c r="O65" s="154"/>
      <c r="P65" s="130"/>
      <c r="Q65" s="130"/>
      <c r="R65" s="140"/>
      <c r="S65" s="140"/>
      <c r="T65" s="141"/>
      <c r="U65" s="140"/>
      <c r="V65" s="130"/>
      <c r="W65" s="130"/>
      <c r="X65" s="137"/>
      <c r="Y65" s="130"/>
      <c r="Z65" s="130"/>
      <c r="AA65" s="130"/>
      <c r="AB65" s="130"/>
      <c r="AC65" s="130" t="str">
        <f>IF(基本情報登録!$D$10="","",IF(基本情報登録!$D$10='登録データ（男）'!F65,1,0))</f>
        <v/>
      </c>
      <c r="AD65" s="130"/>
    </row>
    <row r="66" spans="1:30" ht="13.5">
      <c r="A66" s="189">
        <v>64</v>
      </c>
      <c r="B66" s="189" t="s">
        <v>951</v>
      </c>
      <c r="C66" s="189" t="s">
        <v>952</v>
      </c>
      <c r="D66" s="189" t="s">
        <v>334</v>
      </c>
      <c r="E66" s="189">
        <v>40</v>
      </c>
      <c r="F66" s="189" t="s">
        <v>18</v>
      </c>
      <c r="G66" s="189">
        <v>4</v>
      </c>
      <c r="H66" s="189" t="s">
        <v>4020</v>
      </c>
      <c r="I66" s="189" t="s">
        <v>4386</v>
      </c>
      <c r="J66" s="189" t="s">
        <v>4387</v>
      </c>
      <c r="K66" s="189" t="s">
        <v>2004</v>
      </c>
      <c r="L66" s="189" t="s">
        <v>2005</v>
      </c>
      <c r="M66" s="148"/>
      <c r="N66" s="130"/>
      <c r="O66" s="154"/>
      <c r="P66" s="130"/>
      <c r="Q66" s="130"/>
      <c r="R66" s="140"/>
      <c r="S66" s="140"/>
      <c r="T66" s="141"/>
      <c r="U66" s="140"/>
      <c r="V66" s="130"/>
      <c r="W66" s="130"/>
      <c r="X66" s="137"/>
      <c r="Y66" s="130"/>
      <c r="Z66" s="130"/>
      <c r="AA66" s="130"/>
      <c r="AB66" s="130"/>
      <c r="AC66" s="130" t="str">
        <f>IF(基本情報登録!$D$10="","",IF(基本情報登録!$D$10='登録データ（男）'!F66,1,0))</f>
        <v/>
      </c>
      <c r="AD66" s="130"/>
    </row>
    <row r="67" spans="1:30" ht="13.5">
      <c r="A67" s="189">
        <v>65</v>
      </c>
      <c r="B67" s="189" t="s">
        <v>953</v>
      </c>
      <c r="C67" s="189" t="s">
        <v>954</v>
      </c>
      <c r="D67" s="189" t="s">
        <v>354</v>
      </c>
      <c r="E67" s="189">
        <v>41</v>
      </c>
      <c r="F67" s="189" t="s">
        <v>18</v>
      </c>
      <c r="G67" s="189">
        <v>4</v>
      </c>
      <c r="H67" s="189" t="s">
        <v>955</v>
      </c>
      <c r="I67" s="189" t="s">
        <v>4388</v>
      </c>
      <c r="J67" s="189" t="s">
        <v>4351</v>
      </c>
      <c r="K67" s="189" t="s">
        <v>2004</v>
      </c>
      <c r="L67" s="189" t="s">
        <v>2005</v>
      </c>
      <c r="M67" s="148"/>
      <c r="N67" s="130"/>
      <c r="O67" s="154"/>
      <c r="P67" s="130"/>
      <c r="Q67" s="130"/>
      <c r="R67" s="140"/>
      <c r="S67" s="140"/>
      <c r="T67" s="141"/>
      <c r="U67" s="140"/>
      <c r="V67" s="130"/>
      <c r="W67" s="130"/>
      <c r="X67" s="137"/>
      <c r="Y67" s="130"/>
      <c r="Z67" s="130"/>
      <c r="AA67" s="130"/>
      <c r="AB67" s="130"/>
      <c r="AC67" s="130" t="str">
        <f>IF(基本情報登録!$D$10="","",IF(基本情報登録!$D$10='登録データ（男）'!F67,1,0))</f>
        <v/>
      </c>
      <c r="AD67" s="130"/>
    </row>
    <row r="68" spans="1:30" ht="13.5">
      <c r="A68" s="189">
        <v>66</v>
      </c>
      <c r="B68" s="189" t="s">
        <v>956</v>
      </c>
      <c r="C68" s="189" t="s">
        <v>957</v>
      </c>
      <c r="D68" s="189" t="s">
        <v>334</v>
      </c>
      <c r="E68" s="189">
        <v>40</v>
      </c>
      <c r="F68" s="189" t="s">
        <v>18</v>
      </c>
      <c r="G68" s="189">
        <v>4</v>
      </c>
      <c r="H68" s="189" t="s">
        <v>958</v>
      </c>
      <c r="I68" s="189" t="s">
        <v>4389</v>
      </c>
      <c r="J68" s="189" t="s">
        <v>4390</v>
      </c>
      <c r="K68" s="189" t="s">
        <v>2004</v>
      </c>
      <c r="L68" s="189" t="s">
        <v>2005</v>
      </c>
      <c r="M68" s="148"/>
      <c r="N68" s="130"/>
      <c r="O68" s="154"/>
      <c r="P68" s="130"/>
      <c r="Q68" s="130"/>
      <c r="R68" s="140"/>
      <c r="S68" s="140"/>
      <c r="T68" s="141"/>
      <c r="U68" s="140"/>
      <c r="V68" s="130"/>
      <c r="W68" s="130"/>
      <c r="X68" s="137"/>
      <c r="Y68" s="130"/>
      <c r="Z68" s="130"/>
      <c r="AA68" s="130"/>
      <c r="AB68" s="130"/>
      <c r="AC68" s="130" t="str">
        <f>IF(基本情報登録!$D$10="","",IF(基本情報登録!$D$10='登録データ（男）'!F68,1,0))</f>
        <v/>
      </c>
      <c r="AD68" s="130"/>
    </row>
    <row r="69" spans="1:30" ht="13.5">
      <c r="A69" s="189">
        <v>67</v>
      </c>
      <c r="B69" s="189" t="s">
        <v>959</v>
      </c>
      <c r="C69" s="189" t="s">
        <v>960</v>
      </c>
      <c r="D69" s="189" t="s">
        <v>334</v>
      </c>
      <c r="E69" s="189">
        <v>40</v>
      </c>
      <c r="F69" s="189" t="s">
        <v>18</v>
      </c>
      <c r="G69" s="189">
        <v>4</v>
      </c>
      <c r="H69" s="189" t="s">
        <v>1592</v>
      </c>
      <c r="I69" s="189" t="s">
        <v>4391</v>
      </c>
      <c r="J69" s="189" t="s">
        <v>4392</v>
      </c>
      <c r="K69" s="189" t="s">
        <v>2004</v>
      </c>
      <c r="L69" s="189" t="s">
        <v>2005</v>
      </c>
      <c r="M69" s="148"/>
      <c r="N69" s="130"/>
      <c r="O69" s="154"/>
      <c r="P69" s="130"/>
      <c r="Q69" s="130"/>
      <c r="R69" s="140"/>
      <c r="S69" s="140"/>
      <c r="T69" s="141"/>
      <c r="U69" s="140"/>
      <c r="V69" s="130"/>
      <c r="W69" s="130"/>
      <c r="X69" s="137"/>
      <c r="Y69" s="130"/>
      <c r="Z69" s="130"/>
      <c r="AA69" s="130"/>
      <c r="AB69" s="130"/>
      <c r="AC69" s="130" t="str">
        <f>IF(基本情報登録!$D$10="","",IF(基本情報登録!$D$10='登録データ（男）'!F69,1,0))</f>
        <v/>
      </c>
      <c r="AD69" s="130"/>
    </row>
    <row r="70" spans="1:30" ht="13.5">
      <c r="A70" s="189">
        <v>68</v>
      </c>
      <c r="B70" s="189" t="s">
        <v>961</v>
      </c>
      <c r="C70" s="189" t="s">
        <v>962</v>
      </c>
      <c r="D70" s="189" t="s">
        <v>338</v>
      </c>
      <c r="E70" s="189">
        <v>44</v>
      </c>
      <c r="F70" s="189" t="s">
        <v>18</v>
      </c>
      <c r="G70" s="189">
        <v>4</v>
      </c>
      <c r="H70" s="189">
        <v>990604</v>
      </c>
      <c r="I70" s="189" t="s">
        <v>4393</v>
      </c>
      <c r="J70" s="189" t="s">
        <v>4394</v>
      </c>
      <c r="K70" s="189" t="s">
        <v>2004</v>
      </c>
      <c r="L70" s="189" t="s">
        <v>2005</v>
      </c>
      <c r="M70" s="148"/>
      <c r="N70" s="130"/>
      <c r="O70" s="154"/>
      <c r="P70" s="130"/>
      <c r="Q70" s="130"/>
      <c r="R70" s="140"/>
      <c r="S70" s="140"/>
      <c r="T70" s="141"/>
      <c r="U70" s="140"/>
      <c r="V70" s="130"/>
      <c r="W70" s="130"/>
      <c r="X70" s="137"/>
      <c r="Y70" s="130"/>
      <c r="Z70" s="130"/>
      <c r="AA70" s="130"/>
      <c r="AB70" s="130"/>
      <c r="AC70" s="130" t="str">
        <f>IF(基本情報登録!$D$10="","",IF(基本情報登録!$D$10='登録データ（男）'!F70,1,0))</f>
        <v/>
      </c>
      <c r="AD70" s="130"/>
    </row>
    <row r="71" spans="1:30" ht="13.5">
      <c r="A71" s="189">
        <v>69</v>
      </c>
      <c r="B71" s="189" t="s">
        <v>963</v>
      </c>
      <c r="C71" s="189" t="s">
        <v>964</v>
      </c>
      <c r="D71" s="189" t="s">
        <v>334</v>
      </c>
      <c r="E71" s="189">
        <v>40</v>
      </c>
      <c r="F71" s="189" t="s">
        <v>18</v>
      </c>
      <c r="G71" s="189">
        <v>4</v>
      </c>
      <c r="H71" s="189" t="s">
        <v>965</v>
      </c>
      <c r="I71" s="189" t="s">
        <v>4395</v>
      </c>
      <c r="J71" s="189" t="s">
        <v>4396</v>
      </c>
      <c r="K71" s="189" t="s">
        <v>2004</v>
      </c>
      <c r="L71" s="189" t="s">
        <v>2005</v>
      </c>
      <c r="M71" s="148"/>
      <c r="N71" s="130"/>
      <c r="O71" s="154"/>
      <c r="P71" s="130"/>
      <c r="Q71" s="130"/>
      <c r="R71" s="140"/>
      <c r="S71" s="140"/>
      <c r="T71" s="141"/>
      <c r="U71" s="140"/>
      <c r="V71" s="130"/>
      <c r="W71" s="130"/>
      <c r="X71" s="137"/>
      <c r="Y71" s="130"/>
      <c r="Z71" s="130"/>
      <c r="AA71" s="130"/>
      <c r="AB71" s="130"/>
      <c r="AC71" s="130" t="str">
        <f>IF(基本情報登録!$D$10="","",IF(基本情報登録!$D$10='登録データ（男）'!F71,1,0))</f>
        <v/>
      </c>
      <c r="AD71" s="130"/>
    </row>
    <row r="72" spans="1:30" ht="13.5">
      <c r="A72" s="189">
        <v>70</v>
      </c>
      <c r="B72" s="189" t="s">
        <v>966</v>
      </c>
      <c r="C72" s="189" t="s">
        <v>967</v>
      </c>
      <c r="D72" s="189" t="s">
        <v>465</v>
      </c>
      <c r="E72" s="189">
        <v>34</v>
      </c>
      <c r="F72" s="189" t="s">
        <v>18</v>
      </c>
      <c r="G72" s="189">
        <v>4</v>
      </c>
      <c r="H72" s="189" t="s">
        <v>4021</v>
      </c>
      <c r="I72" s="189" t="s">
        <v>4397</v>
      </c>
      <c r="J72" s="189" t="s">
        <v>4398</v>
      </c>
      <c r="K72" s="189" t="s">
        <v>2004</v>
      </c>
      <c r="L72" s="189" t="s">
        <v>2005</v>
      </c>
      <c r="M72" s="148"/>
      <c r="N72" s="130"/>
      <c r="O72" s="154"/>
      <c r="P72" s="130"/>
      <c r="Q72" s="130"/>
      <c r="R72" s="140"/>
      <c r="S72" s="140"/>
      <c r="T72" s="141"/>
      <c r="U72" s="140"/>
      <c r="V72" s="130"/>
      <c r="W72" s="130"/>
      <c r="X72" s="137"/>
      <c r="Y72" s="130"/>
      <c r="Z72" s="130"/>
      <c r="AA72" s="130"/>
      <c r="AB72" s="130"/>
      <c r="AC72" s="130" t="str">
        <f>IF(基本情報登録!$D$10="","",IF(基本情報登録!$D$10='登録データ（男）'!F72,1,0))</f>
        <v/>
      </c>
      <c r="AD72" s="130"/>
    </row>
    <row r="73" spans="1:30" ht="13.5">
      <c r="A73" s="189">
        <v>71</v>
      </c>
      <c r="B73" s="189" t="s">
        <v>968</v>
      </c>
      <c r="C73" s="189" t="s">
        <v>969</v>
      </c>
      <c r="D73" s="189" t="s">
        <v>648</v>
      </c>
      <c r="E73" s="189">
        <v>38</v>
      </c>
      <c r="F73" s="189" t="s">
        <v>18</v>
      </c>
      <c r="G73" s="189">
        <v>4</v>
      </c>
      <c r="H73" s="189" t="s">
        <v>4022</v>
      </c>
      <c r="I73" s="189" t="s">
        <v>4399</v>
      </c>
      <c r="J73" s="189" t="s">
        <v>4400</v>
      </c>
      <c r="K73" s="189" t="s">
        <v>2004</v>
      </c>
      <c r="L73" s="189" t="s">
        <v>2005</v>
      </c>
      <c r="M73" s="148"/>
      <c r="N73" s="130"/>
      <c r="O73" s="154"/>
      <c r="P73" s="130"/>
      <c r="Q73" s="130"/>
      <c r="R73" s="140"/>
      <c r="S73" s="140"/>
      <c r="T73" s="141"/>
      <c r="U73" s="140"/>
      <c r="V73" s="130"/>
      <c r="W73" s="130"/>
      <c r="X73" s="137"/>
      <c r="Y73" s="130"/>
      <c r="Z73" s="130"/>
      <c r="AA73" s="130"/>
      <c r="AB73" s="130"/>
      <c r="AC73" s="130" t="str">
        <f>IF(基本情報登録!$D$10="","",IF(基本情報登録!$D$10='登録データ（男）'!F73,1,0))</f>
        <v/>
      </c>
      <c r="AD73" s="130"/>
    </row>
    <row r="74" spans="1:30" ht="13.5">
      <c r="A74" s="189">
        <v>72</v>
      </c>
      <c r="B74" s="189" t="s">
        <v>970</v>
      </c>
      <c r="C74" s="189" t="s">
        <v>3182</v>
      </c>
      <c r="D74" s="189" t="s">
        <v>594</v>
      </c>
      <c r="E74" s="189">
        <v>28</v>
      </c>
      <c r="F74" s="189" t="s">
        <v>18</v>
      </c>
      <c r="G74" s="189">
        <v>4</v>
      </c>
      <c r="H74" s="189" t="s">
        <v>971</v>
      </c>
      <c r="I74" s="189" t="s">
        <v>4401</v>
      </c>
      <c r="J74" s="189" t="s">
        <v>4402</v>
      </c>
      <c r="K74" s="189" t="s">
        <v>2004</v>
      </c>
      <c r="L74" s="189" t="s">
        <v>2005</v>
      </c>
      <c r="M74" s="148"/>
      <c r="N74" s="130"/>
      <c r="O74" s="154"/>
      <c r="P74" s="130"/>
      <c r="Q74" s="130"/>
      <c r="R74" s="140"/>
      <c r="S74" s="140"/>
      <c r="T74" s="141"/>
      <c r="U74" s="140"/>
      <c r="V74" s="130"/>
      <c r="W74" s="130"/>
      <c r="X74" s="137"/>
      <c r="Y74" s="130"/>
      <c r="Z74" s="130"/>
      <c r="AA74" s="130"/>
      <c r="AB74" s="130"/>
      <c r="AC74" s="130" t="str">
        <f>IF(基本情報登録!$D$10="","",IF(基本情報登録!$D$10='登録データ（男）'!F74,1,0))</f>
        <v/>
      </c>
      <c r="AD74" s="130"/>
    </row>
    <row r="75" spans="1:30" ht="13.5">
      <c r="A75" s="189">
        <v>73</v>
      </c>
      <c r="B75" s="189" t="s">
        <v>974</v>
      </c>
      <c r="C75" s="189" t="s">
        <v>975</v>
      </c>
      <c r="D75" s="189" t="s">
        <v>349</v>
      </c>
      <c r="E75" s="189">
        <v>46</v>
      </c>
      <c r="F75" s="189" t="s">
        <v>18</v>
      </c>
      <c r="G75" s="189">
        <v>4</v>
      </c>
      <c r="H75" s="189" t="s">
        <v>484</v>
      </c>
      <c r="I75" s="189" t="s">
        <v>4403</v>
      </c>
      <c r="J75" s="189" t="s">
        <v>4299</v>
      </c>
      <c r="K75" s="189" t="s">
        <v>2004</v>
      </c>
      <c r="L75" s="189" t="s">
        <v>2005</v>
      </c>
      <c r="M75" s="148"/>
      <c r="N75" s="130"/>
      <c r="O75" s="154"/>
      <c r="P75" s="130"/>
      <c r="Q75" s="130"/>
      <c r="R75" s="140"/>
      <c r="S75" s="140"/>
      <c r="T75" s="141"/>
      <c r="U75" s="140"/>
      <c r="V75" s="130"/>
      <c r="W75" s="130"/>
      <c r="X75" s="137"/>
      <c r="Y75" s="130"/>
      <c r="Z75" s="130"/>
      <c r="AA75" s="130"/>
      <c r="AB75" s="130"/>
      <c r="AC75" s="130" t="str">
        <f>IF(基本情報登録!$D$10="","",IF(基本情報登録!$D$10='登録データ（男）'!F75,1,0))</f>
        <v/>
      </c>
      <c r="AD75" s="130"/>
    </row>
    <row r="76" spans="1:30" ht="13.5">
      <c r="A76" s="189">
        <v>74</v>
      </c>
      <c r="B76" s="189" t="s">
        <v>976</v>
      </c>
      <c r="C76" s="189" t="s">
        <v>977</v>
      </c>
      <c r="D76" s="189" t="s">
        <v>334</v>
      </c>
      <c r="E76" s="189">
        <v>40</v>
      </c>
      <c r="F76" s="189" t="s">
        <v>18</v>
      </c>
      <c r="G76" s="189">
        <v>4</v>
      </c>
      <c r="H76" s="189" t="s">
        <v>855</v>
      </c>
      <c r="I76" s="189" t="s">
        <v>4404</v>
      </c>
      <c r="J76" s="189" t="s">
        <v>4405</v>
      </c>
      <c r="K76" s="189" t="s">
        <v>2004</v>
      </c>
      <c r="L76" s="189" t="s">
        <v>2005</v>
      </c>
      <c r="M76" s="148"/>
      <c r="N76" s="130"/>
      <c r="O76" s="154"/>
      <c r="P76" s="130"/>
      <c r="Q76" s="130"/>
      <c r="R76" s="140"/>
      <c r="S76" s="140"/>
      <c r="T76" s="141"/>
      <c r="U76" s="140"/>
      <c r="V76" s="130"/>
      <c r="W76" s="130"/>
      <c r="X76" s="137"/>
      <c r="Y76" s="130"/>
      <c r="Z76" s="130"/>
      <c r="AA76" s="130"/>
      <c r="AB76" s="130"/>
      <c r="AC76" s="130" t="str">
        <f>IF(基本情報登録!$D$10="","",IF(基本情報登録!$D$10='登録データ（男）'!F76,1,0))</f>
        <v/>
      </c>
      <c r="AD76" s="130"/>
    </row>
    <row r="77" spans="1:30" ht="13.5">
      <c r="A77" s="189">
        <v>75</v>
      </c>
      <c r="B77" s="189" t="s">
        <v>978</v>
      </c>
      <c r="C77" s="189" t="s">
        <v>979</v>
      </c>
      <c r="D77" s="189" t="s">
        <v>336</v>
      </c>
      <c r="E77" s="189">
        <v>42</v>
      </c>
      <c r="F77" s="189" t="s">
        <v>18</v>
      </c>
      <c r="G77" s="189">
        <v>4</v>
      </c>
      <c r="H77" s="189" t="s">
        <v>980</v>
      </c>
      <c r="I77" s="189" t="s">
        <v>4406</v>
      </c>
      <c r="J77" s="189" t="s">
        <v>4407</v>
      </c>
      <c r="K77" s="189" t="s">
        <v>2004</v>
      </c>
      <c r="L77" s="189" t="s">
        <v>2005</v>
      </c>
      <c r="M77" s="148"/>
      <c r="N77" s="130"/>
      <c r="O77" s="154"/>
      <c r="P77" s="130"/>
      <c r="Q77" s="130"/>
      <c r="R77" s="140"/>
      <c r="S77" s="140"/>
      <c r="T77" s="141"/>
      <c r="U77" s="140"/>
      <c r="V77" s="130"/>
      <c r="W77" s="130"/>
      <c r="X77" s="137"/>
      <c r="Y77" s="130"/>
      <c r="Z77" s="130"/>
      <c r="AA77" s="130"/>
      <c r="AB77" s="130"/>
      <c r="AC77" s="130" t="str">
        <f>IF(基本情報登録!$D$10="","",IF(基本情報登録!$D$10='登録データ（男）'!F77,1,0))</f>
        <v/>
      </c>
      <c r="AD77" s="130"/>
    </row>
    <row r="78" spans="1:30" ht="13.5">
      <c r="A78" s="189">
        <v>76</v>
      </c>
      <c r="B78" s="189" t="s">
        <v>981</v>
      </c>
      <c r="C78" s="189" t="s">
        <v>982</v>
      </c>
      <c r="D78" s="189" t="s">
        <v>349</v>
      </c>
      <c r="E78" s="189">
        <v>46</v>
      </c>
      <c r="F78" s="189" t="s">
        <v>18</v>
      </c>
      <c r="G78" s="189">
        <v>4</v>
      </c>
      <c r="H78" s="189" t="s">
        <v>4023</v>
      </c>
      <c r="I78" s="189" t="s">
        <v>4408</v>
      </c>
      <c r="J78" s="189" t="s">
        <v>4409</v>
      </c>
      <c r="K78" s="189" t="s">
        <v>2004</v>
      </c>
      <c r="L78" s="189" t="s">
        <v>2005</v>
      </c>
      <c r="M78" s="148"/>
      <c r="N78" s="130"/>
      <c r="O78" s="154"/>
      <c r="P78" s="130"/>
      <c r="Q78" s="130"/>
      <c r="R78" s="140"/>
      <c r="S78" s="140"/>
      <c r="T78" s="141"/>
      <c r="U78" s="140"/>
      <c r="V78" s="130"/>
      <c r="W78" s="130"/>
      <c r="X78" s="137"/>
      <c r="Y78" s="130"/>
      <c r="Z78" s="130"/>
      <c r="AA78" s="130"/>
      <c r="AB78" s="130"/>
      <c r="AC78" s="130" t="str">
        <f>IF(基本情報登録!$D$10="","",IF(基本情報登録!$D$10='登録データ（男）'!F78,1,0))</f>
        <v/>
      </c>
      <c r="AD78" s="130"/>
    </row>
    <row r="79" spans="1:30" ht="13.5">
      <c r="A79" s="189">
        <v>77</v>
      </c>
      <c r="B79" s="189" t="s">
        <v>984</v>
      </c>
      <c r="C79" s="189" t="s">
        <v>985</v>
      </c>
      <c r="D79" s="189" t="s">
        <v>349</v>
      </c>
      <c r="E79" s="189">
        <v>46</v>
      </c>
      <c r="F79" s="189" t="s">
        <v>18</v>
      </c>
      <c r="G79" s="189">
        <v>4</v>
      </c>
      <c r="H79" s="189" t="s">
        <v>379</v>
      </c>
      <c r="I79" s="189" t="s">
        <v>4410</v>
      </c>
      <c r="J79" s="189" t="s">
        <v>4411</v>
      </c>
      <c r="K79" s="189" t="s">
        <v>2004</v>
      </c>
      <c r="L79" s="189" t="s">
        <v>2005</v>
      </c>
      <c r="M79" s="148"/>
      <c r="N79" s="130"/>
      <c r="O79" s="154"/>
      <c r="P79" s="130"/>
      <c r="Q79" s="130"/>
      <c r="R79" s="140"/>
      <c r="S79" s="140"/>
      <c r="T79" s="141"/>
      <c r="U79" s="140"/>
      <c r="V79" s="130"/>
      <c r="W79" s="130"/>
      <c r="X79" s="137"/>
      <c r="Y79" s="130"/>
      <c r="Z79" s="130"/>
      <c r="AA79" s="130"/>
      <c r="AB79" s="130"/>
      <c r="AC79" s="130" t="str">
        <f>IF(基本情報登録!$D$10="","",IF(基本情報登録!$D$10='登録データ（男）'!F79,1,0))</f>
        <v/>
      </c>
      <c r="AD79" s="130"/>
    </row>
    <row r="80" spans="1:30" ht="13.5">
      <c r="A80" s="189">
        <v>78</v>
      </c>
      <c r="B80" s="189" t="s">
        <v>986</v>
      </c>
      <c r="C80" s="189" t="s">
        <v>987</v>
      </c>
      <c r="D80" s="189" t="s">
        <v>465</v>
      </c>
      <c r="E80" s="189">
        <v>34</v>
      </c>
      <c r="F80" s="189" t="s">
        <v>18</v>
      </c>
      <c r="G80" s="189">
        <v>4</v>
      </c>
      <c r="H80" s="189" t="s">
        <v>988</v>
      </c>
      <c r="I80" s="189" t="s">
        <v>4412</v>
      </c>
      <c r="J80" s="189" t="s">
        <v>4344</v>
      </c>
      <c r="K80" s="189" t="s">
        <v>2004</v>
      </c>
      <c r="L80" s="189" t="s">
        <v>2005</v>
      </c>
      <c r="M80" s="148"/>
      <c r="N80" s="130"/>
      <c r="O80" s="154"/>
      <c r="P80" s="130"/>
      <c r="Q80" s="130"/>
      <c r="R80" s="140"/>
      <c r="S80" s="140"/>
      <c r="T80" s="141"/>
      <c r="U80" s="140"/>
      <c r="V80" s="130"/>
      <c r="W80" s="130"/>
      <c r="X80" s="137"/>
      <c r="Y80" s="130"/>
      <c r="Z80" s="130"/>
      <c r="AA80" s="130"/>
      <c r="AB80" s="130"/>
      <c r="AC80" s="130" t="str">
        <f>IF(基本情報登録!$D$10="","",IF(基本情報登録!$D$10='登録データ（男）'!F80,1,0))</f>
        <v/>
      </c>
      <c r="AD80" s="130"/>
    </row>
    <row r="81" spans="1:30" ht="13.5">
      <c r="A81" s="189">
        <v>79</v>
      </c>
      <c r="B81" s="189" t="s">
        <v>989</v>
      </c>
      <c r="C81" s="189" t="s">
        <v>990</v>
      </c>
      <c r="D81" s="189" t="s">
        <v>334</v>
      </c>
      <c r="E81" s="189">
        <v>40</v>
      </c>
      <c r="F81" s="189" t="s">
        <v>18</v>
      </c>
      <c r="G81" s="189">
        <v>4</v>
      </c>
      <c r="H81" s="189" t="s">
        <v>4024</v>
      </c>
      <c r="I81" s="189" t="s">
        <v>4413</v>
      </c>
      <c r="J81" s="189" t="s">
        <v>4414</v>
      </c>
      <c r="K81" s="189" t="s">
        <v>2004</v>
      </c>
      <c r="L81" s="189" t="s">
        <v>2005</v>
      </c>
      <c r="M81" s="148"/>
      <c r="N81" s="130"/>
      <c r="O81" s="154"/>
      <c r="P81" s="130"/>
      <c r="Q81" s="130"/>
      <c r="R81" s="140"/>
      <c r="S81" s="140"/>
      <c r="T81" s="141"/>
      <c r="U81" s="140"/>
      <c r="V81" s="130"/>
      <c r="W81" s="130"/>
      <c r="X81" s="137"/>
      <c r="Y81" s="130"/>
      <c r="Z81" s="130"/>
      <c r="AA81" s="130"/>
      <c r="AB81" s="130"/>
      <c r="AC81" s="130" t="str">
        <f>IF(基本情報登録!$D$10="","",IF(基本情報登録!$D$10='登録データ（男）'!F81,1,0))</f>
        <v/>
      </c>
      <c r="AD81" s="130"/>
    </row>
    <row r="82" spans="1:30" ht="13.5">
      <c r="A82" s="189">
        <v>80</v>
      </c>
      <c r="B82" s="189" t="s">
        <v>991</v>
      </c>
      <c r="C82" s="189" t="s">
        <v>992</v>
      </c>
      <c r="D82" s="189" t="s">
        <v>334</v>
      </c>
      <c r="E82" s="189">
        <v>40</v>
      </c>
      <c r="F82" s="189" t="s">
        <v>18</v>
      </c>
      <c r="G82" s="189">
        <v>4</v>
      </c>
      <c r="H82" s="189" t="s">
        <v>824</v>
      </c>
      <c r="I82" s="189" t="s">
        <v>4415</v>
      </c>
      <c r="J82" s="189" t="s">
        <v>4416</v>
      </c>
      <c r="K82" s="189" t="s">
        <v>2004</v>
      </c>
      <c r="L82" s="189" t="s">
        <v>2005</v>
      </c>
      <c r="M82" s="148"/>
      <c r="N82" s="130"/>
      <c r="O82" s="154"/>
      <c r="P82" s="130"/>
      <c r="Q82" s="130"/>
      <c r="R82" s="140"/>
      <c r="S82" s="140"/>
      <c r="T82" s="141"/>
      <c r="U82" s="140"/>
      <c r="V82" s="130"/>
      <c r="W82" s="130"/>
      <c r="X82" s="137"/>
      <c r="Y82" s="130"/>
      <c r="Z82" s="130"/>
      <c r="AA82" s="130"/>
      <c r="AB82" s="130"/>
      <c r="AC82" s="130" t="str">
        <f>IF(基本情報登録!$D$10="","",IF(基本情報登録!$D$10='登録データ（男）'!F82,1,0))</f>
        <v/>
      </c>
      <c r="AD82" s="130"/>
    </row>
    <row r="83" spans="1:30" ht="13.5">
      <c r="A83" s="189">
        <v>81</v>
      </c>
      <c r="B83" s="189" t="s">
        <v>993</v>
      </c>
      <c r="C83" s="189" t="s">
        <v>994</v>
      </c>
      <c r="D83" s="189" t="s">
        <v>334</v>
      </c>
      <c r="E83" s="189">
        <v>40</v>
      </c>
      <c r="F83" s="189" t="s">
        <v>18</v>
      </c>
      <c r="G83" s="189">
        <v>4</v>
      </c>
      <c r="H83" s="189" t="s">
        <v>520</v>
      </c>
      <c r="I83" s="189" t="s">
        <v>4417</v>
      </c>
      <c r="J83" s="189" t="s">
        <v>4418</v>
      </c>
      <c r="K83" s="189" t="s">
        <v>2004</v>
      </c>
      <c r="L83" s="189" t="s">
        <v>2005</v>
      </c>
      <c r="M83" s="148"/>
      <c r="N83" s="130"/>
      <c r="O83" s="154"/>
      <c r="P83" s="130"/>
      <c r="Q83" s="130"/>
      <c r="R83" s="140"/>
      <c r="S83" s="140"/>
      <c r="T83" s="141"/>
      <c r="U83" s="140"/>
      <c r="V83" s="130"/>
      <c r="W83" s="130"/>
      <c r="X83" s="137"/>
      <c r="Y83" s="130"/>
      <c r="Z83" s="130"/>
      <c r="AA83" s="130"/>
      <c r="AB83" s="130"/>
      <c r="AC83" s="130" t="str">
        <f>IF(基本情報登録!$D$10="","",IF(基本情報登録!$D$10='登録データ（男）'!F83,1,0))</f>
        <v/>
      </c>
      <c r="AD83" s="130"/>
    </row>
    <row r="84" spans="1:30" ht="13.5">
      <c r="A84" s="189">
        <v>82</v>
      </c>
      <c r="B84" s="189" t="s">
        <v>995</v>
      </c>
      <c r="C84" s="189" t="s">
        <v>996</v>
      </c>
      <c r="D84" s="189" t="s">
        <v>336</v>
      </c>
      <c r="E84" s="189">
        <v>42</v>
      </c>
      <c r="F84" s="189" t="s">
        <v>18</v>
      </c>
      <c r="G84" s="189">
        <v>4</v>
      </c>
      <c r="H84" s="189" t="s">
        <v>1381</v>
      </c>
      <c r="I84" s="189" t="s">
        <v>4419</v>
      </c>
      <c r="J84" s="189" t="s">
        <v>4420</v>
      </c>
      <c r="K84" s="189" t="s">
        <v>2004</v>
      </c>
      <c r="L84" s="189" t="s">
        <v>2005</v>
      </c>
      <c r="M84" s="148"/>
      <c r="N84" s="130"/>
      <c r="O84" s="154"/>
      <c r="P84" s="130"/>
      <c r="Q84" s="130"/>
      <c r="R84" s="140"/>
      <c r="S84" s="140"/>
      <c r="T84" s="141"/>
      <c r="U84" s="140"/>
      <c r="V84" s="130"/>
      <c r="W84" s="130"/>
      <c r="X84" s="137"/>
      <c r="Y84" s="130"/>
      <c r="Z84" s="130"/>
      <c r="AA84" s="130"/>
      <c r="AB84" s="130"/>
      <c r="AC84" s="130" t="str">
        <f>IF(基本情報登録!$D$10="","",IF(基本情報登録!$D$10='登録データ（男）'!F84,1,0))</f>
        <v/>
      </c>
      <c r="AD84" s="130"/>
    </row>
    <row r="85" spans="1:30" ht="13.5">
      <c r="A85" s="189">
        <v>83</v>
      </c>
      <c r="B85" s="189" t="s">
        <v>997</v>
      </c>
      <c r="C85" s="189" t="s">
        <v>998</v>
      </c>
      <c r="D85" s="189" t="s">
        <v>334</v>
      </c>
      <c r="E85" s="189">
        <v>40</v>
      </c>
      <c r="F85" s="189" t="s">
        <v>18</v>
      </c>
      <c r="G85" s="189">
        <v>4</v>
      </c>
      <c r="H85" s="189">
        <v>990731</v>
      </c>
      <c r="I85" s="189" t="s">
        <v>4421</v>
      </c>
      <c r="J85" s="189" t="s">
        <v>4281</v>
      </c>
      <c r="K85" s="189" t="s">
        <v>2004</v>
      </c>
      <c r="L85" s="189" t="s">
        <v>2005</v>
      </c>
      <c r="M85" s="148"/>
      <c r="N85" s="130"/>
      <c r="O85" s="154"/>
      <c r="P85" s="130"/>
      <c r="Q85" s="130"/>
      <c r="R85" s="140"/>
      <c r="S85" s="140"/>
      <c r="T85" s="141"/>
      <c r="U85" s="140"/>
      <c r="V85" s="130"/>
      <c r="W85" s="130"/>
      <c r="X85" s="137"/>
      <c r="Y85" s="130"/>
      <c r="Z85" s="130"/>
      <c r="AA85" s="130"/>
      <c r="AB85" s="130"/>
      <c r="AC85" s="130" t="str">
        <f>IF(基本情報登録!$D$10="","",IF(基本情報登録!$D$10='登録データ（男）'!F85,1,0))</f>
        <v/>
      </c>
      <c r="AD85" s="130"/>
    </row>
    <row r="86" spans="1:30" ht="13.5">
      <c r="A86" s="189">
        <v>84</v>
      </c>
      <c r="B86" s="189" t="s">
        <v>999</v>
      </c>
      <c r="C86" s="189" t="s">
        <v>1000</v>
      </c>
      <c r="D86" s="189" t="s">
        <v>334</v>
      </c>
      <c r="E86" s="189">
        <v>40</v>
      </c>
      <c r="F86" s="189" t="s">
        <v>18</v>
      </c>
      <c r="G86" s="189">
        <v>4</v>
      </c>
      <c r="H86" s="189" t="s">
        <v>4025</v>
      </c>
      <c r="I86" s="189" t="s">
        <v>4422</v>
      </c>
      <c r="J86" s="189" t="s">
        <v>4362</v>
      </c>
      <c r="K86" s="189" t="s">
        <v>2004</v>
      </c>
      <c r="L86" s="189" t="s">
        <v>2005</v>
      </c>
      <c r="M86" s="148"/>
      <c r="N86" s="130"/>
      <c r="O86" s="154"/>
      <c r="P86" s="130"/>
      <c r="Q86" s="130"/>
      <c r="R86" s="140"/>
      <c r="S86" s="140"/>
      <c r="T86" s="141"/>
      <c r="U86" s="140"/>
      <c r="V86" s="130"/>
      <c r="W86" s="130"/>
      <c r="X86" s="137"/>
      <c r="Y86" s="130"/>
      <c r="Z86" s="130"/>
      <c r="AA86" s="130"/>
      <c r="AB86" s="130"/>
      <c r="AC86" s="130" t="str">
        <f>IF(基本情報登録!$D$10="","",IF(基本情報登録!$D$10='登録データ（男）'!F86,1,0))</f>
        <v/>
      </c>
      <c r="AD86" s="130"/>
    </row>
    <row r="87" spans="1:30" ht="13.5">
      <c r="A87" s="189">
        <v>85</v>
      </c>
      <c r="B87" s="189" t="s">
        <v>3183</v>
      </c>
      <c r="C87" s="189" t="s">
        <v>1001</v>
      </c>
      <c r="D87" s="189" t="s">
        <v>349</v>
      </c>
      <c r="E87" s="189">
        <v>46</v>
      </c>
      <c r="F87" s="189" t="s">
        <v>18</v>
      </c>
      <c r="G87" s="189">
        <v>4</v>
      </c>
      <c r="H87" s="189" t="s">
        <v>933</v>
      </c>
      <c r="I87" s="189" t="s">
        <v>4423</v>
      </c>
      <c r="J87" s="189" t="s">
        <v>4424</v>
      </c>
      <c r="K87" s="189" t="s">
        <v>2004</v>
      </c>
      <c r="L87" s="189" t="s">
        <v>2005</v>
      </c>
      <c r="M87" s="148"/>
      <c r="N87" s="130"/>
      <c r="O87" s="154"/>
      <c r="P87" s="130"/>
      <c r="Q87" s="130"/>
      <c r="R87" s="140"/>
      <c r="S87" s="140"/>
      <c r="T87" s="141"/>
      <c r="U87" s="140"/>
      <c r="V87" s="130"/>
      <c r="W87" s="130"/>
      <c r="X87" s="137"/>
      <c r="Y87" s="130"/>
      <c r="Z87" s="130"/>
      <c r="AA87" s="130"/>
      <c r="AB87" s="130"/>
      <c r="AC87" s="130" t="str">
        <f>IF(基本情報登録!$D$10="","",IF(基本情報登録!$D$10='登録データ（男）'!F87,1,0))</f>
        <v/>
      </c>
      <c r="AD87" s="130"/>
    </row>
    <row r="88" spans="1:30" ht="13.5">
      <c r="A88" s="189">
        <v>86</v>
      </c>
      <c r="B88" s="189" t="s">
        <v>1002</v>
      </c>
      <c r="C88" s="189" t="s">
        <v>1003</v>
      </c>
      <c r="D88" s="189" t="s">
        <v>334</v>
      </c>
      <c r="E88" s="189">
        <v>40</v>
      </c>
      <c r="F88" s="189" t="s">
        <v>18</v>
      </c>
      <c r="G88" s="189">
        <v>4</v>
      </c>
      <c r="H88" s="189" t="s">
        <v>4026</v>
      </c>
      <c r="I88" s="189" t="s">
        <v>4425</v>
      </c>
      <c r="J88" s="189" t="s">
        <v>4426</v>
      </c>
      <c r="K88" s="189" t="s">
        <v>2004</v>
      </c>
      <c r="L88" s="189" t="s">
        <v>2005</v>
      </c>
      <c r="M88" s="148"/>
      <c r="N88" s="130"/>
      <c r="O88" s="154"/>
      <c r="P88" s="130"/>
      <c r="Q88" s="130"/>
      <c r="R88" s="146"/>
      <c r="S88" s="146"/>
      <c r="T88" s="153"/>
      <c r="U88" s="146"/>
      <c r="V88" s="130"/>
      <c r="W88" s="130"/>
      <c r="X88" s="137"/>
      <c r="Y88" s="130"/>
      <c r="Z88" s="130"/>
      <c r="AA88" s="130"/>
      <c r="AB88" s="130"/>
      <c r="AC88" s="130" t="str">
        <f>IF(基本情報登録!$D$10="","",IF(基本情報登録!$D$10='登録データ（男）'!F88,1,0))</f>
        <v/>
      </c>
      <c r="AD88" s="130"/>
    </row>
    <row r="89" spans="1:30" ht="13.5">
      <c r="A89" s="189">
        <v>87</v>
      </c>
      <c r="B89" s="189" t="s">
        <v>1004</v>
      </c>
      <c r="C89" s="189" t="s">
        <v>1005</v>
      </c>
      <c r="D89" s="189" t="s">
        <v>336</v>
      </c>
      <c r="E89" s="189">
        <v>42</v>
      </c>
      <c r="F89" s="189" t="s">
        <v>18</v>
      </c>
      <c r="G89" s="189">
        <v>4</v>
      </c>
      <c r="H89" s="189" t="s">
        <v>1913</v>
      </c>
      <c r="I89" s="189" t="s">
        <v>4427</v>
      </c>
      <c r="J89" s="189" t="s">
        <v>4428</v>
      </c>
      <c r="K89" s="189" t="s">
        <v>2004</v>
      </c>
      <c r="L89" s="189" t="s">
        <v>2005</v>
      </c>
      <c r="M89" s="148"/>
      <c r="N89" s="130"/>
      <c r="O89" s="154"/>
      <c r="P89" s="130"/>
      <c r="Q89" s="130"/>
      <c r="R89" s="140"/>
      <c r="S89" s="140"/>
      <c r="T89" s="141"/>
      <c r="U89" s="140"/>
      <c r="V89" s="130"/>
      <c r="W89" s="130"/>
      <c r="X89" s="137"/>
      <c r="Y89" s="130"/>
      <c r="Z89" s="130"/>
      <c r="AA89" s="130"/>
      <c r="AB89" s="130"/>
      <c r="AC89" s="130" t="str">
        <f>IF(基本情報登録!$D$10="","",IF(基本情報登録!$D$10='登録データ（男）'!F89,1,0))</f>
        <v/>
      </c>
      <c r="AD89" s="130"/>
    </row>
    <row r="90" spans="1:30" ht="13.5">
      <c r="A90" s="189">
        <v>88</v>
      </c>
      <c r="B90" s="189" t="s">
        <v>1006</v>
      </c>
      <c r="C90" s="189" t="s">
        <v>1007</v>
      </c>
      <c r="D90" s="189" t="s">
        <v>338</v>
      </c>
      <c r="E90" s="189">
        <v>44</v>
      </c>
      <c r="F90" s="189" t="s">
        <v>18</v>
      </c>
      <c r="G90" s="189">
        <v>4</v>
      </c>
      <c r="H90" s="189" t="s">
        <v>382</v>
      </c>
      <c r="I90" s="189" t="s">
        <v>4429</v>
      </c>
      <c r="J90" s="189" t="s">
        <v>4430</v>
      </c>
      <c r="K90" s="189" t="s">
        <v>2004</v>
      </c>
      <c r="L90" s="189" t="s">
        <v>2005</v>
      </c>
      <c r="M90" s="148"/>
      <c r="N90" s="130"/>
      <c r="O90" s="154"/>
      <c r="P90" s="130"/>
      <c r="Q90" s="130"/>
      <c r="R90" s="140"/>
      <c r="S90" s="140"/>
      <c r="T90" s="141"/>
      <c r="U90" s="140"/>
      <c r="V90" s="130"/>
      <c r="W90" s="130"/>
      <c r="X90" s="137"/>
      <c r="Y90" s="130"/>
      <c r="Z90" s="130"/>
      <c r="AA90" s="130"/>
      <c r="AB90" s="130"/>
      <c r="AC90" s="130" t="str">
        <f>IF(基本情報登録!$D$10="","",IF(基本情報登録!$D$10='登録データ（男）'!F90,1,0))</f>
        <v/>
      </c>
      <c r="AD90" s="130"/>
    </row>
    <row r="91" spans="1:30" ht="13.5">
      <c r="A91" s="189">
        <v>89</v>
      </c>
      <c r="B91" s="189" t="s">
        <v>1008</v>
      </c>
      <c r="C91" s="189" t="s">
        <v>1009</v>
      </c>
      <c r="D91" s="189" t="s">
        <v>336</v>
      </c>
      <c r="E91" s="189">
        <v>42</v>
      </c>
      <c r="F91" s="189" t="s">
        <v>18</v>
      </c>
      <c r="G91" s="189">
        <v>4</v>
      </c>
      <c r="H91" s="189" t="s">
        <v>1592</v>
      </c>
      <c r="I91" s="189" t="s">
        <v>4431</v>
      </c>
      <c r="J91" s="189" t="s">
        <v>4432</v>
      </c>
      <c r="K91" s="189" t="s">
        <v>2004</v>
      </c>
      <c r="L91" s="189" t="s">
        <v>2005</v>
      </c>
      <c r="M91" s="148"/>
      <c r="N91" s="130"/>
      <c r="O91" s="154"/>
      <c r="P91" s="130"/>
      <c r="Q91" s="130"/>
      <c r="R91" s="140"/>
      <c r="S91" s="140"/>
      <c r="T91" s="141"/>
      <c r="U91" s="140"/>
      <c r="V91" s="130"/>
      <c r="W91" s="130"/>
      <c r="X91" s="137"/>
      <c r="Y91" s="130"/>
      <c r="Z91" s="130"/>
      <c r="AA91" s="130"/>
      <c r="AB91" s="130"/>
      <c r="AC91" s="130" t="str">
        <f>IF(基本情報登録!$D$10="","",IF(基本情報登録!$D$10='登録データ（男）'!F91,1,0))</f>
        <v/>
      </c>
      <c r="AD91" s="130"/>
    </row>
    <row r="92" spans="1:30" ht="13.5">
      <c r="A92" s="189">
        <v>90</v>
      </c>
      <c r="B92" s="189" t="s">
        <v>1010</v>
      </c>
      <c r="C92" s="189" t="s">
        <v>1011</v>
      </c>
      <c r="D92" s="189" t="s">
        <v>594</v>
      </c>
      <c r="E92" s="189">
        <v>28</v>
      </c>
      <c r="F92" s="189" t="s">
        <v>18</v>
      </c>
      <c r="G92" s="189">
        <v>4</v>
      </c>
      <c r="H92" s="189" t="s">
        <v>356</v>
      </c>
      <c r="I92" s="189" t="s">
        <v>4433</v>
      </c>
      <c r="J92" s="189" t="s">
        <v>4434</v>
      </c>
      <c r="K92" s="189" t="s">
        <v>2004</v>
      </c>
      <c r="L92" s="189" t="s">
        <v>2005</v>
      </c>
      <c r="M92" s="148"/>
      <c r="N92" s="130"/>
      <c r="O92" s="154"/>
      <c r="P92" s="130"/>
      <c r="Q92" s="130"/>
      <c r="R92" s="140"/>
      <c r="S92" s="140"/>
      <c r="T92" s="141"/>
      <c r="U92" s="140"/>
      <c r="V92" s="130"/>
      <c r="W92" s="130"/>
      <c r="X92" s="137"/>
      <c r="Y92" s="130"/>
      <c r="Z92" s="130"/>
      <c r="AA92" s="130"/>
      <c r="AB92" s="130"/>
      <c r="AC92" s="130" t="str">
        <f>IF(基本情報登録!$D$10="","",IF(基本情報登録!$D$10='登録データ（男）'!F92,1,0))</f>
        <v/>
      </c>
      <c r="AD92" s="130"/>
    </row>
    <row r="93" spans="1:30">
      <c r="A93" s="189">
        <v>91</v>
      </c>
      <c r="B93" s="189" t="s">
        <v>1012</v>
      </c>
      <c r="C93" s="189" t="s">
        <v>1013</v>
      </c>
      <c r="D93" s="189" t="s">
        <v>338</v>
      </c>
      <c r="E93" s="189">
        <v>44</v>
      </c>
      <c r="F93" s="189" t="s">
        <v>18</v>
      </c>
      <c r="G93" s="189">
        <v>4</v>
      </c>
      <c r="H93" s="189" t="s">
        <v>4027</v>
      </c>
      <c r="I93" s="189" t="s">
        <v>4435</v>
      </c>
      <c r="J93" s="189" t="s">
        <v>4436</v>
      </c>
      <c r="K93" s="189" t="s">
        <v>2004</v>
      </c>
      <c r="L93" s="189" t="s">
        <v>2005</v>
      </c>
      <c r="M93" s="148"/>
      <c r="N93" s="130"/>
      <c r="O93" s="154"/>
      <c r="P93" s="130"/>
      <c r="Q93" s="130"/>
      <c r="R93" s="140"/>
      <c r="S93" s="140"/>
      <c r="T93" s="155"/>
      <c r="U93" s="140"/>
      <c r="V93" s="130"/>
      <c r="W93" s="130"/>
      <c r="X93" s="137"/>
      <c r="Y93" s="130"/>
      <c r="Z93" s="130"/>
      <c r="AA93" s="130"/>
      <c r="AB93" s="130"/>
      <c r="AC93" s="130" t="str">
        <f>IF(基本情報登録!$D$10="","",IF(基本情報登録!$D$10='登録データ（男）'!F93,1,0))</f>
        <v/>
      </c>
      <c r="AD93" s="130"/>
    </row>
    <row r="94" spans="1:30" ht="13.5">
      <c r="A94" s="189">
        <v>92</v>
      </c>
      <c r="B94" s="189" t="s">
        <v>1014</v>
      </c>
      <c r="C94" s="189" t="s">
        <v>1015</v>
      </c>
      <c r="D94" s="189" t="s">
        <v>334</v>
      </c>
      <c r="E94" s="189">
        <v>40</v>
      </c>
      <c r="F94" s="189" t="s">
        <v>18</v>
      </c>
      <c r="G94" s="189">
        <v>4</v>
      </c>
      <c r="H94" s="189" t="s">
        <v>1596</v>
      </c>
      <c r="I94" s="189" t="s">
        <v>4437</v>
      </c>
      <c r="J94" s="189" t="s">
        <v>4438</v>
      </c>
      <c r="K94" s="189" t="s">
        <v>2004</v>
      </c>
      <c r="L94" s="189" t="s">
        <v>2005</v>
      </c>
      <c r="M94" s="148"/>
      <c r="N94" s="130"/>
      <c r="O94" s="154"/>
      <c r="P94" s="130"/>
      <c r="Q94" s="130"/>
      <c r="R94" s="130"/>
      <c r="S94" s="139"/>
      <c r="T94" s="156"/>
      <c r="U94" s="139"/>
      <c r="V94" s="130"/>
      <c r="W94" s="130"/>
      <c r="X94" s="137"/>
      <c r="Y94" s="130"/>
      <c r="Z94" s="130"/>
      <c r="AA94" s="130"/>
      <c r="AB94" s="130"/>
      <c r="AC94" s="130" t="str">
        <f>IF(基本情報登録!$D$10="","",IF(基本情報登録!$D$10='登録データ（男）'!F94,1,0))</f>
        <v/>
      </c>
      <c r="AD94" s="130"/>
    </row>
    <row r="95" spans="1:30" ht="13.5">
      <c r="A95" s="189">
        <v>93</v>
      </c>
      <c r="B95" s="189" t="s">
        <v>1016</v>
      </c>
      <c r="C95" s="189" t="s">
        <v>2147</v>
      </c>
      <c r="D95" s="189" t="s">
        <v>338</v>
      </c>
      <c r="E95" s="189">
        <v>44</v>
      </c>
      <c r="F95" s="189" t="s">
        <v>18</v>
      </c>
      <c r="G95" s="189">
        <v>4</v>
      </c>
      <c r="H95" s="189" t="s">
        <v>1017</v>
      </c>
      <c r="I95" s="189" t="s">
        <v>4439</v>
      </c>
      <c r="J95" s="189" t="s">
        <v>4345</v>
      </c>
      <c r="K95" s="189" t="s">
        <v>2004</v>
      </c>
      <c r="L95" s="189" t="s">
        <v>2005</v>
      </c>
      <c r="M95" s="148"/>
      <c r="N95" s="130"/>
      <c r="O95" s="154"/>
      <c r="P95" s="130"/>
      <c r="Q95" s="130"/>
      <c r="R95" s="139"/>
      <c r="S95" s="139"/>
      <c r="T95" s="156"/>
      <c r="U95" s="139"/>
      <c r="V95" s="130"/>
      <c r="W95" s="130"/>
      <c r="X95" s="137"/>
      <c r="Y95" s="130"/>
      <c r="Z95" s="130"/>
      <c r="AA95" s="130"/>
      <c r="AB95" s="130"/>
      <c r="AC95" s="130" t="str">
        <f>IF(基本情報登録!$D$10="","",IF(基本情報登録!$D$10='登録データ（男）'!F95,1,0))</f>
        <v/>
      </c>
      <c r="AD95" s="130"/>
    </row>
    <row r="96" spans="1:30" ht="13.5">
      <c r="A96" s="189">
        <v>94</v>
      </c>
      <c r="B96" s="189" t="s">
        <v>3184</v>
      </c>
      <c r="C96" s="189" t="s">
        <v>1018</v>
      </c>
      <c r="D96" s="189" t="s">
        <v>374</v>
      </c>
      <c r="E96" s="189">
        <v>45</v>
      </c>
      <c r="F96" s="189" t="s">
        <v>18</v>
      </c>
      <c r="G96" s="189">
        <v>4</v>
      </c>
      <c r="H96" s="189" t="s">
        <v>1681</v>
      </c>
      <c r="I96" s="189" t="s">
        <v>4440</v>
      </c>
      <c r="J96" s="189" t="s">
        <v>4362</v>
      </c>
      <c r="K96" s="189" t="s">
        <v>2004</v>
      </c>
      <c r="L96" s="189" t="s">
        <v>2005</v>
      </c>
      <c r="M96" s="148"/>
      <c r="N96" s="130"/>
      <c r="O96" s="154"/>
      <c r="P96" s="130"/>
      <c r="Q96" s="130"/>
      <c r="R96" s="139"/>
      <c r="S96" s="139"/>
      <c r="T96" s="156"/>
      <c r="U96" s="139"/>
      <c r="V96" s="130"/>
      <c r="W96" s="130"/>
      <c r="X96" s="137"/>
      <c r="Y96" s="130"/>
      <c r="Z96" s="130"/>
      <c r="AA96" s="130"/>
      <c r="AB96" s="130"/>
      <c r="AC96" s="130" t="str">
        <f>IF(基本情報登録!$D$10="","",IF(基本情報登録!$D$10='登録データ（男）'!F96,1,0))</f>
        <v/>
      </c>
      <c r="AD96" s="130"/>
    </row>
    <row r="97" spans="1:30" ht="13.5">
      <c r="A97" s="189">
        <v>95</v>
      </c>
      <c r="B97" s="189" t="s">
        <v>1019</v>
      </c>
      <c r="C97" s="189" t="s">
        <v>1020</v>
      </c>
      <c r="D97" s="189" t="s">
        <v>797</v>
      </c>
      <c r="E97" s="189">
        <v>16</v>
      </c>
      <c r="F97" s="189" t="s">
        <v>18</v>
      </c>
      <c r="G97" s="189">
        <v>4</v>
      </c>
      <c r="H97" s="189" t="s">
        <v>4028</v>
      </c>
      <c r="I97" s="189" t="s">
        <v>4441</v>
      </c>
      <c r="J97" s="189" t="s">
        <v>4402</v>
      </c>
      <c r="K97" s="189" t="s">
        <v>2004</v>
      </c>
      <c r="L97" s="189" t="s">
        <v>2005</v>
      </c>
      <c r="M97" s="148"/>
      <c r="N97" s="130"/>
      <c r="O97" s="154"/>
      <c r="P97" s="130"/>
      <c r="Q97" s="130"/>
      <c r="R97" s="139"/>
      <c r="S97" s="139"/>
      <c r="T97" s="156"/>
      <c r="U97" s="139"/>
      <c r="V97" s="130"/>
      <c r="W97" s="130"/>
      <c r="X97" s="137"/>
      <c r="Y97" s="130"/>
      <c r="Z97" s="130"/>
      <c r="AA97" s="130"/>
      <c r="AB97" s="130"/>
      <c r="AC97" s="130" t="str">
        <f>IF(基本情報登録!$D$10="","",IF(基本情報登録!$D$10='登録データ（男）'!F97,1,0))</f>
        <v/>
      </c>
      <c r="AD97" s="130"/>
    </row>
    <row r="98" spans="1:30" ht="13.5">
      <c r="A98" s="189">
        <v>96</v>
      </c>
      <c r="B98" s="189" t="s">
        <v>1021</v>
      </c>
      <c r="C98" s="189" t="s">
        <v>1022</v>
      </c>
      <c r="D98" s="189" t="s">
        <v>334</v>
      </c>
      <c r="E98" s="189">
        <v>40</v>
      </c>
      <c r="F98" s="189" t="s">
        <v>18</v>
      </c>
      <c r="G98" s="189">
        <v>4</v>
      </c>
      <c r="H98" s="189" t="s">
        <v>4029</v>
      </c>
      <c r="I98" s="189" t="s">
        <v>4352</v>
      </c>
      <c r="J98" s="189" t="s">
        <v>4442</v>
      </c>
      <c r="K98" s="189" t="s">
        <v>2004</v>
      </c>
      <c r="L98" s="189" t="s">
        <v>2005</v>
      </c>
      <c r="M98" s="148"/>
      <c r="N98" s="130"/>
      <c r="O98" s="154"/>
      <c r="P98" s="130"/>
      <c r="Q98" s="130"/>
      <c r="R98" s="135"/>
      <c r="S98" s="135"/>
      <c r="T98" s="131"/>
      <c r="U98" s="135"/>
      <c r="V98" s="130"/>
      <c r="W98" s="130"/>
      <c r="X98" s="137"/>
      <c r="Y98" s="130"/>
      <c r="Z98" s="130"/>
      <c r="AA98" s="130"/>
      <c r="AB98" s="130"/>
      <c r="AC98" s="130" t="str">
        <f>IF(基本情報登録!$D$10="","",IF(基本情報登録!$D$10='登録データ（男）'!F98,1,0))</f>
        <v/>
      </c>
      <c r="AD98" s="130"/>
    </row>
    <row r="99" spans="1:30" ht="13.5">
      <c r="A99" s="189">
        <v>97</v>
      </c>
      <c r="B99" s="189" t="s">
        <v>1023</v>
      </c>
      <c r="C99" s="189" t="s">
        <v>1024</v>
      </c>
      <c r="D99" s="189" t="s">
        <v>334</v>
      </c>
      <c r="E99" s="189">
        <v>40</v>
      </c>
      <c r="F99" s="189" t="s">
        <v>18</v>
      </c>
      <c r="G99" s="189">
        <v>4</v>
      </c>
      <c r="H99" s="189" t="s">
        <v>4030</v>
      </c>
      <c r="I99" s="189" t="s">
        <v>4355</v>
      </c>
      <c r="J99" s="189" t="s">
        <v>4443</v>
      </c>
      <c r="K99" s="189" t="s">
        <v>2004</v>
      </c>
      <c r="L99" s="189" t="s">
        <v>2005</v>
      </c>
      <c r="M99" s="148"/>
      <c r="N99" s="130"/>
      <c r="O99" s="154"/>
      <c r="P99" s="130"/>
      <c r="Q99" s="130"/>
      <c r="R99" s="139"/>
      <c r="S99" s="139"/>
      <c r="T99" s="156"/>
      <c r="U99" s="139"/>
      <c r="V99" s="130"/>
      <c r="W99" s="130"/>
      <c r="X99" s="137"/>
      <c r="Y99" s="130"/>
      <c r="Z99" s="130"/>
      <c r="AA99" s="130"/>
      <c r="AB99" s="130"/>
      <c r="AC99" s="130" t="str">
        <f>IF(基本情報登録!$D$10="","",IF(基本情報登録!$D$10='登録データ（男）'!F99,1,0))</f>
        <v/>
      </c>
      <c r="AD99" s="130"/>
    </row>
    <row r="100" spans="1:30" ht="13.5">
      <c r="A100" s="189">
        <v>98</v>
      </c>
      <c r="B100" s="189" t="s">
        <v>1025</v>
      </c>
      <c r="C100" s="189" t="s">
        <v>1026</v>
      </c>
      <c r="D100" s="189" t="s">
        <v>338</v>
      </c>
      <c r="E100" s="189">
        <v>44</v>
      </c>
      <c r="F100" s="189" t="s">
        <v>18</v>
      </c>
      <c r="G100" s="189">
        <v>4</v>
      </c>
      <c r="H100" s="189" t="s">
        <v>4031</v>
      </c>
      <c r="I100" s="189" t="s">
        <v>4355</v>
      </c>
      <c r="J100" s="189" t="s">
        <v>4299</v>
      </c>
      <c r="K100" s="189" t="s">
        <v>2004</v>
      </c>
      <c r="L100" s="189" t="s">
        <v>2005</v>
      </c>
      <c r="M100" s="148"/>
      <c r="N100" s="130"/>
      <c r="O100" s="154"/>
      <c r="P100" s="130"/>
      <c r="Q100" s="130"/>
      <c r="R100" s="130"/>
      <c r="S100" s="130"/>
      <c r="T100" s="157"/>
      <c r="U100" s="130"/>
      <c r="V100" s="130"/>
      <c r="W100" s="130"/>
      <c r="X100" s="137"/>
      <c r="Y100" s="130"/>
      <c r="Z100" s="130"/>
      <c r="AA100" s="130"/>
      <c r="AB100" s="130"/>
      <c r="AC100" s="130" t="str">
        <f>IF(基本情報登録!$D$10="","",IF(基本情報登録!$D$10='登録データ（男）'!F100,1,0))</f>
        <v/>
      </c>
      <c r="AD100" s="130"/>
    </row>
    <row r="101" spans="1:30" ht="13.5">
      <c r="A101" s="189">
        <v>99</v>
      </c>
      <c r="B101" s="189" t="s">
        <v>1027</v>
      </c>
      <c r="C101" s="189" t="s">
        <v>1028</v>
      </c>
      <c r="D101" s="189" t="s">
        <v>338</v>
      </c>
      <c r="E101" s="189">
        <v>44</v>
      </c>
      <c r="F101" s="189" t="s">
        <v>18</v>
      </c>
      <c r="G101" s="189">
        <v>4</v>
      </c>
      <c r="H101" s="189" t="s">
        <v>1113</v>
      </c>
      <c r="I101" s="189" t="s">
        <v>4444</v>
      </c>
      <c r="J101" s="189" t="s">
        <v>4297</v>
      </c>
      <c r="K101" s="189" t="s">
        <v>2004</v>
      </c>
      <c r="L101" s="189" t="s">
        <v>2005</v>
      </c>
      <c r="M101" s="148"/>
      <c r="N101" s="130"/>
      <c r="O101" s="154"/>
      <c r="P101" s="130"/>
      <c r="Q101" s="130"/>
      <c r="R101" s="130"/>
      <c r="S101" s="136"/>
      <c r="T101" s="137"/>
      <c r="U101" s="136"/>
      <c r="V101" s="130"/>
      <c r="W101" s="130"/>
      <c r="X101" s="137"/>
      <c r="Y101" s="130"/>
      <c r="Z101" s="130"/>
      <c r="AA101" s="130"/>
      <c r="AB101" s="130"/>
      <c r="AC101" s="130" t="str">
        <f>IF(基本情報登録!$D$10="","",IF(基本情報登録!$D$10='登録データ（男）'!F101,1,0))</f>
        <v/>
      </c>
      <c r="AD101" s="130"/>
    </row>
    <row r="102" spans="1:30" ht="13.5">
      <c r="A102" s="189">
        <v>100</v>
      </c>
      <c r="B102" s="189" t="s">
        <v>1029</v>
      </c>
      <c r="C102" s="189" t="s">
        <v>1030</v>
      </c>
      <c r="D102" s="189" t="s">
        <v>336</v>
      </c>
      <c r="E102" s="189">
        <v>42</v>
      </c>
      <c r="F102" s="189" t="s">
        <v>18</v>
      </c>
      <c r="G102" s="189">
        <v>4</v>
      </c>
      <c r="H102" s="189" t="s">
        <v>1031</v>
      </c>
      <c r="I102" s="189" t="s">
        <v>4445</v>
      </c>
      <c r="J102" s="189" t="s">
        <v>4368</v>
      </c>
      <c r="K102" s="189" t="s">
        <v>2004</v>
      </c>
      <c r="L102" s="189" t="s">
        <v>2005</v>
      </c>
      <c r="M102" s="148"/>
      <c r="N102" s="130"/>
      <c r="O102" s="154"/>
      <c r="P102" s="130"/>
      <c r="Q102" s="130"/>
      <c r="R102" s="130"/>
      <c r="S102" s="136"/>
      <c r="T102" s="137"/>
      <c r="U102" s="136"/>
      <c r="V102" s="130"/>
      <c r="W102" s="130"/>
      <c r="X102" s="137"/>
      <c r="Y102" s="130"/>
      <c r="Z102" s="130"/>
      <c r="AA102" s="130"/>
      <c r="AB102" s="130"/>
      <c r="AC102" s="130" t="str">
        <f>IF(基本情報登録!$D$10="","",IF(基本情報登録!$D$10='登録データ（男）'!F102,1,0))</f>
        <v/>
      </c>
      <c r="AD102" s="130"/>
    </row>
    <row r="103" spans="1:30" ht="13.5">
      <c r="A103" s="189">
        <v>101</v>
      </c>
      <c r="B103" s="189" t="s">
        <v>1032</v>
      </c>
      <c r="C103" s="189" t="s">
        <v>1033</v>
      </c>
      <c r="D103" s="189" t="s">
        <v>474</v>
      </c>
      <c r="E103" s="189">
        <v>27</v>
      </c>
      <c r="F103" s="189" t="s">
        <v>18</v>
      </c>
      <c r="G103" s="189">
        <v>4</v>
      </c>
      <c r="H103" s="189" t="s">
        <v>4030</v>
      </c>
      <c r="I103" s="189" t="s">
        <v>4446</v>
      </c>
      <c r="J103" s="189" t="s">
        <v>4447</v>
      </c>
      <c r="K103" s="189" t="s">
        <v>2004</v>
      </c>
      <c r="L103" s="189" t="s">
        <v>2005</v>
      </c>
      <c r="M103" s="148"/>
      <c r="N103" s="130"/>
      <c r="O103" s="154"/>
      <c r="P103" s="130"/>
      <c r="Q103" s="130"/>
      <c r="R103" s="130"/>
      <c r="S103" s="136"/>
      <c r="T103" s="137"/>
      <c r="U103" s="136"/>
      <c r="V103" s="130"/>
      <c r="W103" s="130"/>
      <c r="X103" s="137"/>
      <c r="Y103" s="130"/>
      <c r="Z103" s="130"/>
      <c r="AA103" s="130"/>
      <c r="AB103" s="130"/>
      <c r="AC103" s="130" t="str">
        <f>IF(基本情報登録!$D$10="","",IF(基本情報登録!$D$10='登録データ（男）'!F103,1,0))</f>
        <v/>
      </c>
      <c r="AD103" s="130"/>
    </row>
    <row r="104" spans="1:30" ht="13.5">
      <c r="A104" s="189">
        <v>102</v>
      </c>
      <c r="B104" s="189" t="s">
        <v>2150</v>
      </c>
      <c r="C104" s="189" t="s">
        <v>1140</v>
      </c>
      <c r="D104" s="189" t="s">
        <v>334</v>
      </c>
      <c r="E104" s="189">
        <v>40</v>
      </c>
      <c r="F104" s="189" t="s">
        <v>18</v>
      </c>
      <c r="G104" s="189">
        <v>3</v>
      </c>
      <c r="H104" s="189" t="s">
        <v>1141</v>
      </c>
      <c r="I104" s="189" t="s">
        <v>4448</v>
      </c>
      <c r="J104" s="189" t="s">
        <v>4449</v>
      </c>
      <c r="K104" s="189" t="s">
        <v>2004</v>
      </c>
      <c r="L104" s="189" t="s">
        <v>2005</v>
      </c>
      <c r="M104" s="148"/>
      <c r="N104" s="130"/>
      <c r="O104" s="154"/>
      <c r="P104" s="130"/>
      <c r="Q104" s="130"/>
      <c r="R104" s="130"/>
      <c r="S104" s="136"/>
      <c r="T104" s="137"/>
      <c r="U104" s="136"/>
      <c r="V104" s="130"/>
      <c r="W104" s="130"/>
      <c r="X104" s="137"/>
      <c r="Y104" s="130"/>
      <c r="Z104" s="130"/>
      <c r="AA104" s="130"/>
      <c r="AB104" s="130"/>
      <c r="AC104" s="130" t="str">
        <f>IF(基本情報登録!$D$10="","",IF(基本情報登録!$D$10='登録データ（男）'!F104,1,0))</f>
        <v/>
      </c>
      <c r="AD104" s="130"/>
    </row>
    <row r="105" spans="1:30" ht="13.5">
      <c r="A105" s="189">
        <v>103</v>
      </c>
      <c r="B105" s="189" t="s">
        <v>1142</v>
      </c>
      <c r="C105" s="189" t="s">
        <v>1143</v>
      </c>
      <c r="D105" s="189" t="s">
        <v>339</v>
      </c>
      <c r="E105" s="189">
        <v>35</v>
      </c>
      <c r="F105" s="189" t="s">
        <v>18</v>
      </c>
      <c r="G105" s="189">
        <v>3</v>
      </c>
      <c r="H105" s="189" t="s">
        <v>1144</v>
      </c>
      <c r="I105" s="189" t="s">
        <v>4343</v>
      </c>
      <c r="J105" s="189" t="s">
        <v>4450</v>
      </c>
      <c r="K105" s="189" t="s">
        <v>2004</v>
      </c>
      <c r="L105" s="189" t="s">
        <v>2005</v>
      </c>
      <c r="M105" s="148"/>
      <c r="N105" s="130"/>
      <c r="O105" s="154"/>
      <c r="P105" s="130"/>
      <c r="Q105" s="130"/>
      <c r="R105" s="130"/>
      <c r="S105" s="136"/>
      <c r="T105" s="137"/>
      <c r="U105" s="136"/>
      <c r="V105" s="130"/>
      <c r="W105" s="130"/>
      <c r="X105" s="137"/>
      <c r="Y105" s="130"/>
      <c r="Z105" s="130"/>
      <c r="AA105" s="130"/>
      <c r="AB105" s="130"/>
      <c r="AC105" s="130" t="str">
        <f>IF(基本情報登録!$D$10="","",IF(基本情報登録!$D$10='登録データ（男）'!F105,1,0))</f>
        <v/>
      </c>
      <c r="AD105" s="130"/>
    </row>
    <row r="106" spans="1:30" ht="13.5">
      <c r="A106" s="189">
        <v>104</v>
      </c>
      <c r="B106" s="189" t="s">
        <v>2151</v>
      </c>
      <c r="C106" s="189" t="s">
        <v>1145</v>
      </c>
      <c r="D106" s="189" t="s">
        <v>349</v>
      </c>
      <c r="E106" s="189">
        <v>46</v>
      </c>
      <c r="F106" s="189" t="s">
        <v>18</v>
      </c>
      <c r="G106" s="189">
        <v>3</v>
      </c>
      <c r="H106" s="189" t="s">
        <v>1139</v>
      </c>
      <c r="I106" s="189" t="s">
        <v>4451</v>
      </c>
      <c r="J106" s="189" t="s">
        <v>4328</v>
      </c>
      <c r="K106" s="189" t="s">
        <v>2004</v>
      </c>
      <c r="L106" s="189" t="s">
        <v>2005</v>
      </c>
      <c r="M106" s="148"/>
      <c r="N106" s="130"/>
      <c r="O106" s="154"/>
      <c r="P106" s="130"/>
      <c r="Q106" s="130"/>
      <c r="R106" s="130"/>
      <c r="S106" s="136"/>
      <c r="T106" s="137"/>
      <c r="U106" s="136"/>
      <c r="V106" s="130"/>
      <c r="W106" s="130"/>
      <c r="X106" s="137"/>
      <c r="Y106" s="130"/>
      <c r="Z106" s="130"/>
      <c r="AA106" s="130"/>
      <c r="AB106" s="130"/>
      <c r="AC106" s="130" t="str">
        <f>IF(基本情報登録!$D$10="","",IF(基本情報登録!$D$10='登録データ（男）'!F106,1,0))</f>
        <v/>
      </c>
      <c r="AD106" s="130"/>
    </row>
    <row r="107" spans="1:30" ht="13.5">
      <c r="A107" s="189">
        <v>105</v>
      </c>
      <c r="B107" s="189" t="s">
        <v>2152</v>
      </c>
      <c r="C107" s="189" t="s">
        <v>1146</v>
      </c>
      <c r="D107" s="189" t="s">
        <v>721</v>
      </c>
      <c r="E107" s="189">
        <v>47</v>
      </c>
      <c r="F107" s="189" t="s">
        <v>18</v>
      </c>
      <c r="G107" s="189">
        <v>3</v>
      </c>
      <c r="H107" s="189" t="s">
        <v>1147</v>
      </c>
      <c r="I107" s="189" t="s">
        <v>4452</v>
      </c>
      <c r="J107" s="189" t="s">
        <v>4453</v>
      </c>
      <c r="K107" s="189" t="s">
        <v>2004</v>
      </c>
      <c r="L107" s="189" t="s">
        <v>2005</v>
      </c>
      <c r="M107" s="148"/>
      <c r="N107" s="130"/>
      <c r="O107" s="154"/>
      <c r="P107" s="130"/>
      <c r="Q107" s="130"/>
      <c r="R107" s="130"/>
      <c r="S107" s="136"/>
      <c r="T107" s="137"/>
      <c r="U107" s="136"/>
      <c r="V107" s="130"/>
      <c r="W107" s="130"/>
      <c r="X107" s="137"/>
      <c r="Y107" s="130"/>
      <c r="Z107" s="130"/>
      <c r="AA107" s="130"/>
      <c r="AB107" s="130"/>
      <c r="AC107" s="130" t="str">
        <f>IF(基本情報登録!$D$10="","",IF(基本情報登録!$D$10='登録データ（男）'!F107,1,0))</f>
        <v/>
      </c>
      <c r="AD107" s="130"/>
    </row>
    <row r="108" spans="1:30" ht="13.5">
      <c r="A108" s="189">
        <v>106</v>
      </c>
      <c r="B108" s="189" t="s">
        <v>1148</v>
      </c>
      <c r="C108" s="189" t="s">
        <v>1149</v>
      </c>
      <c r="D108" s="189" t="s">
        <v>334</v>
      </c>
      <c r="E108" s="189">
        <v>40</v>
      </c>
      <c r="F108" s="189" t="s">
        <v>18</v>
      </c>
      <c r="G108" s="189">
        <v>3</v>
      </c>
      <c r="H108" s="189" t="s">
        <v>1144</v>
      </c>
      <c r="I108" s="189" t="s">
        <v>4454</v>
      </c>
      <c r="J108" s="189" t="s">
        <v>4455</v>
      </c>
      <c r="K108" s="189" t="s">
        <v>2004</v>
      </c>
      <c r="L108" s="189" t="s">
        <v>2005</v>
      </c>
      <c r="M108" s="148"/>
      <c r="N108" s="130"/>
      <c r="O108" s="154"/>
      <c r="P108" s="130"/>
      <c r="Q108" s="130"/>
      <c r="R108" s="130"/>
      <c r="S108" s="136"/>
      <c r="T108" s="137"/>
      <c r="U108" s="136"/>
      <c r="V108" s="130"/>
      <c r="W108" s="130"/>
      <c r="X108" s="137"/>
      <c r="Y108" s="130"/>
      <c r="Z108" s="130"/>
      <c r="AA108" s="130"/>
      <c r="AB108" s="130"/>
      <c r="AC108" s="130" t="str">
        <f>IF(基本情報登録!$D$10="","",IF(基本情報登録!$D$10='登録データ（男）'!F108,1,0))</f>
        <v/>
      </c>
      <c r="AD108" s="130"/>
    </row>
    <row r="109" spans="1:30" ht="13.5">
      <c r="A109" s="189">
        <v>107</v>
      </c>
      <c r="B109" s="189" t="s">
        <v>2153</v>
      </c>
      <c r="C109" s="189" t="s">
        <v>1150</v>
      </c>
      <c r="D109" s="189" t="s">
        <v>338</v>
      </c>
      <c r="E109" s="189">
        <v>44</v>
      </c>
      <c r="F109" s="189" t="s">
        <v>18</v>
      </c>
      <c r="G109" s="189">
        <v>3</v>
      </c>
      <c r="H109" s="189" t="s">
        <v>1151</v>
      </c>
      <c r="I109" s="189" t="s">
        <v>4456</v>
      </c>
      <c r="J109" s="189" t="s">
        <v>4299</v>
      </c>
      <c r="K109" s="189" t="s">
        <v>2004</v>
      </c>
      <c r="L109" s="189" t="s">
        <v>2005</v>
      </c>
      <c r="M109" s="148"/>
      <c r="N109" s="130"/>
      <c r="O109" s="154"/>
      <c r="P109" s="130"/>
      <c r="Q109" s="130"/>
      <c r="R109" s="130"/>
      <c r="S109" s="136"/>
      <c r="T109" s="137"/>
      <c r="U109" s="136"/>
      <c r="V109" s="130"/>
      <c r="W109" s="130"/>
      <c r="X109" s="137"/>
      <c r="Y109" s="130"/>
      <c r="Z109" s="130"/>
      <c r="AA109" s="130"/>
      <c r="AB109" s="130"/>
      <c r="AC109" s="130" t="str">
        <f>IF(基本情報登録!$D$10="","",IF(基本情報登録!$D$10='登録データ（男）'!F109,1,0))</f>
        <v/>
      </c>
      <c r="AD109" s="130"/>
    </row>
    <row r="110" spans="1:30" ht="13.5">
      <c r="A110" s="189">
        <v>108</v>
      </c>
      <c r="B110" s="189" t="s">
        <v>2155</v>
      </c>
      <c r="C110" s="189" t="s">
        <v>1152</v>
      </c>
      <c r="D110" s="189" t="s">
        <v>349</v>
      </c>
      <c r="E110" s="189">
        <v>46</v>
      </c>
      <c r="F110" s="189" t="s">
        <v>18</v>
      </c>
      <c r="G110" s="189">
        <v>3</v>
      </c>
      <c r="H110" s="189" t="s">
        <v>1153</v>
      </c>
      <c r="I110" s="189" t="s">
        <v>4456</v>
      </c>
      <c r="J110" s="189" t="s">
        <v>4306</v>
      </c>
      <c r="K110" s="189" t="s">
        <v>2004</v>
      </c>
      <c r="L110" s="189" t="s">
        <v>2005</v>
      </c>
      <c r="M110" s="148"/>
      <c r="N110" s="130"/>
      <c r="O110" s="154"/>
      <c r="P110" s="130"/>
      <c r="Q110" s="130"/>
      <c r="R110" s="130"/>
      <c r="S110" s="136"/>
      <c r="T110" s="137"/>
      <c r="U110" s="136"/>
      <c r="V110" s="130"/>
      <c r="W110" s="130"/>
      <c r="X110" s="137"/>
      <c r="Y110" s="130"/>
      <c r="Z110" s="130"/>
      <c r="AA110" s="130"/>
      <c r="AB110" s="130"/>
      <c r="AC110" s="130" t="str">
        <f>IF(基本情報登録!$D$10="","",IF(基本情報登録!$D$10='登録データ（男）'!F110,1,0))</f>
        <v/>
      </c>
      <c r="AD110" s="130"/>
    </row>
    <row r="111" spans="1:30" ht="13.5">
      <c r="A111" s="189">
        <v>109</v>
      </c>
      <c r="B111" s="189" t="s">
        <v>2156</v>
      </c>
      <c r="C111" s="189" t="s">
        <v>1154</v>
      </c>
      <c r="D111" s="189" t="s">
        <v>349</v>
      </c>
      <c r="E111" s="189">
        <v>46</v>
      </c>
      <c r="F111" s="189" t="s">
        <v>18</v>
      </c>
      <c r="G111" s="189">
        <v>3</v>
      </c>
      <c r="H111" s="189" t="s">
        <v>1069</v>
      </c>
      <c r="I111" s="189" t="s">
        <v>4457</v>
      </c>
      <c r="J111" s="189" t="s">
        <v>4458</v>
      </c>
      <c r="K111" s="189" t="s">
        <v>2004</v>
      </c>
      <c r="L111" s="189" t="s">
        <v>2005</v>
      </c>
      <c r="M111" s="148"/>
      <c r="N111" s="130"/>
      <c r="O111" s="154"/>
      <c r="P111" s="130"/>
      <c r="Q111" s="130"/>
      <c r="R111" s="130"/>
      <c r="S111" s="136"/>
      <c r="T111" s="137"/>
      <c r="U111" s="136"/>
      <c r="V111" s="130"/>
      <c r="W111" s="130"/>
      <c r="X111" s="137"/>
      <c r="Y111" s="130"/>
      <c r="Z111" s="130"/>
      <c r="AA111" s="130"/>
      <c r="AB111" s="130"/>
      <c r="AC111" s="130" t="str">
        <f>IF(基本情報登録!$D$10="","",IF(基本情報登録!$D$10='登録データ（男）'!F111,1,0))</f>
        <v/>
      </c>
      <c r="AD111" s="130"/>
    </row>
    <row r="112" spans="1:30" ht="13.5">
      <c r="A112" s="189">
        <v>110</v>
      </c>
      <c r="B112" s="189" t="s">
        <v>2157</v>
      </c>
      <c r="C112" s="189" t="s">
        <v>1155</v>
      </c>
      <c r="D112" s="189" t="s">
        <v>334</v>
      </c>
      <c r="E112" s="189">
        <v>40</v>
      </c>
      <c r="F112" s="189" t="s">
        <v>18</v>
      </c>
      <c r="G112" s="189">
        <v>3</v>
      </c>
      <c r="H112" s="189" t="s">
        <v>1156</v>
      </c>
      <c r="I112" s="189" t="s">
        <v>4459</v>
      </c>
      <c r="J112" s="189" t="s">
        <v>4460</v>
      </c>
      <c r="K112" s="189" t="s">
        <v>2004</v>
      </c>
      <c r="L112" s="189" t="s">
        <v>2005</v>
      </c>
      <c r="M112" s="148"/>
      <c r="N112" s="130"/>
      <c r="O112" s="154"/>
      <c r="P112" s="130"/>
      <c r="Q112" s="130"/>
      <c r="R112" s="130"/>
      <c r="S112" s="136"/>
      <c r="T112" s="137"/>
      <c r="U112" s="136"/>
      <c r="V112" s="130"/>
      <c r="W112" s="130"/>
      <c r="X112" s="137"/>
      <c r="Y112" s="130"/>
      <c r="Z112" s="130"/>
      <c r="AA112" s="130"/>
      <c r="AB112" s="130"/>
      <c r="AC112" s="130" t="str">
        <f>IF(基本情報登録!$D$10="","",IF(基本情報登録!$D$10='登録データ（男）'!F112,1,0))</f>
        <v/>
      </c>
      <c r="AD112" s="130"/>
    </row>
    <row r="113" spans="1:30" ht="13.5">
      <c r="A113" s="189">
        <v>111</v>
      </c>
      <c r="B113" s="189" t="s">
        <v>2158</v>
      </c>
      <c r="C113" s="189" t="s">
        <v>1157</v>
      </c>
      <c r="D113" s="189" t="s">
        <v>349</v>
      </c>
      <c r="E113" s="189">
        <v>46</v>
      </c>
      <c r="F113" s="189" t="s">
        <v>18</v>
      </c>
      <c r="G113" s="189">
        <v>3</v>
      </c>
      <c r="H113" s="189" t="s">
        <v>1158</v>
      </c>
      <c r="I113" s="189" t="s">
        <v>4461</v>
      </c>
      <c r="J113" s="189" t="s">
        <v>4462</v>
      </c>
      <c r="K113" s="189" t="s">
        <v>2004</v>
      </c>
      <c r="L113" s="189" t="s">
        <v>2005</v>
      </c>
      <c r="M113" s="148"/>
      <c r="N113" s="130"/>
      <c r="O113" s="154"/>
      <c r="P113" s="130"/>
      <c r="Q113" s="130"/>
      <c r="R113" s="130"/>
      <c r="S113" s="136"/>
      <c r="T113" s="137"/>
      <c r="U113" s="136"/>
      <c r="V113" s="130"/>
      <c r="W113" s="130"/>
      <c r="X113" s="137"/>
      <c r="Y113" s="130"/>
      <c r="Z113" s="130"/>
      <c r="AA113" s="130"/>
      <c r="AB113" s="130"/>
      <c r="AC113" s="130" t="str">
        <f>IF(基本情報登録!$D$10="","",IF(基本情報登録!$D$10='登録データ（男）'!F113,1,0))</f>
        <v/>
      </c>
      <c r="AD113" s="130"/>
    </row>
    <row r="114" spans="1:30" ht="13.5">
      <c r="A114" s="189">
        <v>112</v>
      </c>
      <c r="B114" s="189" t="s">
        <v>2159</v>
      </c>
      <c r="C114" s="189" t="s">
        <v>1159</v>
      </c>
      <c r="D114" s="189" t="s">
        <v>334</v>
      </c>
      <c r="E114" s="189">
        <v>40</v>
      </c>
      <c r="F114" s="189" t="s">
        <v>18</v>
      </c>
      <c r="G114" s="189">
        <v>3</v>
      </c>
      <c r="H114" s="189" t="s">
        <v>1160</v>
      </c>
      <c r="I114" s="189" t="s">
        <v>4463</v>
      </c>
      <c r="J114" s="189" t="s">
        <v>4464</v>
      </c>
      <c r="K114" s="189" t="s">
        <v>2004</v>
      </c>
      <c r="L114" s="189" t="s">
        <v>2005</v>
      </c>
      <c r="M114" s="130"/>
      <c r="N114" s="130"/>
      <c r="O114" s="157"/>
      <c r="P114" s="130"/>
      <c r="Q114" s="130"/>
      <c r="R114" s="130"/>
      <c r="S114" s="136"/>
      <c r="T114" s="137"/>
      <c r="U114" s="136"/>
      <c r="V114" s="130"/>
      <c r="W114" s="130"/>
      <c r="X114" s="137"/>
      <c r="Y114" s="130"/>
      <c r="Z114" s="130"/>
      <c r="AA114" s="130"/>
      <c r="AB114" s="130"/>
      <c r="AC114" s="130" t="str">
        <f>IF(基本情報登録!$D$10="","",IF(基本情報登録!$D$10='登録データ（男）'!F114,1,0))</f>
        <v/>
      </c>
      <c r="AD114" s="130"/>
    </row>
    <row r="115" spans="1:30" ht="13.5">
      <c r="A115" s="189">
        <v>113</v>
      </c>
      <c r="B115" s="189" t="s">
        <v>2160</v>
      </c>
      <c r="C115" s="189" t="s">
        <v>1161</v>
      </c>
      <c r="D115" s="189" t="s">
        <v>474</v>
      </c>
      <c r="E115" s="189">
        <v>27</v>
      </c>
      <c r="F115" s="189" t="s">
        <v>18</v>
      </c>
      <c r="G115" s="189">
        <v>3</v>
      </c>
      <c r="H115" s="189" t="s">
        <v>1162</v>
      </c>
      <c r="I115" s="189" t="s">
        <v>4465</v>
      </c>
      <c r="J115" s="189" t="s">
        <v>4466</v>
      </c>
      <c r="K115" s="189" t="s">
        <v>2004</v>
      </c>
      <c r="L115" s="189" t="s">
        <v>2005</v>
      </c>
      <c r="M115" s="130"/>
      <c r="N115" s="130"/>
      <c r="O115" s="157"/>
      <c r="P115" s="130"/>
      <c r="Q115" s="130"/>
      <c r="R115" s="130"/>
      <c r="S115" s="136"/>
      <c r="T115" s="137"/>
      <c r="U115" s="136"/>
      <c r="V115" s="130"/>
      <c r="W115" s="130"/>
      <c r="X115" s="137"/>
      <c r="Y115" s="130"/>
      <c r="Z115" s="130"/>
      <c r="AA115" s="130"/>
      <c r="AB115" s="130"/>
      <c r="AC115" s="130" t="str">
        <f>IF(基本情報登録!$D$10="","",IF(基本情報登録!$D$10='登録データ（男）'!F115,1,0))</f>
        <v/>
      </c>
      <c r="AD115" s="130"/>
    </row>
    <row r="116" spans="1:30" ht="13.5">
      <c r="A116" s="189">
        <v>114</v>
      </c>
      <c r="B116" s="189" t="s">
        <v>2161</v>
      </c>
      <c r="C116" s="189" t="s">
        <v>1163</v>
      </c>
      <c r="D116" s="189" t="s">
        <v>334</v>
      </c>
      <c r="E116" s="189">
        <v>40</v>
      </c>
      <c r="F116" s="189" t="s">
        <v>18</v>
      </c>
      <c r="G116" s="189">
        <v>3</v>
      </c>
      <c r="H116" s="189" t="s">
        <v>1164</v>
      </c>
      <c r="I116" s="189" t="s">
        <v>4467</v>
      </c>
      <c r="J116" s="189" t="s">
        <v>4400</v>
      </c>
      <c r="K116" s="189" t="s">
        <v>2004</v>
      </c>
      <c r="L116" s="189" t="s">
        <v>2005</v>
      </c>
      <c r="M116" s="130"/>
      <c r="N116" s="130"/>
      <c r="O116" s="157"/>
      <c r="P116" s="130"/>
      <c r="Q116" s="130"/>
      <c r="R116" s="130"/>
      <c r="S116" s="136"/>
      <c r="T116" s="137"/>
      <c r="U116" s="136"/>
      <c r="V116" s="130"/>
      <c r="W116" s="130"/>
      <c r="X116" s="137"/>
      <c r="Y116" s="130"/>
      <c r="Z116" s="130"/>
      <c r="AA116" s="130"/>
      <c r="AB116" s="130"/>
      <c r="AC116" s="130" t="str">
        <f>IF(基本情報登録!$D$10="","",IF(基本情報登録!$D$10='登録データ（男）'!F116,1,0))</f>
        <v/>
      </c>
      <c r="AD116" s="130"/>
    </row>
    <row r="117" spans="1:30" ht="13.5">
      <c r="A117" s="189">
        <v>115</v>
      </c>
      <c r="B117" s="189" t="s">
        <v>2162</v>
      </c>
      <c r="C117" s="189" t="s">
        <v>1165</v>
      </c>
      <c r="D117" s="189" t="s">
        <v>334</v>
      </c>
      <c r="E117" s="189">
        <v>40</v>
      </c>
      <c r="F117" s="189" t="s">
        <v>18</v>
      </c>
      <c r="G117" s="189">
        <v>3</v>
      </c>
      <c r="H117" s="189" t="s">
        <v>1166</v>
      </c>
      <c r="I117" s="189" t="s">
        <v>4468</v>
      </c>
      <c r="J117" s="189" t="s">
        <v>4469</v>
      </c>
      <c r="K117" s="189" t="s">
        <v>2004</v>
      </c>
      <c r="L117" s="189" t="s">
        <v>2005</v>
      </c>
      <c r="M117" s="130"/>
      <c r="N117" s="130"/>
      <c r="O117" s="157"/>
      <c r="P117" s="130"/>
      <c r="Q117" s="130"/>
      <c r="R117" s="130"/>
      <c r="S117" s="136"/>
      <c r="T117" s="137"/>
      <c r="U117" s="136"/>
      <c r="V117" s="130"/>
      <c r="W117" s="130"/>
      <c r="X117" s="137"/>
      <c r="Y117" s="130"/>
      <c r="Z117" s="130"/>
      <c r="AA117" s="130"/>
      <c r="AB117" s="130"/>
      <c r="AC117" s="130" t="str">
        <f>IF(基本情報登録!$D$10="","",IF(基本情報登録!$D$10='登録データ（男）'!F117,1,0))</f>
        <v/>
      </c>
      <c r="AD117" s="130"/>
    </row>
    <row r="118" spans="1:30" ht="13.5">
      <c r="A118" s="189">
        <v>116</v>
      </c>
      <c r="B118" s="189" t="s">
        <v>1167</v>
      </c>
      <c r="C118" s="189" t="s">
        <v>1168</v>
      </c>
      <c r="D118" s="189" t="s">
        <v>334</v>
      </c>
      <c r="E118" s="189">
        <v>40</v>
      </c>
      <c r="F118" s="189" t="s">
        <v>18</v>
      </c>
      <c r="G118" s="189">
        <v>3</v>
      </c>
      <c r="H118" s="189" t="s">
        <v>1169</v>
      </c>
      <c r="I118" s="189" t="s">
        <v>4470</v>
      </c>
      <c r="J118" s="189" t="s">
        <v>4471</v>
      </c>
      <c r="K118" s="189" t="s">
        <v>2004</v>
      </c>
      <c r="L118" s="189" t="s">
        <v>2005</v>
      </c>
      <c r="M118" s="130"/>
      <c r="N118" s="130"/>
      <c r="O118" s="157"/>
      <c r="P118" s="130"/>
      <c r="Q118" s="130"/>
      <c r="R118" s="130"/>
      <c r="S118" s="136"/>
      <c r="T118" s="137"/>
      <c r="U118" s="136"/>
      <c r="V118" s="130"/>
      <c r="W118" s="130"/>
      <c r="X118" s="137"/>
      <c r="Y118" s="130"/>
      <c r="Z118" s="130"/>
      <c r="AA118" s="130"/>
      <c r="AB118" s="130"/>
      <c r="AC118" s="130" t="str">
        <f>IF(基本情報登録!$D$10="","",IF(基本情報登録!$D$10='登録データ（男）'!F118,1,0))</f>
        <v/>
      </c>
      <c r="AD118" s="130"/>
    </row>
    <row r="119" spans="1:30" ht="13.5">
      <c r="A119" s="189">
        <v>117</v>
      </c>
      <c r="B119" s="189" t="s">
        <v>2163</v>
      </c>
      <c r="C119" s="189" t="s">
        <v>1170</v>
      </c>
      <c r="D119" s="189" t="s">
        <v>338</v>
      </c>
      <c r="E119" s="189">
        <v>44</v>
      </c>
      <c r="F119" s="189" t="s">
        <v>18</v>
      </c>
      <c r="G119" s="189">
        <v>3</v>
      </c>
      <c r="H119" s="189" t="s">
        <v>1171</v>
      </c>
      <c r="I119" s="189" t="s">
        <v>4470</v>
      </c>
      <c r="J119" s="189" t="s">
        <v>4472</v>
      </c>
      <c r="K119" s="189" t="s">
        <v>2004</v>
      </c>
      <c r="L119" s="189" t="s">
        <v>2005</v>
      </c>
      <c r="M119" s="130"/>
      <c r="N119" s="130"/>
      <c r="O119" s="157"/>
      <c r="P119" s="130"/>
      <c r="Q119" s="130"/>
      <c r="R119" s="130"/>
      <c r="S119" s="136"/>
      <c r="T119" s="137"/>
      <c r="U119" s="136"/>
      <c r="V119" s="130"/>
      <c r="W119" s="130"/>
      <c r="X119" s="137"/>
      <c r="Y119" s="130"/>
      <c r="Z119" s="130"/>
      <c r="AA119" s="130"/>
      <c r="AB119" s="130"/>
      <c r="AC119" s="130" t="str">
        <f>IF(基本情報登録!$D$10="","",IF(基本情報登録!$D$10='登録データ（男）'!F119,1,0))</f>
        <v/>
      </c>
      <c r="AD119" s="130"/>
    </row>
    <row r="120" spans="1:30" ht="13.5">
      <c r="A120" s="189">
        <v>118</v>
      </c>
      <c r="B120" s="189" t="s">
        <v>972</v>
      </c>
      <c r="C120" s="189" t="s">
        <v>973</v>
      </c>
      <c r="D120" s="189" t="s">
        <v>336</v>
      </c>
      <c r="E120" s="189">
        <v>42</v>
      </c>
      <c r="F120" s="189" t="s">
        <v>18</v>
      </c>
      <c r="G120" s="189">
        <v>3</v>
      </c>
      <c r="H120" s="189" t="s">
        <v>4032</v>
      </c>
      <c r="I120" s="189" t="s">
        <v>4473</v>
      </c>
      <c r="J120" s="189" t="s">
        <v>4474</v>
      </c>
      <c r="K120" s="189" t="s">
        <v>2004</v>
      </c>
      <c r="L120" s="189" t="s">
        <v>2005</v>
      </c>
      <c r="M120" s="130"/>
      <c r="N120" s="130"/>
      <c r="O120" s="157"/>
      <c r="P120" s="130"/>
      <c r="Q120" s="130"/>
      <c r="R120" s="130"/>
      <c r="S120" s="136"/>
      <c r="T120" s="137"/>
      <c r="U120" s="136"/>
      <c r="V120" s="130"/>
      <c r="W120" s="130"/>
      <c r="X120" s="137"/>
      <c r="Y120" s="130"/>
      <c r="Z120" s="130"/>
      <c r="AA120" s="130"/>
      <c r="AB120" s="130"/>
      <c r="AC120" s="130" t="str">
        <f>IF(基本情報登録!$D$10="","",IF(基本情報登録!$D$10='登録データ（男）'!F120,1,0))</f>
        <v/>
      </c>
      <c r="AD120" s="130"/>
    </row>
    <row r="121" spans="1:30" ht="13.5">
      <c r="A121" s="189">
        <v>119</v>
      </c>
      <c r="B121" s="189" t="s">
        <v>1172</v>
      </c>
      <c r="C121" s="189" t="s">
        <v>1173</v>
      </c>
      <c r="D121" s="189" t="s">
        <v>336</v>
      </c>
      <c r="E121" s="189">
        <v>42</v>
      </c>
      <c r="F121" s="189" t="s">
        <v>18</v>
      </c>
      <c r="G121" s="189">
        <v>3</v>
      </c>
      <c r="H121" s="189" t="s">
        <v>1174</v>
      </c>
      <c r="I121" s="189" t="s">
        <v>4475</v>
      </c>
      <c r="J121" s="189" t="s">
        <v>4476</v>
      </c>
      <c r="K121" s="189" t="s">
        <v>2004</v>
      </c>
      <c r="L121" s="189" t="s">
        <v>2005</v>
      </c>
      <c r="M121" s="130"/>
      <c r="N121" s="130"/>
      <c r="O121" s="157"/>
      <c r="P121" s="130"/>
      <c r="Q121" s="130"/>
      <c r="R121" s="130"/>
      <c r="S121" s="136"/>
      <c r="T121" s="137"/>
      <c r="U121" s="136"/>
      <c r="V121" s="130"/>
      <c r="W121" s="130"/>
      <c r="X121" s="137"/>
      <c r="Y121" s="130"/>
      <c r="Z121" s="130"/>
      <c r="AA121" s="130"/>
      <c r="AB121" s="130"/>
      <c r="AC121" s="130" t="str">
        <f>IF(基本情報登録!$D$10="","",IF(基本情報登録!$D$10='登録データ（男）'!F121,1,0))</f>
        <v/>
      </c>
      <c r="AD121" s="130"/>
    </row>
    <row r="122" spans="1:30" ht="13.5">
      <c r="A122" s="189">
        <v>120</v>
      </c>
      <c r="B122" s="189" t="s">
        <v>1960</v>
      </c>
      <c r="C122" s="189" t="s">
        <v>1961</v>
      </c>
      <c r="D122" s="189" t="s">
        <v>465</v>
      </c>
      <c r="E122" s="189">
        <v>34</v>
      </c>
      <c r="F122" s="189" t="s">
        <v>18</v>
      </c>
      <c r="G122" s="189">
        <v>3</v>
      </c>
      <c r="H122" s="189" t="s">
        <v>1341</v>
      </c>
      <c r="I122" s="189" t="s">
        <v>4477</v>
      </c>
      <c r="J122" s="189" t="s">
        <v>4478</v>
      </c>
      <c r="K122" s="189" t="s">
        <v>2004</v>
      </c>
      <c r="L122" s="189" t="s">
        <v>2005</v>
      </c>
      <c r="M122" s="130"/>
      <c r="N122" s="130"/>
      <c r="O122" s="157"/>
      <c r="P122" s="130"/>
      <c r="Q122" s="130"/>
      <c r="R122" s="130"/>
      <c r="S122" s="136"/>
      <c r="T122" s="137"/>
      <c r="U122" s="136"/>
      <c r="V122" s="130"/>
      <c r="W122" s="130"/>
      <c r="X122" s="137"/>
      <c r="Y122" s="130"/>
      <c r="Z122" s="130"/>
      <c r="AA122" s="130"/>
      <c r="AB122" s="130"/>
      <c r="AC122" s="130" t="str">
        <f>IF(基本情報登録!$D$10="","",IF(基本情報登録!$D$10='登録データ（男）'!F122,1,0))</f>
        <v/>
      </c>
      <c r="AD122" s="130"/>
    </row>
    <row r="123" spans="1:30" ht="13.5">
      <c r="A123" s="189">
        <v>121</v>
      </c>
      <c r="B123" s="189" t="s">
        <v>3185</v>
      </c>
      <c r="C123" s="189" t="s">
        <v>1175</v>
      </c>
      <c r="D123" s="189" t="s">
        <v>334</v>
      </c>
      <c r="E123" s="189">
        <v>40</v>
      </c>
      <c r="F123" s="189" t="s">
        <v>18</v>
      </c>
      <c r="G123" s="189">
        <v>3</v>
      </c>
      <c r="H123" s="189" t="s">
        <v>1176</v>
      </c>
      <c r="I123" s="189" t="s">
        <v>4479</v>
      </c>
      <c r="J123" s="189" t="s">
        <v>4480</v>
      </c>
      <c r="K123" s="189" t="s">
        <v>2004</v>
      </c>
      <c r="L123" s="189" t="s">
        <v>2005</v>
      </c>
      <c r="M123" s="130"/>
      <c r="N123" s="130"/>
      <c r="O123" s="157"/>
      <c r="P123" s="130"/>
      <c r="Q123" s="130"/>
      <c r="R123" s="130"/>
      <c r="S123" s="136"/>
      <c r="T123" s="137"/>
      <c r="U123" s="136"/>
      <c r="V123" s="130"/>
      <c r="W123" s="130"/>
      <c r="X123" s="137"/>
      <c r="Y123" s="130"/>
      <c r="Z123" s="130"/>
      <c r="AA123" s="130"/>
      <c r="AB123" s="130"/>
      <c r="AC123" s="130" t="str">
        <f>IF(基本情報登録!$D$10="","",IF(基本情報登録!$D$10='登録データ（男）'!F123,1,0))</f>
        <v/>
      </c>
      <c r="AD123" s="130"/>
    </row>
    <row r="124" spans="1:30" ht="13.5">
      <c r="A124" s="189">
        <v>122</v>
      </c>
      <c r="B124" s="189" t="s">
        <v>2164</v>
      </c>
      <c r="C124" s="189" t="s">
        <v>1177</v>
      </c>
      <c r="D124" s="189" t="s">
        <v>338</v>
      </c>
      <c r="E124" s="189">
        <v>44</v>
      </c>
      <c r="F124" s="189" t="s">
        <v>18</v>
      </c>
      <c r="G124" s="189">
        <v>3</v>
      </c>
      <c r="H124" s="189" t="s">
        <v>775</v>
      </c>
      <c r="I124" s="189" t="s">
        <v>4481</v>
      </c>
      <c r="J124" s="189" t="s">
        <v>4482</v>
      </c>
      <c r="K124" s="189" t="s">
        <v>2004</v>
      </c>
      <c r="L124" s="189" t="s">
        <v>2005</v>
      </c>
      <c r="M124" s="130"/>
      <c r="N124" s="130"/>
      <c r="O124" s="157"/>
      <c r="P124" s="130"/>
      <c r="Q124" s="130"/>
      <c r="R124" s="130"/>
      <c r="S124" s="136"/>
      <c r="T124" s="137"/>
      <c r="U124" s="136"/>
      <c r="V124" s="130"/>
      <c r="W124" s="130"/>
      <c r="X124" s="137"/>
      <c r="Y124" s="130"/>
      <c r="Z124" s="130"/>
      <c r="AA124" s="130"/>
      <c r="AB124" s="130"/>
      <c r="AC124" s="130" t="str">
        <f>IF(基本情報登録!$D$10="","",IF(基本情報登録!$D$10='登録データ（男）'!F124,1,0))</f>
        <v/>
      </c>
      <c r="AD124" s="130"/>
    </row>
    <row r="125" spans="1:30" ht="13.5">
      <c r="A125" s="189">
        <v>123</v>
      </c>
      <c r="B125" s="189" t="s">
        <v>1178</v>
      </c>
      <c r="C125" s="189" t="s">
        <v>1179</v>
      </c>
      <c r="D125" s="189" t="s">
        <v>338</v>
      </c>
      <c r="E125" s="189">
        <v>44</v>
      </c>
      <c r="F125" s="189" t="s">
        <v>18</v>
      </c>
      <c r="G125" s="189">
        <v>3</v>
      </c>
      <c r="H125" s="189" t="s">
        <v>775</v>
      </c>
      <c r="I125" s="189" t="s">
        <v>4483</v>
      </c>
      <c r="J125" s="189" t="s">
        <v>4398</v>
      </c>
      <c r="K125" s="189" t="s">
        <v>2004</v>
      </c>
      <c r="L125" s="189" t="s">
        <v>2005</v>
      </c>
      <c r="M125" s="130"/>
      <c r="N125" s="130"/>
      <c r="O125" s="157"/>
      <c r="P125" s="130"/>
      <c r="Q125" s="130"/>
      <c r="R125" s="130"/>
      <c r="S125" s="136"/>
      <c r="T125" s="137"/>
      <c r="U125" s="136"/>
      <c r="V125" s="130"/>
      <c r="W125" s="130"/>
      <c r="X125" s="137"/>
      <c r="Y125" s="130"/>
      <c r="Z125" s="130"/>
      <c r="AA125" s="130"/>
      <c r="AB125" s="130"/>
      <c r="AC125" s="130" t="str">
        <f>IF(基本情報登録!$D$10="","",IF(基本情報登録!$D$10='登録データ（男）'!F125,1,0))</f>
        <v/>
      </c>
      <c r="AD125" s="130"/>
    </row>
    <row r="126" spans="1:30" ht="13.5">
      <c r="A126" s="189">
        <v>124</v>
      </c>
      <c r="B126" s="189" t="s">
        <v>1180</v>
      </c>
      <c r="C126" s="189" t="s">
        <v>1181</v>
      </c>
      <c r="D126" s="189" t="s">
        <v>338</v>
      </c>
      <c r="E126" s="189">
        <v>44</v>
      </c>
      <c r="F126" s="189" t="s">
        <v>18</v>
      </c>
      <c r="G126" s="189">
        <v>3</v>
      </c>
      <c r="H126" s="189" t="s">
        <v>1182</v>
      </c>
      <c r="I126" s="189" t="s">
        <v>4484</v>
      </c>
      <c r="J126" s="189" t="s">
        <v>4485</v>
      </c>
      <c r="K126" s="189" t="s">
        <v>2004</v>
      </c>
      <c r="L126" s="189" t="s">
        <v>2005</v>
      </c>
      <c r="M126" s="130"/>
      <c r="N126" s="130"/>
      <c r="O126" s="157"/>
      <c r="P126" s="130"/>
      <c r="Q126" s="130"/>
      <c r="R126" s="130"/>
      <c r="S126" s="136"/>
      <c r="T126" s="137"/>
      <c r="U126" s="136"/>
      <c r="V126" s="130"/>
      <c r="W126" s="130"/>
      <c r="X126" s="137"/>
      <c r="Y126" s="130"/>
      <c r="Z126" s="130"/>
      <c r="AA126" s="130"/>
      <c r="AB126" s="130"/>
      <c r="AC126" s="130" t="str">
        <f>IF(基本情報登録!$D$10="","",IF(基本情報登録!$D$10='登録データ（男）'!F126,1,0))</f>
        <v/>
      </c>
      <c r="AD126" s="130"/>
    </row>
    <row r="127" spans="1:30" ht="13.5">
      <c r="A127" s="189">
        <v>125</v>
      </c>
      <c r="B127" s="189" t="s">
        <v>2166</v>
      </c>
      <c r="C127" s="189" t="s">
        <v>1183</v>
      </c>
      <c r="D127" s="189" t="s">
        <v>532</v>
      </c>
      <c r="E127" s="189">
        <v>31</v>
      </c>
      <c r="F127" s="189" t="s">
        <v>18</v>
      </c>
      <c r="G127" s="189">
        <v>3</v>
      </c>
      <c r="H127" s="189" t="s">
        <v>1184</v>
      </c>
      <c r="I127" s="189" t="s">
        <v>4486</v>
      </c>
      <c r="J127" s="189" t="s">
        <v>4310</v>
      </c>
      <c r="K127" s="189" t="s">
        <v>2004</v>
      </c>
      <c r="L127" s="189" t="s">
        <v>2005</v>
      </c>
      <c r="M127" s="130"/>
      <c r="N127" s="130"/>
      <c r="O127" s="157"/>
      <c r="P127" s="130"/>
      <c r="Q127" s="130"/>
      <c r="R127" s="130"/>
      <c r="S127" s="136"/>
      <c r="T127" s="137"/>
      <c r="U127" s="136"/>
      <c r="V127" s="130"/>
      <c r="W127" s="130"/>
      <c r="X127" s="137"/>
      <c r="Y127" s="130"/>
      <c r="Z127" s="130"/>
      <c r="AA127" s="130"/>
      <c r="AB127" s="130"/>
      <c r="AC127" s="130" t="str">
        <f>IF(基本情報登録!$D$10="","",IF(基本情報登録!$D$10='登録データ（男）'!F127,1,0))</f>
        <v/>
      </c>
      <c r="AD127" s="130"/>
    </row>
    <row r="128" spans="1:30" ht="13.5">
      <c r="A128" s="189">
        <v>126</v>
      </c>
      <c r="B128" s="189" t="s">
        <v>2167</v>
      </c>
      <c r="C128" s="189" t="s">
        <v>1185</v>
      </c>
      <c r="D128" s="189" t="s">
        <v>489</v>
      </c>
      <c r="E128" s="189">
        <v>33</v>
      </c>
      <c r="F128" s="189" t="s">
        <v>18</v>
      </c>
      <c r="G128" s="189">
        <v>3</v>
      </c>
      <c r="H128" s="189" t="s">
        <v>1186</v>
      </c>
      <c r="I128" s="189" t="s">
        <v>4487</v>
      </c>
      <c r="J128" s="189" t="s">
        <v>4488</v>
      </c>
      <c r="K128" s="189" t="s">
        <v>2004</v>
      </c>
      <c r="L128" s="189" t="s">
        <v>2005</v>
      </c>
      <c r="M128" s="130"/>
      <c r="N128" s="130"/>
      <c r="O128" s="157"/>
      <c r="P128" s="130"/>
      <c r="Q128" s="130"/>
      <c r="R128" s="130"/>
      <c r="S128" s="136"/>
      <c r="T128" s="137"/>
      <c r="U128" s="136"/>
      <c r="V128" s="130"/>
      <c r="W128" s="130"/>
      <c r="X128" s="137"/>
      <c r="Y128" s="130"/>
      <c r="Z128" s="130"/>
      <c r="AA128" s="130"/>
      <c r="AB128" s="130"/>
      <c r="AC128" s="130" t="str">
        <f>IF(基本情報登録!$D$10="","",IF(基本情報登録!$D$10='登録データ（男）'!F128,1,0))</f>
        <v/>
      </c>
      <c r="AD128" s="130"/>
    </row>
    <row r="129" spans="1:30" ht="13.5">
      <c r="A129" s="189">
        <v>127</v>
      </c>
      <c r="B129" s="189" t="s">
        <v>2168</v>
      </c>
      <c r="C129" s="189" t="s">
        <v>1187</v>
      </c>
      <c r="D129" s="189" t="s">
        <v>695</v>
      </c>
      <c r="E129" s="189" t="s">
        <v>696</v>
      </c>
      <c r="F129" s="189" t="s">
        <v>18</v>
      </c>
      <c r="G129" s="189">
        <v>3</v>
      </c>
      <c r="H129" s="189" t="s">
        <v>1127</v>
      </c>
      <c r="I129" s="189" t="s">
        <v>4489</v>
      </c>
      <c r="J129" s="189" t="s">
        <v>4490</v>
      </c>
      <c r="K129" s="189" t="s">
        <v>2004</v>
      </c>
      <c r="L129" s="189" t="s">
        <v>2005</v>
      </c>
      <c r="M129" s="130"/>
      <c r="N129" s="130"/>
      <c r="O129" s="157"/>
      <c r="P129" s="130"/>
      <c r="Q129" s="130"/>
      <c r="R129" s="130"/>
      <c r="S129" s="136"/>
      <c r="T129" s="137"/>
      <c r="U129" s="136"/>
      <c r="V129" s="130"/>
      <c r="W129" s="130"/>
      <c r="X129" s="137"/>
      <c r="Y129" s="130"/>
      <c r="Z129" s="130"/>
      <c r="AA129" s="130"/>
      <c r="AB129" s="130"/>
      <c r="AC129" s="130" t="str">
        <f>IF(基本情報登録!$D$10="","",IF(基本情報登録!$D$10='登録データ（男）'!F129,1,0))</f>
        <v/>
      </c>
      <c r="AD129" s="130"/>
    </row>
    <row r="130" spans="1:30" ht="13.5">
      <c r="A130" s="189">
        <v>128</v>
      </c>
      <c r="B130" s="189" t="s">
        <v>1188</v>
      </c>
      <c r="C130" s="189" t="s">
        <v>1189</v>
      </c>
      <c r="D130" s="189" t="s">
        <v>347</v>
      </c>
      <c r="E130" s="189">
        <v>43</v>
      </c>
      <c r="F130" s="189" t="s">
        <v>18</v>
      </c>
      <c r="G130" s="189">
        <v>3</v>
      </c>
      <c r="H130" s="189" t="s">
        <v>1190</v>
      </c>
      <c r="I130" s="189" t="s">
        <v>4491</v>
      </c>
      <c r="J130" s="189" t="s">
        <v>4358</v>
      </c>
      <c r="K130" s="189" t="s">
        <v>2004</v>
      </c>
      <c r="L130" s="189" t="s">
        <v>2005</v>
      </c>
      <c r="M130" s="130"/>
      <c r="N130" s="130"/>
      <c r="O130" s="157"/>
      <c r="P130" s="130"/>
      <c r="Q130" s="130"/>
      <c r="R130" s="130"/>
      <c r="S130" s="136"/>
      <c r="T130" s="137"/>
      <c r="U130" s="136"/>
      <c r="V130" s="130"/>
      <c r="W130" s="130"/>
      <c r="X130" s="137"/>
      <c r="Y130" s="130"/>
      <c r="Z130" s="130"/>
      <c r="AA130" s="130"/>
      <c r="AB130" s="130"/>
      <c r="AC130" s="130" t="str">
        <f>IF(基本情報登録!$D$10="","",IF(基本情報登録!$D$10='登録データ（男）'!F130,1,0))</f>
        <v/>
      </c>
      <c r="AD130" s="130"/>
    </row>
    <row r="131" spans="1:30" ht="13.5">
      <c r="A131" s="189">
        <v>129</v>
      </c>
      <c r="B131" s="189" t="s">
        <v>2169</v>
      </c>
      <c r="C131" s="189" t="s">
        <v>1191</v>
      </c>
      <c r="D131" s="189" t="s">
        <v>334</v>
      </c>
      <c r="E131" s="189">
        <v>40</v>
      </c>
      <c r="F131" s="189" t="s">
        <v>18</v>
      </c>
      <c r="G131" s="189">
        <v>3</v>
      </c>
      <c r="H131" s="189" t="s">
        <v>1192</v>
      </c>
      <c r="I131" s="189" t="s">
        <v>4492</v>
      </c>
      <c r="J131" s="189" t="s">
        <v>4306</v>
      </c>
      <c r="K131" s="189" t="s">
        <v>2004</v>
      </c>
      <c r="L131" s="189" t="s">
        <v>2005</v>
      </c>
      <c r="M131" s="130"/>
      <c r="N131" s="130"/>
      <c r="O131" s="157"/>
      <c r="P131" s="130"/>
      <c r="Q131" s="130"/>
      <c r="R131" s="130"/>
      <c r="S131" s="136"/>
      <c r="T131" s="137"/>
      <c r="U131" s="136"/>
      <c r="V131" s="130"/>
      <c r="W131" s="130"/>
      <c r="X131" s="137"/>
      <c r="Y131" s="130"/>
      <c r="Z131" s="130"/>
      <c r="AA131" s="130"/>
      <c r="AB131" s="130"/>
      <c r="AC131" s="130" t="str">
        <f>IF(基本情報登録!$D$10="","",IF(基本情報登録!$D$10='登録データ（男）'!F131,1,0))</f>
        <v/>
      </c>
      <c r="AD131" s="130"/>
    </row>
    <row r="132" spans="1:30" ht="13.5">
      <c r="A132" s="189">
        <v>130</v>
      </c>
      <c r="B132" s="189" t="s">
        <v>2170</v>
      </c>
      <c r="C132" s="189" t="s">
        <v>1193</v>
      </c>
      <c r="D132" s="189" t="s">
        <v>336</v>
      </c>
      <c r="E132" s="189">
        <v>42</v>
      </c>
      <c r="F132" s="189" t="s">
        <v>18</v>
      </c>
      <c r="G132" s="189">
        <v>3</v>
      </c>
      <c r="H132" s="189" t="s">
        <v>1569</v>
      </c>
      <c r="I132" s="189" t="s">
        <v>4493</v>
      </c>
      <c r="J132" s="189" t="s">
        <v>4494</v>
      </c>
      <c r="K132" s="189" t="s">
        <v>2004</v>
      </c>
      <c r="L132" s="189" t="s">
        <v>2005</v>
      </c>
      <c r="M132" s="130"/>
      <c r="N132" s="130"/>
      <c r="O132" s="157"/>
      <c r="P132" s="130"/>
      <c r="Q132" s="130"/>
      <c r="R132" s="130"/>
      <c r="S132" s="136"/>
      <c r="T132" s="137"/>
      <c r="U132" s="136"/>
      <c r="V132" s="130"/>
      <c r="W132" s="130"/>
      <c r="X132" s="137"/>
      <c r="Y132" s="130"/>
      <c r="Z132" s="130"/>
      <c r="AA132" s="130"/>
      <c r="AB132" s="130"/>
      <c r="AC132" s="130" t="str">
        <f>IF(基本情報登録!$D$10="","",IF(基本情報登録!$D$10='登録データ（男）'!F132,1,0))</f>
        <v/>
      </c>
      <c r="AD132" s="130"/>
    </row>
    <row r="133" spans="1:30" ht="13.5">
      <c r="A133" s="189">
        <v>131</v>
      </c>
      <c r="B133" s="189" t="s">
        <v>2171</v>
      </c>
      <c r="C133" s="189" t="s">
        <v>1194</v>
      </c>
      <c r="D133" s="189" t="s">
        <v>349</v>
      </c>
      <c r="E133" s="189">
        <v>46</v>
      </c>
      <c r="F133" s="189" t="s">
        <v>18</v>
      </c>
      <c r="G133" s="189">
        <v>3</v>
      </c>
      <c r="H133" s="189" t="s">
        <v>444</v>
      </c>
      <c r="I133" s="189" t="s">
        <v>4495</v>
      </c>
      <c r="J133" s="189" t="s">
        <v>4353</v>
      </c>
      <c r="K133" s="189" t="s">
        <v>2004</v>
      </c>
      <c r="L133" s="189" t="s">
        <v>2005</v>
      </c>
      <c r="M133" s="130"/>
      <c r="N133" s="130"/>
      <c r="O133" s="157"/>
      <c r="P133" s="130"/>
      <c r="Q133" s="130"/>
      <c r="R133" s="130"/>
      <c r="S133" s="136"/>
      <c r="T133" s="137"/>
      <c r="U133" s="136"/>
      <c r="V133" s="130"/>
      <c r="W133" s="130"/>
      <c r="X133" s="137"/>
      <c r="Y133" s="130"/>
      <c r="Z133" s="130"/>
      <c r="AA133" s="130"/>
      <c r="AB133" s="130"/>
      <c r="AC133" s="130" t="str">
        <f>IF(基本情報登録!$D$10="","",IF(基本情報登録!$D$10='登録データ（男）'!F133,1,0))</f>
        <v/>
      </c>
      <c r="AD133" s="130"/>
    </row>
    <row r="134" spans="1:30" ht="13.5">
      <c r="A134" s="189">
        <v>132</v>
      </c>
      <c r="B134" s="189" t="s">
        <v>1195</v>
      </c>
      <c r="C134" s="189" t="s">
        <v>1196</v>
      </c>
      <c r="D134" s="189" t="s">
        <v>334</v>
      </c>
      <c r="E134" s="189">
        <v>40</v>
      </c>
      <c r="F134" s="189" t="s">
        <v>18</v>
      </c>
      <c r="G134" s="189">
        <v>3</v>
      </c>
      <c r="H134" s="189" t="s">
        <v>1197</v>
      </c>
      <c r="I134" s="189" t="s">
        <v>4496</v>
      </c>
      <c r="J134" s="189" t="s">
        <v>4497</v>
      </c>
      <c r="K134" s="189" t="s">
        <v>2004</v>
      </c>
      <c r="L134" s="189" t="s">
        <v>2005</v>
      </c>
      <c r="M134" s="130"/>
      <c r="N134" s="130"/>
      <c r="O134" s="157"/>
      <c r="P134" s="130"/>
      <c r="Q134" s="130"/>
      <c r="R134" s="130"/>
      <c r="S134" s="136"/>
      <c r="T134" s="137"/>
      <c r="U134" s="136"/>
      <c r="V134" s="130"/>
      <c r="W134" s="130"/>
      <c r="X134" s="137"/>
      <c r="Y134" s="130"/>
      <c r="Z134" s="130"/>
      <c r="AA134" s="130"/>
      <c r="AB134" s="130"/>
      <c r="AC134" s="130" t="str">
        <f>IF(基本情報登録!$D$10="","",IF(基本情報登録!$D$10='登録データ（男）'!F134,1,0))</f>
        <v/>
      </c>
      <c r="AD134" s="130"/>
    </row>
    <row r="135" spans="1:30" ht="13.5">
      <c r="A135" s="189">
        <v>133</v>
      </c>
      <c r="B135" s="189" t="s">
        <v>1198</v>
      </c>
      <c r="C135" s="189" t="s">
        <v>1199</v>
      </c>
      <c r="D135" s="189" t="s">
        <v>721</v>
      </c>
      <c r="E135" s="189">
        <v>47</v>
      </c>
      <c r="F135" s="189" t="s">
        <v>18</v>
      </c>
      <c r="G135" s="189">
        <v>3</v>
      </c>
      <c r="H135" s="189" t="s">
        <v>1200</v>
      </c>
      <c r="I135" s="189" t="s">
        <v>4498</v>
      </c>
      <c r="J135" s="189" t="s">
        <v>4499</v>
      </c>
      <c r="K135" s="189" t="s">
        <v>2004</v>
      </c>
      <c r="L135" s="189" t="s">
        <v>2005</v>
      </c>
      <c r="M135" s="130"/>
      <c r="N135" s="130"/>
      <c r="O135" s="157"/>
      <c r="P135" s="130"/>
      <c r="Q135" s="130"/>
      <c r="R135" s="130"/>
      <c r="S135" s="136"/>
      <c r="T135" s="137"/>
      <c r="U135" s="136"/>
      <c r="V135" s="130"/>
      <c r="W135" s="130"/>
      <c r="X135" s="137"/>
      <c r="Y135" s="130"/>
      <c r="Z135" s="130"/>
      <c r="AA135" s="130"/>
      <c r="AB135" s="130"/>
      <c r="AC135" s="130" t="str">
        <f>IF(基本情報登録!$D$10="","",IF(基本情報登録!$D$10='登録データ（男）'!F135,1,0))</f>
        <v/>
      </c>
      <c r="AD135" s="130"/>
    </row>
    <row r="136" spans="1:30" ht="13.5">
      <c r="A136" s="189">
        <v>134</v>
      </c>
      <c r="B136" s="189" t="s">
        <v>2173</v>
      </c>
      <c r="C136" s="189" t="s">
        <v>1202</v>
      </c>
      <c r="D136" s="189" t="s">
        <v>594</v>
      </c>
      <c r="E136" s="189">
        <v>28</v>
      </c>
      <c r="F136" s="189" t="s">
        <v>18</v>
      </c>
      <c r="G136" s="189">
        <v>3</v>
      </c>
      <c r="H136" s="189" t="s">
        <v>1174</v>
      </c>
      <c r="I136" s="189" t="s">
        <v>4500</v>
      </c>
      <c r="J136" s="189" t="s">
        <v>4426</v>
      </c>
      <c r="K136" s="189" t="s">
        <v>2004</v>
      </c>
      <c r="L136" s="189" t="s">
        <v>2005</v>
      </c>
      <c r="M136" s="130"/>
      <c r="N136" s="130"/>
      <c r="O136" s="157"/>
      <c r="P136" s="130"/>
      <c r="Q136" s="130"/>
      <c r="R136" s="130"/>
      <c r="S136" s="136"/>
      <c r="T136" s="137"/>
      <c r="U136" s="136"/>
      <c r="V136" s="130"/>
      <c r="W136" s="130"/>
      <c r="X136" s="137"/>
      <c r="Y136" s="130"/>
      <c r="Z136" s="130"/>
      <c r="AA136" s="130"/>
      <c r="AB136" s="130"/>
      <c r="AC136" s="130" t="str">
        <f>IF(基本情報登録!$D$10="","",IF(基本情報登録!$D$10='登録データ（男）'!F136,1,0))</f>
        <v/>
      </c>
      <c r="AD136" s="130"/>
    </row>
    <row r="137" spans="1:30" ht="13.5">
      <c r="A137" s="189">
        <v>135</v>
      </c>
      <c r="B137" s="189" t="s">
        <v>2174</v>
      </c>
      <c r="C137" s="189" t="s">
        <v>1203</v>
      </c>
      <c r="D137" s="189" t="s">
        <v>336</v>
      </c>
      <c r="E137" s="189">
        <v>42</v>
      </c>
      <c r="F137" s="189" t="s">
        <v>18</v>
      </c>
      <c r="G137" s="189">
        <v>3</v>
      </c>
      <c r="H137" s="189" t="s">
        <v>1204</v>
      </c>
      <c r="I137" s="189" t="s">
        <v>4501</v>
      </c>
      <c r="J137" s="189" t="s">
        <v>4502</v>
      </c>
      <c r="K137" s="189" t="s">
        <v>2004</v>
      </c>
      <c r="L137" s="189" t="s">
        <v>2005</v>
      </c>
      <c r="M137" s="130"/>
      <c r="N137" s="130"/>
      <c r="O137" s="157"/>
      <c r="P137" s="130"/>
      <c r="Q137" s="130"/>
      <c r="R137" s="130"/>
      <c r="S137" s="136"/>
      <c r="T137" s="137"/>
      <c r="U137" s="136"/>
      <c r="V137" s="130"/>
      <c r="W137" s="130"/>
      <c r="X137" s="137"/>
      <c r="Y137" s="130"/>
      <c r="Z137" s="130"/>
      <c r="AA137" s="130"/>
      <c r="AB137" s="130"/>
      <c r="AC137" s="130" t="str">
        <f>IF(基本情報登録!$D$10="","",IF(基本情報登録!$D$10='登録データ（男）'!F137,1,0))</f>
        <v/>
      </c>
      <c r="AD137" s="130"/>
    </row>
    <row r="138" spans="1:30" ht="13.5">
      <c r="A138" s="189">
        <v>136</v>
      </c>
      <c r="B138" s="189" t="s">
        <v>2175</v>
      </c>
      <c r="C138" s="189" t="s">
        <v>1205</v>
      </c>
      <c r="D138" s="189" t="s">
        <v>334</v>
      </c>
      <c r="E138" s="189">
        <v>40</v>
      </c>
      <c r="F138" s="189" t="s">
        <v>18</v>
      </c>
      <c r="G138" s="189">
        <v>3</v>
      </c>
      <c r="H138" s="189" t="s">
        <v>453</v>
      </c>
      <c r="I138" s="189" t="s">
        <v>4503</v>
      </c>
      <c r="J138" s="189" t="s">
        <v>4504</v>
      </c>
      <c r="K138" s="189" t="s">
        <v>2004</v>
      </c>
      <c r="L138" s="189" t="s">
        <v>2005</v>
      </c>
      <c r="M138" s="130"/>
      <c r="N138" s="130"/>
      <c r="O138" s="157"/>
      <c r="P138" s="130"/>
      <c r="Q138" s="130"/>
      <c r="R138" s="130"/>
      <c r="S138" s="136"/>
      <c r="T138" s="137"/>
      <c r="U138" s="136"/>
      <c r="V138" s="130"/>
      <c r="W138" s="130"/>
      <c r="X138" s="137"/>
      <c r="Y138" s="130"/>
      <c r="Z138" s="130"/>
      <c r="AA138" s="130"/>
      <c r="AB138" s="130"/>
      <c r="AC138" s="130" t="str">
        <f>IF(基本情報登録!$D$10="","",IF(基本情報登録!$D$10='登録データ（男）'!F138,1,0))</f>
        <v/>
      </c>
      <c r="AD138" s="130"/>
    </row>
    <row r="139" spans="1:30" ht="13.5">
      <c r="A139" s="189">
        <v>137</v>
      </c>
      <c r="B139" s="189" t="s">
        <v>2176</v>
      </c>
      <c r="C139" s="189" t="s">
        <v>1206</v>
      </c>
      <c r="D139" s="189" t="s">
        <v>336</v>
      </c>
      <c r="E139" s="189">
        <v>42</v>
      </c>
      <c r="F139" s="189" t="s">
        <v>18</v>
      </c>
      <c r="G139" s="189">
        <v>3</v>
      </c>
      <c r="H139" s="189" t="s">
        <v>1207</v>
      </c>
      <c r="I139" s="189" t="s">
        <v>4441</v>
      </c>
      <c r="J139" s="189" t="s">
        <v>4505</v>
      </c>
      <c r="K139" s="189" t="s">
        <v>2004</v>
      </c>
      <c r="L139" s="189" t="s">
        <v>2005</v>
      </c>
      <c r="M139" s="130"/>
      <c r="N139" s="130"/>
      <c r="O139" s="157"/>
      <c r="P139" s="130"/>
      <c r="Q139" s="130"/>
      <c r="R139" s="130"/>
      <c r="S139" s="136"/>
      <c r="T139" s="137"/>
      <c r="U139" s="136"/>
      <c r="V139" s="130"/>
      <c r="W139" s="130"/>
      <c r="X139" s="137"/>
      <c r="Y139" s="130"/>
      <c r="Z139" s="130"/>
      <c r="AA139" s="130"/>
      <c r="AB139" s="130"/>
      <c r="AC139" s="130" t="str">
        <f>IF(基本情報登録!$D$10="","",IF(基本情報登録!$D$10='登録データ（男）'!F139,1,0))</f>
        <v/>
      </c>
      <c r="AD139" s="130"/>
    </row>
    <row r="140" spans="1:30" ht="13.5">
      <c r="A140" s="189">
        <v>138</v>
      </c>
      <c r="B140" s="189" t="s">
        <v>2177</v>
      </c>
      <c r="C140" s="189" t="s">
        <v>1208</v>
      </c>
      <c r="D140" s="189" t="s">
        <v>347</v>
      </c>
      <c r="E140" s="189">
        <v>43</v>
      </c>
      <c r="F140" s="189" t="s">
        <v>18</v>
      </c>
      <c r="G140" s="189">
        <v>3</v>
      </c>
      <c r="H140" s="189" t="s">
        <v>1209</v>
      </c>
      <c r="I140" s="189" t="s">
        <v>4506</v>
      </c>
      <c r="J140" s="189" t="s">
        <v>4507</v>
      </c>
      <c r="K140" s="189" t="s">
        <v>2004</v>
      </c>
      <c r="L140" s="189" t="s">
        <v>2005</v>
      </c>
      <c r="M140" s="130"/>
      <c r="N140" s="130"/>
      <c r="O140" s="157"/>
      <c r="P140" s="130"/>
      <c r="Q140" s="130"/>
      <c r="R140" s="130"/>
      <c r="S140" s="136"/>
      <c r="T140" s="137"/>
      <c r="U140" s="136"/>
      <c r="V140" s="130"/>
      <c r="W140" s="130"/>
      <c r="X140" s="137"/>
      <c r="Y140" s="130"/>
      <c r="Z140" s="130"/>
      <c r="AA140" s="130"/>
      <c r="AB140" s="130"/>
      <c r="AC140" s="130" t="str">
        <f>IF(基本情報登録!$D$10="","",IF(基本情報登録!$D$10='登録データ（男）'!F140,1,0))</f>
        <v/>
      </c>
      <c r="AD140" s="130"/>
    </row>
    <row r="141" spans="1:30" ht="13.5">
      <c r="A141" s="189">
        <v>139</v>
      </c>
      <c r="B141" s="189" t="s">
        <v>2178</v>
      </c>
      <c r="C141" s="189" t="s">
        <v>1210</v>
      </c>
      <c r="D141" s="189" t="s">
        <v>338</v>
      </c>
      <c r="E141" s="189">
        <v>44</v>
      </c>
      <c r="F141" s="189" t="s">
        <v>18</v>
      </c>
      <c r="G141" s="189">
        <v>3</v>
      </c>
      <c r="H141" s="189" t="s">
        <v>1211</v>
      </c>
      <c r="I141" s="189" t="s">
        <v>4508</v>
      </c>
      <c r="J141" s="189" t="s">
        <v>4509</v>
      </c>
      <c r="K141" s="189" t="s">
        <v>2004</v>
      </c>
      <c r="L141" s="189" t="s">
        <v>2005</v>
      </c>
      <c r="M141" s="130"/>
      <c r="N141" s="130"/>
      <c r="O141" s="157"/>
      <c r="P141" s="130"/>
      <c r="Q141" s="130"/>
      <c r="R141" s="130"/>
      <c r="S141" s="136"/>
      <c r="T141" s="137"/>
      <c r="U141" s="136"/>
      <c r="V141" s="130"/>
      <c r="W141" s="130"/>
      <c r="X141" s="137"/>
      <c r="Y141" s="130"/>
      <c r="Z141" s="130"/>
      <c r="AA141" s="130"/>
      <c r="AB141" s="130"/>
      <c r="AC141" s="130" t="str">
        <f>IF(基本情報登録!$D$10="","",IF(基本情報登録!$D$10='登録データ（男）'!F141,1,0))</f>
        <v/>
      </c>
      <c r="AD141" s="130"/>
    </row>
    <row r="142" spans="1:30" ht="13.5">
      <c r="A142" s="189">
        <v>140</v>
      </c>
      <c r="B142" s="189" t="s">
        <v>2179</v>
      </c>
      <c r="C142" s="189" t="s">
        <v>1212</v>
      </c>
      <c r="D142" s="189" t="s">
        <v>1213</v>
      </c>
      <c r="E142" s="189">
        <v>21</v>
      </c>
      <c r="F142" s="189" t="s">
        <v>18</v>
      </c>
      <c r="G142" s="189">
        <v>3</v>
      </c>
      <c r="H142" s="189" t="s">
        <v>1214</v>
      </c>
      <c r="I142" s="189" t="s">
        <v>4352</v>
      </c>
      <c r="J142" s="189" t="s">
        <v>4510</v>
      </c>
      <c r="K142" s="189" t="s">
        <v>2004</v>
      </c>
      <c r="L142" s="189" t="s">
        <v>2005</v>
      </c>
      <c r="M142" s="130"/>
      <c r="N142" s="130"/>
      <c r="O142" s="157"/>
      <c r="P142" s="130"/>
      <c r="Q142" s="130"/>
      <c r="R142" s="130"/>
      <c r="S142" s="136"/>
      <c r="T142" s="137"/>
      <c r="U142" s="136"/>
      <c r="V142" s="130"/>
      <c r="W142" s="130"/>
      <c r="X142" s="137"/>
      <c r="Y142" s="130"/>
      <c r="Z142" s="130"/>
      <c r="AA142" s="130"/>
      <c r="AB142" s="130"/>
      <c r="AC142" s="130" t="str">
        <f>IF(基本情報登録!$D$10="","",IF(基本情報登録!$D$10='登録データ（男）'!F142,1,0))</f>
        <v/>
      </c>
      <c r="AD142" s="130"/>
    </row>
    <row r="143" spans="1:30" ht="13.5">
      <c r="A143" s="189">
        <v>141</v>
      </c>
      <c r="B143" s="189" t="s">
        <v>1215</v>
      </c>
      <c r="C143" s="189" t="s">
        <v>1216</v>
      </c>
      <c r="D143" s="189" t="s">
        <v>334</v>
      </c>
      <c r="E143" s="189">
        <v>40</v>
      </c>
      <c r="F143" s="189" t="s">
        <v>18</v>
      </c>
      <c r="G143" s="189">
        <v>3</v>
      </c>
      <c r="H143" s="189" t="s">
        <v>1217</v>
      </c>
      <c r="I143" s="189" t="s">
        <v>4511</v>
      </c>
      <c r="J143" s="189" t="s">
        <v>4512</v>
      </c>
      <c r="K143" s="189" t="s">
        <v>2004</v>
      </c>
      <c r="L143" s="189" t="s">
        <v>2005</v>
      </c>
      <c r="M143" s="130"/>
      <c r="N143" s="130"/>
      <c r="O143" s="157"/>
      <c r="P143" s="130"/>
      <c r="Q143" s="130"/>
      <c r="R143" s="130"/>
      <c r="S143" s="136"/>
      <c r="T143" s="137"/>
      <c r="U143" s="136"/>
      <c r="V143" s="130"/>
      <c r="W143" s="130"/>
      <c r="X143" s="137"/>
      <c r="Y143" s="130"/>
      <c r="Z143" s="130"/>
      <c r="AA143" s="130"/>
      <c r="AB143" s="130"/>
      <c r="AC143" s="130" t="str">
        <f>IF(基本情報登録!$D$10="","",IF(基本情報登録!$D$10='登録データ（男）'!F143,1,0))</f>
        <v/>
      </c>
      <c r="AD143" s="130"/>
    </row>
    <row r="144" spans="1:30" ht="13.5">
      <c r="A144" s="189">
        <v>142</v>
      </c>
      <c r="B144" s="189" t="s">
        <v>2180</v>
      </c>
      <c r="C144" s="189" t="s">
        <v>1218</v>
      </c>
      <c r="D144" s="189" t="s">
        <v>338</v>
      </c>
      <c r="E144" s="189">
        <v>44</v>
      </c>
      <c r="F144" s="189" t="s">
        <v>18</v>
      </c>
      <c r="G144" s="189">
        <v>3</v>
      </c>
      <c r="H144" s="189" t="s">
        <v>1219</v>
      </c>
      <c r="I144" s="189" t="s">
        <v>4513</v>
      </c>
      <c r="J144" s="189" t="s">
        <v>4514</v>
      </c>
      <c r="K144" s="189" t="s">
        <v>2004</v>
      </c>
      <c r="L144" s="189" t="s">
        <v>2005</v>
      </c>
      <c r="M144" s="130"/>
      <c r="N144" s="130"/>
      <c r="O144" s="157"/>
      <c r="P144" s="130"/>
      <c r="Q144" s="130"/>
      <c r="R144" s="130"/>
      <c r="S144" s="136"/>
      <c r="T144" s="137"/>
      <c r="U144" s="136"/>
      <c r="V144" s="130"/>
      <c r="W144" s="130"/>
      <c r="X144" s="137"/>
      <c r="Y144" s="130"/>
      <c r="Z144" s="130"/>
      <c r="AA144" s="130"/>
      <c r="AB144" s="130"/>
      <c r="AC144" s="130" t="str">
        <f>IF(基本情報登録!$D$10="","",IF(基本情報登録!$D$10='登録データ（男）'!F144,1,0))</f>
        <v/>
      </c>
      <c r="AD144" s="130"/>
    </row>
    <row r="145" spans="1:30" ht="13.5">
      <c r="A145" s="189">
        <v>143</v>
      </c>
      <c r="B145" s="189" t="s">
        <v>3186</v>
      </c>
      <c r="C145" s="189" t="s">
        <v>3187</v>
      </c>
      <c r="D145" s="189" t="s">
        <v>721</v>
      </c>
      <c r="E145" s="189">
        <v>47</v>
      </c>
      <c r="F145" s="189" t="s">
        <v>18</v>
      </c>
      <c r="G145" s="189">
        <v>2</v>
      </c>
      <c r="H145" s="189" t="s">
        <v>3036</v>
      </c>
      <c r="I145" s="189" t="s">
        <v>4379</v>
      </c>
      <c r="J145" s="189" t="s">
        <v>4515</v>
      </c>
      <c r="K145" s="189" t="s">
        <v>2004</v>
      </c>
      <c r="L145" s="189" t="s">
        <v>2005</v>
      </c>
      <c r="M145" s="130"/>
      <c r="N145" s="130"/>
      <c r="O145" s="157"/>
      <c r="P145" s="130"/>
      <c r="Q145" s="130"/>
      <c r="R145" s="130"/>
      <c r="S145" s="136"/>
      <c r="T145" s="137"/>
      <c r="U145" s="136"/>
      <c r="V145" s="130"/>
      <c r="W145" s="130"/>
      <c r="X145" s="137"/>
      <c r="Y145" s="130"/>
      <c r="Z145" s="130"/>
      <c r="AA145" s="130"/>
      <c r="AB145" s="130"/>
      <c r="AC145" s="130" t="str">
        <f>IF(基本情報登録!$D$10="","",IF(基本情報登録!$D$10='登録データ（男）'!F145,1,0))</f>
        <v/>
      </c>
      <c r="AD145" s="130"/>
    </row>
    <row r="146" spans="1:30" ht="13.5">
      <c r="A146" s="189">
        <v>144</v>
      </c>
      <c r="B146" s="189" t="s">
        <v>2678</v>
      </c>
      <c r="C146" s="189" t="s">
        <v>2679</v>
      </c>
      <c r="D146" s="189" t="s">
        <v>334</v>
      </c>
      <c r="E146" s="189">
        <v>40</v>
      </c>
      <c r="F146" s="189" t="s">
        <v>18</v>
      </c>
      <c r="G146" s="189">
        <v>2</v>
      </c>
      <c r="H146" s="189" t="s">
        <v>2680</v>
      </c>
      <c r="I146" s="189" t="s">
        <v>4316</v>
      </c>
      <c r="J146" s="189" t="s">
        <v>4474</v>
      </c>
      <c r="K146" s="189" t="s">
        <v>2004</v>
      </c>
      <c r="L146" s="189" t="s">
        <v>2005</v>
      </c>
      <c r="M146" s="130"/>
      <c r="N146" s="130"/>
      <c r="O146" s="157"/>
      <c r="P146" s="130"/>
      <c r="Q146" s="130"/>
      <c r="R146" s="130"/>
      <c r="S146" s="136"/>
      <c r="T146" s="137"/>
      <c r="U146" s="136"/>
      <c r="V146" s="130"/>
      <c r="W146" s="130"/>
      <c r="X146" s="137"/>
      <c r="Y146" s="130"/>
      <c r="Z146" s="130"/>
      <c r="AA146" s="130"/>
      <c r="AB146" s="130"/>
      <c r="AC146" s="130" t="str">
        <f>IF(基本情報登録!$D$10="","",IF(基本情報登録!$D$10='登録データ（男）'!F146,1,0))</f>
        <v/>
      </c>
      <c r="AD146" s="130"/>
    </row>
    <row r="147" spans="1:30" ht="13.5">
      <c r="A147" s="189">
        <v>145</v>
      </c>
      <c r="B147" s="189" t="s">
        <v>2681</v>
      </c>
      <c r="C147" s="189" t="s">
        <v>2682</v>
      </c>
      <c r="D147" s="189" t="s">
        <v>334</v>
      </c>
      <c r="E147" s="189">
        <v>40</v>
      </c>
      <c r="F147" s="189" t="s">
        <v>18</v>
      </c>
      <c r="G147" s="189">
        <v>2</v>
      </c>
      <c r="H147" s="189" t="s">
        <v>2242</v>
      </c>
      <c r="I147" s="189" t="s">
        <v>4451</v>
      </c>
      <c r="J147" s="189" t="s">
        <v>4344</v>
      </c>
      <c r="K147" s="189" t="s">
        <v>2004</v>
      </c>
      <c r="L147" s="189" t="s">
        <v>2005</v>
      </c>
      <c r="M147" s="130"/>
      <c r="N147" s="130"/>
      <c r="O147" s="157"/>
      <c r="P147" s="130"/>
      <c r="Q147" s="130"/>
      <c r="R147" s="130"/>
      <c r="S147" s="136"/>
      <c r="T147" s="137"/>
      <c r="U147" s="136"/>
      <c r="V147" s="130"/>
      <c r="W147" s="130"/>
      <c r="X147" s="137"/>
      <c r="Y147" s="130"/>
      <c r="Z147" s="130"/>
      <c r="AA147" s="130"/>
      <c r="AB147" s="130"/>
      <c r="AC147" s="130" t="str">
        <f>IF(基本情報登録!$D$10="","",IF(基本情報登録!$D$10='登録データ（男）'!F147,1,0))</f>
        <v/>
      </c>
      <c r="AD147" s="130"/>
    </row>
    <row r="148" spans="1:30" ht="13.5">
      <c r="A148" s="189">
        <v>146</v>
      </c>
      <c r="B148" s="189" t="s">
        <v>2684</v>
      </c>
      <c r="C148" s="189" t="s">
        <v>2685</v>
      </c>
      <c r="D148" s="189" t="s">
        <v>349</v>
      </c>
      <c r="E148" s="189">
        <v>46</v>
      </c>
      <c r="F148" s="189" t="s">
        <v>18</v>
      </c>
      <c r="G148" s="189">
        <v>2</v>
      </c>
      <c r="H148" s="189" t="s">
        <v>2632</v>
      </c>
      <c r="I148" s="189" t="s">
        <v>4516</v>
      </c>
      <c r="J148" s="189" t="s">
        <v>4517</v>
      </c>
      <c r="K148" s="189" t="s">
        <v>2004</v>
      </c>
      <c r="L148" s="189" t="s">
        <v>2005</v>
      </c>
      <c r="M148" s="130"/>
      <c r="N148" s="130"/>
      <c r="O148" s="157"/>
      <c r="P148" s="130"/>
      <c r="Q148" s="130"/>
      <c r="R148" s="130"/>
      <c r="S148" s="136"/>
      <c r="T148" s="137"/>
      <c r="U148" s="136"/>
      <c r="V148" s="130"/>
      <c r="W148" s="130"/>
      <c r="X148" s="137"/>
      <c r="Y148" s="130"/>
      <c r="Z148" s="130"/>
      <c r="AA148" s="130"/>
      <c r="AB148" s="130"/>
      <c r="AC148" s="130" t="str">
        <f>IF(基本情報登録!$D$10="","",IF(基本情報登録!$D$10='登録データ（男）'!F148,1,0))</f>
        <v/>
      </c>
      <c r="AD148" s="130"/>
    </row>
    <row r="149" spans="1:30" ht="13.5">
      <c r="A149" s="189">
        <v>147</v>
      </c>
      <c r="B149" s="189" t="s">
        <v>2686</v>
      </c>
      <c r="C149" s="189" t="s">
        <v>2687</v>
      </c>
      <c r="D149" s="189" t="s">
        <v>334</v>
      </c>
      <c r="E149" s="189">
        <v>40</v>
      </c>
      <c r="F149" s="189" t="s">
        <v>18</v>
      </c>
      <c r="G149" s="189">
        <v>2</v>
      </c>
      <c r="H149" s="189" t="s">
        <v>2688</v>
      </c>
      <c r="I149" s="189" t="s">
        <v>4518</v>
      </c>
      <c r="J149" s="189" t="s">
        <v>4519</v>
      </c>
      <c r="K149" s="189" t="s">
        <v>2004</v>
      </c>
      <c r="L149" s="189" t="s">
        <v>2005</v>
      </c>
      <c r="M149" s="130"/>
      <c r="N149" s="130"/>
      <c r="O149" s="157"/>
      <c r="P149" s="130"/>
      <c r="Q149" s="130"/>
      <c r="R149" s="130"/>
      <c r="S149" s="136"/>
      <c r="T149" s="137"/>
      <c r="U149" s="136"/>
      <c r="V149" s="130"/>
      <c r="W149" s="130"/>
      <c r="X149" s="137"/>
      <c r="Y149" s="130"/>
      <c r="Z149" s="130"/>
      <c r="AA149" s="130"/>
      <c r="AB149" s="130"/>
      <c r="AC149" s="130" t="str">
        <f>IF(基本情報登録!$D$10="","",IF(基本情報登録!$D$10='登録データ（男）'!F149,1,0))</f>
        <v/>
      </c>
      <c r="AD149" s="130"/>
    </row>
    <row r="150" spans="1:30" ht="13.5">
      <c r="A150" s="189">
        <v>148</v>
      </c>
      <c r="B150" s="189" t="s">
        <v>2689</v>
      </c>
      <c r="C150" s="189" t="s">
        <v>2690</v>
      </c>
      <c r="D150" s="189" t="s">
        <v>336</v>
      </c>
      <c r="E150" s="189">
        <v>42</v>
      </c>
      <c r="F150" s="189" t="s">
        <v>18</v>
      </c>
      <c r="G150" s="189">
        <v>2</v>
      </c>
      <c r="H150" s="189" t="s">
        <v>2599</v>
      </c>
      <c r="I150" s="189" t="s">
        <v>4520</v>
      </c>
      <c r="J150" s="189" t="s">
        <v>4336</v>
      </c>
      <c r="K150" s="189" t="s">
        <v>2004</v>
      </c>
      <c r="L150" s="189" t="s">
        <v>2005</v>
      </c>
      <c r="M150" s="130"/>
      <c r="N150" s="130"/>
      <c r="O150" s="157"/>
      <c r="P150" s="130"/>
      <c r="Q150" s="130"/>
      <c r="R150" s="130"/>
      <c r="S150" s="136"/>
      <c r="T150" s="137"/>
      <c r="U150" s="136"/>
      <c r="V150" s="130"/>
      <c r="W150" s="130"/>
      <c r="X150" s="137"/>
      <c r="Y150" s="130"/>
      <c r="Z150" s="130"/>
      <c r="AA150" s="130"/>
      <c r="AB150" s="130"/>
      <c r="AC150" s="130" t="str">
        <f>IF(基本情報登録!$D$10="","",IF(基本情報登録!$D$10='登録データ（男）'!F150,1,0))</f>
        <v/>
      </c>
      <c r="AD150" s="130"/>
    </row>
    <row r="151" spans="1:30" ht="13.5">
      <c r="A151" s="189">
        <v>149</v>
      </c>
      <c r="B151" s="189" t="s">
        <v>2691</v>
      </c>
      <c r="C151" s="189" t="s">
        <v>2692</v>
      </c>
      <c r="D151" s="189" t="s">
        <v>334</v>
      </c>
      <c r="E151" s="189">
        <v>40</v>
      </c>
      <c r="F151" s="189" t="s">
        <v>18</v>
      </c>
      <c r="G151" s="189">
        <v>2</v>
      </c>
      <c r="H151" s="189" t="s">
        <v>2531</v>
      </c>
      <c r="I151" s="189" t="s">
        <v>4521</v>
      </c>
      <c r="J151" s="189" t="s">
        <v>4478</v>
      </c>
      <c r="K151" s="189" t="s">
        <v>2004</v>
      </c>
      <c r="L151" s="189" t="s">
        <v>2005</v>
      </c>
      <c r="M151" s="130"/>
      <c r="N151" s="130"/>
      <c r="O151" s="157"/>
      <c r="P151" s="130"/>
      <c r="Q151" s="130"/>
      <c r="R151" s="130"/>
      <c r="S151" s="136"/>
      <c r="T151" s="137"/>
      <c r="U151" s="136"/>
      <c r="V151" s="130"/>
      <c r="W151" s="130"/>
      <c r="X151" s="137"/>
      <c r="Y151" s="130"/>
      <c r="Z151" s="130"/>
      <c r="AA151" s="130"/>
      <c r="AB151" s="130"/>
      <c r="AC151" s="130" t="str">
        <f>IF(基本情報登録!$D$10="","",IF(基本情報登録!$D$10='登録データ（男）'!F151,1,0))</f>
        <v/>
      </c>
      <c r="AD151" s="130"/>
    </row>
    <row r="152" spans="1:30" ht="13.5">
      <c r="A152" s="189">
        <v>150</v>
      </c>
      <c r="B152" s="189" t="s">
        <v>2693</v>
      </c>
      <c r="C152" s="189" t="s">
        <v>2694</v>
      </c>
      <c r="D152" s="189" t="s">
        <v>334</v>
      </c>
      <c r="E152" s="189">
        <v>40</v>
      </c>
      <c r="F152" s="189" t="s">
        <v>18</v>
      </c>
      <c r="G152" s="189">
        <v>2</v>
      </c>
      <c r="H152" s="189" t="s">
        <v>2464</v>
      </c>
      <c r="I152" s="189" t="s">
        <v>4522</v>
      </c>
      <c r="J152" s="189" t="s">
        <v>4480</v>
      </c>
      <c r="K152" s="189" t="s">
        <v>2004</v>
      </c>
      <c r="L152" s="189" t="s">
        <v>2005</v>
      </c>
      <c r="M152" s="130"/>
      <c r="N152" s="130"/>
      <c r="O152" s="157"/>
      <c r="P152" s="130"/>
      <c r="Q152" s="130"/>
      <c r="R152" s="130"/>
      <c r="S152" s="136"/>
      <c r="T152" s="137"/>
      <c r="U152" s="136"/>
      <c r="V152" s="130"/>
      <c r="W152" s="130"/>
      <c r="X152" s="137"/>
      <c r="Y152" s="130"/>
      <c r="Z152" s="130"/>
      <c r="AA152" s="130"/>
      <c r="AB152" s="130"/>
      <c r="AC152" s="130" t="str">
        <f>IF(基本情報登録!$D$10="","",IF(基本情報登録!$D$10='登録データ（男）'!F152,1,0))</f>
        <v/>
      </c>
      <c r="AD152" s="130"/>
    </row>
    <row r="153" spans="1:30" ht="13.5">
      <c r="A153" s="189">
        <v>151</v>
      </c>
      <c r="B153" s="189" t="s">
        <v>2695</v>
      </c>
      <c r="C153" s="189" t="s">
        <v>2696</v>
      </c>
      <c r="D153" s="189" t="s">
        <v>349</v>
      </c>
      <c r="E153" s="189">
        <v>46</v>
      </c>
      <c r="F153" s="189" t="s">
        <v>18</v>
      </c>
      <c r="G153" s="189">
        <v>2</v>
      </c>
      <c r="H153" s="189" t="s">
        <v>2290</v>
      </c>
      <c r="I153" s="189" t="s">
        <v>4523</v>
      </c>
      <c r="J153" s="189" t="s">
        <v>4297</v>
      </c>
      <c r="K153" s="189" t="s">
        <v>2004</v>
      </c>
      <c r="L153" s="189" t="s">
        <v>2005</v>
      </c>
      <c r="M153" s="130"/>
      <c r="N153" s="130"/>
      <c r="O153" s="157"/>
      <c r="P153" s="130"/>
      <c r="Q153" s="130"/>
      <c r="R153" s="130"/>
      <c r="S153" s="136"/>
      <c r="T153" s="137"/>
      <c r="U153" s="136"/>
      <c r="V153" s="130"/>
      <c r="W153" s="130"/>
      <c r="X153" s="137"/>
      <c r="Y153" s="130"/>
      <c r="Z153" s="130"/>
      <c r="AA153" s="130"/>
      <c r="AB153" s="130"/>
      <c r="AC153" s="130" t="str">
        <f>IF(基本情報登録!$D$10="","",IF(基本情報登録!$D$10='登録データ（男）'!F153,1,0))</f>
        <v/>
      </c>
      <c r="AD153" s="130"/>
    </row>
    <row r="154" spans="1:30" ht="13.5">
      <c r="A154" s="189">
        <v>152</v>
      </c>
      <c r="B154" s="189" t="s">
        <v>2697</v>
      </c>
      <c r="C154" s="189" t="s">
        <v>2698</v>
      </c>
      <c r="D154" s="189" t="s">
        <v>347</v>
      </c>
      <c r="E154" s="189">
        <v>43</v>
      </c>
      <c r="F154" s="189" t="s">
        <v>18</v>
      </c>
      <c r="G154" s="189">
        <v>2</v>
      </c>
      <c r="H154" s="189" t="s">
        <v>2699</v>
      </c>
      <c r="I154" s="189" t="s">
        <v>4524</v>
      </c>
      <c r="J154" s="189" t="s">
        <v>4525</v>
      </c>
      <c r="K154" s="189" t="s">
        <v>2004</v>
      </c>
      <c r="L154" s="189" t="s">
        <v>2005</v>
      </c>
      <c r="M154" s="130"/>
      <c r="N154" s="130"/>
      <c r="O154" s="157"/>
      <c r="P154" s="130"/>
      <c r="Q154" s="130"/>
      <c r="R154" s="130"/>
      <c r="S154" s="136"/>
      <c r="T154" s="137"/>
      <c r="U154" s="136"/>
      <c r="V154" s="130"/>
      <c r="W154" s="130"/>
      <c r="X154" s="137"/>
      <c r="Y154" s="130"/>
      <c r="Z154" s="130"/>
      <c r="AA154" s="130"/>
      <c r="AB154" s="130"/>
      <c r="AC154" s="130" t="str">
        <f>IF(基本情報登録!$D$10="","",IF(基本情報登録!$D$10='登録データ（男）'!F154,1,0))</f>
        <v/>
      </c>
      <c r="AD154" s="130"/>
    </row>
    <row r="155" spans="1:30" ht="13.5">
      <c r="A155" s="189">
        <v>153</v>
      </c>
      <c r="B155" s="189" t="s">
        <v>3188</v>
      </c>
      <c r="C155" s="189" t="s">
        <v>2700</v>
      </c>
      <c r="D155" s="189" t="s">
        <v>336</v>
      </c>
      <c r="E155" s="189">
        <v>42</v>
      </c>
      <c r="F155" s="189" t="s">
        <v>18</v>
      </c>
      <c r="G155" s="189">
        <v>2</v>
      </c>
      <c r="H155" s="189" t="s">
        <v>2249</v>
      </c>
      <c r="I155" s="189" t="s">
        <v>4526</v>
      </c>
      <c r="J155" s="189" t="s">
        <v>4293</v>
      </c>
      <c r="K155" s="189" t="s">
        <v>2004</v>
      </c>
      <c r="L155" s="189" t="s">
        <v>2005</v>
      </c>
      <c r="M155" s="130"/>
      <c r="N155" s="130"/>
      <c r="O155" s="157"/>
      <c r="P155" s="130"/>
      <c r="Q155" s="130"/>
      <c r="R155" s="130"/>
      <c r="S155" s="136"/>
      <c r="T155" s="137"/>
      <c r="U155" s="136"/>
      <c r="V155" s="130"/>
      <c r="W155" s="130"/>
      <c r="X155" s="137"/>
      <c r="Y155" s="130"/>
      <c r="Z155" s="130"/>
      <c r="AA155" s="130"/>
      <c r="AB155" s="130"/>
      <c r="AC155" s="130" t="str">
        <f>IF(基本情報登録!$D$10="","",IF(基本情報登録!$D$10='登録データ（男）'!F155,1,0))</f>
        <v/>
      </c>
      <c r="AD155" s="130"/>
    </row>
    <row r="156" spans="1:30" ht="13.5">
      <c r="A156" s="189">
        <v>154</v>
      </c>
      <c r="B156" s="189" t="s">
        <v>3189</v>
      </c>
      <c r="C156" s="189" t="s">
        <v>2701</v>
      </c>
      <c r="D156" s="189" t="s">
        <v>721</v>
      </c>
      <c r="E156" s="189">
        <v>47</v>
      </c>
      <c r="F156" s="189" t="s">
        <v>18</v>
      </c>
      <c r="G156" s="189">
        <v>2</v>
      </c>
      <c r="H156" s="189" t="s">
        <v>2411</v>
      </c>
      <c r="I156" s="189" t="s">
        <v>4527</v>
      </c>
      <c r="J156" s="189" t="s">
        <v>4528</v>
      </c>
      <c r="K156" s="189" t="s">
        <v>2004</v>
      </c>
      <c r="L156" s="189" t="s">
        <v>2005</v>
      </c>
      <c r="M156" s="130"/>
      <c r="N156" s="130"/>
      <c r="O156" s="157"/>
      <c r="P156" s="130"/>
      <c r="Q156" s="130"/>
      <c r="R156" s="130"/>
      <c r="S156" s="136"/>
      <c r="T156" s="137"/>
      <c r="U156" s="136"/>
      <c r="V156" s="130"/>
      <c r="W156" s="130"/>
      <c r="X156" s="137"/>
      <c r="Y156" s="130"/>
      <c r="Z156" s="130"/>
      <c r="AA156" s="130"/>
      <c r="AB156" s="130"/>
      <c r="AC156" s="130" t="str">
        <f>IF(基本情報登録!$D$10="","",IF(基本情報登録!$D$10='登録データ（男）'!F156,1,0))</f>
        <v/>
      </c>
      <c r="AD156" s="130"/>
    </row>
    <row r="157" spans="1:30" ht="13.5">
      <c r="A157" s="189">
        <v>155</v>
      </c>
      <c r="B157" s="189" t="s">
        <v>2702</v>
      </c>
      <c r="C157" s="189" t="s">
        <v>2703</v>
      </c>
      <c r="D157" s="189" t="s">
        <v>339</v>
      </c>
      <c r="E157" s="189">
        <v>35</v>
      </c>
      <c r="F157" s="189" t="s">
        <v>18</v>
      </c>
      <c r="G157" s="189">
        <v>2</v>
      </c>
      <c r="H157" s="189" t="s">
        <v>2417</v>
      </c>
      <c r="I157" s="189" t="s">
        <v>4529</v>
      </c>
      <c r="J157" s="189" t="s">
        <v>4530</v>
      </c>
      <c r="K157" s="189" t="s">
        <v>2004</v>
      </c>
      <c r="L157" s="189" t="s">
        <v>2005</v>
      </c>
      <c r="M157" s="130"/>
      <c r="N157" s="130"/>
      <c r="O157" s="157"/>
      <c r="P157" s="130"/>
      <c r="Q157" s="130"/>
      <c r="R157" s="130"/>
      <c r="S157" s="136"/>
      <c r="T157" s="137"/>
      <c r="U157" s="136"/>
      <c r="V157" s="130"/>
      <c r="W157" s="130"/>
      <c r="X157" s="137"/>
      <c r="Y157" s="130"/>
      <c r="Z157" s="130"/>
      <c r="AA157" s="130"/>
      <c r="AB157" s="130"/>
      <c r="AC157" s="130" t="str">
        <f>IF(基本情報登録!$D$10="","",IF(基本情報登録!$D$10='登録データ（男）'!F157,1,0))</f>
        <v/>
      </c>
      <c r="AD157" s="130"/>
    </row>
    <row r="158" spans="1:30" ht="13.5">
      <c r="A158" s="189">
        <v>156</v>
      </c>
      <c r="B158" s="189" t="s">
        <v>2704</v>
      </c>
      <c r="C158" s="189" t="s">
        <v>2705</v>
      </c>
      <c r="D158" s="189" t="s">
        <v>347</v>
      </c>
      <c r="E158" s="189">
        <v>43</v>
      </c>
      <c r="F158" s="189" t="s">
        <v>18</v>
      </c>
      <c r="G158" s="189">
        <v>2</v>
      </c>
      <c r="H158" s="189" t="s">
        <v>2706</v>
      </c>
      <c r="I158" s="189" t="s">
        <v>4531</v>
      </c>
      <c r="J158" s="189" t="s">
        <v>4532</v>
      </c>
      <c r="K158" s="189" t="s">
        <v>2004</v>
      </c>
      <c r="L158" s="189" t="s">
        <v>2005</v>
      </c>
      <c r="M158" s="130"/>
      <c r="N158" s="130"/>
      <c r="O158" s="157"/>
      <c r="P158" s="130"/>
      <c r="Q158" s="130"/>
      <c r="R158" s="130"/>
      <c r="S158" s="136"/>
      <c r="T158" s="137"/>
      <c r="U158" s="136"/>
      <c r="V158" s="130"/>
      <c r="W158" s="130"/>
      <c r="X158" s="137"/>
      <c r="Y158" s="130"/>
      <c r="Z158" s="130"/>
      <c r="AA158" s="130"/>
      <c r="AB158" s="130"/>
      <c r="AC158" s="130" t="str">
        <f>IF(基本情報登録!$D$10="","",IF(基本情報登録!$D$10='登録データ（男）'!F158,1,0))</f>
        <v/>
      </c>
      <c r="AD158" s="130"/>
    </row>
    <row r="159" spans="1:30" ht="13.5">
      <c r="A159" s="189">
        <v>157</v>
      </c>
      <c r="B159" s="189" t="s">
        <v>3190</v>
      </c>
      <c r="C159" s="189" t="s">
        <v>3191</v>
      </c>
      <c r="D159" s="189" t="s">
        <v>349</v>
      </c>
      <c r="E159" s="189">
        <v>46</v>
      </c>
      <c r="F159" s="189" t="s">
        <v>18</v>
      </c>
      <c r="G159" s="189">
        <v>2</v>
      </c>
      <c r="H159" s="189" t="s">
        <v>2746</v>
      </c>
      <c r="I159" s="189" t="s">
        <v>4531</v>
      </c>
      <c r="J159" s="189" t="s">
        <v>4533</v>
      </c>
      <c r="K159" s="189" t="s">
        <v>2004</v>
      </c>
      <c r="L159" s="189" t="s">
        <v>2005</v>
      </c>
      <c r="M159" s="130"/>
      <c r="N159" s="130"/>
      <c r="O159" s="157"/>
      <c r="P159" s="130"/>
      <c r="Q159" s="130"/>
      <c r="R159" s="130"/>
      <c r="S159" s="136"/>
      <c r="T159" s="137"/>
      <c r="U159" s="136"/>
      <c r="V159" s="130"/>
      <c r="W159" s="130"/>
      <c r="X159" s="137"/>
      <c r="Y159" s="130"/>
      <c r="Z159" s="130"/>
      <c r="AA159" s="130"/>
      <c r="AB159" s="130"/>
      <c r="AC159" s="130" t="str">
        <f>IF(基本情報登録!$D$10="","",IF(基本情報登録!$D$10='登録データ（男）'!F159,1,0))</f>
        <v/>
      </c>
      <c r="AD159" s="130"/>
    </row>
    <row r="160" spans="1:30" ht="13.5">
      <c r="A160" s="189">
        <v>158</v>
      </c>
      <c r="B160" s="189" t="s">
        <v>2707</v>
      </c>
      <c r="C160" s="189" t="s">
        <v>2708</v>
      </c>
      <c r="D160" s="189" t="s">
        <v>465</v>
      </c>
      <c r="E160" s="189">
        <v>34</v>
      </c>
      <c r="F160" s="189" t="s">
        <v>18</v>
      </c>
      <c r="G160" s="189">
        <v>2</v>
      </c>
      <c r="H160" s="189" t="s">
        <v>2567</v>
      </c>
      <c r="I160" s="189" t="s">
        <v>4468</v>
      </c>
      <c r="J160" s="189" t="s">
        <v>4293</v>
      </c>
      <c r="K160" s="189" t="s">
        <v>2004</v>
      </c>
      <c r="L160" s="189" t="s">
        <v>2005</v>
      </c>
      <c r="M160" s="130"/>
      <c r="N160" s="130"/>
      <c r="O160" s="157"/>
      <c r="P160" s="130"/>
      <c r="Q160" s="130"/>
      <c r="R160" s="130"/>
      <c r="S160" s="136"/>
      <c r="T160" s="137"/>
      <c r="U160" s="136"/>
      <c r="V160" s="130"/>
      <c r="W160" s="130"/>
      <c r="X160" s="137"/>
      <c r="Y160" s="130"/>
      <c r="Z160" s="130"/>
      <c r="AA160" s="130"/>
      <c r="AB160" s="130"/>
      <c r="AC160" s="130" t="str">
        <f>IF(基本情報登録!$D$10="","",IF(基本情報登録!$D$10='登録データ（男）'!F160,1,0))</f>
        <v/>
      </c>
      <c r="AD160" s="130"/>
    </row>
    <row r="161" spans="1:30" ht="13.5">
      <c r="A161" s="189">
        <v>159</v>
      </c>
      <c r="B161" s="189" t="s">
        <v>2709</v>
      </c>
      <c r="C161" s="189" t="s">
        <v>2710</v>
      </c>
      <c r="D161" s="189" t="s">
        <v>354</v>
      </c>
      <c r="E161" s="189">
        <v>41</v>
      </c>
      <c r="F161" s="189" t="s">
        <v>18</v>
      </c>
      <c r="G161" s="189">
        <v>2</v>
      </c>
      <c r="H161" s="189" t="s">
        <v>2711</v>
      </c>
      <c r="I161" s="189" t="s">
        <v>4534</v>
      </c>
      <c r="J161" s="189" t="s">
        <v>4297</v>
      </c>
      <c r="K161" s="189" t="s">
        <v>2004</v>
      </c>
      <c r="L161" s="189" t="s">
        <v>2005</v>
      </c>
      <c r="M161" s="130"/>
      <c r="N161" s="130"/>
      <c r="O161" s="157"/>
      <c r="P161" s="130"/>
      <c r="Q161" s="130"/>
      <c r="R161" s="130"/>
      <c r="S161" s="136"/>
      <c r="T161" s="137"/>
      <c r="U161" s="136"/>
      <c r="V161" s="130"/>
      <c r="W161" s="130"/>
      <c r="X161" s="137"/>
      <c r="Y161" s="130"/>
      <c r="Z161" s="130"/>
      <c r="AA161" s="130"/>
      <c r="AB161" s="130"/>
      <c r="AC161" s="130" t="str">
        <f>IF(基本情報登録!$D$10="","",IF(基本情報登録!$D$10='登録データ（男）'!F161,1,0))</f>
        <v/>
      </c>
      <c r="AD161" s="130"/>
    </row>
    <row r="162" spans="1:30" ht="13.5">
      <c r="A162" s="189">
        <v>160</v>
      </c>
      <c r="B162" s="189" t="s">
        <v>2712</v>
      </c>
      <c r="C162" s="189" t="s">
        <v>2713</v>
      </c>
      <c r="D162" s="189" t="s">
        <v>347</v>
      </c>
      <c r="E162" s="189">
        <v>43</v>
      </c>
      <c r="F162" s="189" t="s">
        <v>18</v>
      </c>
      <c r="G162" s="189">
        <v>2</v>
      </c>
      <c r="H162" s="189" t="s">
        <v>2714</v>
      </c>
      <c r="I162" s="189" t="s">
        <v>4535</v>
      </c>
      <c r="J162" s="189" t="s">
        <v>4345</v>
      </c>
      <c r="K162" s="189" t="s">
        <v>2004</v>
      </c>
      <c r="L162" s="189" t="s">
        <v>2005</v>
      </c>
      <c r="M162" s="130"/>
      <c r="N162" s="130"/>
      <c r="O162" s="157"/>
      <c r="P162" s="130"/>
      <c r="Q162" s="130"/>
      <c r="R162" s="130"/>
      <c r="S162" s="136"/>
      <c r="T162" s="137"/>
      <c r="U162" s="136"/>
      <c r="V162" s="130"/>
      <c r="W162" s="130"/>
      <c r="X162" s="137"/>
      <c r="Y162" s="130"/>
      <c r="Z162" s="130"/>
      <c r="AA162" s="130"/>
      <c r="AB162" s="130"/>
      <c r="AC162" s="130" t="str">
        <f>IF(基本情報登録!$D$10="","",IF(基本情報登録!$D$10='登録データ（男）'!F162,1,0))</f>
        <v/>
      </c>
      <c r="AD162" s="130"/>
    </row>
    <row r="163" spans="1:30" ht="13.5">
      <c r="A163" s="189">
        <v>161</v>
      </c>
      <c r="B163" s="189" t="s">
        <v>2715</v>
      </c>
      <c r="C163" s="189" t="s">
        <v>2716</v>
      </c>
      <c r="D163" s="189" t="s">
        <v>721</v>
      </c>
      <c r="E163" s="189">
        <v>47</v>
      </c>
      <c r="F163" s="189" t="s">
        <v>18</v>
      </c>
      <c r="G163" s="189">
        <v>2</v>
      </c>
      <c r="H163" s="189" t="s">
        <v>2643</v>
      </c>
      <c r="I163" s="189" t="s">
        <v>4536</v>
      </c>
      <c r="J163" s="189" t="s">
        <v>4362</v>
      </c>
      <c r="K163" s="189" t="s">
        <v>2004</v>
      </c>
      <c r="L163" s="189" t="s">
        <v>2005</v>
      </c>
      <c r="M163" s="130"/>
      <c r="N163" s="130"/>
      <c r="O163" s="157"/>
      <c r="P163" s="130"/>
      <c r="Q163" s="130"/>
      <c r="R163" s="130"/>
      <c r="S163" s="136"/>
      <c r="T163" s="137"/>
      <c r="U163" s="136"/>
      <c r="V163" s="130"/>
      <c r="W163" s="130"/>
      <c r="X163" s="137"/>
      <c r="Y163" s="130"/>
      <c r="Z163" s="130"/>
      <c r="AA163" s="130"/>
      <c r="AB163" s="130"/>
      <c r="AC163" s="130" t="str">
        <f>IF(基本情報登録!$D$10="","",IF(基本情報登録!$D$10='登録データ（男）'!F163,1,0))</f>
        <v/>
      </c>
      <c r="AD163" s="130"/>
    </row>
    <row r="164" spans="1:30" ht="13.5">
      <c r="A164" s="189">
        <v>162</v>
      </c>
      <c r="B164" s="189" t="s">
        <v>3192</v>
      </c>
      <c r="C164" s="189" t="s">
        <v>3193</v>
      </c>
      <c r="D164" s="189" t="s">
        <v>334</v>
      </c>
      <c r="E164" s="189">
        <v>40</v>
      </c>
      <c r="F164" s="189" t="s">
        <v>18</v>
      </c>
      <c r="G164" s="189">
        <v>2</v>
      </c>
      <c r="H164" s="189" t="s">
        <v>2561</v>
      </c>
      <c r="I164" s="189" t="s">
        <v>4537</v>
      </c>
      <c r="J164" s="189" t="s">
        <v>4464</v>
      </c>
      <c r="K164" s="189" t="s">
        <v>2004</v>
      </c>
      <c r="L164" s="189" t="s">
        <v>2005</v>
      </c>
      <c r="M164" s="130"/>
      <c r="N164" s="130"/>
      <c r="O164" s="157"/>
      <c r="P164" s="130"/>
      <c r="Q164" s="130"/>
      <c r="R164" s="130"/>
      <c r="S164" s="136"/>
      <c r="T164" s="137"/>
      <c r="U164" s="136"/>
      <c r="V164" s="130"/>
      <c r="W164" s="130"/>
      <c r="X164" s="137"/>
      <c r="Y164" s="130"/>
      <c r="Z164" s="130"/>
      <c r="AA164" s="130"/>
      <c r="AB164" s="130"/>
      <c r="AC164" s="130" t="str">
        <f>IF(基本情報登録!$D$10="","",IF(基本情報登録!$D$10='登録データ（男）'!F164,1,0))</f>
        <v/>
      </c>
      <c r="AD164" s="130"/>
    </row>
    <row r="165" spans="1:30" ht="13.5">
      <c r="A165" s="189">
        <v>163</v>
      </c>
      <c r="B165" s="189" t="s">
        <v>2717</v>
      </c>
      <c r="C165" s="189" t="s">
        <v>2718</v>
      </c>
      <c r="D165" s="189" t="s">
        <v>349</v>
      </c>
      <c r="E165" s="189">
        <v>46</v>
      </c>
      <c r="F165" s="189" t="s">
        <v>18</v>
      </c>
      <c r="G165" s="189">
        <v>2</v>
      </c>
      <c r="H165" s="189" t="s">
        <v>2719</v>
      </c>
      <c r="I165" s="189" t="s">
        <v>4538</v>
      </c>
      <c r="J165" s="189" t="s">
        <v>4336</v>
      </c>
      <c r="K165" s="189" t="s">
        <v>2004</v>
      </c>
      <c r="L165" s="189" t="s">
        <v>2005</v>
      </c>
      <c r="M165" s="130"/>
      <c r="N165" s="130"/>
      <c r="O165" s="157"/>
      <c r="P165" s="130"/>
      <c r="Q165" s="130"/>
      <c r="R165" s="130"/>
      <c r="S165" s="136"/>
      <c r="T165" s="137"/>
      <c r="U165" s="136"/>
      <c r="V165" s="130"/>
      <c r="W165" s="130"/>
      <c r="X165" s="137"/>
      <c r="Y165" s="130"/>
      <c r="Z165" s="130"/>
      <c r="AA165" s="130"/>
      <c r="AB165" s="130"/>
      <c r="AC165" s="130" t="str">
        <f>IF(基本情報登録!$D$10="","",IF(基本情報登録!$D$10='登録データ（男）'!F165,1,0))</f>
        <v/>
      </c>
      <c r="AD165" s="130"/>
    </row>
    <row r="166" spans="1:30" ht="13.5">
      <c r="A166" s="189">
        <v>164</v>
      </c>
      <c r="B166" s="189" t="s">
        <v>2720</v>
      </c>
      <c r="C166" s="189" t="s">
        <v>2721</v>
      </c>
      <c r="D166" s="189" t="s">
        <v>334</v>
      </c>
      <c r="E166" s="189">
        <v>40</v>
      </c>
      <c r="F166" s="189" t="s">
        <v>18</v>
      </c>
      <c r="G166" s="189">
        <v>2</v>
      </c>
      <c r="H166" s="189" t="s">
        <v>2722</v>
      </c>
      <c r="I166" s="189" t="s">
        <v>4539</v>
      </c>
      <c r="J166" s="189" t="s">
        <v>4414</v>
      </c>
      <c r="K166" s="189" t="s">
        <v>2004</v>
      </c>
      <c r="L166" s="189" t="s">
        <v>2005</v>
      </c>
      <c r="M166" s="130"/>
      <c r="N166" s="130"/>
      <c r="O166" s="157"/>
      <c r="P166" s="130"/>
      <c r="Q166" s="130"/>
      <c r="R166" s="130"/>
      <c r="S166" s="136"/>
      <c r="T166" s="137"/>
      <c r="U166" s="136"/>
      <c r="V166" s="130"/>
      <c r="W166" s="130"/>
      <c r="X166" s="137"/>
      <c r="Y166" s="130"/>
      <c r="Z166" s="130"/>
      <c r="AA166" s="130"/>
      <c r="AB166" s="130"/>
      <c r="AC166" s="130" t="str">
        <f>IF(基本情報登録!$D$10="","",IF(基本情報登録!$D$10='登録データ（男）'!F166,1,0))</f>
        <v/>
      </c>
      <c r="AD166" s="130"/>
    </row>
    <row r="167" spans="1:30" ht="13.5">
      <c r="A167" s="189">
        <v>165</v>
      </c>
      <c r="B167" s="189" t="s">
        <v>2723</v>
      </c>
      <c r="C167" s="189" t="s">
        <v>2724</v>
      </c>
      <c r="D167" s="189" t="s">
        <v>334</v>
      </c>
      <c r="E167" s="189">
        <v>40</v>
      </c>
      <c r="F167" s="189" t="s">
        <v>18</v>
      </c>
      <c r="G167" s="189">
        <v>2</v>
      </c>
      <c r="H167" s="189" t="s">
        <v>2719</v>
      </c>
      <c r="I167" s="189" t="s">
        <v>4540</v>
      </c>
      <c r="J167" s="189" t="s">
        <v>4336</v>
      </c>
      <c r="K167" s="189" t="s">
        <v>2004</v>
      </c>
      <c r="L167" s="189" t="s">
        <v>2005</v>
      </c>
      <c r="M167" s="130"/>
      <c r="N167" s="130"/>
      <c r="O167" s="157"/>
      <c r="P167" s="130"/>
      <c r="Q167" s="130"/>
      <c r="R167" s="130"/>
      <c r="S167" s="136"/>
      <c r="T167" s="137"/>
      <c r="U167" s="136"/>
      <c r="V167" s="130"/>
      <c r="W167" s="130"/>
      <c r="X167" s="137"/>
      <c r="Y167" s="130"/>
      <c r="Z167" s="130"/>
      <c r="AA167" s="130"/>
      <c r="AB167" s="130"/>
      <c r="AC167" s="130" t="str">
        <f>IF(基本情報登録!$D$10="","",IF(基本情報登録!$D$10='登録データ（男）'!F167,1,0))</f>
        <v/>
      </c>
      <c r="AD167" s="130"/>
    </row>
    <row r="168" spans="1:30" ht="13.5">
      <c r="A168" s="189">
        <v>166</v>
      </c>
      <c r="B168" s="189" t="s">
        <v>2725</v>
      </c>
      <c r="C168" s="189" t="s">
        <v>2726</v>
      </c>
      <c r="D168" s="189" t="s">
        <v>349</v>
      </c>
      <c r="E168" s="189">
        <v>46</v>
      </c>
      <c r="F168" s="189" t="s">
        <v>18</v>
      </c>
      <c r="G168" s="189">
        <v>2</v>
      </c>
      <c r="H168" s="189" t="s">
        <v>2727</v>
      </c>
      <c r="I168" s="189" t="s">
        <v>4541</v>
      </c>
      <c r="J168" s="189" t="s">
        <v>4542</v>
      </c>
      <c r="K168" s="189" t="s">
        <v>2004</v>
      </c>
      <c r="L168" s="189" t="s">
        <v>2005</v>
      </c>
      <c r="M168" s="130"/>
      <c r="N168" s="130"/>
      <c r="O168" s="157"/>
      <c r="P168" s="130"/>
      <c r="Q168" s="130"/>
      <c r="R168" s="130"/>
      <c r="S168" s="136"/>
      <c r="T168" s="137"/>
      <c r="U168" s="136"/>
      <c r="V168" s="130"/>
      <c r="W168" s="130"/>
      <c r="X168" s="137"/>
      <c r="Y168" s="130"/>
      <c r="Z168" s="130"/>
      <c r="AA168" s="130"/>
      <c r="AB168" s="130"/>
      <c r="AC168" s="130" t="str">
        <f>IF(基本情報登録!$D$10="","",IF(基本情報登録!$D$10='登録データ（男）'!F168,1,0))</f>
        <v/>
      </c>
      <c r="AD168" s="130"/>
    </row>
    <row r="169" spans="1:30" ht="13.5">
      <c r="A169" s="189">
        <v>167</v>
      </c>
      <c r="B169" s="189" t="s">
        <v>2728</v>
      </c>
      <c r="C169" s="189" t="s">
        <v>2729</v>
      </c>
      <c r="D169" s="189" t="s">
        <v>354</v>
      </c>
      <c r="E169" s="189">
        <v>41</v>
      </c>
      <c r="F169" s="189" t="s">
        <v>18</v>
      </c>
      <c r="G169" s="189">
        <v>2</v>
      </c>
      <c r="H169" s="189" t="s">
        <v>2367</v>
      </c>
      <c r="I169" s="189" t="s">
        <v>4543</v>
      </c>
      <c r="J169" s="189" t="s">
        <v>4365</v>
      </c>
      <c r="K169" s="189" t="s">
        <v>2004</v>
      </c>
      <c r="L169" s="189" t="s">
        <v>2005</v>
      </c>
      <c r="M169" s="130"/>
      <c r="N169" s="130"/>
      <c r="O169" s="157"/>
      <c r="P169" s="130"/>
      <c r="Q169" s="130"/>
      <c r="R169" s="130"/>
      <c r="S169" s="136"/>
      <c r="T169" s="137"/>
      <c r="U169" s="136"/>
      <c r="V169" s="130"/>
      <c r="W169" s="130"/>
      <c r="X169" s="137"/>
      <c r="Y169" s="130"/>
      <c r="Z169" s="130"/>
      <c r="AA169" s="130"/>
      <c r="AB169" s="130"/>
      <c r="AC169" s="130" t="str">
        <f>IF(基本情報登録!$D$10="","",IF(基本情報登録!$D$10='登録データ（男）'!F169,1,0))</f>
        <v/>
      </c>
      <c r="AD169" s="130"/>
    </row>
    <row r="170" spans="1:30" ht="13.5">
      <c r="A170" s="189">
        <v>168</v>
      </c>
      <c r="B170" s="189" t="s">
        <v>2730</v>
      </c>
      <c r="C170" s="189" t="s">
        <v>2731</v>
      </c>
      <c r="D170" s="189" t="s">
        <v>349</v>
      </c>
      <c r="E170" s="189">
        <v>46</v>
      </c>
      <c r="F170" s="189" t="s">
        <v>18</v>
      </c>
      <c r="G170" s="189">
        <v>2</v>
      </c>
      <c r="H170" s="189" t="s">
        <v>2732</v>
      </c>
      <c r="I170" s="189" t="s">
        <v>4544</v>
      </c>
      <c r="J170" s="189" t="s">
        <v>4490</v>
      </c>
      <c r="K170" s="189" t="s">
        <v>2004</v>
      </c>
      <c r="L170" s="189" t="s">
        <v>2005</v>
      </c>
      <c r="M170" s="130"/>
      <c r="N170" s="130"/>
      <c r="O170" s="157"/>
      <c r="P170" s="130"/>
      <c r="Q170" s="130"/>
      <c r="R170" s="130"/>
      <c r="S170" s="136"/>
      <c r="T170" s="137"/>
      <c r="U170" s="136"/>
      <c r="V170" s="130"/>
      <c r="W170" s="130"/>
      <c r="X170" s="137"/>
      <c r="Y170" s="130"/>
      <c r="Z170" s="130"/>
      <c r="AA170" s="130"/>
      <c r="AB170" s="130"/>
      <c r="AC170" s="130" t="str">
        <f>IF(基本情報登録!$D$10="","",IF(基本情報登録!$D$10='登録データ（男）'!F170,1,0))</f>
        <v/>
      </c>
      <c r="AD170" s="130"/>
    </row>
    <row r="171" spans="1:30" ht="13.5">
      <c r="A171" s="189">
        <v>169</v>
      </c>
      <c r="B171" s="189" t="s">
        <v>2733</v>
      </c>
      <c r="C171" s="189" t="s">
        <v>2734</v>
      </c>
      <c r="D171" s="189" t="s">
        <v>347</v>
      </c>
      <c r="E171" s="189">
        <v>43</v>
      </c>
      <c r="F171" s="189" t="s">
        <v>18</v>
      </c>
      <c r="G171" s="189">
        <v>2</v>
      </c>
      <c r="H171" s="189" t="s">
        <v>2318</v>
      </c>
      <c r="I171" s="189" t="s">
        <v>4545</v>
      </c>
      <c r="J171" s="189" t="s">
        <v>4546</v>
      </c>
      <c r="K171" s="189" t="s">
        <v>2004</v>
      </c>
      <c r="L171" s="189" t="s">
        <v>2005</v>
      </c>
      <c r="M171" s="130"/>
      <c r="N171" s="130"/>
      <c r="O171" s="157"/>
      <c r="P171" s="130"/>
      <c r="Q171" s="130"/>
      <c r="R171" s="130"/>
      <c r="S171" s="136"/>
      <c r="T171" s="137"/>
      <c r="U171" s="136"/>
      <c r="V171" s="130"/>
      <c r="W171" s="130"/>
      <c r="X171" s="137"/>
      <c r="Y171" s="130"/>
      <c r="Z171" s="130"/>
      <c r="AA171" s="130"/>
      <c r="AB171" s="130"/>
      <c r="AC171" s="130" t="str">
        <f>IF(基本情報登録!$D$10="","",IF(基本情報登録!$D$10='登録データ（男）'!F171,1,0))</f>
        <v/>
      </c>
      <c r="AD171" s="130"/>
    </row>
    <row r="172" spans="1:30" ht="13.5">
      <c r="A172" s="189">
        <v>170</v>
      </c>
      <c r="B172" s="189" t="s">
        <v>2736</v>
      </c>
      <c r="C172" s="189" t="s">
        <v>2737</v>
      </c>
      <c r="D172" s="189" t="s">
        <v>334</v>
      </c>
      <c r="E172" s="189">
        <v>40</v>
      </c>
      <c r="F172" s="189" t="s">
        <v>18</v>
      </c>
      <c r="G172" s="189">
        <v>2</v>
      </c>
      <c r="H172" s="189" t="s">
        <v>2738</v>
      </c>
      <c r="I172" s="189" t="s">
        <v>4547</v>
      </c>
      <c r="J172" s="189" t="s">
        <v>4548</v>
      </c>
      <c r="K172" s="189" t="s">
        <v>2004</v>
      </c>
      <c r="L172" s="189" t="s">
        <v>2005</v>
      </c>
      <c r="M172" s="130"/>
      <c r="N172" s="130"/>
      <c r="O172" s="157"/>
      <c r="P172" s="130"/>
      <c r="Q172" s="130"/>
      <c r="R172" s="130"/>
      <c r="S172" s="136"/>
      <c r="T172" s="137"/>
      <c r="U172" s="136"/>
      <c r="V172" s="130"/>
      <c r="W172" s="130"/>
      <c r="X172" s="137"/>
      <c r="Y172" s="130"/>
      <c r="Z172" s="130"/>
      <c r="AA172" s="130"/>
      <c r="AB172" s="130"/>
      <c r="AC172" s="130" t="str">
        <f>IF(基本情報登録!$D$10="","",IF(基本情報登録!$D$10='登録データ（男）'!F172,1,0))</f>
        <v/>
      </c>
      <c r="AD172" s="130"/>
    </row>
    <row r="173" spans="1:30" ht="13.5">
      <c r="A173" s="189">
        <v>171</v>
      </c>
      <c r="B173" s="189" t="s">
        <v>2739</v>
      </c>
      <c r="C173" s="189" t="s">
        <v>2740</v>
      </c>
      <c r="D173" s="189" t="s">
        <v>334</v>
      </c>
      <c r="E173" s="189">
        <v>40</v>
      </c>
      <c r="F173" s="189" t="s">
        <v>18</v>
      </c>
      <c r="G173" s="189">
        <v>2</v>
      </c>
      <c r="H173" s="189" t="s">
        <v>2371</v>
      </c>
      <c r="I173" s="189" t="s">
        <v>4549</v>
      </c>
      <c r="J173" s="189" t="s">
        <v>4550</v>
      </c>
      <c r="K173" s="189" t="s">
        <v>2004</v>
      </c>
      <c r="L173" s="189" t="s">
        <v>2005</v>
      </c>
      <c r="M173" s="130"/>
      <c r="N173" s="130"/>
      <c r="O173" s="157"/>
      <c r="P173" s="130"/>
      <c r="Q173" s="130"/>
      <c r="R173" s="130"/>
      <c r="S173" s="136"/>
      <c r="T173" s="137"/>
      <c r="U173" s="136"/>
      <c r="V173" s="130"/>
      <c r="W173" s="130"/>
      <c r="X173" s="137"/>
      <c r="Y173" s="130"/>
      <c r="Z173" s="130"/>
      <c r="AA173" s="130"/>
      <c r="AB173" s="130"/>
      <c r="AC173" s="130" t="str">
        <f>IF(基本情報登録!$D$10="","",IF(基本情報登録!$D$10='登録データ（男）'!F173,1,0))</f>
        <v/>
      </c>
      <c r="AD173" s="130"/>
    </row>
    <row r="174" spans="1:30" ht="13.5">
      <c r="A174" s="189">
        <v>172</v>
      </c>
      <c r="B174" s="189" t="s">
        <v>2741</v>
      </c>
      <c r="C174" s="189" t="s">
        <v>2742</v>
      </c>
      <c r="D174" s="189" t="s">
        <v>349</v>
      </c>
      <c r="E174" s="189">
        <v>46</v>
      </c>
      <c r="F174" s="189" t="s">
        <v>18</v>
      </c>
      <c r="G174" s="189">
        <v>2</v>
      </c>
      <c r="H174" s="189" t="s">
        <v>2480</v>
      </c>
      <c r="I174" s="189" t="s">
        <v>4551</v>
      </c>
      <c r="J174" s="189" t="s">
        <v>4552</v>
      </c>
      <c r="K174" s="189" t="s">
        <v>2004</v>
      </c>
      <c r="L174" s="189" t="s">
        <v>2005</v>
      </c>
      <c r="M174" s="130"/>
      <c r="N174" s="130"/>
      <c r="O174" s="157"/>
      <c r="P174" s="130"/>
      <c r="Q174" s="130"/>
      <c r="R174" s="130"/>
      <c r="S174" s="136"/>
      <c r="T174" s="137"/>
      <c r="U174" s="136"/>
      <c r="V174" s="130"/>
      <c r="W174" s="130"/>
      <c r="X174" s="137"/>
      <c r="Y174" s="130"/>
      <c r="Z174" s="130"/>
      <c r="AA174" s="130"/>
      <c r="AB174" s="130"/>
      <c r="AC174" s="130" t="str">
        <f>IF(基本情報登録!$D$10="","",IF(基本情報登録!$D$10='登録データ（男）'!F174,1,0))</f>
        <v/>
      </c>
      <c r="AD174" s="130"/>
    </row>
    <row r="175" spans="1:30" ht="13.5">
      <c r="A175" s="189">
        <v>173</v>
      </c>
      <c r="B175" s="189" t="s">
        <v>2744</v>
      </c>
      <c r="C175" s="189" t="s">
        <v>2745</v>
      </c>
      <c r="D175" s="189" t="s">
        <v>347</v>
      </c>
      <c r="E175" s="189">
        <v>43</v>
      </c>
      <c r="F175" s="189" t="s">
        <v>18</v>
      </c>
      <c r="G175" s="189">
        <v>2</v>
      </c>
      <c r="H175" s="189" t="s">
        <v>2746</v>
      </c>
      <c r="I175" s="189" t="s">
        <v>4429</v>
      </c>
      <c r="J175" s="189" t="s">
        <v>4553</v>
      </c>
      <c r="K175" s="189" t="s">
        <v>2004</v>
      </c>
      <c r="L175" s="189" t="s">
        <v>2005</v>
      </c>
      <c r="M175" s="130"/>
      <c r="N175" s="130"/>
      <c r="O175" s="157"/>
      <c r="P175" s="130"/>
      <c r="Q175" s="130"/>
      <c r="R175" s="130"/>
      <c r="S175" s="136"/>
      <c r="T175" s="137"/>
      <c r="U175" s="136"/>
      <c r="V175" s="130"/>
      <c r="W175" s="130"/>
      <c r="X175" s="137"/>
      <c r="Y175" s="130"/>
      <c r="Z175" s="130"/>
      <c r="AA175" s="130"/>
      <c r="AB175" s="130"/>
      <c r="AC175" s="130" t="str">
        <f>IF(基本情報登録!$D$10="","",IF(基本情報登録!$D$10='登録データ（男）'!F175,1,0))</f>
        <v/>
      </c>
      <c r="AD175" s="130"/>
    </row>
    <row r="176" spans="1:30" ht="13.5">
      <c r="A176" s="189">
        <v>174</v>
      </c>
      <c r="B176" s="189" t="s">
        <v>2747</v>
      </c>
      <c r="C176" s="189" t="s">
        <v>2748</v>
      </c>
      <c r="D176" s="189" t="s">
        <v>334</v>
      </c>
      <c r="E176" s="189">
        <v>40</v>
      </c>
      <c r="F176" s="189" t="s">
        <v>18</v>
      </c>
      <c r="G176" s="189">
        <v>2</v>
      </c>
      <c r="H176" s="189" t="s">
        <v>2632</v>
      </c>
      <c r="I176" s="189" t="s">
        <v>4554</v>
      </c>
      <c r="J176" s="189" t="s">
        <v>4368</v>
      </c>
      <c r="K176" s="189" t="s">
        <v>2004</v>
      </c>
      <c r="L176" s="189" t="s">
        <v>2005</v>
      </c>
      <c r="M176" s="130"/>
      <c r="N176" s="130"/>
      <c r="O176" s="157"/>
      <c r="P176" s="130"/>
      <c r="Q176" s="130"/>
      <c r="R176" s="130"/>
      <c r="S176" s="136"/>
      <c r="T176" s="137"/>
      <c r="U176" s="136"/>
      <c r="V176" s="130"/>
      <c r="W176" s="130"/>
      <c r="X176" s="137"/>
      <c r="Y176" s="130"/>
      <c r="Z176" s="130"/>
      <c r="AA176" s="130"/>
      <c r="AB176" s="130"/>
      <c r="AC176" s="130" t="str">
        <f>IF(基本情報登録!$D$10="","",IF(基本情報登録!$D$10='登録データ（男）'!F176,1,0))</f>
        <v/>
      </c>
      <c r="AD176" s="130"/>
    </row>
    <row r="177" spans="1:30" ht="13.5">
      <c r="A177" s="189">
        <v>175</v>
      </c>
      <c r="B177" s="189" t="s">
        <v>2181</v>
      </c>
      <c r="C177" s="189" t="s">
        <v>2182</v>
      </c>
      <c r="D177" s="189" t="s">
        <v>721</v>
      </c>
      <c r="E177" s="189">
        <v>47</v>
      </c>
      <c r="F177" s="189" t="s">
        <v>18</v>
      </c>
      <c r="G177" s="189">
        <v>2</v>
      </c>
      <c r="H177" s="189" t="s">
        <v>2183</v>
      </c>
      <c r="I177" s="189" t="s">
        <v>4555</v>
      </c>
      <c r="J177" s="189" t="s">
        <v>4556</v>
      </c>
      <c r="K177" s="189" t="s">
        <v>2004</v>
      </c>
      <c r="L177" s="189" t="s">
        <v>2005</v>
      </c>
      <c r="M177" s="130"/>
      <c r="N177" s="130"/>
      <c r="O177" s="157"/>
      <c r="P177" s="130"/>
      <c r="Q177" s="130"/>
      <c r="R177" s="130"/>
      <c r="S177" s="136"/>
      <c r="T177" s="137"/>
      <c r="U177" s="136"/>
      <c r="V177" s="130"/>
      <c r="W177" s="130"/>
      <c r="X177" s="137"/>
      <c r="Y177" s="130"/>
      <c r="Z177" s="130"/>
      <c r="AA177" s="130"/>
      <c r="AB177" s="130"/>
      <c r="AC177" s="130" t="str">
        <f>IF(基本情報登録!$D$10="","",IF(基本情報登録!$D$10='登録データ（男）'!F177,1,0))</f>
        <v/>
      </c>
      <c r="AD177" s="130"/>
    </row>
    <row r="178" spans="1:30" ht="13.5">
      <c r="A178" s="189">
        <v>176</v>
      </c>
      <c r="B178" s="189" t="s">
        <v>2749</v>
      </c>
      <c r="C178" s="189" t="s">
        <v>2750</v>
      </c>
      <c r="D178" s="189" t="s">
        <v>349</v>
      </c>
      <c r="E178" s="189">
        <v>46</v>
      </c>
      <c r="F178" s="189" t="s">
        <v>18</v>
      </c>
      <c r="G178" s="189">
        <v>2</v>
      </c>
      <c r="H178" s="189" t="s">
        <v>2521</v>
      </c>
      <c r="I178" s="189" t="s">
        <v>4557</v>
      </c>
      <c r="J178" s="189" t="s">
        <v>4558</v>
      </c>
      <c r="K178" s="189" t="s">
        <v>2004</v>
      </c>
      <c r="L178" s="189" t="s">
        <v>2005</v>
      </c>
      <c r="M178" s="130"/>
      <c r="N178" s="130"/>
      <c r="O178" s="157"/>
      <c r="P178" s="130"/>
      <c r="Q178" s="130"/>
      <c r="R178" s="130"/>
      <c r="S178" s="136"/>
      <c r="T178" s="137"/>
      <c r="U178" s="136"/>
      <c r="V178" s="130"/>
      <c r="W178" s="130"/>
      <c r="X178" s="137"/>
      <c r="Y178" s="130"/>
      <c r="Z178" s="130"/>
      <c r="AA178" s="130"/>
      <c r="AB178" s="130"/>
      <c r="AC178" s="130" t="str">
        <f>IF(基本情報登録!$D$10="","",IF(基本情報登録!$D$10='登録データ（男）'!F178,1,0))</f>
        <v/>
      </c>
      <c r="AD178" s="130"/>
    </row>
    <row r="179" spans="1:30" ht="13.5">
      <c r="A179" s="189">
        <v>177</v>
      </c>
      <c r="B179" s="189" t="s">
        <v>2751</v>
      </c>
      <c r="C179" s="189" t="s">
        <v>2752</v>
      </c>
      <c r="D179" s="189" t="s">
        <v>336</v>
      </c>
      <c r="E179" s="189">
        <v>42</v>
      </c>
      <c r="F179" s="189" t="s">
        <v>18</v>
      </c>
      <c r="G179" s="189">
        <v>2</v>
      </c>
      <c r="H179" s="189" t="s">
        <v>2753</v>
      </c>
      <c r="I179" s="189" t="s">
        <v>4559</v>
      </c>
      <c r="J179" s="189" t="s">
        <v>4560</v>
      </c>
      <c r="K179" s="189" t="s">
        <v>2004</v>
      </c>
      <c r="L179" s="189" t="s">
        <v>2005</v>
      </c>
      <c r="M179" s="130"/>
      <c r="N179" s="130"/>
      <c r="O179" s="157"/>
      <c r="P179" s="130"/>
      <c r="Q179" s="130"/>
      <c r="R179" s="130"/>
      <c r="S179" s="136"/>
      <c r="T179" s="137"/>
      <c r="U179" s="136"/>
      <c r="V179" s="130"/>
      <c r="W179" s="130"/>
      <c r="X179" s="137"/>
      <c r="Y179" s="130"/>
      <c r="Z179" s="130"/>
      <c r="AA179" s="130"/>
      <c r="AB179" s="130"/>
      <c r="AC179" s="130" t="str">
        <f>IF(基本情報登録!$D$10="","",IF(基本情報登録!$D$10='登録データ（男）'!F179,1,0))</f>
        <v/>
      </c>
      <c r="AD179" s="130"/>
    </row>
    <row r="180" spans="1:30" ht="13.5">
      <c r="A180" s="189">
        <v>178</v>
      </c>
      <c r="B180" s="189" t="s">
        <v>2754</v>
      </c>
      <c r="C180" s="189" t="s">
        <v>2755</v>
      </c>
      <c r="D180" s="189" t="s">
        <v>721</v>
      </c>
      <c r="E180" s="189">
        <v>47</v>
      </c>
      <c r="F180" s="189" t="s">
        <v>18</v>
      </c>
      <c r="G180" s="189">
        <v>2</v>
      </c>
      <c r="H180" s="189" t="s">
        <v>2756</v>
      </c>
      <c r="I180" s="189" t="s">
        <v>4561</v>
      </c>
      <c r="J180" s="189" t="s">
        <v>4562</v>
      </c>
      <c r="K180" s="189" t="s">
        <v>2004</v>
      </c>
      <c r="L180" s="189" t="s">
        <v>2005</v>
      </c>
      <c r="M180" s="130"/>
      <c r="N180" s="130"/>
      <c r="O180" s="157"/>
      <c r="P180" s="130"/>
      <c r="Q180" s="130"/>
      <c r="R180" s="130"/>
      <c r="S180" s="136"/>
      <c r="T180" s="137"/>
      <c r="U180" s="136"/>
      <c r="V180" s="130"/>
      <c r="W180" s="130"/>
      <c r="X180" s="137"/>
      <c r="Y180" s="130"/>
      <c r="Z180" s="130"/>
      <c r="AA180" s="130"/>
      <c r="AB180" s="130"/>
      <c r="AC180" s="130" t="str">
        <f>IF(基本情報登録!$D$10="","",IF(基本情報登録!$D$10='登録データ（男）'!F180,1,0))</f>
        <v/>
      </c>
      <c r="AD180" s="130"/>
    </row>
    <row r="181" spans="1:30" ht="13.5">
      <c r="A181" s="189">
        <v>179</v>
      </c>
      <c r="B181" s="189" t="s">
        <v>2758</v>
      </c>
      <c r="C181" s="189" t="s">
        <v>2759</v>
      </c>
      <c r="D181" s="189" t="s">
        <v>349</v>
      </c>
      <c r="E181" s="189">
        <v>46</v>
      </c>
      <c r="F181" s="189" t="s">
        <v>18</v>
      </c>
      <c r="G181" s="189">
        <v>2</v>
      </c>
      <c r="H181" s="189" t="s">
        <v>2760</v>
      </c>
      <c r="I181" s="189" t="s">
        <v>4563</v>
      </c>
      <c r="J181" s="189" t="s">
        <v>4428</v>
      </c>
      <c r="K181" s="189" t="s">
        <v>2004</v>
      </c>
      <c r="L181" s="189" t="s">
        <v>2005</v>
      </c>
      <c r="M181" s="130"/>
      <c r="N181" s="130"/>
      <c r="O181" s="157"/>
      <c r="P181" s="130"/>
      <c r="Q181" s="130"/>
      <c r="R181" s="130"/>
      <c r="S181" s="136"/>
      <c r="T181" s="137"/>
      <c r="U181" s="136"/>
      <c r="V181" s="130"/>
      <c r="W181" s="130"/>
      <c r="X181" s="137"/>
      <c r="Y181" s="130"/>
      <c r="Z181" s="130"/>
      <c r="AA181" s="130"/>
      <c r="AB181" s="130"/>
      <c r="AC181" s="130" t="str">
        <f>IF(基本情報登録!$D$10="","",IF(基本情報登録!$D$10='登録データ（男）'!F181,1,0))</f>
        <v/>
      </c>
      <c r="AD181" s="130"/>
    </row>
    <row r="182" spans="1:30" ht="13.5">
      <c r="A182" s="189">
        <v>180</v>
      </c>
      <c r="B182" s="189" t="s">
        <v>2761</v>
      </c>
      <c r="C182" s="189" t="s">
        <v>2762</v>
      </c>
      <c r="D182" s="189" t="s">
        <v>334</v>
      </c>
      <c r="E182" s="189">
        <v>40</v>
      </c>
      <c r="F182" s="189" t="s">
        <v>18</v>
      </c>
      <c r="G182" s="189">
        <v>2</v>
      </c>
      <c r="H182" s="189" t="s">
        <v>2232</v>
      </c>
      <c r="I182" s="189" t="s">
        <v>4564</v>
      </c>
      <c r="J182" s="189" t="s">
        <v>4509</v>
      </c>
      <c r="K182" s="189" t="s">
        <v>2004</v>
      </c>
      <c r="L182" s="189" t="s">
        <v>2005</v>
      </c>
      <c r="M182" s="130"/>
      <c r="N182" s="130"/>
      <c r="O182" s="157"/>
      <c r="P182" s="130"/>
      <c r="Q182" s="130"/>
      <c r="R182" s="130"/>
      <c r="S182" s="136"/>
      <c r="T182" s="137"/>
      <c r="U182" s="136"/>
      <c r="V182" s="130"/>
      <c r="W182" s="130"/>
      <c r="X182" s="137"/>
      <c r="Y182" s="130"/>
      <c r="Z182" s="130"/>
      <c r="AA182" s="130"/>
      <c r="AB182" s="130"/>
      <c r="AC182" s="130" t="str">
        <f>IF(基本情報登録!$D$10="","",IF(基本情報登録!$D$10='登録データ（男）'!F182,1,0))</f>
        <v/>
      </c>
      <c r="AD182" s="130"/>
    </row>
    <row r="183" spans="1:30" ht="13.5">
      <c r="A183" s="189">
        <v>181</v>
      </c>
      <c r="B183" s="189" t="s">
        <v>2763</v>
      </c>
      <c r="C183" s="189" t="s">
        <v>2764</v>
      </c>
      <c r="D183" s="189" t="s">
        <v>334</v>
      </c>
      <c r="E183" s="189">
        <v>40</v>
      </c>
      <c r="F183" s="189" t="s">
        <v>18</v>
      </c>
      <c r="G183" s="189">
        <v>2</v>
      </c>
      <c r="H183" s="189" t="s">
        <v>2765</v>
      </c>
      <c r="I183" s="189" t="s">
        <v>4565</v>
      </c>
      <c r="J183" s="189" t="s">
        <v>4566</v>
      </c>
      <c r="K183" s="189" t="s">
        <v>2004</v>
      </c>
      <c r="L183" s="189" t="s">
        <v>2005</v>
      </c>
      <c r="M183" s="130"/>
      <c r="N183" s="130"/>
      <c r="O183" s="157"/>
      <c r="P183" s="130"/>
      <c r="Q183" s="130"/>
      <c r="R183" s="130"/>
      <c r="S183" s="136"/>
      <c r="T183" s="137"/>
      <c r="U183" s="136"/>
      <c r="V183" s="130"/>
      <c r="W183" s="130"/>
      <c r="X183" s="137"/>
      <c r="Y183" s="130"/>
      <c r="Z183" s="130"/>
      <c r="AA183" s="130"/>
      <c r="AB183" s="130"/>
      <c r="AC183" s="130" t="str">
        <f>IF(基本情報登録!$D$10="","",IF(基本情報登録!$D$10='登録データ（男）'!F183,1,0))</f>
        <v/>
      </c>
      <c r="AD183" s="130"/>
    </row>
    <row r="184" spans="1:30" ht="13.5">
      <c r="A184" s="189">
        <v>182</v>
      </c>
      <c r="B184" s="189" t="s">
        <v>2766</v>
      </c>
      <c r="C184" s="189" t="s">
        <v>2767</v>
      </c>
      <c r="D184" s="189" t="s">
        <v>334</v>
      </c>
      <c r="E184" s="189">
        <v>40</v>
      </c>
      <c r="F184" s="189" t="s">
        <v>18</v>
      </c>
      <c r="G184" s="189">
        <v>2</v>
      </c>
      <c r="H184" s="189" t="s">
        <v>2567</v>
      </c>
      <c r="I184" s="189" t="s">
        <v>4506</v>
      </c>
      <c r="J184" s="189" t="s">
        <v>4567</v>
      </c>
      <c r="K184" s="189" t="s">
        <v>2004</v>
      </c>
      <c r="L184" s="189" t="s">
        <v>2005</v>
      </c>
      <c r="M184" s="130"/>
      <c r="N184" s="130"/>
      <c r="O184" s="157"/>
      <c r="P184" s="130"/>
      <c r="Q184" s="130"/>
      <c r="R184" s="130"/>
      <c r="S184" s="136"/>
      <c r="T184" s="137"/>
      <c r="U184" s="136"/>
      <c r="V184" s="130"/>
      <c r="W184" s="130"/>
      <c r="X184" s="137"/>
      <c r="Y184" s="130"/>
      <c r="Z184" s="130"/>
      <c r="AA184" s="130"/>
      <c r="AB184" s="130"/>
      <c r="AC184" s="130" t="str">
        <f>IF(基本情報登録!$D$10="","",IF(基本情報登録!$D$10='登録データ（男）'!F184,1,0))</f>
        <v/>
      </c>
      <c r="AD184" s="130"/>
    </row>
    <row r="185" spans="1:30" ht="13.5">
      <c r="A185" s="189">
        <v>183</v>
      </c>
      <c r="B185" s="189" t="s">
        <v>2768</v>
      </c>
      <c r="C185" s="189" t="s">
        <v>2769</v>
      </c>
      <c r="D185" s="189" t="s">
        <v>334</v>
      </c>
      <c r="E185" s="189">
        <v>40</v>
      </c>
      <c r="F185" s="189" t="s">
        <v>18</v>
      </c>
      <c r="G185" s="189">
        <v>2</v>
      </c>
      <c r="H185" s="189" t="s">
        <v>2770</v>
      </c>
      <c r="I185" s="189" t="s">
        <v>4355</v>
      </c>
      <c r="J185" s="189" t="s">
        <v>4568</v>
      </c>
      <c r="K185" s="189" t="s">
        <v>2004</v>
      </c>
      <c r="L185" s="189" t="s">
        <v>2005</v>
      </c>
      <c r="M185" s="130"/>
      <c r="N185" s="130"/>
      <c r="O185" s="157"/>
      <c r="P185" s="130"/>
      <c r="Q185" s="130"/>
      <c r="R185" s="130"/>
      <c r="S185" s="136"/>
      <c r="T185" s="137"/>
      <c r="U185" s="136"/>
      <c r="V185" s="130"/>
      <c r="W185" s="130"/>
      <c r="X185" s="137"/>
      <c r="Y185" s="130"/>
      <c r="Z185" s="130"/>
      <c r="AA185" s="130"/>
      <c r="AB185" s="130"/>
      <c r="AC185" s="130" t="str">
        <f>IF(基本情報登録!$D$10="","",IF(基本情報登録!$D$10='登録データ（男）'!F185,1,0))</f>
        <v/>
      </c>
      <c r="AD185" s="130"/>
    </row>
    <row r="186" spans="1:30" ht="13.5">
      <c r="A186" s="189">
        <v>184</v>
      </c>
      <c r="B186" s="189" t="s">
        <v>2771</v>
      </c>
      <c r="C186" s="189" t="s">
        <v>2772</v>
      </c>
      <c r="D186" s="189" t="s">
        <v>334</v>
      </c>
      <c r="E186" s="189">
        <v>40</v>
      </c>
      <c r="F186" s="189" t="s">
        <v>18</v>
      </c>
      <c r="G186" s="189">
        <v>2</v>
      </c>
      <c r="H186" s="189" t="s">
        <v>2773</v>
      </c>
      <c r="I186" s="189" t="s">
        <v>4569</v>
      </c>
      <c r="J186" s="189" t="s">
        <v>4570</v>
      </c>
      <c r="K186" s="189" t="s">
        <v>2004</v>
      </c>
      <c r="L186" s="189" t="s">
        <v>2005</v>
      </c>
      <c r="M186" s="130"/>
      <c r="N186" s="130"/>
      <c r="O186" s="157"/>
      <c r="P186" s="130"/>
      <c r="Q186" s="130"/>
      <c r="R186" s="130"/>
      <c r="S186" s="136"/>
      <c r="T186" s="137"/>
      <c r="U186" s="136"/>
      <c r="V186" s="130"/>
      <c r="W186" s="130"/>
      <c r="X186" s="137"/>
      <c r="Y186" s="130"/>
      <c r="Z186" s="130"/>
      <c r="AA186" s="130"/>
      <c r="AB186" s="130"/>
      <c r="AC186" s="130" t="str">
        <f>IF(基本情報登録!$D$10="","",IF(基本情報登録!$D$10='登録データ（男）'!F186,1,0))</f>
        <v/>
      </c>
      <c r="AD186" s="130"/>
    </row>
    <row r="187" spans="1:30" ht="13.5">
      <c r="A187" s="189">
        <v>185</v>
      </c>
      <c r="B187" s="189" t="s">
        <v>3194</v>
      </c>
      <c r="C187" s="189" t="s">
        <v>2774</v>
      </c>
      <c r="D187" s="189" t="s">
        <v>374</v>
      </c>
      <c r="E187" s="189">
        <v>45</v>
      </c>
      <c r="F187" s="189" t="s">
        <v>18</v>
      </c>
      <c r="G187" s="189">
        <v>2</v>
      </c>
      <c r="H187" s="189" t="s">
        <v>2775</v>
      </c>
      <c r="I187" s="189" t="s">
        <v>4571</v>
      </c>
      <c r="J187" s="189" t="s">
        <v>4572</v>
      </c>
      <c r="K187" s="189" t="s">
        <v>2004</v>
      </c>
      <c r="L187" s="189" t="s">
        <v>2005</v>
      </c>
      <c r="M187" s="130"/>
      <c r="N187" s="130"/>
      <c r="O187" s="157"/>
      <c r="P187" s="130"/>
      <c r="Q187" s="130"/>
      <c r="R187" s="130"/>
      <c r="S187" s="136"/>
      <c r="T187" s="137"/>
      <c r="U187" s="136"/>
      <c r="V187" s="130"/>
      <c r="W187" s="130"/>
      <c r="X187" s="137"/>
      <c r="Y187" s="130"/>
      <c r="Z187" s="130"/>
      <c r="AA187" s="130"/>
      <c r="AB187" s="130"/>
      <c r="AC187" s="130" t="str">
        <f>IF(基本情報登録!$D$10="","",IF(基本情報登録!$D$10='登録データ（男）'!F187,1,0))</f>
        <v/>
      </c>
      <c r="AD187" s="130"/>
    </row>
    <row r="188" spans="1:30" ht="13.5">
      <c r="A188" s="189">
        <v>186</v>
      </c>
      <c r="B188" s="189" t="s">
        <v>2776</v>
      </c>
      <c r="C188" s="189" t="s">
        <v>2777</v>
      </c>
      <c r="D188" s="189" t="s">
        <v>334</v>
      </c>
      <c r="E188" s="189">
        <v>40</v>
      </c>
      <c r="F188" s="189" t="s">
        <v>18</v>
      </c>
      <c r="G188" s="189">
        <v>2</v>
      </c>
      <c r="H188" s="189" t="s">
        <v>2778</v>
      </c>
      <c r="I188" s="189" t="s">
        <v>4573</v>
      </c>
      <c r="J188" s="189" t="s">
        <v>4574</v>
      </c>
      <c r="K188" s="189" t="s">
        <v>2004</v>
      </c>
      <c r="L188" s="189" t="s">
        <v>2005</v>
      </c>
      <c r="M188" s="130"/>
      <c r="N188" s="130"/>
      <c r="O188" s="157"/>
      <c r="P188" s="130"/>
      <c r="Q188" s="130"/>
      <c r="R188" s="130"/>
      <c r="S188" s="136"/>
      <c r="T188" s="137"/>
      <c r="U188" s="136"/>
      <c r="V188" s="130"/>
      <c r="W188" s="130"/>
      <c r="X188" s="137"/>
      <c r="Y188" s="130"/>
      <c r="Z188" s="130"/>
      <c r="AA188" s="130"/>
      <c r="AB188" s="130"/>
      <c r="AC188" s="130" t="str">
        <f>IF(基本情報登録!$D$10="","",IF(基本情報登録!$D$10='登録データ（男）'!F188,1,0))</f>
        <v/>
      </c>
      <c r="AD188" s="130"/>
    </row>
    <row r="189" spans="1:30" ht="13.5">
      <c r="A189" s="189">
        <v>187</v>
      </c>
      <c r="B189" s="189" t="s">
        <v>408</v>
      </c>
      <c r="C189" s="189" t="s">
        <v>409</v>
      </c>
      <c r="D189" s="189" t="s">
        <v>338</v>
      </c>
      <c r="E189" s="189">
        <v>44</v>
      </c>
      <c r="F189" s="189" t="s">
        <v>24</v>
      </c>
      <c r="G189" s="189" t="s">
        <v>335</v>
      </c>
      <c r="H189" s="189" t="s">
        <v>410</v>
      </c>
      <c r="I189" s="189" t="s">
        <v>4575</v>
      </c>
      <c r="J189" s="189" t="s">
        <v>4299</v>
      </c>
      <c r="K189" s="189" t="s">
        <v>2004</v>
      </c>
      <c r="L189" s="189" t="s">
        <v>2005</v>
      </c>
      <c r="M189" s="130"/>
      <c r="N189" s="130"/>
      <c r="O189" s="157"/>
      <c r="P189" s="130"/>
      <c r="Q189" s="130"/>
      <c r="R189" s="130"/>
      <c r="S189" s="136"/>
      <c r="T189" s="137"/>
      <c r="U189" s="136"/>
      <c r="V189" s="130"/>
      <c r="W189" s="130"/>
      <c r="X189" s="137"/>
      <c r="Y189" s="130"/>
      <c r="Z189" s="130"/>
      <c r="AA189" s="130"/>
      <c r="AB189" s="130"/>
      <c r="AC189" s="130" t="str">
        <f>IF(基本情報登録!$D$10="","",IF(基本情報登録!$D$10='登録データ（男）'!F189,1,0))</f>
        <v/>
      </c>
      <c r="AD189" s="130"/>
    </row>
    <row r="190" spans="1:30" ht="13.5">
      <c r="A190" s="189">
        <v>188</v>
      </c>
      <c r="B190" s="189" t="s">
        <v>411</v>
      </c>
      <c r="C190" s="189" t="s">
        <v>412</v>
      </c>
      <c r="D190" s="189" t="s">
        <v>334</v>
      </c>
      <c r="E190" s="189">
        <v>40</v>
      </c>
      <c r="F190" s="189" t="s">
        <v>24</v>
      </c>
      <c r="G190" s="189" t="s">
        <v>335</v>
      </c>
      <c r="H190" s="189" t="s">
        <v>413</v>
      </c>
      <c r="I190" s="189" t="s">
        <v>4576</v>
      </c>
      <c r="J190" s="189" t="s">
        <v>4577</v>
      </c>
      <c r="K190" s="189" t="s">
        <v>2004</v>
      </c>
      <c r="L190" s="189" t="s">
        <v>2005</v>
      </c>
      <c r="M190" s="130"/>
      <c r="N190" s="130"/>
      <c r="O190" s="157"/>
      <c r="P190" s="130"/>
      <c r="Q190" s="130"/>
      <c r="R190" s="130"/>
      <c r="S190" s="136"/>
      <c r="T190" s="137"/>
      <c r="U190" s="136"/>
      <c r="V190" s="130"/>
      <c r="W190" s="130"/>
      <c r="X190" s="137"/>
      <c r="Y190" s="130"/>
      <c r="Z190" s="130"/>
      <c r="AA190" s="130"/>
      <c r="AB190" s="130"/>
      <c r="AC190" s="130" t="str">
        <f>IF(基本情報登録!$D$10="","",IF(基本情報登録!$D$10='登録データ（男）'!F190,1,0))</f>
        <v/>
      </c>
      <c r="AD190" s="130"/>
    </row>
    <row r="191" spans="1:30" ht="13.5">
      <c r="A191" s="189">
        <v>189</v>
      </c>
      <c r="B191" s="189" t="s">
        <v>414</v>
      </c>
      <c r="C191" s="189" t="s">
        <v>415</v>
      </c>
      <c r="D191" s="189" t="s">
        <v>334</v>
      </c>
      <c r="E191" s="189">
        <v>40</v>
      </c>
      <c r="F191" s="189" t="s">
        <v>24</v>
      </c>
      <c r="G191" s="189" t="s">
        <v>335</v>
      </c>
      <c r="H191" s="189" t="s">
        <v>416</v>
      </c>
      <c r="I191" s="189" t="s">
        <v>4578</v>
      </c>
      <c r="J191" s="189" t="s">
        <v>4579</v>
      </c>
      <c r="K191" s="189" t="s">
        <v>2004</v>
      </c>
      <c r="L191" s="189" t="s">
        <v>2005</v>
      </c>
      <c r="M191" s="130"/>
      <c r="N191" s="130"/>
      <c r="O191" s="157"/>
      <c r="P191" s="130"/>
      <c r="Q191" s="130"/>
      <c r="R191" s="130"/>
      <c r="S191" s="136"/>
      <c r="T191" s="137"/>
      <c r="U191" s="136"/>
      <c r="V191" s="130"/>
      <c r="W191" s="130"/>
      <c r="X191" s="137"/>
      <c r="Y191" s="130"/>
      <c r="Z191" s="130"/>
      <c r="AA191" s="130"/>
      <c r="AB191" s="130"/>
      <c r="AC191" s="130" t="str">
        <f>IF(基本情報登録!$D$10="","",IF(基本情報登録!$D$10='登録データ（男）'!F191,1,0))</f>
        <v/>
      </c>
      <c r="AD191" s="130"/>
    </row>
    <row r="192" spans="1:30" ht="13.5">
      <c r="A192" s="189">
        <v>190</v>
      </c>
      <c r="B192" s="189" t="s">
        <v>417</v>
      </c>
      <c r="C192" s="189" t="s">
        <v>418</v>
      </c>
      <c r="D192" s="189" t="s">
        <v>334</v>
      </c>
      <c r="E192" s="189">
        <v>40</v>
      </c>
      <c r="F192" s="189" t="s">
        <v>24</v>
      </c>
      <c r="G192" s="189" t="s">
        <v>335</v>
      </c>
      <c r="H192" s="189" t="s">
        <v>419</v>
      </c>
      <c r="I192" s="189" t="s">
        <v>4580</v>
      </c>
      <c r="J192" s="189" t="s">
        <v>4424</v>
      </c>
      <c r="K192" s="189" t="s">
        <v>2004</v>
      </c>
      <c r="L192" s="189" t="s">
        <v>2005</v>
      </c>
      <c r="M192" s="130"/>
      <c r="N192" s="130"/>
      <c r="O192" s="157"/>
      <c r="P192" s="130"/>
      <c r="Q192" s="130"/>
      <c r="R192" s="130"/>
      <c r="S192" s="136"/>
      <c r="T192" s="137"/>
      <c r="U192" s="136"/>
      <c r="V192" s="130"/>
      <c r="W192" s="130"/>
      <c r="X192" s="137"/>
      <c r="Y192" s="130"/>
      <c r="Z192" s="130"/>
      <c r="AA192" s="130"/>
      <c r="AB192" s="130"/>
      <c r="AC192" s="130" t="str">
        <f>IF(基本情報登録!$D$10="","",IF(基本情報登録!$D$10='登録データ（男）'!F192,1,0))</f>
        <v/>
      </c>
      <c r="AD192" s="130"/>
    </row>
    <row r="193" spans="1:30" ht="13.5">
      <c r="A193" s="189">
        <v>191</v>
      </c>
      <c r="B193" s="189" t="s">
        <v>3195</v>
      </c>
      <c r="C193" s="189" t="s">
        <v>420</v>
      </c>
      <c r="D193" s="189" t="s">
        <v>334</v>
      </c>
      <c r="E193" s="189">
        <v>40</v>
      </c>
      <c r="F193" s="189" t="s">
        <v>24</v>
      </c>
      <c r="G193" s="189" t="s">
        <v>335</v>
      </c>
      <c r="H193" s="189" t="s">
        <v>421</v>
      </c>
      <c r="I193" s="189" t="s">
        <v>4581</v>
      </c>
      <c r="J193" s="189" t="s">
        <v>4582</v>
      </c>
      <c r="K193" s="189" t="s">
        <v>2004</v>
      </c>
      <c r="L193" s="189" t="s">
        <v>2005</v>
      </c>
      <c r="M193" s="130"/>
      <c r="N193" s="130"/>
      <c r="O193" s="157"/>
      <c r="P193" s="130"/>
      <c r="Q193" s="130"/>
      <c r="R193" s="130"/>
      <c r="S193" s="136"/>
      <c r="T193" s="137"/>
      <c r="U193" s="136"/>
      <c r="V193" s="130"/>
      <c r="W193" s="130"/>
      <c r="X193" s="137"/>
      <c r="Y193" s="130"/>
      <c r="Z193" s="130"/>
      <c r="AA193" s="130"/>
      <c r="AB193" s="130"/>
      <c r="AC193" s="130" t="str">
        <f>IF(基本情報登録!$D$10="","",IF(基本情報登録!$D$10='登録データ（男）'!F193,1,0))</f>
        <v/>
      </c>
      <c r="AD193" s="130"/>
    </row>
    <row r="194" spans="1:30" ht="13.5">
      <c r="A194" s="189">
        <v>192</v>
      </c>
      <c r="B194" s="189" t="s">
        <v>3196</v>
      </c>
      <c r="C194" s="189" t="s">
        <v>422</v>
      </c>
      <c r="D194" s="189" t="s">
        <v>334</v>
      </c>
      <c r="E194" s="189">
        <v>40</v>
      </c>
      <c r="F194" s="189" t="s">
        <v>24</v>
      </c>
      <c r="G194" s="189" t="s">
        <v>335</v>
      </c>
      <c r="H194" s="189" t="s">
        <v>423</v>
      </c>
      <c r="I194" s="189" t="s">
        <v>4374</v>
      </c>
      <c r="J194" s="189" t="s">
        <v>4583</v>
      </c>
      <c r="K194" s="189" t="s">
        <v>2004</v>
      </c>
      <c r="L194" s="189" t="s">
        <v>2005</v>
      </c>
      <c r="M194" s="130"/>
      <c r="N194" s="130"/>
      <c r="O194" s="157"/>
      <c r="P194" s="130"/>
      <c r="Q194" s="130"/>
      <c r="R194" s="130"/>
      <c r="S194" s="136"/>
      <c r="T194" s="137"/>
      <c r="U194" s="136"/>
      <c r="V194" s="130"/>
      <c r="W194" s="130"/>
      <c r="X194" s="137"/>
      <c r="Y194" s="130"/>
      <c r="Z194" s="130"/>
      <c r="AA194" s="130"/>
      <c r="AB194" s="130"/>
      <c r="AC194" s="130" t="str">
        <f>IF(基本情報登録!$D$10="","",IF(基本情報登録!$D$10='登録データ（男）'!F194,1,0))</f>
        <v/>
      </c>
      <c r="AD194" s="130"/>
    </row>
    <row r="195" spans="1:30" ht="13.5">
      <c r="A195" s="189">
        <v>193</v>
      </c>
      <c r="B195" s="189" t="s">
        <v>424</v>
      </c>
      <c r="C195" s="189" t="s">
        <v>425</v>
      </c>
      <c r="D195" s="189" t="s">
        <v>339</v>
      </c>
      <c r="E195" s="189">
        <v>35</v>
      </c>
      <c r="F195" s="189" t="s">
        <v>24</v>
      </c>
      <c r="G195" s="189" t="s">
        <v>335</v>
      </c>
      <c r="H195" s="189" t="s">
        <v>426</v>
      </c>
      <c r="I195" s="189" t="s">
        <v>4584</v>
      </c>
      <c r="J195" s="189" t="s">
        <v>4411</v>
      </c>
      <c r="K195" s="189" t="s">
        <v>2004</v>
      </c>
      <c r="L195" s="189" t="s">
        <v>2005</v>
      </c>
      <c r="M195" s="130"/>
      <c r="N195" s="130"/>
      <c r="O195" s="157"/>
      <c r="P195" s="130"/>
      <c r="Q195" s="130"/>
      <c r="R195" s="130"/>
      <c r="S195" s="136"/>
      <c r="T195" s="137"/>
      <c r="U195" s="136"/>
      <c r="V195" s="130"/>
      <c r="W195" s="130"/>
      <c r="X195" s="137"/>
      <c r="Y195" s="130"/>
      <c r="Z195" s="130"/>
      <c r="AA195" s="130"/>
      <c r="AB195" s="130"/>
      <c r="AC195" s="130" t="str">
        <f>IF(基本情報登録!$D$10="","",IF(基本情報登録!$D$10='登録データ（男）'!F195,1,0))</f>
        <v/>
      </c>
      <c r="AD195" s="130"/>
    </row>
    <row r="196" spans="1:30" ht="13.5">
      <c r="A196" s="189">
        <v>194</v>
      </c>
      <c r="B196" s="189" t="s">
        <v>427</v>
      </c>
      <c r="C196" s="189" t="s">
        <v>428</v>
      </c>
      <c r="D196" s="189" t="s">
        <v>334</v>
      </c>
      <c r="E196" s="189">
        <v>40</v>
      </c>
      <c r="F196" s="189" t="s">
        <v>24</v>
      </c>
      <c r="G196" s="189" t="s">
        <v>335</v>
      </c>
      <c r="H196" s="189" t="s">
        <v>429</v>
      </c>
      <c r="I196" s="189" t="s">
        <v>4585</v>
      </c>
      <c r="J196" s="189" t="s">
        <v>4344</v>
      </c>
      <c r="K196" s="189" t="s">
        <v>2004</v>
      </c>
      <c r="L196" s="189" t="s">
        <v>2005</v>
      </c>
      <c r="M196" s="130"/>
      <c r="N196" s="130"/>
      <c r="O196" s="157"/>
      <c r="P196" s="130"/>
      <c r="Q196" s="130"/>
      <c r="R196" s="130"/>
      <c r="S196" s="136"/>
      <c r="T196" s="137"/>
      <c r="U196" s="136"/>
      <c r="V196" s="130"/>
      <c r="W196" s="130"/>
      <c r="X196" s="137"/>
      <c r="Y196" s="130"/>
      <c r="Z196" s="130"/>
      <c r="AA196" s="130"/>
      <c r="AB196" s="130"/>
      <c r="AC196" s="130" t="str">
        <f>IF(基本情報登録!$D$10="","",IF(基本情報登録!$D$10='登録データ（男）'!F196,1,0))</f>
        <v/>
      </c>
      <c r="AD196" s="130"/>
    </row>
    <row r="197" spans="1:30" ht="13.5">
      <c r="A197" s="189">
        <v>195</v>
      </c>
      <c r="B197" s="189" t="s">
        <v>430</v>
      </c>
      <c r="C197" s="189" t="s">
        <v>431</v>
      </c>
      <c r="D197" s="189" t="s">
        <v>334</v>
      </c>
      <c r="E197" s="189">
        <v>40</v>
      </c>
      <c r="F197" s="189" t="s">
        <v>24</v>
      </c>
      <c r="G197" s="189" t="s">
        <v>335</v>
      </c>
      <c r="H197" s="189" t="s">
        <v>432</v>
      </c>
      <c r="I197" s="189" t="s">
        <v>4586</v>
      </c>
      <c r="J197" s="189" t="s">
        <v>4396</v>
      </c>
      <c r="K197" s="189" t="s">
        <v>2004</v>
      </c>
      <c r="L197" s="189" t="s">
        <v>2005</v>
      </c>
      <c r="M197" s="130"/>
      <c r="N197" s="130"/>
      <c r="O197" s="157"/>
      <c r="P197" s="130"/>
      <c r="Q197" s="130"/>
      <c r="R197" s="130"/>
      <c r="S197" s="136"/>
      <c r="T197" s="137"/>
      <c r="U197" s="136"/>
      <c r="V197" s="130"/>
      <c r="W197" s="130"/>
      <c r="X197" s="137"/>
      <c r="Y197" s="130"/>
      <c r="Z197" s="130"/>
      <c r="AA197" s="130"/>
      <c r="AB197" s="130"/>
      <c r="AC197" s="130" t="str">
        <f>IF(基本情報登録!$D$10="","",IF(基本情報登録!$D$10='登録データ（男）'!F197,1,0))</f>
        <v/>
      </c>
      <c r="AD197" s="130"/>
    </row>
    <row r="198" spans="1:30" ht="13.5">
      <c r="A198" s="189">
        <v>196</v>
      </c>
      <c r="B198" s="189" t="s">
        <v>433</v>
      </c>
      <c r="C198" s="189" t="s">
        <v>434</v>
      </c>
      <c r="D198" s="189" t="s">
        <v>347</v>
      </c>
      <c r="E198" s="189">
        <v>43</v>
      </c>
      <c r="F198" s="189" t="s">
        <v>24</v>
      </c>
      <c r="G198" s="189" t="s">
        <v>343</v>
      </c>
      <c r="H198" s="189" t="s">
        <v>436</v>
      </c>
      <c r="I198" s="189" t="s">
        <v>4587</v>
      </c>
      <c r="J198" s="189" t="s">
        <v>4449</v>
      </c>
      <c r="K198" s="189" t="s">
        <v>2004</v>
      </c>
      <c r="L198" s="189" t="s">
        <v>2005</v>
      </c>
      <c r="M198" s="130"/>
      <c r="N198" s="130"/>
      <c r="O198" s="157"/>
      <c r="P198" s="130"/>
      <c r="Q198" s="130"/>
      <c r="R198" s="130"/>
      <c r="S198" s="136"/>
      <c r="T198" s="137"/>
      <c r="U198" s="136"/>
      <c r="V198" s="130"/>
      <c r="W198" s="130"/>
      <c r="X198" s="137"/>
      <c r="Y198" s="130"/>
      <c r="Z198" s="130"/>
      <c r="AA198" s="130"/>
      <c r="AB198" s="130"/>
      <c r="AC198" s="130" t="str">
        <f>IF(基本情報登録!$D$10="","",IF(基本情報登録!$D$10='登録データ（男）'!F198,1,0))</f>
        <v/>
      </c>
      <c r="AD198" s="130"/>
    </row>
    <row r="199" spans="1:30" ht="13.5">
      <c r="A199" s="189">
        <v>197</v>
      </c>
      <c r="B199" s="189" t="s">
        <v>437</v>
      </c>
      <c r="C199" s="189" t="s">
        <v>438</v>
      </c>
      <c r="D199" s="189" t="s">
        <v>334</v>
      </c>
      <c r="E199" s="189">
        <v>40</v>
      </c>
      <c r="F199" s="189" t="s">
        <v>24</v>
      </c>
      <c r="G199" s="189" t="s">
        <v>343</v>
      </c>
      <c r="H199" s="189" t="s">
        <v>439</v>
      </c>
      <c r="I199" s="189" t="s">
        <v>4588</v>
      </c>
      <c r="J199" s="189" t="s">
        <v>4505</v>
      </c>
      <c r="K199" s="189" t="s">
        <v>2004</v>
      </c>
      <c r="L199" s="189" t="s">
        <v>2005</v>
      </c>
      <c r="M199" s="130"/>
      <c r="N199" s="130"/>
      <c r="O199" s="157"/>
      <c r="P199" s="130"/>
      <c r="Q199" s="130"/>
      <c r="R199" s="130"/>
      <c r="S199" s="136"/>
      <c r="T199" s="137"/>
      <c r="U199" s="136"/>
      <c r="V199" s="130"/>
      <c r="W199" s="130"/>
      <c r="X199" s="137"/>
      <c r="Y199" s="130"/>
      <c r="Z199" s="130"/>
      <c r="AA199" s="130"/>
      <c r="AB199" s="130"/>
      <c r="AC199" s="130" t="str">
        <f>IF(基本情報登録!$D$10="","",IF(基本情報登録!$D$10='登録データ（男）'!F199,1,0))</f>
        <v/>
      </c>
      <c r="AD199" s="130"/>
    </row>
    <row r="200" spans="1:30" ht="13.5">
      <c r="A200" s="189">
        <v>198</v>
      </c>
      <c r="B200" s="189" t="s">
        <v>440</v>
      </c>
      <c r="C200" s="189" t="s">
        <v>441</v>
      </c>
      <c r="D200" s="189" t="s">
        <v>347</v>
      </c>
      <c r="E200" s="189">
        <v>43</v>
      </c>
      <c r="F200" s="189" t="s">
        <v>24</v>
      </c>
      <c r="G200" s="189" t="s">
        <v>343</v>
      </c>
      <c r="H200" s="189" t="s">
        <v>442</v>
      </c>
      <c r="I200" s="189" t="s">
        <v>4589</v>
      </c>
      <c r="J200" s="189" t="s">
        <v>4289</v>
      </c>
      <c r="K200" s="189" t="s">
        <v>2004</v>
      </c>
      <c r="L200" s="189" t="s">
        <v>2005</v>
      </c>
      <c r="M200" s="130"/>
      <c r="N200" s="130"/>
      <c r="O200" s="157"/>
      <c r="P200" s="130"/>
      <c r="Q200" s="130"/>
      <c r="R200" s="130"/>
      <c r="S200" s="136"/>
      <c r="T200" s="137"/>
      <c r="U200" s="136"/>
      <c r="V200" s="130"/>
      <c r="W200" s="130"/>
      <c r="X200" s="137"/>
      <c r="Y200" s="130"/>
      <c r="Z200" s="130"/>
      <c r="AA200" s="130"/>
      <c r="AB200" s="130"/>
      <c r="AC200" s="130" t="str">
        <f>IF(基本情報登録!$D$10="","",IF(基本情報登録!$D$10='登録データ（男）'!F200,1,0))</f>
        <v/>
      </c>
      <c r="AD200" s="130"/>
    </row>
    <row r="201" spans="1:30" ht="13.5">
      <c r="A201" s="189">
        <v>199</v>
      </c>
      <c r="B201" s="189" t="s">
        <v>3197</v>
      </c>
      <c r="C201" s="189" t="s">
        <v>443</v>
      </c>
      <c r="D201" s="189" t="s">
        <v>334</v>
      </c>
      <c r="E201" s="189">
        <v>40</v>
      </c>
      <c r="F201" s="189" t="s">
        <v>24</v>
      </c>
      <c r="G201" s="189" t="s">
        <v>343</v>
      </c>
      <c r="H201" s="189" t="s">
        <v>444</v>
      </c>
      <c r="I201" s="189" t="s">
        <v>4590</v>
      </c>
      <c r="J201" s="189" t="s">
        <v>4591</v>
      </c>
      <c r="K201" s="189" t="s">
        <v>2004</v>
      </c>
      <c r="L201" s="189" t="s">
        <v>2005</v>
      </c>
      <c r="M201" s="130"/>
      <c r="N201" s="130"/>
      <c r="O201" s="157"/>
      <c r="P201" s="130"/>
      <c r="Q201" s="130"/>
      <c r="R201" s="130"/>
      <c r="S201" s="136"/>
      <c r="T201" s="137"/>
      <c r="U201" s="136"/>
      <c r="V201" s="130"/>
      <c r="W201" s="130"/>
      <c r="X201" s="137"/>
      <c r="Y201" s="130"/>
      <c r="Z201" s="130"/>
      <c r="AA201" s="130"/>
      <c r="AB201" s="130"/>
      <c r="AC201" s="130" t="str">
        <f>IF(基本情報登録!$D$10="","",IF(基本情報登録!$D$10='登録データ（男）'!F201,1,0))</f>
        <v/>
      </c>
      <c r="AD201" s="130"/>
    </row>
    <row r="202" spans="1:30" ht="13.5">
      <c r="A202" s="189">
        <v>200</v>
      </c>
      <c r="B202" s="189" t="s">
        <v>445</v>
      </c>
      <c r="C202" s="189" t="s">
        <v>446</v>
      </c>
      <c r="D202" s="189" t="s">
        <v>334</v>
      </c>
      <c r="E202" s="189">
        <v>40</v>
      </c>
      <c r="F202" s="189" t="s">
        <v>24</v>
      </c>
      <c r="G202" s="189" t="s">
        <v>343</v>
      </c>
      <c r="H202" s="189" t="s">
        <v>447</v>
      </c>
      <c r="I202" s="189" t="s">
        <v>4331</v>
      </c>
      <c r="J202" s="189" t="s">
        <v>4478</v>
      </c>
      <c r="K202" s="189" t="s">
        <v>2004</v>
      </c>
      <c r="L202" s="189" t="s">
        <v>2005</v>
      </c>
      <c r="M202" s="130"/>
      <c r="N202" s="130"/>
      <c r="O202" s="157"/>
      <c r="P202" s="130"/>
      <c r="Q202" s="130"/>
      <c r="R202" s="130"/>
      <c r="S202" s="136"/>
      <c r="T202" s="137"/>
      <c r="U202" s="136"/>
      <c r="V202" s="130"/>
      <c r="W202" s="130"/>
      <c r="X202" s="137"/>
      <c r="Y202" s="130"/>
      <c r="Z202" s="130"/>
      <c r="AA202" s="130"/>
      <c r="AB202" s="130"/>
      <c r="AC202" s="130" t="str">
        <f>IF(基本情報登録!$D$10="","",IF(基本情報登録!$D$10='登録データ（男）'!F202,1,0))</f>
        <v/>
      </c>
      <c r="AD202" s="130"/>
    </row>
    <row r="203" spans="1:30" ht="13.5">
      <c r="A203" s="189">
        <v>201</v>
      </c>
      <c r="B203" s="189" t="s">
        <v>448</v>
      </c>
      <c r="C203" s="189" t="s">
        <v>449</v>
      </c>
      <c r="D203" s="189" t="s">
        <v>336</v>
      </c>
      <c r="E203" s="189">
        <v>42</v>
      </c>
      <c r="F203" s="189" t="s">
        <v>24</v>
      </c>
      <c r="G203" s="189" t="s">
        <v>343</v>
      </c>
      <c r="H203" s="189" t="s">
        <v>450</v>
      </c>
      <c r="I203" s="189" t="s">
        <v>4592</v>
      </c>
      <c r="J203" s="189" t="s">
        <v>4324</v>
      </c>
      <c r="K203" s="189" t="s">
        <v>2004</v>
      </c>
      <c r="L203" s="189" t="s">
        <v>2005</v>
      </c>
      <c r="M203" s="130"/>
      <c r="N203" s="130"/>
      <c r="O203" s="157"/>
      <c r="P203" s="130"/>
      <c r="Q203" s="130"/>
      <c r="R203" s="130"/>
      <c r="S203" s="136"/>
      <c r="T203" s="137"/>
      <c r="U203" s="136"/>
      <c r="V203" s="130"/>
      <c r="W203" s="130"/>
      <c r="X203" s="137"/>
      <c r="Y203" s="130"/>
      <c r="Z203" s="130"/>
      <c r="AA203" s="130"/>
      <c r="AB203" s="130"/>
      <c r="AC203" s="130" t="str">
        <f>IF(基本情報登録!$D$10="","",IF(基本情報登録!$D$10='登録データ（男）'!F203,1,0))</f>
        <v/>
      </c>
      <c r="AD203" s="130"/>
    </row>
    <row r="204" spans="1:30" ht="13.5">
      <c r="A204" s="189">
        <v>202</v>
      </c>
      <c r="B204" s="189" t="s">
        <v>451</v>
      </c>
      <c r="C204" s="189" t="s">
        <v>452</v>
      </c>
      <c r="D204" s="189" t="s">
        <v>347</v>
      </c>
      <c r="E204" s="189">
        <v>43</v>
      </c>
      <c r="F204" s="189" t="s">
        <v>24</v>
      </c>
      <c r="G204" s="189" t="s">
        <v>343</v>
      </c>
      <c r="H204" s="189" t="s">
        <v>453</v>
      </c>
      <c r="I204" s="189" t="s">
        <v>4300</v>
      </c>
      <c r="J204" s="189" t="s">
        <v>4593</v>
      </c>
      <c r="K204" s="189" t="s">
        <v>2004</v>
      </c>
      <c r="L204" s="189" t="s">
        <v>2005</v>
      </c>
      <c r="M204" s="130"/>
      <c r="N204" s="130"/>
      <c r="O204" s="157"/>
      <c r="P204" s="130"/>
      <c r="Q204" s="130"/>
      <c r="R204" s="130"/>
      <c r="S204" s="136"/>
      <c r="T204" s="137"/>
      <c r="U204" s="136"/>
      <c r="V204" s="130"/>
      <c r="W204" s="130"/>
      <c r="X204" s="137"/>
      <c r="Y204" s="130"/>
      <c r="Z204" s="130"/>
      <c r="AA204" s="130"/>
      <c r="AB204" s="130"/>
      <c r="AC204" s="130" t="str">
        <f>IF(基本情報登録!$D$10="","",IF(基本情報登録!$D$10='登録データ（男）'!F204,1,0))</f>
        <v/>
      </c>
      <c r="AD204" s="130"/>
    </row>
    <row r="205" spans="1:30" ht="13.5">
      <c r="A205" s="189">
        <v>203</v>
      </c>
      <c r="B205" s="189" t="s">
        <v>454</v>
      </c>
      <c r="C205" s="189" t="s">
        <v>455</v>
      </c>
      <c r="D205" s="189" t="s">
        <v>339</v>
      </c>
      <c r="E205" s="189">
        <v>35</v>
      </c>
      <c r="F205" s="189" t="s">
        <v>24</v>
      </c>
      <c r="G205" s="189" t="s">
        <v>343</v>
      </c>
      <c r="H205" s="189" t="s">
        <v>456</v>
      </c>
      <c r="I205" s="189" t="s">
        <v>4594</v>
      </c>
      <c r="J205" s="189" t="s">
        <v>4595</v>
      </c>
      <c r="K205" s="189" t="s">
        <v>2004</v>
      </c>
      <c r="L205" s="189" t="s">
        <v>2005</v>
      </c>
      <c r="M205" s="130"/>
      <c r="N205" s="130"/>
      <c r="O205" s="157"/>
      <c r="P205" s="130"/>
      <c r="Q205" s="130"/>
      <c r="R205" s="130"/>
      <c r="S205" s="136"/>
      <c r="T205" s="137"/>
      <c r="U205" s="136"/>
      <c r="V205" s="130"/>
      <c r="W205" s="130"/>
      <c r="X205" s="137"/>
      <c r="Y205" s="130"/>
      <c r="Z205" s="130"/>
      <c r="AA205" s="130"/>
      <c r="AB205" s="130"/>
      <c r="AC205" s="130" t="str">
        <f>IF(基本情報登録!$D$10="","",IF(基本情報登録!$D$10='登録データ（男）'!F205,1,0))</f>
        <v/>
      </c>
      <c r="AD205" s="130"/>
    </row>
    <row r="206" spans="1:30" ht="13.5">
      <c r="A206" s="189">
        <v>204</v>
      </c>
      <c r="B206" s="189" t="s">
        <v>457</v>
      </c>
      <c r="C206" s="189" t="s">
        <v>458</v>
      </c>
      <c r="D206" s="189" t="s">
        <v>336</v>
      </c>
      <c r="E206" s="189">
        <v>42</v>
      </c>
      <c r="F206" s="189" t="s">
        <v>24</v>
      </c>
      <c r="G206" s="189" t="s">
        <v>343</v>
      </c>
      <c r="H206" s="189" t="s">
        <v>459</v>
      </c>
      <c r="I206" s="189" t="s">
        <v>4303</v>
      </c>
      <c r="J206" s="189" t="s">
        <v>4471</v>
      </c>
      <c r="K206" s="189" t="s">
        <v>2004</v>
      </c>
      <c r="L206" s="189" t="s">
        <v>2005</v>
      </c>
      <c r="M206" s="130"/>
      <c r="N206" s="130"/>
      <c r="O206" s="157"/>
      <c r="P206" s="130"/>
      <c r="Q206" s="130"/>
      <c r="R206" s="130"/>
      <c r="S206" s="136"/>
      <c r="T206" s="137"/>
      <c r="U206" s="136"/>
      <c r="V206" s="130"/>
      <c r="W206" s="130"/>
      <c r="X206" s="137"/>
      <c r="Y206" s="130"/>
      <c r="Z206" s="130"/>
      <c r="AA206" s="130"/>
      <c r="AB206" s="130"/>
      <c r="AC206" s="130" t="str">
        <f>IF(基本情報登録!$D$10="","",IF(基本情報登録!$D$10='登録データ（男）'!F206,1,0))</f>
        <v/>
      </c>
      <c r="AD206" s="130"/>
    </row>
    <row r="207" spans="1:30" ht="13.5">
      <c r="A207" s="189">
        <v>205</v>
      </c>
      <c r="B207" s="189" t="s">
        <v>460</v>
      </c>
      <c r="C207" s="189" t="s">
        <v>461</v>
      </c>
      <c r="D207" s="189" t="s">
        <v>339</v>
      </c>
      <c r="E207" s="189">
        <v>35</v>
      </c>
      <c r="F207" s="189" t="s">
        <v>24</v>
      </c>
      <c r="G207" s="189" t="s">
        <v>343</v>
      </c>
      <c r="H207" s="189" t="s">
        <v>462</v>
      </c>
      <c r="I207" s="189" t="s">
        <v>4596</v>
      </c>
      <c r="J207" s="189" t="s">
        <v>4597</v>
      </c>
      <c r="K207" s="189" t="s">
        <v>2004</v>
      </c>
      <c r="L207" s="189" t="s">
        <v>2005</v>
      </c>
      <c r="M207" s="130"/>
      <c r="N207" s="130"/>
      <c r="O207" s="157"/>
      <c r="P207" s="130"/>
      <c r="Q207" s="130"/>
      <c r="R207" s="130"/>
      <c r="S207" s="136"/>
      <c r="T207" s="137"/>
      <c r="U207" s="136"/>
      <c r="V207" s="130"/>
      <c r="W207" s="130"/>
      <c r="X207" s="137"/>
      <c r="Y207" s="130"/>
      <c r="Z207" s="130"/>
      <c r="AA207" s="130"/>
      <c r="AB207" s="130"/>
      <c r="AC207" s="130" t="str">
        <f>IF(基本情報登録!$D$10="","",IF(基本情報登録!$D$10='登録データ（男）'!F207,1,0))</f>
        <v/>
      </c>
      <c r="AD207" s="130"/>
    </row>
    <row r="208" spans="1:30" ht="13.5">
      <c r="A208" s="189">
        <v>206</v>
      </c>
      <c r="B208" s="189" t="s">
        <v>3198</v>
      </c>
      <c r="C208" s="189" t="s">
        <v>2110</v>
      </c>
      <c r="D208" s="189" t="s">
        <v>336</v>
      </c>
      <c r="E208" s="189">
        <v>42</v>
      </c>
      <c r="F208" s="189" t="s">
        <v>24</v>
      </c>
      <c r="G208" s="189" t="s">
        <v>343</v>
      </c>
      <c r="H208" s="189" t="s">
        <v>1993</v>
      </c>
      <c r="I208" s="189" t="s">
        <v>4598</v>
      </c>
      <c r="J208" s="189" t="s">
        <v>4599</v>
      </c>
      <c r="K208" s="189" t="s">
        <v>2004</v>
      </c>
      <c r="L208" s="189" t="s">
        <v>2005</v>
      </c>
      <c r="M208" s="130"/>
      <c r="N208" s="130"/>
      <c r="O208" s="157"/>
      <c r="P208" s="130"/>
      <c r="Q208" s="130"/>
      <c r="R208" s="130"/>
      <c r="S208" s="136"/>
      <c r="T208" s="137"/>
      <c r="U208" s="136"/>
      <c r="V208" s="130"/>
      <c r="W208" s="130"/>
      <c r="X208" s="137"/>
      <c r="Y208" s="130"/>
      <c r="Z208" s="130"/>
      <c r="AA208" s="130"/>
      <c r="AB208" s="130"/>
      <c r="AC208" s="130" t="str">
        <f>IF(基本情報登録!$D$10="","",IF(基本情報登録!$D$10='登録データ（男）'!F208,1,0))</f>
        <v/>
      </c>
      <c r="AD208" s="130"/>
    </row>
    <row r="209" spans="1:30" ht="13.5">
      <c r="A209" s="189">
        <v>207</v>
      </c>
      <c r="B209" s="189" t="s">
        <v>2111</v>
      </c>
      <c r="C209" s="189" t="s">
        <v>2112</v>
      </c>
      <c r="D209" s="189" t="s">
        <v>354</v>
      </c>
      <c r="E209" s="189">
        <v>41</v>
      </c>
      <c r="F209" s="189" t="s">
        <v>24</v>
      </c>
      <c r="G209" s="189" t="s">
        <v>350</v>
      </c>
      <c r="H209" s="189" t="s">
        <v>2113</v>
      </c>
      <c r="I209" s="189" t="s">
        <v>4545</v>
      </c>
      <c r="J209" s="189" t="s">
        <v>4299</v>
      </c>
      <c r="K209" s="189" t="s">
        <v>2004</v>
      </c>
      <c r="L209" s="189" t="s">
        <v>2005</v>
      </c>
      <c r="M209" s="130"/>
      <c r="N209" s="130"/>
      <c r="O209" s="157"/>
      <c r="P209" s="130"/>
      <c r="Q209" s="130"/>
      <c r="R209" s="130"/>
      <c r="S209" s="136"/>
      <c r="T209" s="137"/>
      <c r="U209" s="136"/>
      <c r="V209" s="130"/>
      <c r="W209" s="130"/>
      <c r="X209" s="137"/>
      <c r="Y209" s="130"/>
      <c r="Z209" s="130"/>
      <c r="AA209" s="130"/>
      <c r="AB209" s="130"/>
      <c r="AC209" s="130" t="str">
        <f>IF(基本情報登録!$D$10="","",IF(基本情報登録!$D$10='登録データ（男）'!F209,1,0))</f>
        <v/>
      </c>
      <c r="AD209" s="130"/>
    </row>
    <row r="210" spans="1:30" ht="13.5">
      <c r="A210" s="189">
        <v>208</v>
      </c>
      <c r="B210" s="189" t="s">
        <v>2114</v>
      </c>
      <c r="C210" s="189" t="s">
        <v>2115</v>
      </c>
      <c r="D210" s="189" t="s">
        <v>334</v>
      </c>
      <c r="E210" s="189">
        <v>40</v>
      </c>
      <c r="F210" s="189" t="s">
        <v>24</v>
      </c>
      <c r="G210" s="189" t="s">
        <v>350</v>
      </c>
      <c r="H210" s="189" t="s">
        <v>2116</v>
      </c>
      <c r="I210" s="189" t="s">
        <v>4600</v>
      </c>
      <c r="J210" s="189" t="s">
        <v>4293</v>
      </c>
      <c r="K210" s="189" t="s">
        <v>2004</v>
      </c>
      <c r="L210" s="189" t="s">
        <v>2005</v>
      </c>
      <c r="M210" s="130"/>
      <c r="N210" s="130"/>
      <c r="O210" s="157"/>
      <c r="P210" s="130"/>
      <c r="Q210" s="130"/>
      <c r="R210" s="130"/>
      <c r="S210" s="136"/>
      <c r="T210" s="137"/>
      <c r="U210" s="136"/>
      <c r="V210" s="130"/>
      <c r="W210" s="130"/>
      <c r="X210" s="137"/>
      <c r="Y210" s="130"/>
      <c r="Z210" s="130"/>
      <c r="AA210" s="130"/>
      <c r="AB210" s="130"/>
      <c r="AC210" s="130" t="str">
        <f>IF(基本情報登録!$D$10="","",IF(基本情報登録!$D$10='登録データ（男）'!F210,1,0))</f>
        <v/>
      </c>
      <c r="AD210" s="130"/>
    </row>
    <row r="211" spans="1:30" ht="13.5">
      <c r="A211" s="189">
        <v>209</v>
      </c>
      <c r="B211" s="189" t="s">
        <v>2119</v>
      </c>
      <c r="C211" s="189" t="s">
        <v>2120</v>
      </c>
      <c r="D211" s="189" t="s">
        <v>334</v>
      </c>
      <c r="E211" s="189">
        <v>40</v>
      </c>
      <c r="F211" s="189" t="s">
        <v>24</v>
      </c>
      <c r="G211" s="189" t="s">
        <v>350</v>
      </c>
      <c r="H211" s="189" t="s">
        <v>2121</v>
      </c>
      <c r="I211" s="189" t="s">
        <v>4601</v>
      </c>
      <c r="J211" s="189" t="s">
        <v>4490</v>
      </c>
      <c r="K211" s="189" t="s">
        <v>2004</v>
      </c>
      <c r="L211" s="189" t="s">
        <v>2005</v>
      </c>
      <c r="M211" s="130"/>
      <c r="N211" s="130"/>
      <c r="O211" s="157"/>
      <c r="P211" s="130"/>
      <c r="Q211" s="130"/>
      <c r="R211" s="130"/>
      <c r="S211" s="136"/>
      <c r="T211" s="137"/>
      <c r="U211" s="136"/>
      <c r="V211" s="130"/>
      <c r="W211" s="130"/>
      <c r="X211" s="137"/>
      <c r="Y211" s="130"/>
      <c r="Z211" s="130"/>
      <c r="AA211" s="130"/>
      <c r="AB211" s="130"/>
      <c r="AC211" s="130" t="str">
        <f>IF(基本情報登録!$D$10="","",IF(基本情報登録!$D$10='登録データ（男）'!F211,1,0))</f>
        <v/>
      </c>
      <c r="AD211" s="130"/>
    </row>
    <row r="212" spans="1:30" ht="13.5">
      <c r="A212" s="189">
        <v>210</v>
      </c>
      <c r="B212" s="189" t="s">
        <v>2122</v>
      </c>
      <c r="C212" s="189" t="s">
        <v>2123</v>
      </c>
      <c r="D212" s="189" t="s">
        <v>347</v>
      </c>
      <c r="E212" s="189">
        <v>43</v>
      </c>
      <c r="F212" s="189" t="s">
        <v>24</v>
      </c>
      <c r="G212" s="189" t="s">
        <v>350</v>
      </c>
      <c r="H212" s="189" t="s">
        <v>2124</v>
      </c>
      <c r="I212" s="189" t="s">
        <v>4352</v>
      </c>
      <c r="J212" s="189" t="s">
        <v>4602</v>
      </c>
      <c r="K212" s="189" t="s">
        <v>2004</v>
      </c>
      <c r="L212" s="189" t="s">
        <v>2005</v>
      </c>
      <c r="M212" s="130"/>
      <c r="N212" s="130"/>
      <c r="O212" s="157"/>
      <c r="P212" s="130"/>
      <c r="Q212" s="130"/>
      <c r="R212" s="130"/>
      <c r="S212" s="136"/>
      <c r="T212" s="137"/>
      <c r="U212" s="136"/>
      <c r="V212" s="130"/>
      <c r="W212" s="130"/>
      <c r="X212" s="137"/>
      <c r="Y212" s="130"/>
      <c r="Z212" s="130"/>
      <c r="AA212" s="130"/>
      <c r="AB212" s="130"/>
      <c r="AC212" s="130" t="str">
        <f>IF(基本情報登録!$D$10="","",IF(基本情報登録!$D$10='登録データ（男）'!F212,1,0))</f>
        <v/>
      </c>
      <c r="AD212" s="130"/>
    </row>
    <row r="213" spans="1:30" ht="13.5">
      <c r="A213" s="189">
        <v>211</v>
      </c>
      <c r="B213" s="189" t="s">
        <v>2311</v>
      </c>
      <c r="C213" s="189" t="s">
        <v>2312</v>
      </c>
      <c r="D213" s="189" t="s">
        <v>334</v>
      </c>
      <c r="E213" s="189">
        <v>40</v>
      </c>
      <c r="F213" s="189" t="s">
        <v>24</v>
      </c>
      <c r="G213" s="189" t="s">
        <v>350</v>
      </c>
      <c r="H213" s="189" t="s">
        <v>2313</v>
      </c>
      <c r="I213" s="189" t="s">
        <v>4603</v>
      </c>
      <c r="J213" s="189" t="s">
        <v>4424</v>
      </c>
      <c r="K213" s="189" t="s">
        <v>2004</v>
      </c>
      <c r="L213" s="189" t="s">
        <v>2005</v>
      </c>
      <c r="M213" s="130"/>
      <c r="N213" s="130"/>
      <c r="O213" s="157"/>
      <c r="P213" s="130"/>
      <c r="Q213" s="130"/>
      <c r="R213" s="130"/>
      <c r="S213" s="136"/>
      <c r="T213" s="137"/>
      <c r="U213" s="136"/>
      <c r="V213" s="130"/>
      <c r="W213" s="130"/>
      <c r="X213" s="137"/>
      <c r="Y213" s="130"/>
      <c r="Z213" s="130"/>
      <c r="AA213" s="130"/>
      <c r="AB213" s="130"/>
      <c r="AC213" s="130" t="str">
        <f>IF(基本情報登録!$D$10="","",IF(基本情報登録!$D$10='登録データ（男）'!F213,1,0))</f>
        <v/>
      </c>
      <c r="AD213" s="130"/>
    </row>
    <row r="214" spans="1:30" ht="13.5">
      <c r="A214" s="189">
        <v>212</v>
      </c>
      <c r="B214" s="189" t="s">
        <v>2126</v>
      </c>
      <c r="C214" s="189" t="s">
        <v>2127</v>
      </c>
      <c r="D214" s="189" t="s">
        <v>334</v>
      </c>
      <c r="E214" s="189">
        <v>40</v>
      </c>
      <c r="F214" s="189" t="s">
        <v>24</v>
      </c>
      <c r="G214" s="189" t="s">
        <v>350</v>
      </c>
      <c r="H214" s="189" t="s">
        <v>2128</v>
      </c>
      <c r="I214" s="189" t="s">
        <v>4604</v>
      </c>
      <c r="J214" s="189" t="s">
        <v>4365</v>
      </c>
      <c r="K214" s="189" t="s">
        <v>2004</v>
      </c>
      <c r="L214" s="189" t="s">
        <v>2005</v>
      </c>
      <c r="M214" s="130"/>
      <c r="N214" s="130"/>
      <c r="O214" s="157"/>
      <c r="P214" s="130"/>
      <c r="Q214" s="130"/>
      <c r="R214" s="130"/>
      <c r="S214" s="136"/>
      <c r="T214" s="137"/>
      <c r="U214" s="136"/>
      <c r="V214" s="130"/>
      <c r="W214" s="130"/>
      <c r="X214" s="137"/>
      <c r="Y214" s="130"/>
      <c r="Z214" s="130"/>
      <c r="AA214" s="130"/>
      <c r="AB214" s="130"/>
      <c r="AC214" s="130" t="str">
        <f>IF(基本情報登録!$D$10="","",IF(基本情報登録!$D$10='登録データ（男）'!F214,1,0))</f>
        <v/>
      </c>
      <c r="AD214" s="130"/>
    </row>
    <row r="215" spans="1:30" ht="13.5">
      <c r="A215" s="189">
        <v>213</v>
      </c>
      <c r="B215" s="189" t="s">
        <v>3199</v>
      </c>
      <c r="C215" s="189" t="s">
        <v>3200</v>
      </c>
      <c r="D215" s="189" t="s">
        <v>347</v>
      </c>
      <c r="E215" s="189">
        <v>43</v>
      </c>
      <c r="F215" s="189" t="s">
        <v>24</v>
      </c>
      <c r="G215" s="189" t="s">
        <v>435</v>
      </c>
      <c r="H215" s="189" t="s">
        <v>4033</v>
      </c>
      <c r="I215" s="189" t="s">
        <v>4585</v>
      </c>
      <c r="J215" s="189" t="s">
        <v>4424</v>
      </c>
      <c r="K215" s="189" t="s">
        <v>2004</v>
      </c>
      <c r="L215" s="189" t="s">
        <v>2005</v>
      </c>
      <c r="M215" s="130"/>
      <c r="N215" s="130"/>
      <c r="O215" s="157"/>
      <c r="P215" s="130"/>
      <c r="Q215" s="130"/>
      <c r="R215" s="130"/>
      <c r="S215" s="136"/>
      <c r="T215" s="137"/>
      <c r="U215" s="136"/>
      <c r="V215" s="130"/>
      <c r="W215" s="130"/>
      <c r="X215" s="137"/>
      <c r="Y215" s="130"/>
      <c r="Z215" s="130"/>
      <c r="AA215" s="130"/>
      <c r="AB215" s="130"/>
      <c r="AC215" s="130" t="str">
        <f>IF(基本情報登録!$D$10="","",IF(基本情報登録!$D$10='登録データ（男）'!F215,1,0))</f>
        <v/>
      </c>
      <c r="AD215" s="130"/>
    </row>
    <row r="216" spans="1:30" ht="13.5">
      <c r="A216" s="189">
        <v>214</v>
      </c>
      <c r="B216" s="189" t="s">
        <v>3201</v>
      </c>
      <c r="C216" s="189" t="s">
        <v>3202</v>
      </c>
      <c r="D216" s="189" t="s">
        <v>334</v>
      </c>
      <c r="E216" s="189">
        <v>40</v>
      </c>
      <c r="F216" s="189" t="s">
        <v>24</v>
      </c>
      <c r="G216" s="189" t="s">
        <v>435</v>
      </c>
      <c r="H216" s="189" t="s">
        <v>4034</v>
      </c>
      <c r="I216" s="189" t="s">
        <v>4484</v>
      </c>
      <c r="J216" s="189" t="s">
        <v>4420</v>
      </c>
      <c r="K216" s="189" t="s">
        <v>2004</v>
      </c>
      <c r="L216" s="189" t="s">
        <v>2005</v>
      </c>
      <c r="M216" s="130"/>
      <c r="N216" s="130"/>
      <c r="O216" s="157"/>
      <c r="P216" s="130"/>
      <c r="Q216" s="130"/>
      <c r="R216" s="130"/>
      <c r="S216" s="136"/>
      <c r="T216" s="137"/>
      <c r="U216" s="136"/>
      <c r="V216" s="130"/>
      <c r="W216" s="130"/>
      <c r="X216" s="137"/>
      <c r="Y216" s="130"/>
      <c r="Z216" s="130"/>
      <c r="AA216" s="130"/>
      <c r="AB216" s="130"/>
      <c r="AC216" s="130" t="str">
        <f>IF(基本情報登録!$D$10="","",IF(基本情報登録!$D$10='登録データ（男）'!F216,1,0))</f>
        <v/>
      </c>
      <c r="AD216" s="130"/>
    </row>
    <row r="217" spans="1:30" ht="13.5">
      <c r="A217" s="189">
        <v>215</v>
      </c>
      <c r="B217" s="189" t="s">
        <v>3203</v>
      </c>
      <c r="C217" s="189" t="s">
        <v>3204</v>
      </c>
      <c r="D217" s="189" t="s">
        <v>347</v>
      </c>
      <c r="E217" s="189">
        <v>43</v>
      </c>
      <c r="F217" s="189" t="s">
        <v>24</v>
      </c>
      <c r="G217" s="189" t="s">
        <v>435</v>
      </c>
      <c r="H217" s="189" t="s">
        <v>4035</v>
      </c>
      <c r="I217" s="189" t="s">
        <v>4605</v>
      </c>
      <c r="J217" s="189" t="s">
        <v>4606</v>
      </c>
      <c r="K217" s="189" t="s">
        <v>2004</v>
      </c>
      <c r="L217" s="189" t="s">
        <v>2005</v>
      </c>
      <c r="M217" s="130"/>
      <c r="N217" s="130"/>
      <c r="O217" s="157"/>
      <c r="P217" s="130"/>
      <c r="Q217" s="130"/>
      <c r="R217" s="130"/>
      <c r="S217" s="136"/>
      <c r="T217" s="137"/>
      <c r="U217" s="136"/>
      <c r="V217" s="130"/>
      <c r="W217" s="130"/>
      <c r="X217" s="137"/>
      <c r="Y217" s="130"/>
      <c r="Z217" s="130"/>
      <c r="AA217" s="130"/>
      <c r="AB217" s="130"/>
      <c r="AC217" s="130" t="str">
        <f>IF(基本情報登録!$D$10="","",IF(基本情報登録!$D$10='登録データ（男）'!F217,1,0))</f>
        <v/>
      </c>
      <c r="AD217" s="130"/>
    </row>
    <row r="218" spans="1:30" ht="13.5">
      <c r="A218" s="189">
        <v>216</v>
      </c>
      <c r="B218" s="189" t="s">
        <v>3205</v>
      </c>
      <c r="C218" s="189" t="s">
        <v>3206</v>
      </c>
      <c r="D218" s="189" t="s">
        <v>347</v>
      </c>
      <c r="E218" s="189">
        <v>43</v>
      </c>
      <c r="F218" s="189" t="s">
        <v>24</v>
      </c>
      <c r="G218" s="189" t="s">
        <v>435</v>
      </c>
      <c r="H218" s="189" t="s">
        <v>4036</v>
      </c>
      <c r="I218" s="189" t="s">
        <v>4607</v>
      </c>
      <c r="J218" s="189" t="s">
        <v>4608</v>
      </c>
      <c r="K218" s="189" t="s">
        <v>2004</v>
      </c>
      <c r="L218" s="189" t="s">
        <v>2005</v>
      </c>
      <c r="M218" s="130"/>
      <c r="N218" s="130"/>
      <c r="O218" s="157"/>
      <c r="P218" s="130"/>
      <c r="Q218" s="130"/>
      <c r="R218" s="130"/>
      <c r="S218" s="136"/>
      <c r="T218" s="137"/>
      <c r="U218" s="136"/>
      <c r="V218" s="130"/>
      <c r="W218" s="130"/>
      <c r="X218" s="137"/>
      <c r="Y218" s="130"/>
      <c r="Z218" s="130"/>
      <c r="AA218" s="130"/>
      <c r="AB218" s="130"/>
      <c r="AC218" s="130" t="str">
        <f>IF(基本情報登録!$D$10="","",IF(基本情報登録!$D$10='登録データ（男）'!F218,1,0))</f>
        <v/>
      </c>
      <c r="AD218" s="130"/>
    </row>
    <row r="219" spans="1:30" ht="13.5">
      <c r="A219" s="189">
        <v>217</v>
      </c>
      <c r="B219" s="189" t="s">
        <v>3207</v>
      </c>
      <c r="C219" s="189" t="s">
        <v>3208</v>
      </c>
      <c r="D219" s="189" t="s">
        <v>334</v>
      </c>
      <c r="E219" s="189">
        <v>40</v>
      </c>
      <c r="F219" s="189" t="s">
        <v>24</v>
      </c>
      <c r="G219" s="189" t="s">
        <v>435</v>
      </c>
      <c r="H219" s="189" t="s">
        <v>4037</v>
      </c>
      <c r="I219" s="189" t="s">
        <v>4355</v>
      </c>
      <c r="J219" s="189" t="s">
        <v>4609</v>
      </c>
      <c r="K219" s="189" t="s">
        <v>2004</v>
      </c>
      <c r="L219" s="189" t="s">
        <v>2005</v>
      </c>
      <c r="M219" s="130"/>
      <c r="N219" s="130"/>
      <c r="O219" s="157"/>
      <c r="P219" s="130"/>
      <c r="Q219" s="130"/>
      <c r="R219" s="130"/>
      <c r="S219" s="136"/>
      <c r="T219" s="137"/>
      <c r="U219" s="136"/>
      <c r="V219" s="130"/>
      <c r="W219" s="130"/>
      <c r="X219" s="137"/>
      <c r="Y219" s="130"/>
      <c r="Z219" s="130"/>
      <c r="AA219" s="130"/>
      <c r="AB219" s="130"/>
      <c r="AC219" s="130" t="str">
        <f>IF(基本情報登録!$D$10="","",IF(基本情報登録!$D$10='登録データ（男）'!F219,1,0))</f>
        <v/>
      </c>
      <c r="AD219" s="130"/>
    </row>
    <row r="220" spans="1:30" ht="13.5">
      <c r="A220" s="189">
        <v>218</v>
      </c>
      <c r="B220" s="189" t="s">
        <v>3209</v>
      </c>
      <c r="C220" s="189" t="s">
        <v>3210</v>
      </c>
      <c r="D220" s="189" t="s">
        <v>334</v>
      </c>
      <c r="E220" s="189">
        <v>40</v>
      </c>
      <c r="F220" s="189" t="s">
        <v>24</v>
      </c>
      <c r="G220" s="189" t="s">
        <v>435</v>
      </c>
      <c r="H220" s="189" t="s">
        <v>4038</v>
      </c>
      <c r="I220" s="189" t="s">
        <v>4610</v>
      </c>
      <c r="J220" s="189" t="s">
        <v>4611</v>
      </c>
      <c r="K220" s="189" t="s">
        <v>2004</v>
      </c>
      <c r="L220" s="189" t="s">
        <v>2005</v>
      </c>
      <c r="M220" s="130"/>
      <c r="N220" s="130"/>
      <c r="O220" s="157"/>
      <c r="P220" s="130"/>
      <c r="Q220" s="130"/>
      <c r="R220" s="130"/>
      <c r="S220" s="136"/>
      <c r="T220" s="137"/>
      <c r="U220" s="136"/>
      <c r="V220" s="130"/>
      <c r="W220" s="130"/>
      <c r="X220" s="137"/>
      <c r="Y220" s="130"/>
      <c r="Z220" s="130"/>
      <c r="AA220" s="130"/>
      <c r="AB220" s="130"/>
      <c r="AC220" s="130" t="str">
        <f>IF(基本情報登録!$D$10="","",IF(基本情報登録!$D$10='登録データ（男）'!F220,1,0))</f>
        <v/>
      </c>
      <c r="AD220" s="130"/>
    </row>
    <row r="221" spans="1:30" ht="13.5">
      <c r="A221" s="189">
        <v>219</v>
      </c>
      <c r="B221" s="189" t="s">
        <v>3211</v>
      </c>
      <c r="C221" s="189" t="s">
        <v>3212</v>
      </c>
      <c r="D221" s="189" t="s">
        <v>334</v>
      </c>
      <c r="E221" s="189">
        <v>40</v>
      </c>
      <c r="F221" s="189" t="s">
        <v>24</v>
      </c>
      <c r="G221" s="189" t="s">
        <v>435</v>
      </c>
      <c r="H221" s="189" t="s">
        <v>4039</v>
      </c>
      <c r="I221" s="189" t="s">
        <v>4612</v>
      </c>
      <c r="J221" s="189" t="s">
        <v>4613</v>
      </c>
      <c r="K221" s="189" t="s">
        <v>2004</v>
      </c>
      <c r="L221" s="189" t="s">
        <v>2005</v>
      </c>
      <c r="M221" s="130"/>
      <c r="N221" s="130"/>
      <c r="O221" s="157"/>
      <c r="P221" s="130"/>
      <c r="Q221" s="130"/>
      <c r="R221" s="130"/>
      <c r="S221" s="136"/>
      <c r="T221" s="137"/>
      <c r="U221" s="136"/>
      <c r="V221" s="130"/>
      <c r="W221" s="130"/>
      <c r="X221" s="137"/>
      <c r="Y221" s="130"/>
      <c r="Z221" s="130"/>
      <c r="AA221" s="130"/>
      <c r="AB221" s="130"/>
      <c r="AC221" s="130" t="str">
        <f>IF(基本情報登録!$D$10="","",IF(基本情報登録!$D$10='登録データ（男）'!F221,1,0))</f>
        <v/>
      </c>
      <c r="AD221" s="130"/>
    </row>
    <row r="222" spans="1:30" ht="13.5">
      <c r="A222" s="189">
        <v>220</v>
      </c>
      <c r="B222" s="189" t="s">
        <v>3213</v>
      </c>
      <c r="C222" s="189" t="s">
        <v>3214</v>
      </c>
      <c r="D222" s="189" t="s">
        <v>334</v>
      </c>
      <c r="E222" s="189">
        <v>40</v>
      </c>
      <c r="F222" s="189" t="s">
        <v>24</v>
      </c>
      <c r="G222" s="189" t="s">
        <v>435</v>
      </c>
      <c r="H222" s="189" t="s">
        <v>4040</v>
      </c>
      <c r="I222" s="189" t="s">
        <v>4614</v>
      </c>
      <c r="J222" s="189" t="s">
        <v>4453</v>
      </c>
      <c r="K222" s="189" t="s">
        <v>2004</v>
      </c>
      <c r="L222" s="189" t="s">
        <v>2005</v>
      </c>
      <c r="M222" s="130"/>
      <c r="N222" s="130"/>
      <c r="O222" s="157"/>
      <c r="P222" s="130"/>
      <c r="Q222" s="130"/>
      <c r="R222" s="130"/>
      <c r="S222" s="136"/>
      <c r="T222" s="137"/>
      <c r="U222" s="136"/>
      <c r="V222" s="130"/>
      <c r="W222" s="130"/>
      <c r="X222" s="137"/>
      <c r="Y222" s="130"/>
      <c r="Z222" s="130"/>
      <c r="AA222" s="130"/>
      <c r="AB222" s="130"/>
      <c r="AC222" s="130" t="str">
        <f>IF(基本情報登録!$D$10="","",IF(基本情報登録!$D$10='登録データ（男）'!F222,1,0))</f>
        <v/>
      </c>
      <c r="AD222" s="130"/>
    </row>
    <row r="223" spans="1:30" ht="13.5">
      <c r="A223" s="189">
        <v>221</v>
      </c>
      <c r="B223" s="189" t="s">
        <v>3215</v>
      </c>
      <c r="C223" s="189" t="s">
        <v>3216</v>
      </c>
      <c r="D223" s="189" t="s">
        <v>334</v>
      </c>
      <c r="E223" s="189">
        <v>40</v>
      </c>
      <c r="F223" s="189" t="s">
        <v>24</v>
      </c>
      <c r="G223" s="189" t="s">
        <v>435</v>
      </c>
      <c r="H223" s="189" t="s">
        <v>4038</v>
      </c>
      <c r="I223" s="189" t="s">
        <v>4303</v>
      </c>
      <c r="J223" s="189" t="s">
        <v>4615</v>
      </c>
      <c r="K223" s="189" t="s">
        <v>2004</v>
      </c>
      <c r="L223" s="189" t="s">
        <v>2005</v>
      </c>
      <c r="M223" s="130"/>
      <c r="N223" s="130"/>
      <c r="O223" s="157"/>
      <c r="P223" s="130"/>
      <c r="Q223" s="130"/>
      <c r="R223" s="130"/>
      <c r="S223" s="136"/>
      <c r="T223" s="137"/>
      <c r="U223" s="136"/>
      <c r="V223" s="130"/>
      <c r="W223" s="130"/>
      <c r="X223" s="137"/>
      <c r="Y223" s="130"/>
      <c r="Z223" s="130"/>
      <c r="AA223" s="130"/>
      <c r="AB223" s="130"/>
      <c r="AC223" s="130" t="str">
        <f>IF(基本情報登録!$D$10="","",IF(基本情報登録!$D$10='登録データ（男）'!F223,1,0))</f>
        <v/>
      </c>
      <c r="AD223" s="130"/>
    </row>
    <row r="224" spans="1:30" ht="13.5">
      <c r="A224" s="189">
        <v>222</v>
      </c>
      <c r="B224" s="189" t="s">
        <v>3217</v>
      </c>
      <c r="C224" s="189" t="s">
        <v>3218</v>
      </c>
      <c r="D224" s="189" t="s">
        <v>334</v>
      </c>
      <c r="E224" s="189">
        <v>40</v>
      </c>
      <c r="F224" s="189" t="s">
        <v>24</v>
      </c>
      <c r="G224" s="189" t="s">
        <v>435</v>
      </c>
      <c r="H224" s="189" t="s">
        <v>4041</v>
      </c>
      <c r="I224" s="189" t="s">
        <v>4616</v>
      </c>
      <c r="J224" s="189" t="s">
        <v>4617</v>
      </c>
      <c r="K224" s="189" t="s">
        <v>2004</v>
      </c>
      <c r="L224" s="189" t="s">
        <v>2005</v>
      </c>
      <c r="M224" s="130"/>
      <c r="N224" s="130"/>
      <c r="O224" s="157"/>
      <c r="P224" s="130"/>
      <c r="Q224" s="130"/>
      <c r="R224" s="130"/>
      <c r="S224" s="136"/>
      <c r="T224" s="137"/>
      <c r="U224" s="136"/>
      <c r="V224" s="130"/>
      <c r="W224" s="130"/>
      <c r="X224" s="137"/>
      <c r="Y224" s="130"/>
      <c r="Z224" s="130"/>
      <c r="AA224" s="130"/>
      <c r="AB224" s="130"/>
      <c r="AC224" s="130" t="str">
        <f>IF(基本情報登録!$D$10="","",IF(基本情報登録!$D$10='登録データ（男）'!F224,1,0))</f>
        <v/>
      </c>
      <c r="AD224" s="130"/>
    </row>
    <row r="225" spans="1:30" ht="13.5">
      <c r="A225" s="189">
        <v>223</v>
      </c>
      <c r="B225" s="189" t="s">
        <v>3219</v>
      </c>
      <c r="C225" s="189" t="s">
        <v>3220</v>
      </c>
      <c r="D225" s="189" t="s">
        <v>354</v>
      </c>
      <c r="E225" s="189">
        <v>41</v>
      </c>
      <c r="F225" s="189" t="s">
        <v>24</v>
      </c>
      <c r="G225" s="189" t="s">
        <v>435</v>
      </c>
      <c r="H225" s="189" t="s">
        <v>4042</v>
      </c>
      <c r="I225" s="189" t="s">
        <v>4618</v>
      </c>
      <c r="J225" s="189" t="s">
        <v>4502</v>
      </c>
      <c r="K225" s="189" t="s">
        <v>2004</v>
      </c>
      <c r="L225" s="189" t="s">
        <v>2005</v>
      </c>
      <c r="M225" s="130"/>
      <c r="N225" s="130"/>
      <c r="O225" s="157"/>
      <c r="P225" s="130"/>
      <c r="Q225" s="130"/>
      <c r="R225" s="130"/>
      <c r="S225" s="136"/>
      <c r="T225" s="137"/>
      <c r="U225" s="136"/>
      <c r="V225" s="130"/>
      <c r="W225" s="130"/>
      <c r="X225" s="137"/>
      <c r="Y225" s="130"/>
      <c r="Z225" s="130"/>
      <c r="AA225" s="130"/>
      <c r="AB225" s="130"/>
      <c r="AC225" s="130" t="str">
        <f>IF(基本情報登録!$D$10="","",IF(基本情報登録!$D$10='登録データ（男）'!F225,1,0))</f>
        <v/>
      </c>
      <c r="AD225" s="130"/>
    </row>
    <row r="226" spans="1:30" ht="13.5">
      <c r="A226" s="189">
        <v>224</v>
      </c>
      <c r="B226" s="189" t="s">
        <v>547</v>
      </c>
      <c r="C226" s="189" t="s">
        <v>548</v>
      </c>
      <c r="D226" s="189" t="s">
        <v>354</v>
      </c>
      <c r="E226" s="189">
        <v>41</v>
      </c>
      <c r="F226" s="189" t="s">
        <v>34</v>
      </c>
      <c r="G226" s="189" t="s">
        <v>501</v>
      </c>
      <c r="H226" s="189" t="s">
        <v>549</v>
      </c>
      <c r="I226" s="189" t="s">
        <v>4531</v>
      </c>
      <c r="J226" s="189" t="s">
        <v>4619</v>
      </c>
      <c r="K226" s="189" t="s">
        <v>2004</v>
      </c>
      <c r="L226" s="189" t="s">
        <v>2005</v>
      </c>
      <c r="M226" s="130"/>
      <c r="N226" s="130"/>
      <c r="O226" s="157"/>
      <c r="P226" s="130"/>
      <c r="Q226" s="130"/>
      <c r="R226" s="130"/>
      <c r="S226" s="136"/>
      <c r="T226" s="137"/>
      <c r="U226" s="136"/>
      <c r="V226" s="130"/>
      <c r="W226" s="130"/>
      <c r="X226" s="137"/>
      <c r="Y226" s="130"/>
      <c r="Z226" s="130"/>
      <c r="AA226" s="130"/>
      <c r="AB226" s="130"/>
      <c r="AC226" s="130" t="str">
        <f>IF(基本情報登録!$D$10="","",IF(基本情報登録!$D$10='登録データ（男）'!F226,1,0))</f>
        <v/>
      </c>
      <c r="AD226" s="130"/>
    </row>
    <row r="227" spans="1:30" ht="13.5">
      <c r="A227" s="189">
        <v>225</v>
      </c>
      <c r="B227" s="189" t="s">
        <v>560</v>
      </c>
      <c r="C227" s="189" t="s">
        <v>561</v>
      </c>
      <c r="D227" s="189" t="s">
        <v>354</v>
      </c>
      <c r="E227" s="189">
        <v>41</v>
      </c>
      <c r="F227" s="189" t="s">
        <v>34</v>
      </c>
      <c r="G227" s="189" t="s">
        <v>335</v>
      </c>
      <c r="H227" s="189" t="s">
        <v>484</v>
      </c>
      <c r="I227" s="189" t="s">
        <v>4413</v>
      </c>
      <c r="J227" s="189" t="s">
        <v>4321</v>
      </c>
      <c r="K227" s="189" t="s">
        <v>2004</v>
      </c>
      <c r="L227" s="189" t="s">
        <v>2005</v>
      </c>
      <c r="M227" s="130"/>
      <c r="N227" s="130"/>
      <c r="O227" s="157"/>
      <c r="P227" s="130"/>
      <c r="Q227" s="130"/>
      <c r="R227" s="130"/>
      <c r="S227" s="136"/>
      <c r="T227" s="137"/>
      <c r="U227" s="136"/>
      <c r="V227" s="130"/>
      <c r="W227" s="130"/>
      <c r="X227" s="137"/>
      <c r="Y227" s="130"/>
      <c r="Z227" s="130"/>
      <c r="AA227" s="130"/>
      <c r="AB227" s="130"/>
      <c r="AC227" s="130" t="str">
        <f>IF(基本情報登録!$D$10="","",IF(基本情報登録!$D$10='登録データ（男）'!F227,1,0))</f>
        <v/>
      </c>
      <c r="AD227" s="130"/>
    </row>
    <row r="228" spans="1:30" ht="13.5">
      <c r="A228" s="189">
        <v>226</v>
      </c>
      <c r="B228" s="189" t="s">
        <v>556</v>
      </c>
      <c r="C228" s="189" t="s">
        <v>557</v>
      </c>
      <c r="D228" s="189" t="s">
        <v>354</v>
      </c>
      <c r="E228" s="189">
        <v>41</v>
      </c>
      <c r="F228" s="189" t="s">
        <v>34</v>
      </c>
      <c r="G228" s="189" t="s">
        <v>335</v>
      </c>
      <c r="H228" s="189" t="s">
        <v>558</v>
      </c>
      <c r="I228" s="189" t="s">
        <v>4327</v>
      </c>
      <c r="J228" s="189" t="s">
        <v>4281</v>
      </c>
      <c r="K228" s="189" t="s">
        <v>2004</v>
      </c>
      <c r="L228" s="189" t="s">
        <v>2005</v>
      </c>
      <c r="M228" s="130"/>
      <c r="N228" s="130"/>
      <c r="O228" s="157"/>
      <c r="P228" s="130"/>
      <c r="Q228" s="130"/>
      <c r="R228" s="130"/>
      <c r="S228" s="136"/>
      <c r="T228" s="137"/>
      <c r="U228" s="136"/>
      <c r="V228" s="130"/>
      <c r="W228" s="130"/>
      <c r="X228" s="137"/>
      <c r="Y228" s="130"/>
      <c r="Z228" s="130"/>
      <c r="AA228" s="130"/>
      <c r="AB228" s="130"/>
      <c r="AC228" s="130" t="str">
        <f>IF(基本情報登録!$D$10="","",IF(基本情報登録!$D$10='登録データ（男）'!F228,1,0))</f>
        <v/>
      </c>
      <c r="AD228" s="130"/>
    </row>
    <row r="229" spans="1:30" ht="13.5">
      <c r="A229" s="189">
        <v>227</v>
      </c>
      <c r="B229" s="189" t="s">
        <v>562</v>
      </c>
      <c r="C229" s="189" t="s">
        <v>563</v>
      </c>
      <c r="D229" s="189" t="s">
        <v>354</v>
      </c>
      <c r="E229" s="189">
        <v>41</v>
      </c>
      <c r="F229" s="189" t="s">
        <v>34</v>
      </c>
      <c r="G229" s="189" t="s">
        <v>335</v>
      </c>
      <c r="H229" s="189" t="s">
        <v>564</v>
      </c>
      <c r="I229" s="189" t="s">
        <v>4366</v>
      </c>
      <c r="J229" s="189" t="s">
        <v>4620</v>
      </c>
      <c r="K229" s="189" t="s">
        <v>2004</v>
      </c>
      <c r="L229" s="189" t="s">
        <v>2005</v>
      </c>
      <c r="M229" s="130"/>
      <c r="N229" s="130"/>
      <c r="O229" s="157"/>
      <c r="P229" s="130"/>
      <c r="Q229" s="130"/>
      <c r="R229" s="130"/>
      <c r="S229" s="136"/>
      <c r="T229" s="137"/>
      <c r="U229" s="136"/>
      <c r="V229" s="130"/>
      <c r="W229" s="130"/>
      <c r="X229" s="137"/>
      <c r="Y229" s="130"/>
      <c r="Z229" s="130"/>
      <c r="AA229" s="130"/>
      <c r="AB229" s="130"/>
      <c r="AC229" s="130" t="str">
        <f>IF(基本情報登録!$D$10="","",IF(基本情報登録!$D$10='登録データ（男）'!F229,1,0))</f>
        <v/>
      </c>
      <c r="AD229" s="130"/>
    </row>
    <row r="230" spans="1:30" ht="13.5">
      <c r="A230" s="189">
        <v>228</v>
      </c>
      <c r="B230" s="189" t="s">
        <v>1238</v>
      </c>
      <c r="C230" s="189" t="s">
        <v>1239</v>
      </c>
      <c r="D230" s="189" t="s">
        <v>354</v>
      </c>
      <c r="E230" s="189">
        <v>41</v>
      </c>
      <c r="F230" s="189" t="s">
        <v>34</v>
      </c>
      <c r="G230" s="189" t="s">
        <v>343</v>
      </c>
      <c r="H230" s="189" t="s">
        <v>1240</v>
      </c>
      <c r="I230" s="189" t="s">
        <v>4621</v>
      </c>
      <c r="J230" s="189" t="s">
        <v>4519</v>
      </c>
      <c r="K230" s="189" t="s">
        <v>2004</v>
      </c>
      <c r="L230" s="189" t="s">
        <v>2005</v>
      </c>
      <c r="M230" s="130"/>
      <c r="N230" s="130"/>
      <c r="O230" s="157"/>
      <c r="P230" s="130"/>
      <c r="Q230" s="130"/>
      <c r="R230" s="130"/>
      <c r="S230" s="136"/>
      <c r="T230" s="137"/>
      <c r="U230" s="136"/>
      <c r="V230" s="130"/>
      <c r="W230" s="130"/>
      <c r="X230" s="137"/>
      <c r="Y230" s="130"/>
      <c r="Z230" s="130"/>
      <c r="AA230" s="130"/>
      <c r="AB230" s="130"/>
      <c r="AC230" s="130" t="str">
        <f>IF(基本情報登録!$D$10="","",IF(基本情報登録!$D$10='登録データ（男）'!F230,1,0))</f>
        <v/>
      </c>
      <c r="AD230" s="130"/>
    </row>
    <row r="231" spans="1:30" ht="13.5">
      <c r="A231" s="189">
        <v>229</v>
      </c>
      <c r="B231" s="189" t="s">
        <v>1456</v>
      </c>
      <c r="C231" s="189" t="s">
        <v>1457</v>
      </c>
      <c r="D231" s="189" t="s">
        <v>354</v>
      </c>
      <c r="E231" s="189">
        <v>41</v>
      </c>
      <c r="F231" s="189" t="s">
        <v>34</v>
      </c>
      <c r="G231" s="189" t="s">
        <v>343</v>
      </c>
      <c r="H231" s="189" t="s">
        <v>1458</v>
      </c>
      <c r="I231" s="189" t="s">
        <v>4622</v>
      </c>
      <c r="J231" s="189" t="s">
        <v>4623</v>
      </c>
      <c r="K231" s="189" t="s">
        <v>2004</v>
      </c>
      <c r="L231" s="189" t="s">
        <v>2005</v>
      </c>
      <c r="M231" s="130"/>
      <c r="N231" s="130"/>
      <c r="O231" s="157"/>
      <c r="P231" s="130"/>
      <c r="Q231" s="130"/>
      <c r="R231" s="130"/>
      <c r="S231" s="136"/>
      <c r="T231" s="137"/>
      <c r="U231" s="136"/>
      <c r="V231" s="130"/>
      <c r="W231" s="130"/>
      <c r="X231" s="137"/>
      <c r="Y231" s="130"/>
      <c r="Z231" s="130"/>
      <c r="AA231" s="130"/>
      <c r="AB231" s="130"/>
      <c r="AC231" s="130" t="str">
        <f>IF(基本情報登録!$D$10="","",IF(基本情報登録!$D$10='登録データ（男）'!F231,1,0))</f>
        <v/>
      </c>
      <c r="AD231" s="130"/>
    </row>
    <row r="232" spans="1:30" ht="13.5">
      <c r="A232" s="189">
        <v>230</v>
      </c>
      <c r="B232" s="189" t="s">
        <v>3221</v>
      </c>
      <c r="C232" s="189" t="s">
        <v>3222</v>
      </c>
      <c r="D232" s="189" t="s">
        <v>354</v>
      </c>
      <c r="E232" s="189">
        <v>41</v>
      </c>
      <c r="F232" s="189" t="s">
        <v>34</v>
      </c>
      <c r="G232" s="189" t="s">
        <v>343</v>
      </c>
      <c r="H232" s="189" t="s">
        <v>1211</v>
      </c>
      <c r="I232" s="189" t="s">
        <v>4624</v>
      </c>
      <c r="J232" s="189" t="s">
        <v>4293</v>
      </c>
      <c r="K232" s="189" t="s">
        <v>2004</v>
      </c>
      <c r="L232" s="189" t="s">
        <v>2005</v>
      </c>
      <c r="M232" s="130"/>
      <c r="N232" s="130"/>
      <c r="O232" s="157"/>
      <c r="P232" s="130"/>
      <c r="Q232" s="130"/>
      <c r="R232" s="130"/>
      <c r="S232" s="136"/>
      <c r="T232" s="137"/>
      <c r="U232" s="136"/>
      <c r="V232" s="130"/>
      <c r="W232" s="130"/>
      <c r="X232" s="137"/>
      <c r="Y232" s="130"/>
      <c r="Z232" s="130"/>
      <c r="AA232" s="130"/>
      <c r="AB232" s="130"/>
      <c r="AC232" s="130" t="str">
        <f>IF(基本情報登録!$D$10="","",IF(基本情報登録!$D$10='登録データ（男）'!F232,1,0))</f>
        <v/>
      </c>
      <c r="AD232" s="130"/>
    </row>
    <row r="233" spans="1:30" ht="13.5">
      <c r="A233" s="189">
        <v>231</v>
      </c>
      <c r="B233" s="189" t="s">
        <v>1459</v>
      </c>
      <c r="C233" s="189" t="s">
        <v>1460</v>
      </c>
      <c r="D233" s="189" t="s">
        <v>354</v>
      </c>
      <c r="E233" s="189">
        <v>41</v>
      </c>
      <c r="F233" s="189" t="s">
        <v>34</v>
      </c>
      <c r="G233" s="189" t="s">
        <v>343</v>
      </c>
      <c r="H233" s="189" t="s">
        <v>1461</v>
      </c>
      <c r="I233" s="189" t="s">
        <v>4625</v>
      </c>
      <c r="J233" s="189" t="s">
        <v>4626</v>
      </c>
      <c r="K233" s="189" t="s">
        <v>2004</v>
      </c>
      <c r="L233" s="189" t="s">
        <v>2005</v>
      </c>
      <c r="M233" s="130"/>
      <c r="N233" s="130"/>
      <c r="O233" s="157"/>
      <c r="P233" s="130"/>
      <c r="Q233" s="130"/>
      <c r="R233" s="130"/>
      <c r="S233" s="136"/>
      <c r="T233" s="137"/>
      <c r="U233" s="136"/>
      <c r="V233" s="130"/>
      <c r="W233" s="130"/>
      <c r="X233" s="137"/>
      <c r="Y233" s="130"/>
      <c r="Z233" s="130"/>
      <c r="AA233" s="130"/>
      <c r="AB233" s="130"/>
      <c r="AC233" s="130" t="str">
        <f>IF(基本情報登録!$D$10="","",IF(基本情報登録!$D$10='登録データ（男）'!F233,1,0))</f>
        <v/>
      </c>
      <c r="AD233" s="130"/>
    </row>
    <row r="234" spans="1:30" ht="13.5">
      <c r="A234" s="189">
        <v>232</v>
      </c>
      <c r="B234" s="189" t="s">
        <v>3223</v>
      </c>
      <c r="C234" s="189" t="s">
        <v>3224</v>
      </c>
      <c r="D234" s="189" t="s">
        <v>354</v>
      </c>
      <c r="E234" s="189">
        <v>41</v>
      </c>
      <c r="F234" s="189" t="s">
        <v>34</v>
      </c>
      <c r="G234" s="189" t="s">
        <v>350</v>
      </c>
      <c r="H234" s="189" t="s">
        <v>2484</v>
      </c>
      <c r="I234" s="189" t="s">
        <v>4627</v>
      </c>
      <c r="J234" s="189" t="s">
        <v>4628</v>
      </c>
      <c r="K234" s="189" t="s">
        <v>2004</v>
      </c>
      <c r="L234" s="189" t="s">
        <v>2005</v>
      </c>
      <c r="M234" s="130"/>
      <c r="N234" s="130"/>
      <c r="O234" s="157"/>
      <c r="P234" s="130"/>
      <c r="Q234" s="130"/>
      <c r="R234" s="130"/>
      <c r="S234" s="136"/>
      <c r="T234" s="137"/>
      <c r="U234" s="136"/>
      <c r="V234" s="130"/>
      <c r="W234" s="130"/>
      <c r="X234" s="137"/>
      <c r="Y234" s="130"/>
      <c r="Z234" s="130"/>
      <c r="AA234" s="130"/>
      <c r="AB234" s="130"/>
      <c r="AC234" s="130" t="str">
        <f>IF(基本情報登録!$D$10="","",IF(基本情報登録!$D$10='登録データ（男）'!F234,1,0))</f>
        <v/>
      </c>
      <c r="AD234" s="130"/>
    </row>
    <row r="235" spans="1:30" ht="13.5">
      <c r="A235" s="189">
        <v>233</v>
      </c>
      <c r="B235" s="189" t="s">
        <v>3225</v>
      </c>
      <c r="C235" s="189" t="s">
        <v>3226</v>
      </c>
      <c r="D235" s="189" t="s">
        <v>354</v>
      </c>
      <c r="E235" s="189">
        <v>41</v>
      </c>
      <c r="F235" s="189" t="s">
        <v>34</v>
      </c>
      <c r="G235" s="189" t="s">
        <v>350</v>
      </c>
      <c r="H235" s="189" t="s">
        <v>2753</v>
      </c>
      <c r="I235" s="189" t="s">
        <v>4629</v>
      </c>
      <c r="J235" s="189" t="s">
        <v>4550</v>
      </c>
      <c r="K235" s="189" t="s">
        <v>2004</v>
      </c>
      <c r="L235" s="189" t="s">
        <v>2005</v>
      </c>
      <c r="M235" s="130"/>
      <c r="N235" s="130"/>
      <c r="O235" s="157"/>
      <c r="P235" s="130"/>
      <c r="Q235" s="130"/>
      <c r="R235" s="130"/>
      <c r="S235" s="136"/>
      <c r="T235" s="137"/>
      <c r="U235" s="136"/>
      <c r="V235" s="130"/>
      <c r="W235" s="130"/>
      <c r="X235" s="137"/>
      <c r="Y235" s="130"/>
      <c r="Z235" s="130"/>
      <c r="AA235" s="130"/>
      <c r="AB235" s="130"/>
      <c r="AC235" s="130" t="str">
        <f>IF(基本情報登録!$D$10="","",IF(基本情報登録!$D$10='登録データ（男）'!F235,1,0))</f>
        <v/>
      </c>
      <c r="AD235" s="130"/>
    </row>
    <row r="236" spans="1:30" ht="13.5">
      <c r="A236" s="189">
        <v>234</v>
      </c>
      <c r="B236" s="189" t="s">
        <v>2670</v>
      </c>
      <c r="C236" s="189" t="s">
        <v>2671</v>
      </c>
      <c r="D236" s="189" t="s">
        <v>354</v>
      </c>
      <c r="E236" s="189">
        <v>41</v>
      </c>
      <c r="F236" s="189" t="s">
        <v>34</v>
      </c>
      <c r="G236" s="189" t="s">
        <v>350</v>
      </c>
      <c r="H236" s="189" t="s">
        <v>2124</v>
      </c>
      <c r="I236" s="189" t="s">
        <v>4630</v>
      </c>
      <c r="J236" s="189" t="s">
        <v>4509</v>
      </c>
      <c r="K236" s="189" t="s">
        <v>2004</v>
      </c>
      <c r="L236" s="189" t="s">
        <v>2005</v>
      </c>
      <c r="M236" s="130"/>
      <c r="N236" s="130"/>
      <c r="O236" s="157"/>
      <c r="P236" s="130"/>
      <c r="Q236" s="130"/>
      <c r="R236" s="130"/>
      <c r="S236" s="136"/>
      <c r="T236" s="137"/>
      <c r="U236" s="136"/>
      <c r="V236" s="130"/>
      <c r="W236" s="130"/>
      <c r="X236" s="137"/>
      <c r="Y236" s="130"/>
      <c r="Z236" s="130"/>
      <c r="AA236" s="130"/>
      <c r="AB236" s="130"/>
      <c r="AC236" s="130" t="str">
        <f>IF(基本情報登録!$D$10="","",IF(基本情報登録!$D$10='登録データ（男）'!F236,1,0))</f>
        <v/>
      </c>
      <c r="AD236" s="130"/>
    </row>
    <row r="237" spans="1:30" ht="13.5">
      <c r="A237" s="189">
        <v>235</v>
      </c>
      <c r="B237" s="189" t="s">
        <v>3227</v>
      </c>
      <c r="C237" s="189" t="s">
        <v>3228</v>
      </c>
      <c r="D237" s="189" t="s">
        <v>354</v>
      </c>
      <c r="E237" s="189">
        <v>41</v>
      </c>
      <c r="F237" s="189" t="s">
        <v>34</v>
      </c>
      <c r="G237" s="189" t="s">
        <v>350</v>
      </c>
      <c r="H237" s="189" t="s">
        <v>2417</v>
      </c>
      <c r="I237" s="189" t="s">
        <v>4278</v>
      </c>
      <c r="J237" s="189" t="s">
        <v>4464</v>
      </c>
      <c r="K237" s="189" t="s">
        <v>2004</v>
      </c>
      <c r="L237" s="189" t="s">
        <v>2005</v>
      </c>
      <c r="M237" s="130"/>
      <c r="N237" s="130"/>
      <c r="O237" s="157"/>
      <c r="P237" s="130"/>
      <c r="Q237" s="130"/>
      <c r="R237" s="130"/>
      <c r="S237" s="136"/>
      <c r="T237" s="137"/>
      <c r="U237" s="136"/>
      <c r="V237" s="130"/>
      <c r="W237" s="130"/>
      <c r="X237" s="137"/>
      <c r="Y237" s="130"/>
      <c r="Z237" s="130"/>
      <c r="AA237" s="130"/>
      <c r="AB237" s="130"/>
      <c r="AC237" s="130" t="str">
        <f>IF(基本情報登録!$D$10="","",IF(基本情報登録!$D$10='登録データ（男）'!F237,1,0))</f>
        <v/>
      </c>
      <c r="AD237" s="130"/>
    </row>
    <row r="238" spans="1:30" ht="13.5">
      <c r="A238" s="189">
        <v>236</v>
      </c>
      <c r="B238" s="189" t="s">
        <v>2450</v>
      </c>
      <c r="C238" s="189" t="s">
        <v>2451</v>
      </c>
      <c r="D238" s="189" t="s">
        <v>354</v>
      </c>
      <c r="E238" s="189">
        <v>41</v>
      </c>
      <c r="F238" s="189" t="s">
        <v>34</v>
      </c>
      <c r="G238" s="189" t="s">
        <v>350</v>
      </c>
      <c r="H238" s="189" t="s">
        <v>2452</v>
      </c>
      <c r="I238" s="189" t="s">
        <v>4631</v>
      </c>
      <c r="J238" s="189" t="s">
        <v>4321</v>
      </c>
      <c r="K238" s="189" t="s">
        <v>2004</v>
      </c>
      <c r="L238" s="189" t="s">
        <v>2005</v>
      </c>
      <c r="M238" s="130"/>
      <c r="N238" s="130"/>
      <c r="O238" s="157"/>
      <c r="P238" s="130"/>
      <c r="Q238" s="130"/>
      <c r="R238" s="130"/>
      <c r="S238" s="136"/>
      <c r="T238" s="137"/>
      <c r="U238" s="136"/>
      <c r="V238" s="130"/>
      <c r="W238" s="130"/>
      <c r="X238" s="137"/>
      <c r="Y238" s="130"/>
      <c r="Z238" s="130"/>
      <c r="AA238" s="130"/>
      <c r="AB238" s="130"/>
      <c r="AC238" s="130" t="str">
        <f>IF(基本情報登録!$D$10="","",IF(基本情報登録!$D$10='登録データ（男）'!F238,1,0))</f>
        <v/>
      </c>
      <c r="AD238" s="130"/>
    </row>
    <row r="239" spans="1:30" ht="13.5">
      <c r="A239" s="189">
        <v>237</v>
      </c>
      <c r="B239" s="189" t="s">
        <v>3229</v>
      </c>
      <c r="C239" s="189" t="s">
        <v>3230</v>
      </c>
      <c r="D239" s="189" t="s">
        <v>354</v>
      </c>
      <c r="E239" s="189">
        <v>41</v>
      </c>
      <c r="F239" s="189" t="s">
        <v>34</v>
      </c>
      <c r="G239" s="189" t="s">
        <v>350</v>
      </c>
      <c r="H239" s="189" t="s">
        <v>4043</v>
      </c>
      <c r="I239" s="189" t="s">
        <v>4632</v>
      </c>
      <c r="J239" s="189" t="s">
        <v>4414</v>
      </c>
      <c r="K239" s="189" t="s">
        <v>2004</v>
      </c>
      <c r="L239" s="189" t="s">
        <v>2005</v>
      </c>
      <c r="M239" s="130"/>
      <c r="N239" s="130"/>
      <c r="O239" s="157"/>
      <c r="P239" s="130"/>
      <c r="Q239" s="130"/>
      <c r="R239" s="130"/>
      <c r="S239" s="136"/>
      <c r="T239" s="137"/>
      <c r="U239" s="136"/>
      <c r="V239" s="130"/>
      <c r="W239" s="130"/>
      <c r="X239" s="137"/>
      <c r="Y239" s="130"/>
      <c r="Z239" s="130"/>
      <c r="AA239" s="130"/>
      <c r="AB239" s="130"/>
      <c r="AC239" s="130" t="str">
        <f>IF(基本情報登録!$D$10="","",IF(基本情報登録!$D$10='登録データ（男）'!F239,1,0))</f>
        <v/>
      </c>
      <c r="AD239" s="130"/>
    </row>
    <row r="240" spans="1:30" ht="13.5">
      <c r="A240" s="189">
        <v>238</v>
      </c>
      <c r="B240" s="189" t="s">
        <v>3231</v>
      </c>
      <c r="C240" s="189" t="s">
        <v>3232</v>
      </c>
      <c r="D240" s="189" t="s">
        <v>354</v>
      </c>
      <c r="E240" s="189">
        <v>41</v>
      </c>
      <c r="F240" s="189" t="s">
        <v>34</v>
      </c>
      <c r="G240" s="189" t="s">
        <v>350</v>
      </c>
      <c r="H240" s="189" t="s">
        <v>4044</v>
      </c>
      <c r="I240" s="189" t="s">
        <v>4633</v>
      </c>
      <c r="J240" s="189" t="s">
        <v>4634</v>
      </c>
      <c r="K240" s="189" t="s">
        <v>2004</v>
      </c>
      <c r="L240" s="189" t="s">
        <v>2005</v>
      </c>
      <c r="M240" s="130"/>
      <c r="N240" s="130"/>
      <c r="O240" s="157"/>
      <c r="P240" s="130"/>
      <c r="Q240" s="130"/>
      <c r="R240" s="130"/>
      <c r="S240" s="136"/>
      <c r="T240" s="137"/>
      <c r="U240" s="136"/>
      <c r="V240" s="130"/>
      <c r="W240" s="130"/>
      <c r="X240" s="137"/>
      <c r="Y240" s="130"/>
      <c r="Z240" s="130"/>
      <c r="AA240" s="130"/>
      <c r="AB240" s="130"/>
      <c r="AC240" s="130" t="str">
        <f>IF(基本情報登録!$D$10="","",IF(基本情報登録!$D$10='登録データ（男）'!F240,1,0))</f>
        <v/>
      </c>
      <c r="AD240" s="130"/>
    </row>
    <row r="241" spans="1:30" ht="13.5">
      <c r="A241" s="189">
        <v>239</v>
      </c>
      <c r="B241" s="189" t="s">
        <v>670</v>
      </c>
      <c r="C241" s="189" t="s">
        <v>671</v>
      </c>
      <c r="D241" s="189" t="s">
        <v>478</v>
      </c>
      <c r="E241" s="189">
        <v>23</v>
      </c>
      <c r="F241" s="189" t="s">
        <v>36</v>
      </c>
      <c r="G241" s="189" t="s">
        <v>366</v>
      </c>
      <c r="H241" s="189" t="s">
        <v>672</v>
      </c>
      <c r="I241" s="189" t="s">
        <v>4635</v>
      </c>
      <c r="J241" s="189" t="s">
        <v>4636</v>
      </c>
      <c r="K241" s="189" t="s">
        <v>2004</v>
      </c>
      <c r="L241" s="189" t="s">
        <v>2005</v>
      </c>
      <c r="M241" s="130"/>
      <c r="N241" s="130"/>
      <c r="O241" s="157"/>
      <c r="P241" s="130"/>
      <c r="Q241" s="130"/>
      <c r="R241" s="130"/>
      <c r="S241" s="136"/>
      <c r="T241" s="137"/>
      <c r="U241" s="136"/>
      <c r="V241" s="130"/>
      <c r="W241" s="130"/>
      <c r="X241" s="137"/>
      <c r="Y241" s="130"/>
      <c r="Z241" s="130"/>
      <c r="AA241" s="130"/>
      <c r="AB241" s="130"/>
      <c r="AC241" s="130" t="str">
        <f>IF(基本情報登録!$D$10="","",IF(基本情報登録!$D$10='登録データ（男）'!F241,1,0))</f>
        <v/>
      </c>
      <c r="AD241" s="130"/>
    </row>
    <row r="242" spans="1:30" ht="13.5">
      <c r="A242" s="189">
        <v>240</v>
      </c>
      <c r="B242" s="189" t="s">
        <v>673</v>
      </c>
      <c r="C242" s="189" t="s">
        <v>674</v>
      </c>
      <c r="D242" s="189" t="s">
        <v>594</v>
      </c>
      <c r="E242" s="189">
        <v>28</v>
      </c>
      <c r="F242" s="189" t="s">
        <v>36</v>
      </c>
      <c r="G242" s="189" t="s">
        <v>367</v>
      </c>
      <c r="H242" s="189" t="s">
        <v>675</v>
      </c>
      <c r="I242" s="189" t="s">
        <v>4637</v>
      </c>
      <c r="J242" s="189" t="s">
        <v>4638</v>
      </c>
      <c r="K242" s="189" t="s">
        <v>2004</v>
      </c>
      <c r="L242" s="189" t="s">
        <v>2005</v>
      </c>
      <c r="M242" s="130"/>
      <c r="N242" s="130"/>
      <c r="O242" s="157"/>
      <c r="P242" s="130"/>
      <c r="Q242" s="130"/>
      <c r="R242" s="130"/>
      <c r="S242" s="136"/>
      <c r="T242" s="137"/>
      <c r="U242" s="136"/>
      <c r="V242" s="130"/>
      <c r="W242" s="130"/>
      <c r="X242" s="137"/>
      <c r="Y242" s="130"/>
      <c r="Z242" s="130"/>
      <c r="AA242" s="130"/>
      <c r="AB242" s="130"/>
      <c r="AC242" s="130" t="str">
        <f>IF(基本情報登録!$D$10="","",IF(基本情報登録!$D$10='登録データ（男）'!F242,1,0))</f>
        <v/>
      </c>
      <c r="AD242" s="130"/>
    </row>
    <row r="243" spans="1:30" ht="13.5">
      <c r="A243" s="189">
        <v>241</v>
      </c>
      <c r="B243" s="189" t="s">
        <v>3233</v>
      </c>
      <c r="C243" s="189" t="s">
        <v>676</v>
      </c>
      <c r="D243" s="189" t="s">
        <v>349</v>
      </c>
      <c r="E243" s="189">
        <v>46</v>
      </c>
      <c r="F243" s="189" t="s">
        <v>36</v>
      </c>
      <c r="G243" s="189" t="s">
        <v>367</v>
      </c>
      <c r="H243" s="189" t="s">
        <v>677</v>
      </c>
      <c r="I243" s="189" t="s">
        <v>4639</v>
      </c>
      <c r="J243" s="189" t="s">
        <v>4640</v>
      </c>
      <c r="K243" s="189" t="s">
        <v>2004</v>
      </c>
      <c r="L243" s="189" t="s">
        <v>2005</v>
      </c>
      <c r="M243" s="130"/>
      <c r="N243" s="130"/>
      <c r="O243" s="157"/>
      <c r="P243" s="130"/>
      <c r="Q243" s="130"/>
      <c r="R243" s="130"/>
      <c r="S243" s="136"/>
      <c r="T243" s="137"/>
      <c r="U243" s="136"/>
      <c r="V243" s="130"/>
      <c r="W243" s="130"/>
      <c r="X243" s="137"/>
      <c r="Y243" s="130"/>
      <c r="Z243" s="130"/>
      <c r="AA243" s="130"/>
      <c r="AB243" s="130"/>
      <c r="AC243" s="130" t="str">
        <f>IF(基本情報登録!$D$10="","",IF(基本情報登録!$D$10='登録データ（男）'!F243,1,0))</f>
        <v/>
      </c>
      <c r="AD243" s="130"/>
    </row>
    <row r="244" spans="1:30" ht="13.5">
      <c r="A244" s="189">
        <v>242</v>
      </c>
      <c r="B244" s="189" t="s">
        <v>678</v>
      </c>
      <c r="C244" s="189" t="s">
        <v>679</v>
      </c>
      <c r="D244" s="189" t="s">
        <v>680</v>
      </c>
      <c r="E244" s="189">
        <v>26</v>
      </c>
      <c r="F244" s="189" t="s">
        <v>36</v>
      </c>
      <c r="G244" s="189" t="s">
        <v>367</v>
      </c>
      <c r="H244" s="189" t="s">
        <v>681</v>
      </c>
      <c r="I244" s="189" t="s">
        <v>4352</v>
      </c>
      <c r="J244" s="189" t="s">
        <v>4641</v>
      </c>
      <c r="K244" s="189" t="s">
        <v>2004</v>
      </c>
      <c r="L244" s="189" t="s">
        <v>2005</v>
      </c>
      <c r="M244" s="130"/>
      <c r="N244" s="130"/>
      <c r="O244" s="157"/>
      <c r="P244" s="130"/>
      <c r="Q244" s="130"/>
      <c r="R244" s="130"/>
      <c r="S244" s="136"/>
      <c r="T244" s="137"/>
      <c r="U244" s="136"/>
      <c r="V244" s="130"/>
      <c r="W244" s="130"/>
      <c r="X244" s="137"/>
      <c r="Y244" s="130"/>
      <c r="Z244" s="130"/>
      <c r="AA244" s="130"/>
      <c r="AB244" s="130"/>
      <c r="AC244" s="130" t="str">
        <f>IF(基本情報登録!$D$10="","",IF(基本情報登録!$D$10='登録データ（男）'!F244,1,0))</f>
        <v/>
      </c>
      <c r="AD244" s="130"/>
    </row>
    <row r="245" spans="1:30" ht="13.5">
      <c r="A245" s="189">
        <v>243</v>
      </c>
      <c r="B245" s="189" t="s">
        <v>1521</v>
      </c>
      <c r="C245" s="189" t="s">
        <v>1522</v>
      </c>
      <c r="D245" s="189" t="s">
        <v>336</v>
      </c>
      <c r="E245" s="189">
        <v>42</v>
      </c>
      <c r="F245" s="189" t="s">
        <v>36</v>
      </c>
      <c r="G245" s="189" t="s">
        <v>343</v>
      </c>
      <c r="H245" s="189" t="s">
        <v>513</v>
      </c>
      <c r="I245" s="189" t="s">
        <v>4642</v>
      </c>
      <c r="J245" s="189" t="s">
        <v>4643</v>
      </c>
      <c r="K245" s="189" t="s">
        <v>2004</v>
      </c>
      <c r="L245" s="189" t="s">
        <v>2005</v>
      </c>
      <c r="M245" s="130"/>
      <c r="N245" s="130"/>
      <c r="O245" s="157"/>
      <c r="P245" s="130"/>
      <c r="Q245" s="130"/>
      <c r="R245" s="130"/>
      <c r="S245" s="136"/>
      <c r="T245" s="137"/>
      <c r="U245" s="136"/>
      <c r="V245" s="130"/>
      <c r="W245" s="130"/>
      <c r="X245" s="137"/>
      <c r="Y245" s="130"/>
      <c r="Z245" s="130"/>
      <c r="AA245" s="130"/>
      <c r="AB245" s="130"/>
      <c r="AC245" s="130" t="str">
        <f>IF(基本情報登録!$D$10="","",IF(基本情報登録!$D$10='登録データ（男）'!F245,1,0))</f>
        <v/>
      </c>
      <c r="AD245" s="130"/>
    </row>
    <row r="246" spans="1:30" ht="13.5">
      <c r="A246" s="189">
        <v>244</v>
      </c>
      <c r="B246" s="189" t="s">
        <v>1519</v>
      </c>
      <c r="C246" s="189" t="s">
        <v>2210</v>
      </c>
      <c r="D246" s="189" t="s">
        <v>669</v>
      </c>
      <c r="E246" s="189">
        <v>13</v>
      </c>
      <c r="F246" s="189" t="s">
        <v>36</v>
      </c>
      <c r="G246" s="189" t="s">
        <v>343</v>
      </c>
      <c r="H246" s="189" t="s">
        <v>1520</v>
      </c>
      <c r="I246" s="189" t="s">
        <v>4348</v>
      </c>
      <c r="J246" s="189" t="s">
        <v>4644</v>
      </c>
      <c r="K246" s="189" t="s">
        <v>2004</v>
      </c>
      <c r="L246" s="189" t="s">
        <v>2005</v>
      </c>
      <c r="M246" s="130"/>
      <c r="N246" s="130"/>
      <c r="O246" s="157"/>
      <c r="P246" s="130"/>
      <c r="Q246" s="130"/>
      <c r="R246" s="130"/>
      <c r="S246" s="136"/>
      <c r="T246" s="137"/>
      <c r="U246" s="136"/>
      <c r="V246" s="130"/>
      <c r="W246" s="130"/>
      <c r="X246" s="137"/>
      <c r="Y246" s="130"/>
      <c r="Z246" s="130"/>
      <c r="AA246" s="130"/>
      <c r="AB246" s="130"/>
      <c r="AC246" s="130" t="str">
        <f>IF(基本情報登録!$D$10="","",IF(基本情報登録!$D$10='登録データ（男）'!F246,1,0))</f>
        <v/>
      </c>
      <c r="AD246" s="130"/>
    </row>
    <row r="247" spans="1:30" ht="13.5">
      <c r="A247" s="189">
        <v>245</v>
      </c>
      <c r="B247" s="189" t="s">
        <v>2800</v>
      </c>
      <c r="C247" s="189" t="s">
        <v>2801</v>
      </c>
      <c r="D247" s="189" t="s">
        <v>648</v>
      </c>
      <c r="E247" s="189">
        <v>38</v>
      </c>
      <c r="F247" s="189" t="s">
        <v>36</v>
      </c>
      <c r="G247" s="189" t="s">
        <v>343</v>
      </c>
      <c r="H247" s="189" t="s">
        <v>739</v>
      </c>
      <c r="I247" s="189" t="s">
        <v>4645</v>
      </c>
      <c r="J247" s="189" t="s">
        <v>4368</v>
      </c>
      <c r="K247" s="189" t="s">
        <v>2004</v>
      </c>
      <c r="L247" s="189" t="s">
        <v>2005</v>
      </c>
      <c r="M247" s="130"/>
      <c r="N247" s="130"/>
      <c r="O247" s="157"/>
      <c r="P247" s="130"/>
      <c r="Q247" s="130"/>
      <c r="R247" s="130"/>
      <c r="S247" s="136"/>
      <c r="T247" s="137"/>
      <c r="U247" s="136"/>
      <c r="V247" s="130"/>
      <c r="W247" s="130"/>
      <c r="X247" s="137"/>
      <c r="Y247" s="130"/>
      <c r="Z247" s="130"/>
      <c r="AA247" s="130"/>
      <c r="AB247" s="130"/>
      <c r="AC247" s="130" t="str">
        <f>IF(基本情報登録!$D$10="","",IF(基本情報登録!$D$10='登録データ（男）'!F247,1,0))</f>
        <v/>
      </c>
      <c r="AD247" s="130"/>
    </row>
    <row r="248" spans="1:30" ht="13.5">
      <c r="A248" s="189">
        <v>246</v>
      </c>
      <c r="B248" s="189" t="s">
        <v>3234</v>
      </c>
      <c r="C248" s="189" t="s">
        <v>3235</v>
      </c>
      <c r="D248" s="189" t="s">
        <v>336</v>
      </c>
      <c r="E248" s="189">
        <v>42</v>
      </c>
      <c r="F248" s="189" t="s">
        <v>36</v>
      </c>
      <c r="G248" s="189" t="s">
        <v>350</v>
      </c>
      <c r="H248" s="189" t="s">
        <v>4045</v>
      </c>
      <c r="I248" s="189" t="s">
        <v>4349</v>
      </c>
      <c r="J248" s="189" t="s">
        <v>4306</v>
      </c>
      <c r="K248" s="189" t="s">
        <v>2004</v>
      </c>
      <c r="L248" s="189" t="s">
        <v>2005</v>
      </c>
      <c r="M248" s="130"/>
      <c r="N248" s="130"/>
      <c r="O248" s="157"/>
      <c r="P248" s="130"/>
      <c r="Q248" s="130"/>
      <c r="R248" s="130"/>
      <c r="S248" s="136"/>
      <c r="T248" s="137"/>
      <c r="U248" s="136"/>
      <c r="V248" s="130"/>
      <c r="W248" s="130"/>
      <c r="X248" s="137"/>
      <c r="Y248" s="130"/>
      <c r="Z248" s="130"/>
      <c r="AA248" s="130"/>
      <c r="AB248" s="130"/>
      <c r="AC248" s="130" t="str">
        <f>IF(基本情報登録!$D$10="","",IF(基本情報登録!$D$10='登録データ（男）'!F248,1,0))</f>
        <v/>
      </c>
      <c r="AD248" s="130"/>
    </row>
    <row r="249" spans="1:30" ht="13.5">
      <c r="A249" s="189">
        <v>247</v>
      </c>
      <c r="B249" s="189" t="s">
        <v>698</v>
      </c>
      <c r="C249" s="189" t="s">
        <v>699</v>
      </c>
      <c r="D249" s="189" t="s">
        <v>349</v>
      </c>
      <c r="E249" s="189">
        <v>46</v>
      </c>
      <c r="F249" s="189" t="s">
        <v>15</v>
      </c>
      <c r="G249" s="189" t="s">
        <v>386</v>
      </c>
      <c r="H249" s="189" t="s">
        <v>682</v>
      </c>
      <c r="I249" s="189" t="s">
        <v>4646</v>
      </c>
      <c r="J249" s="189" t="s">
        <v>4647</v>
      </c>
      <c r="K249" s="189" t="s">
        <v>2004</v>
      </c>
      <c r="L249" s="189" t="s">
        <v>2005</v>
      </c>
      <c r="M249" s="130"/>
      <c r="N249" s="130"/>
      <c r="O249" s="157"/>
      <c r="P249" s="130"/>
      <c r="Q249" s="130"/>
      <c r="R249" s="130"/>
      <c r="S249" s="136"/>
      <c r="T249" s="137"/>
      <c r="U249" s="136"/>
      <c r="V249" s="130"/>
      <c r="W249" s="130"/>
      <c r="X249" s="137"/>
      <c r="Y249" s="130"/>
      <c r="Z249" s="130"/>
      <c r="AA249" s="130"/>
      <c r="AB249" s="130"/>
      <c r="AC249" s="130" t="str">
        <f>IF(基本情報登録!$D$10="","",IF(基本情報登録!$D$10='登録データ（男）'!F249,1,0))</f>
        <v/>
      </c>
      <c r="AD249" s="130"/>
    </row>
    <row r="250" spans="1:30" ht="13.5">
      <c r="A250" s="189">
        <v>248</v>
      </c>
      <c r="B250" s="189" t="s">
        <v>2213</v>
      </c>
      <c r="C250" s="189" t="s">
        <v>704</v>
      </c>
      <c r="D250" s="189" t="s">
        <v>349</v>
      </c>
      <c r="E250" s="189">
        <v>46</v>
      </c>
      <c r="F250" s="189" t="s">
        <v>15</v>
      </c>
      <c r="G250" s="189" t="s">
        <v>335</v>
      </c>
      <c r="H250" s="189" t="s">
        <v>705</v>
      </c>
      <c r="I250" s="189" t="s">
        <v>4648</v>
      </c>
      <c r="J250" s="189" t="s">
        <v>4649</v>
      </c>
      <c r="K250" s="189" t="s">
        <v>2004</v>
      </c>
      <c r="L250" s="189" t="s">
        <v>2005</v>
      </c>
      <c r="M250" s="130"/>
      <c r="N250" s="130"/>
      <c r="O250" s="157"/>
      <c r="P250" s="130"/>
      <c r="Q250" s="130"/>
      <c r="R250" s="130"/>
      <c r="S250" s="136"/>
      <c r="T250" s="137"/>
      <c r="U250" s="136"/>
      <c r="V250" s="130"/>
      <c r="W250" s="130"/>
      <c r="X250" s="137"/>
      <c r="Y250" s="130"/>
      <c r="Z250" s="130"/>
      <c r="AA250" s="130"/>
      <c r="AB250" s="130"/>
      <c r="AC250" s="130" t="str">
        <f>IF(基本情報登録!$D$10="","",IF(基本情報登録!$D$10='登録データ（男）'!F250,1,0))</f>
        <v/>
      </c>
      <c r="AD250" s="130"/>
    </row>
    <row r="251" spans="1:30" ht="13.5">
      <c r="A251" s="189">
        <v>249</v>
      </c>
      <c r="B251" s="189" t="s">
        <v>706</v>
      </c>
      <c r="C251" s="189" t="s">
        <v>707</v>
      </c>
      <c r="D251" s="189" t="s">
        <v>349</v>
      </c>
      <c r="E251" s="189">
        <v>46</v>
      </c>
      <c r="F251" s="189" t="s">
        <v>15</v>
      </c>
      <c r="G251" s="189" t="s">
        <v>335</v>
      </c>
      <c r="H251" s="189" t="s">
        <v>565</v>
      </c>
      <c r="I251" s="189" t="s">
        <v>4650</v>
      </c>
      <c r="J251" s="189" t="s">
        <v>4651</v>
      </c>
      <c r="K251" s="189" t="s">
        <v>2004</v>
      </c>
      <c r="L251" s="189" t="s">
        <v>2005</v>
      </c>
      <c r="M251" s="130"/>
      <c r="N251" s="130"/>
      <c r="O251" s="157"/>
      <c r="P251" s="130"/>
      <c r="Q251" s="130"/>
      <c r="R251" s="130"/>
      <c r="S251" s="136"/>
      <c r="T251" s="137"/>
      <c r="U251" s="136"/>
      <c r="V251" s="130"/>
      <c r="W251" s="130"/>
      <c r="X251" s="137"/>
      <c r="Y251" s="130"/>
      <c r="Z251" s="130"/>
      <c r="AA251" s="130"/>
      <c r="AB251" s="130"/>
      <c r="AC251" s="130" t="str">
        <f>IF(基本情報登録!$D$10="","",IF(基本情報登録!$D$10='登録データ（男）'!F251,1,0))</f>
        <v/>
      </c>
      <c r="AD251" s="130"/>
    </row>
    <row r="252" spans="1:30" ht="13.5">
      <c r="A252" s="189">
        <v>250</v>
      </c>
      <c r="B252" s="189" t="s">
        <v>708</v>
      </c>
      <c r="C252" s="189" t="s">
        <v>709</v>
      </c>
      <c r="D252" s="189" t="s">
        <v>349</v>
      </c>
      <c r="E252" s="189">
        <v>46</v>
      </c>
      <c r="F252" s="189" t="s">
        <v>15</v>
      </c>
      <c r="G252" s="189" t="s">
        <v>335</v>
      </c>
      <c r="H252" s="189" t="s">
        <v>710</v>
      </c>
      <c r="I252" s="189" t="s">
        <v>4652</v>
      </c>
      <c r="J252" s="189" t="s">
        <v>4653</v>
      </c>
      <c r="K252" s="189" t="s">
        <v>2004</v>
      </c>
      <c r="L252" s="189" t="s">
        <v>2005</v>
      </c>
      <c r="M252" s="130"/>
      <c r="N252" s="130"/>
      <c r="O252" s="157"/>
      <c r="P252" s="130"/>
      <c r="Q252" s="130"/>
      <c r="R252" s="130"/>
      <c r="S252" s="136"/>
      <c r="T252" s="137"/>
      <c r="U252" s="136"/>
      <c r="V252" s="130"/>
      <c r="W252" s="130"/>
      <c r="X252" s="137"/>
      <c r="Y252" s="130"/>
      <c r="Z252" s="130"/>
      <c r="AA252" s="130"/>
      <c r="AB252" s="130"/>
      <c r="AC252" s="130" t="str">
        <f>IF(基本情報登録!$D$10="","",IF(基本情報登録!$D$10='登録データ（男）'!F252,1,0))</f>
        <v/>
      </c>
      <c r="AD252" s="130"/>
    </row>
    <row r="253" spans="1:30" ht="13.5">
      <c r="A253" s="189">
        <v>251</v>
      </c>
      <c r="B253" s="189" t="s">
        <v>711</v>
      </c>
      <c r="C253" s="189" t="s">
        <v>712</v>
      </c>
      <c r="D253" s="189" t="s">
        <v>347</v>
      </c>
      <c r="E253" s="189">
        <v>43</v>
      </c>
      <c r="F253" s="189" t="s">
        <v>15</v>
      </c>
      <c r="G253" s="189" t="s">
        <v>335</v>
      </c>
      <c r="H253" s="189" t="s">
        <v>713</v>
      </c>
      <c r="I253" s="189" t="s">
        <v>4654</v>
      </c>
      <c r="J253" s="189" t="s">
        <v>4655</v>
      </c>
      <c r="K253" s="189" t="s">
        <v>2004</v>
      </c>
      <c r="L253" s="189" t="s">
        <v>2005</v>
      </c>
      <c r="M253" s="130"/>
      <c r="N253" s="130"/>
      <c r="O253" s="157"/>
      <c r="P253" s="130"/>
      <c r="Q253" s="130"/>
      <c r="R253" s="130"/>
      <c r="S253" s="136"/>
      <c r="T253" s="137"/>
      <c r="U253" s="136"/>
      <c r="V253" s="130"/>
      <c r="W253" s="130"/>
      <c r="X253" s="137"/>
      <c r="Y253" s="130"/>
      <c r="Z253" s="130"/>
      <c r="AA253" s="130"/>
      <c r="AB253" s="130"/>
      <c r="AC253" s="130" t="str">
        <f>IF(基本情報登録!$D$10="","",IF(基本情報登録!$D$10='登録データ（男）'!F253,1,0))</f>
        <v/>
      </c>
      <c r="AD253" s="130"/>
    </row>
    <row r="254" spans="1:30" ht="13.5">
      <c r="A254" s="189">
        <v>252</v>
      </c>
      <c r="B254" s="189" t="s">
        <v>714</v>
      </c>
      <c r="C254" s="189" t="s">
        <v>715</v>
      </c>
      <c r="D254" s="189" t="s">
        <v>716</v>
      </c>
      <c r="E254" s="189" t="s">
        <v>717</v>
      </c>
      <c r="F254" s="189" t="s">
        <v>15</v>
      </c>
      <c r="G254" s="189" t="s">
        <v>335</v>
      </c>
      <c r="H254" s="189" t="s">
        <v>718</v>
      </c>
      <c r="I254" s="189" t="s">
        <v>4656</v>
      </c>
      <c r="J254" s="189" t="s">
        <v>4657</v>
      </c>
      <c r="K254" s="189" t="s">
        <v>2004</v>
      </c>
      <c r="L254" s="189" t="s">
        <v>2005</v>
      </c>
      <c r="M254" s="130"/>
      <c r="N254" s="130"/>
      <c r="O254" s="157"/>
      <c r="P254" s="130"/>
      <c r="Q254" s="130"/>
      <c r="R254" s="130"/>
      <c r="S254" s="136"/>
      <c r="T254" s="137"/>
      <c r="U254" s="136"/>
      <c r="V254" s="130"/>
      <c r="W254" s="130"/>
      <c r="X254" s="137"/>
      <c r="Y254" s="130"/>
      <c r="Z254" s="130"/>
      <c r="AA254" s="130"/>
      <c r="AB254" s="130"/>
      <c r="AC254" s="130" t="str">
        <f>IF(基本情報登録!$D$10="","",IF(基本情報登録!$D$10='登録データ（男）'!F254,1,0))</f>
        <v/>
      </c>
      <c r="AD254" s="130"/>
    </row>
    <row r="255" spans="1:30" ht="13.5">
      <c r="A255" s="189">
        <v>253</v>
      </c>
      <c r="B255" s="189" t="s">
        <v>719</v>
      </c>
      <c r="C255" s="189" t="s">
        <v>720</v>
      </c>
      <c r="D255" s="189" t="s">
        <v>721</v>
      </c>
      <c r="E255" s="189">
        <v>47</v>
      </c>
      <c r="F255" s="189" t="s">
        <v>15</v>
      </c>
      <c r="G255" s="189" t="s">
        <v>335</v>
      </c>
      <c r="H255" s="189" t="s">
        <v>722</v>
      </c>
      <c r="I255" s="189" t="s">
        <v>4658</v>
      </c>
      <c r="J255" s="189" t="s">
        <v>4659</v>
      </c>
      <c r="K255" s="189" t="s">
        <v>2004</v>
      </c>
      <c r="L255" s="189" t="s">
        <v>2005</v>
      </c>
      <c r="M255" s="130"/>
      <c r="N255" s="130"/>
      <c r="O255" s="157"/>
      <c r="P255" s="130"/>
      <c r="Q255" s="130"/>
      <c r="R255" s="130"/>
      <c r="S255" s="136"/>
      <c r="T255" s="137"/>
      <c r="U255" s="136"/>
      <c r="V255" s="130"/>
      <c r="W255" s="130"/>
      <c r="X255" s="137"/>
      <c r="Y255" s="130"/>
      <c r="Z255" s="130"/>
      <c r="AA255" s="130"/>
      <c r="AB255" s="130"/>
      <c r="AC255" s="130" t="str">
        <f>IF(基本情報登録!$D$10="","",IF(基本情報登録!$D$10='登録データ（男）'!F255,1,0))</f>
        <v/>
      </c>
      <c r="AD255" s="130"/>
    </row>
    <row r="256" spans="1:30" ht="13.5">
      <c r="A256" s="189">
        <v>254</v>
      </c>
      <c r="B256" s="189" t="s">
        <v>723</v>
      </c>
      <c r="C256" s="189" t="s">
        <v>724</v>
      </c>
      <c r="D256" s="189" t="s">
        <v>512</v>
      </c>
      <c r="E256" s="189">
        <v>22</v>
      </c>
      <c r="F256" s="189" t="s">
        <v>15</v>
      </c>
      <c r="G256" s="189" t="s">
        <v>335</v>
      </c>
      <c r="H256" s="189" t="s">
        <v>725</v>
      </c>
      <c r="I256" s="189" t="s">
        <v>4660</v>
      </c>
      <c r="J256" s="189" t="s">
        <v>4402</v>
      </c>
      <c r="K256" s="189" t="s">
        <v>2004</v>
      </c>
      <c r="L256" s="189" t="s">
        <v>2005</v>
      </c>
      <c r="M256" s="130"/>
      <c r="N256" s="130"/>
      <c r="O256" s="157"/>
      <c r="P256" s="130"/>
      <c r="Q256" s="130"/>
      <c r="R256" s="130"/>
      <c r="S256" s="136"/>
      <c r="T256" s="137"/>
      <c r="U256" s="136"/>
      <c r="V256" s="130"/>
      <c r="W256" s="130"/>
      <c r="X256" s="137"/>
      <c r="Y256" s="130"/>
      <c r="Z256" s="130"/>
      <c r="AA256" s="130"/>
      <c r="AB256" s="130"/>
      <c r="AC256" s="130" t="str">
        <f>IF(基本情報登録!$D$10="","",IF(基本情報登録!$D$10='登録データ（男）'!F256,1,0))</f>
        <v/>
      </c>
      <c r="AD256" s="130"/>
    </row>
    <row r="257" spans="1:30" ht="13.5">
      <c r="A257" s="189">
        <v>255</v>
      </c>
      <c r="B257" s="189" t="s">
        <v>726</v>
      </c>
      <c r="C257" s="189" t="s">
        <v>727</v>
      </c>
      <c r="D257" s="189" t="s">
        <v>336</v>
      </c>
      <c r="E257" s="189">
        <v>42</v>
      </c>
      <c r="F257" s="189" t="s">
        <v>15</v>
      </c>
      <c r="G257" s="189" t="s">
        <v>335</v>
      </c>
      <c r="H257" s="189" t="s">
        <v>728</v>
      </c>
      <c r="I257" s="189" t="s">
        <v>4661</v>
      </c>
      <c r="J257" s="189" t="s">
        <v>4659</v>
      </c>
      <c r="K257" s="189" t="s">
        <v>2004</v>
      </c>
      <c r="L257" s="189" t="s">
        <v>2005</v>
      </c>
      <c r="M257" s="130"/>
      <c r="N257" s="130"/>
      <c r="O257" s="157"/>
      <c r="P257" s="130"/>
      <c r="Q257" s="130"/>
      <c r="R257" s="130"/>
      <c r="S257" s="136"/>
      <c r="T257" s="137"/>
      <c r="U257" s="136"/>
      <c r="V257" s="130"/>
      <c r="W257" s="130"/>
      <c r="X257" s="137"/>
      <c r="Y257" s="130"/>
      <c r="Z257" s="130"/>
      <c r="AA257" s="130"/>
      <c r="AB257" s="130"/>
      <c r="AC257" s="130" t="str">
        <f>IF(基本情報登録!$D$10="","",IF(基本情報登録!$D$10='登録データ（男）'!F257,1,0))</f>
        <v/>
      </c>
      <c r="AD257" s="130"/>
    </row>
    <row r="258" spans="1:30" ht="13.5">
      <c r="A258" s="189">
        <v>256</v>
      </c>
      <c r="B258" s="189" t="s">
        <v>729</v>
      </c>
      <c r="C258" s="189" t="s">
        <v>730</v>
      </c>
      <c r="D258" s="189" t="s">
        <v>465</v>
      </c>
      <c r="E258" s="189">
        <v>34</v>
      </c>
      <c r="F258" s="189" t="s">
        <v>15</v>
      </c>
      <c r="G258" s="189" t="s">
        <v>335</v>
      </c>
      <c r="H258" s="189" t="s">
        <v>731</v>
      </c>
      <c r="I258" s="189" t="s">
        <v>4662</v>
      </c>
      <c r="J258" s="189" t="s">
        <v>4663</v>
      </c>
      <c r="K258" s="189" t="s">
        <v>2004</v>
      </c>
      <c r="L258" s="189" t="s">
        <v>2005</v>
      </c>
      <c r="M258" s="130"/>
      <c r="N258" s="130"/>
      <c r="O258" s="157"/>
      <c r="P258" s="130"/>
      <c r="Q258" s="130"/>
      <c r="R258" s="130"/>
      <c r="S258" s="136"/>
      <c r="T258" s="137"/>
      <c r="U258" s="136"/>
      <c r="V258" s="130"/>
      <c r="W258" s="130"/>
      <c r="X258" s="137"/>
      <c r="Y258" s="130"/>
      <c r="Z258" s="130"/>
      <c r="AA258" s="130"/>
      <c r="AB258" s="130"/>
      <c r="AC258" s="130" t="str">
        <f>IF(基本情報登録!$D$10="","",IF(基本情報登録!$D$10='登録データ（男）'!F258,1,0))</f>
        <v/>
      </c>
      <c r="AD258" s="130"/>
    </row>
    <row r="259" spans="1:30" ht="13.5">
      <c r="A259" s="189">
        <v>257</v>
      </c>
      <c r="B259" s="189" t="s">
        <v>732</v>
      </c>
      <c r="C259" s="189" t="s">
        <v>733</v>
      </c>
      <c r="D259" s="189" t="s">
        <v>349</v>
      </c>
      <c r="E259" s="189">
        <v>46</v>
      </c>
      <c r="F259" s="189" t="s">
        <v>15</v>
      </c>
      <c r="G259" s="189" t="s">
        <v>335</v>
      </c>
      <c r="H259" s="189" t="s">
        <v>734</v>
      </c>
      <c r="I259" s="189" t="s">
        <v>4350</v>
      </c>
      <c r="J259" s="189" t="s">
        <v>4664</v>
      </c>
      <c r="K259" s="189" t="s">
        <v>2004</v>
      </c>
      <c r="L259" s="189" t="s">
        <v>2005</v>
      </c>
      <c r="M259" s="130"/>
      <c r="N259" s="130"/>
      <c r="O259" s="157"/>
      <c r="P259" s="130"/>
      <c r="Q259" s="130"/>
      <c r="R259" s="130"/>
      <c r="S259" s="136"/>
      <c r="T259" s="137"/>
      <c r="U259" s="136"/>
      <c r="V259" s="130"/>
      <c r="W259" s="130"/>
      <c r="X259" s="137"/>
      <c r="Y259" s="130"/>
      <c r="Z259" s="130"/>
      <c r="AA259" s="130"/>
      <c r="AB259" s="130"/>
      <c r="AC259" s="130" t="str">
        <f>IF(基本情報登録!$D$10="","",IF(基本情報登録!$D$10='登録データ（男）'!F259,1,0))</f>
        <v/>
      </c>
      <c r="AD259" s="130"/>
    </row>
    <row r="260" spans="1:30" ht="13.5">
      <c r="A260" s="189">
        <v>258</v>
      </c>
      <c r="B260" s="189" t="s">
        <v>735</v>
      </c>
      <c r="C260" s="189" t="s">
        <v>736</v>
      </c>
      <c r="D260" s="189" t="s">
        <v>512</v>
      </c>
      <c r="E260" s="189">
        <v>22</v>
      </c>
      <c r="F260" s="189" t="s">
        <v>15</v>
      </c>
      <c r="G260" s="189" t="s">
        <v>335</v>
      </c>
      <c r="H260" s="189" t="s">
        <v>362</v>
      </c>
      <c r="I260" s="189" t="s">
        <v>4372</v>
      </c>
      <c r="J260" s="189" t="s">
        <v>4665</v>
      </c>
      <c r="K260" s="189" t="s">
        <v>2004</v>
      </c>
      <c r="L260" s="189" t="s">
        <v>2005</v>
      </c>
      <c r="M260" s="130"/>
      <c r="N260" s="130"/>
      <c r="O260" s="157"/>
      <c r="P260" s="130"/>
      <c r="Q260" s="130"/>
      <c r="R260" s="130"/>
      <c r="S260" s="136"/>
      <c r="T260" s="137"/>
      <c r="U260" s="136"/>
      <c r="V260" s="130"/>
      <c r="W260" s="130"/>
      <c r="X260" s="137"/>
      <c r="Y260" s="130"/>
      <c r="Z260" s="130"/>
      <c r="AA260" s="130"/>
      <c r="AB260" s="130"/>
      <c r="AC260" s="130" t="str">
        <f>IF(基本情報登録!$D$10="","",IF(基本情報登録!$D$10='登録データ（男）'!F260,1,0))</f>
        <v/>
      </c>
      <c r="AD260" s="130"/>
    </row>
    <row r="261" spans="1:30" ht="13.5">
      <c r="A261" s="189">
        <v>259</v>
      </c>
      <c r="B261" s="189" t="s">
        <v>737</v>
      </c>
      <c r="C261" s="189" t="s">
        <v>738</v>
      </c>
      <c r="D261" s="189" t="s">
        <v>716</v>
      </c>
      <c r="E261" s="189" t="s">
        <v>717</v>
      </c>
      <c r="F261" s="189" t="s">
        <v>15</v>
      </c>
      <c r="G261" s="189" t="s">
        <v>335</v>
      </c>
      <c r="H261" s="189" t="s">
        <v>555</v>
      </c>
      <c r="I261" s="189" t="s">
        <v>4666</v>
      </c>
      <c r="J261" s="189" t="s">
        <v>4310</v>
      </c>
      <c r="K261" s="189" t="s">
        <v>2004</v>
      </c>
      <c r="L261" s="189" t="s">
        <v>2005</v>
      </c>
      <c r="M261" s="130"/>
      <c r="N261" s="130"/>
      <c r="O261" s="157"/>
      <c r="P261" s="130"/>
      <c r="Q261" s="130"/>
      <c r="R261" s="130"/>
      <c r="S261" s="136"/>
      <c r="T261" s="137"/>
      <c r="U261" s="136"/>
      <c r="V261" s="130"/>
      <c r="W261" s="130"/>
      <c r="X261" s="137"/>
      <c r="Y261" s="130"/>
      <c r="Z261" s="130"/>
      <c r="AA261" s="130"/>
      <c r="AB261" s="130"/>
      <c r="AC261" s="130" t="str">
        <f>IF(基本情報登録!$D$10="","",IF(基本情報登録!$D$10='登録データ（男）'!F261,1,0))</f>
        <v/>
      </c>
      <c r="AD261" s="130"/>
    </row>
    <row r="262" spans="1:30" ht="13.5">
      <c r="A262" s="189">
        <v>260</v>
      </c>
      <c r="B262" s="189" t="s">
        <v>1523</v>
      </c>
      <c r="C262" s="189" t="s">
        <v>1524</v>
      </c>
      <c r="D262" s="189" t="s">
        <v>1525</v>
      </c>
      <c r="E262" s="189">
        <v>36</v>
      </c>
      <c r="F262" s="189" t="s">
        <v>15</v>
      </c>
      <c r="G262" s="189" t="s">
        <v>343</v>
      </c>
      <c r="H262" s="189" t="s">
        <v>1313</v>
      </c>
      <c r="I262" s="189" t="s">
        <v>4667</v>
      </c>
      <c r="J262" s="189" t="s">
        <v>4591</v>
      </c>
      <c r="K262" s="189" t="s">
        <v>2004</v>
      </c>
      <c r="L262" s="189" t="s">
        <v>2005</v>
      </c>
      <c r="M262" s="130"/>
      <c r="N262" s="130"/>
      <c r="O262" s="157"/>
      <c r="P262" s="130"/>
      <c r="Q262" s="130"/>
      <c r="R262" s="130"/>
      <c r="S262" s="136"/>
      <c r="T262" s="137"/>
      <c r="U262" s="136"/>
      <c r="V262" s="130"/>
      <c r="W262" s="130"/>
      <c r="X262" s="137"/>
      <c r="Y262" s="130"/>
      <c r="Z262" s="130"/>
      <c r="AA262" s="130"/>
      <c r="AB262" s="130"/>
      <c r="AC262" s="130" t="str">
        <f>IF(基本情報登録!$D$10="","",IF(基本情報登録!$D$10='登録データ（男）'!F262,1,0))</f>
        <v/>
      </c>
      <c r="AD262" s="130"/>
    </row>
    <row r="263" spans="1:30" ht="13.5">
      <c r="A263" s="189">
        <v>261</v>
      </c>
      <c r="B263" s="189" t="s">
        <v>1242</v>
      </c>
      <c r="C263" s="189" t="s">
        <v>1243</v>
      </c>
      <c r="D263" s="189" t="s">
        <v>349</v>
      </c>
      <c r="E263" s="189">
        <v>46</v>
      </c>
      <c r="F263" s="189" t="s">
        <v>15</v>
      </c>
      <c r="G263" s="189" t="s">
        <v>343</v>
      </c>
      <c r="H263" s="189" t="s">
        <v>1244</v>
      </c>
      <c r="I263" s="189" t="s">
        <v>4637</v>
      </c>
      <c r="J263" s="189" t="s">
        <v>4577</v>
      </c>
      <c r="K263" s="189" t="s">
        <v>2004</v>
      </c>
      <c r="L263" s="189" t="s">
        <v>2005</v>
      </c>
      <c r="M263" s="130"/>
      <c r="N263" s="130"/>
      <c r="O263" s="157"/>
      <c r="P263" s="130"/>
      <c r="Q263" s="130"/>
      <c r="R263" s="130"/>
      <c r="S263" s="136"/>
      <c r="T263" s="137"/>
      <c r="U263" s="136"/>
      <c r="V263" s="130"/>
      <c r="W263" s="130"/>
      <c r="X263" s="137"/>
      <c r="Y263" s="130"/>
      <c r="Z263" s="130"/>
      <c r="AA263" s="130"/>
      <c r="AB263" s="130"/>
      <c r="AC263" s="130" t="str">
        <f>IF(基本情報登録!$D$10="","",IF(基本情報登録!$D$10='登録データ（男）'!F263,1,0))</f>
        <v/>
      </c>
      <c r="AD263" s="130"/>
    </row>
    <row r="264" spans="1:30" ht="13.5">
      <c r="A264" s="189">
        <v>262</v>
      </c>
      <c r="B264" s="189" t="s">
        <v>1245</v>
      </c>
      <c r="C264" s="189" t="s">
        <v>1246</v>
      </c>
      <c r="D264" s="189" t="s">
        <v>349</v>
      </c>
      <c r="E264" s="189">
        <v>46</v>
      </c>
      <c r="F264" s="189" t="s">
        <v>15</v>
      </c>
      <c r="G264" s="189" t="s">
        <v>343</v>
      </c>
      <c r="H264" s="189" t="s">
        <v>1247</v>
      </c>
      <c r="I264" s="189" t="s">
        <v>4668</v>
      </c>
      <c r="J264" s="189" t="s">
        <v>4449</v>
      </c>
      <c r="K264" s="189" t="s">
        <v>2004</v>
      </c>
      <c r="L264" s="189" t="s">
        <v>2005</v>
      </c>
      <c r="M264" s="130"/>
      <c r="N264" s="130"/>
      <c r="O264" s="157"/>
      <c r="P264" s="130"/>
      <c r="Q264" s="130"/>
      <c r="R264" s="130"/>
      <c r="S264" s="136"/>
      <c r="T264" s="137"/>
      <c r="U264" s="136"/>
      <c r="V264" s="130"/>
      <c r="W264" s="130"/>
      <c r="X264" s="137"/>
      <c r="Y264" s="130"/>
      <c r="Z264" s="130"/>
      <c r="AA264" s="130"/>
      <c r="AB264" s="130"/>
      <c r="AC264" s="130" t="str">
        <f>IF(基本情報登録!$D$10="","",IF(基本情報登録!$D$10='登録データ（男）'!F264,1,0))</f>
        <v/>
      </c>
      <c r="AD264" s="130"/>
    </row>
    <row r="265" spans="1:30" ht="13.5">
      <c r="A265" s="189">
        <v>263</v>
      </c>
      <c r="B265" s="189" t="s">
        <v>1248</v>
      </c>
      <c r="C265" s="189" t="s">
        <v>1249</v>
      </c>
      <c r="D265" s="189" t="s">
        <v>505</v>
      </c>
      <c r="E265" s="189">
        <v>17</v>
      </c>
      <c r="F265" s="189" t="s">
        <v>15</v>
      </c>
      <c r="G265" s="189" t="s">
        <v>343</v>
      </c>
      <c r="H265" s="189" t="s">
        <v>632</v>
      </c>
      <c r="I265" s="189" t="s">
        <v>4669</v>
      </c>
      <c r="J265" s="189" t="s">
        <v>4670</v>
      </c>
      <c r="K265" s="189" t="s">
        <v>2004</v>
      </c>
      <c r="L265" s="189" t="s">
        <v>2005</v>
      </c>
      <c r="M265" s="130"/>
      <c r="N265" s="130"/>
      <c r="O265" s="157"/>
      <c r="P265" s="130"/>
      <c r="Q265" s="130"/>
      <c r="R265" s="130"/>
      <c r="S265" s="136"/>
      <c r="T265" s="137"/>
      <c r="U265" s="136"/>
      <c r="V265" s="130"/>
      <c r="W265" s="130"/>
      <c r="X265" s="137"/>
      <c r="Y265" s="130"/>
      <c r="Z265" s="130"/>
      <c r="AA265" s="130"/>
      <c r="AB265" s="130"/>
      <c r="AC265" s="130" t="str">
        <f>IF(基本情報登録!$D$10="","",IF(基本情報登録!$D$10='登録データ（男）'!F265,1,0))</f>
        <v/>
      </c>
      <c r="AD265" s="130"/>
    </row>
    <row r="266" spans="1:30" ht="13.5">
      <c r="A266" s="189">
        <v>264</v>
      </c>
      <c r="B266" s="189" t="s">
        <v>1250</v>
      </c>
      <c r="C266" s="189" t="s">
        <v>1251</v>
      </c>
      <c r="D266" s="189" t="s">
        <v>336</v>
      </c>
      <c r="E266" s="189">
        <v>42</v>
      </c>
      <c r="F266" s="189" t="s">
        <v>15</v>
      </c>
      <c r="G266" s="189" t="s">
        <v>343</v>
      </c>
      <c r="H266" s="189" t="s">
        <v>1225</v>
      </c>
      <c r="I266" s="189" t="s">
        <v>4671</v>
      </c>
      <c r="J266" s="189" t="s">
        <v>4672</v>
      </c>
      <c r="K266" s="189" t="s">
        <v>2004</v>
      </c>
      <c r="L266" s="189" t="s">
        <v>2005</v>
      </c>
      <c r="M266" s="130"/>
      <c r="N266" s="130"/>
      <c r="O266" s="157"/>
      <c r="P266" s="130"/>
      <c r="Q266" s="130"/>
      <c r="R266" s="130"/>
      <c r="S266" s="136"/>
      <c r="T266" s="137"/>
      <c r="U266" s="136"/>
      <c r="V266" s="130"/>
      <c r="W266" s="130"/>
      <c r="X266" s="137"/>
      <c r="Y266" s="130"/>
      <c r="Z266" s="130"/>
      <c r="AA266" s="130"/>
      <c r="AB266" s="130"/>
      <c r="AC266" s="130" t="str">
        <f>IF(基本情報登録!$D$10="","",IF(基本情報登録!$D$10='登録データ（男）'!F266,1,0))</f>
        <v/>
      </c>
      <c r="AD266" s="130"/>
    </row>
    <row r="267" spans="1:30" ht="13.5">
      <c r="A267" s="189">
        <v>265</v>
      </c>
      <c r="B267" s="189" t="s">
        <v>1252</v>
      </c>
      <c r="C267" s="189" t="s">
        <v>1253</v>
      </c>
      <c r="D267" s="189" t="s">
        <v>465</v>
      </c>
      <c r="E267" s="189">
        <v>34</v>
      </c>
      <c r="F267" s="189" t="s">
        <v>15</v>
      </c>
      <c r="G267" s="189" t="s">
        <v>343</v>
      </c>
      <c r="H267" s="189" t="s">
        <v>635</v>
      </c>
      <c r="I267" s="189" t="s">
        <v>4673</v>
      </c>
      <c r="J267" s="189" t="s">
        <v>4293</v>
      </c>
      <c r="K267" s="189" t="s">
        <v>2004</v>
      </c>
      <c r="L267" s="189" t="s">
        <v>2005</v>
      </c>
      <c r="M267" s="130"/>
      <c r="N267" s="130"/>
      <c r="O267" s="157"/>
      <c r="P267" s="130"/>
      <c r="Q267" s="130"/>
      <c r="R267" s="130"/>
      <c r="S267" s="136"/>
      <c r="T267" s="137"/>
      <c r="U267" s="136"/>
      <c r="V267" s="130"/>
      <c r="W267" s="130"/>
      <c r="X267" s="137"/>
      <c r="Y267" s="130"/>
      <c r="Z267" s="130"/>
      <c r="AA267" s="130"/>
      <c r="AB267" s="130"/>
      <c r="AC267" s="130" t="str">
        <f>IF(基本情報登録!$D$10="","",IF(基本情報登録!$D$10='登録データ（男）'!F267,1,0))</f>
        <v/>
      </c>
      <c r="AD267" s="130"/>
    </row>
    <row r="268" spans="1:30" ht="13.5">
      <c r="A268" s="189">
        <v>266</v>
      </c>
      <c r="B268" s="189" t="s">
        <v>1254</v>
      </c>
      <c r="C268" s="189" t="s">
        <v>1255</v>
      </c>
      <c r="D268" s="189" t="s">
        <v>336</v>
      </c>
      <c r="E268" s="189">
        <v>42</v>
      </c>
      <c r="F268" s="189" t="s">
        <v>15</v>
      </c>
      <c r="G268" s="189" t="s">
        <v>343</v>
      </c>
      <c r="H268" s="189" t="s">
        <v>1256</v>
      </c>
      <c r="I268" s="189" t="s">
        <v>4674</v>
      </c>
      <c r="J268" s="189" t="s">
        <v>4332</v>
      </c>
      <c r="K268" s="189" t="s">
        <v>2004</v>
      </c>
      <c r="L268" s="189" t="s">
        <v>2005</v>
      </c>
      <c r="M268" s="130"/>
      <c r="N268" s="130"/>
      <c r="O268" s="157"/>
      <c r="P268" s="130"/>
      <c r="Q268" s="130"/>
      <c r="R268" s="130"/>
      <c r="S268" s="136"/>
      <c r="T268" s="137"/>
      <c r="U268" s="136"/>
      <c r="V268" s="130"/>
      <c r="W268" s="130"/>
      <c r="X268" s="137"/>
      <c r="Y268" s="130"/>
      <c r="Z268" s="130"/>
      <c r="AA268" s="130"/>
      <c r="AB268" s="130"/>
      <c r="AC268" s="130" t="str">
        <f>IF(基本情報登録!$D$10="","",IF(基本情報登録!$D$10='登録データ（男）'!F268,1,0))</f>
        <v/>
      </c>
      <c r="AD268" s="130"/>
    </row>
    <row r="269" spans="1:30" ht="13.5">
      <c r="A269" s="189">
        <v>267</v>
      </c>
      <c r="B269" s="189" t="s">
        <v>1257</v>
      </c>
      <c r="C269" s="189" t="s">
        <v>1258</v>
      </c>
      <c r="D269" s="189" t="s">
        <v>336</v>
      </c>
      <c r="E269" s="189">
        <v>42</v>
      </c>
      <c r="F269" s="189" t="s">
        <v>15</v>
      </c>
      <c r="G269" s="189" t="s">
        <v>343</v>
      </c>
      <c r="H269" s="189" t="s">
        <v>1259</v>
      </c>
      <c r="I269" s="189" t="s">
        <v>4675</v>
      </c>
      <c r="J269" s="189" t="s">
        <v>4676</v>
      </c>
      <c r="K269" s="189" t="s">
        <v>2004</v>
      </c>
      <c r="L269" s="189" t="s">
        <v>2005</v>
      </c>
      <c r="M269" s="130"/>
      <c r="N269" s="130"/>
      <c r="O269" s="157"/>
      <c r="P269" s="130"/>
      <c r="Q269" s="130"/>
      <c r="R269" s="130"/>
      <c r="S269" s="136"/>
      <c r="T269" s="137"/>
      <c r="U269" s="136"/>
      <c r="V269" s="130"/>
      <c r="W269" s="130"/>
      <c r="X269" s="137"/>
      <c r="Y269" s="130"/>
      <c r="Z269" s="130"/>
      <c r="AA269" s="130"/>
      <c r="AB269" s="130"/>
      <c r="AC269" s="130" t="str">
        <f>IF(基本情報登録!$D$10="","",IF(基本情報登録!$D$10='登録データ（男）'!F269,1,0))</f>
        <v/>
      </c>
      <c r="AD269" s="130"/>
    </row>
    <row r="270" spans="1:30" ht="13.5">
      <c r="A270" s="189">
        <v>268</v>
      </c>
      <c r="B270" s="189" t="s">
        <v>1260</v>
      </c>
      <c r="C270" s="189" t="s">
        <v>1261</v>
      </c>
      <c r="D270" s="189" t="s">
        <v>680</v>
      </c>
      <c r="E270" s="189">
        <v>26</v>
      </c>
      <c r="F270" s="189" t="s">
        <v>15</v>
      </c>
      <c r="G270" s="189" t="s">
        <v>343</v>
      </c>
      <c r="H270" s="189" t="s">
        <v>1247</v>
      </c>
      <c r="I270" s="189" t="s">
        <v>4554</v>
      </c>
      <c r="J270" s="189" t="s">
        <v>4677</v>
      </c>
      <c r="K270" s="189" t="s">
        <v>2004</v>
      </c>
      <c r="L270" s="189" t="s">
        <v>2005</v>
      </c>
      <c r="M270" s="130"/>
      <c r="N270" s="130"/>
      <c r="O270" s="157"/>
      <c r="P270" s="130"/>
      <c r="Q270" s="130"/>
      <c r="R270" s="130"/>
      <c r="S270" s="136"/>
      <c r="T270" s="137"/>
      <c r="U270" s="136"/>
      <c r="V270" s="130"/>
      <c r="W270" s="130"/>
      <c r="X270" s="137"/>
      <c r="Y270" s="130"/>
      <c r="Z270" s="130"/>
      <c r="AA270" s="130"/>
      <c r="AB270" s="130"/>
      <c r="AC270" s="130" t="str">
        <f>IF(基本情報登録!$D$10="","",IF(基本情報登録!$D$10='登録データ（男）'!F270,1,0))</f>
        <v/>
      </c>
      <c r="AD270" s="130"/>
    </row>
    <row r="271" spans="1:30" ht="13.5">
      <c r="A271" s="189">
        <v>269</v>
      </c>
      <c r="B271" s="189" t="s">
        <v>1263</v>
      </c>
      <c r="C271" s="189" t="s">
        <v>1264</v>
      </c>
      <c r="D271" s="189" t="s">
        <v>697</v>
      </c>
      <c r="E271" s="189">
        <v>30</v>
      </c>
      <c r="F271" s="189" t="s">
        <v>15</v>
      </c>
      <c r="G271" s="189" t="s">
        <v>343</v>
      </c>
      <c r="H271" s="189" t="s">
        <v>813</v>
      </c>
      <c r="I271" s="189" t="s">
        <v>4678</v>
      </c>
      <c r="J271" s="189" t="s">
        <v>4679</v>
      </c>
      <c r="K271" s="189" t="s">
        <v>2004</v>
      </c>
      <c r="L271" s="189" t="s">
        <v>2005</v>
      </c>
      <c r="M271" s="130"/>
      <c r="N271" s="130"/>
      <c r="O271" s="157"/>
      <c r="P271" s="130"/>
      <c r="Q271" s="130"/>
      <c r="R271" s="130"/>
      <c r="S271" s="136"/>
      <c r="T271" s="137"/>
      <c r="U271" s="136"/>
      <c r="V271" s="130"/>
      <c r="W271" s="130"/>
      <c r="X271" s="137"/>
      <c r="Y271" s="130"/>
      <c r="Z271" s="130"/>
      <c r="AA271" s="130"/>
      <c r="AB271" s="130"/>
      <c r="AC271" s="130" t="str">
        <f>IF(基本情報登録!$D$10="","",IF(基本情報登録!$D$10='登録データ（男）'!F271,1,0))</f>
        <v/>
      </c>
      <c r="AD271" s="130"/>
    </row>
    <row r="272" spans="1:30" ht="13.5">
      <c r="A272" s="189">
        <v>270</v>
      </c>
      <c r="B272" s="189" t="s">
        <v>1266</v>
      </c>
      <c r="C272" s="189" t="s">
        <v>1267</v>
      </c>
      <c r="D272" s="189" t="s">
        <v>354</v>
      </c>
      <c r="E272" s="189">
        <v>41</v>
      </c>
      <c r="F272" s="189" t="s">
        <v>15</v>
      </c>
      <c r="G272" s="189" t="s">
        <v>343</v>
      </c>
      <c r="H272" s="189" t="s">
        <v>1268</v>
      </c>
      <c r="I272" s="189" t="s">
        <v>4680</v>
      </c>
      <c r="J272" s="189" t="s">
        <v>4681</v>
      </c>
      <c r="K272" s="189" t="s">
        <v>2004</v>
      </c>
      <c r="L272" s="189" t="s">
        <v>2005</v>
      </c>
      <c r="M272" s="130"/>
      <c r="N272" s="130"/>
      <c r="O272" s="157"/>
      <c r="P272" s="130"/>
      <c r="Q272" s="130"/>
      <c r="R272" s="130"/>
      <c r="S272" s="136"/>
      <c r="T272" s="137"/>
      <c r="U272" s="136"/>
      <c r="V272" s="130"/>
      <c r="W272" s="130"/>
      <c r="X272" s="137"/>
      <c r="Y272" s="130"/>
      <c r="Z272" s="130"/>
      <c r="AA272" s="130"/>
      <c r="AB272" s="130"/>
      <c r="AC272" s="130" t="str">
        <f>IF(基本情報登録!$D$10="","",IF(基本情報登録!$D$10='登録データ（男）'!F272,1,0))</f>
        <v/>
      </c>
      <c r="AD272" s="130"/>
    </row>
    <row r="273" spans="1:30" ht="13.5">
      <c r="A273" s="189">
        <v>271</v>
      </c>
      <c r="B273" s="189" t="s">
        <v>1269</v>
      </c>
      <c r="C273" s="189" t="s">
        <v>1270</v>
      </c>
      <c r="D273" s="189" t="s">
        <v>349</v>
      </c>
      <c r="E273" s="189">
        <v>46</v>
      </c>
      <c r="F273" s="189" t="s">
        <v>15</v>
      </c>
      <c r="G273" s="189" t="s">
        <v>343</v>
      </c>
      <c r="H273" s="189" t="s">
        <v>1271</v>
      </c>
      <c r="I273" s="189" t="s">
        <v>4682</v>
      </c>
      <c r="J273" s="189" t="s">
        <v>4562</v>
      </c>
      <c r="K273" s="189" t="s">
        <v>2004</v>
      </c>
      <c r="L273" s="189" t="s">
        <v>2005</v>
      </c>
      <c r="M273" s="130"/>
      <c r="N273" s="130"/>
      <c r="O273" s="157"/>
      <c r="P273" s="130"/>
      <c r="Q273" s="130"/>
      <c r="R273" s="130"/>
      <c r="S273" s="136"/>
      <c r="T273" s="137"/>
      <c r="U273" s="136"/>
      <c r="V273" s="130"/>
      <c r="W273" s="130"/>
      <c r="X273" s="137"/>
      <c r="Y273" s="130"/>
      <c r="Z273" s="130"/>
      <c r="AA273" s="130"/>
      <c r="AB273" s="130"/>
      <c r="AC273" s="130" t="str">
        <f>IF(基本情報登録!$D$10="","",IF(基本情報登録!$D$10='登録データ（男）'!F273,1,0))</f>
        <v/>
      </c>
      <c r="AD273" s="130"/>
    </row>
    <row r="274" spans="1:30" ht="13.5">
      <c r="A274" s="189">
        <v>272</v>
      </c>
      <c r="B274" s="189" t="s">
        <v>2462</v>
      </c>
      <c r="C274" s="189" t="s">
        <v>2463</v>
      </c>
      <c r="D274" s="189" t="s">
        <v>669</v>
      </c>
      <c r="E274" s="189">
        <v>13</v>
      </c>
      <c r="F274" s="189" t="s">
        <v>15</v>
      </c>
      <c r="G274" s="189" t="s">
        <v>350</v>
      </c>
      <c r="H274" s="189" t="s">
        <v>2464</v>
      </c>
      <c r="I274" s="189" t="s">
        <v>4683</v>
      </c>
      <c r="J274" s="189" t="s">
        <v>4449</v>
      </c>
      <c r="K274" s="189" t="s">
        <v>2004</v>
      </c>
      <c r="L274" s="189" t="s">
        <v>2005</v>
      </c>
      <c r="M274" s="130"/>
      <c r="N274" s="130"/>
      <c r="O274" s="157"/>
      <c r="P274" s="130"/>
      <c r="Q274" s="130"/>
      <c r="R274" s="130"/>
      <c r="S274" s="136"/>
      <c r="T274" s="137"/>
      <c r="U274" s="136"/>
      <c r="V274" s="130"/>
      <c r="W274" s="130"/>
      <c r="X274" s="137"/>
      <c r="Y274" s="130"/>
      <c r="Z274" s="130"/>
      <c r="AA274" s="130"/>
      <c r="AB274" s="130"/>
      <c r="AC274" s="130" t="str">
        <f>IF(基本情報登録!$D$10="","",IF(基本情報登録!$D$10='登録データ（男）'!F274,1,0))</f>
        <v/>
      </c>
      <c r="AD274" s="130"/>
    </row>
    <row r="275" spans="1:30" ht="13.5">
      <c r="A275" s="189">
        <v>273</v>
      </c>
      <c r="B275" s="189" t="s">
        <v>2465</v>
      </c>
      <c r="C275" s="189" t="s">
        <v>2466</v>
      </c>
      <c r="D275" s="189" t="s">
        <v>594</v>
      </c>
      <c r="E275" s="189">
        <v>28</v>
      </c>
      <c r="F275" s="189" t="s">
        <v>15</v>
      </c>
      <c r="G275" s="189" t="s">
        <v>350</v>
      </c>
      <c r="H275" s="189" t="s">
        <v>2452</v>
      </c>
      <c r="I275" s="189" t="s">
        <v>4684</v>
      </c>
      <c r="J275" s="189" t="s">
        <v>4685</v>
      </c>
      <c r="K275" s="189" t="s">
        <v>2004</v>
      </c>
      <c r="L275" s="189" t="s">
        <v>2005</v>
      </c>
      <c r="M275" s="130"/>
      <c r="N275" s="130"/>
      <c r="O275" s="157"/>
      <c r="P275" s="130"/>
      <c r="Q275" s="130"/>
      <c r="R275" s="130"/>
      <c r="S275" s="136"/>
      <c r="T275" s="137"/>
      <c r="U275" s="136"/>
      <c r="V275" s="130"/>
      <c r="W275" s="130"/>
      <c r="X275" s="137"/>
      <c r="Y275" s="130"/>
      <c r="Z275" s="130"/>
      <c r="AA275" s="130"/>
      <c r="AB275" s="130"/>
      <c r="AC275" s="130" t="str">
        <f>IF(基本情報登録!$D$10="","",IF(基本情報登録!$D$10='登録データ（男）'!F275,1,0))</f>
        <v/>
      </c>
      <c r="AD275" s="130"/>
    </row>
    <row r="276" spans="1:30" ht="13.5">
      <c r="A276" s="189">
        <v>274</v>
      </c>
      <c r="B276" s="189" t="s">
        <v>2467</v>
      </c>
      <c r="C276" s="189" t="s">
        <v>2468</v>
      </c>
      <c r="D276" s="189" t="s">
        <v>512</v>
      </c>
      <c r="E276" s="189">
        <v>22</v>
      </c>
      <c r="F276" s="189" t="s">
        <v>15</v>
      </c>
      <c r="G276" s="189" t="s">
        <v>350</v>
      </c>
      <c r="H276" s="189" t="s">
        <v>2469</v>
      </c>
      <c r="I276" s="189" t="s">
        <v>4686</v>
      </c>
      <c r="J276" s="189" t="s">
        <v>4455</v>
      </c>
      <c r="K276" s="189" t="s">
        <v>2004</v>
      </c>
      <c r="L276" s="189" t="s">
        <v>2005</v>
      </c>
      <c r="M276" s="130"/>
      <c r="N276" s="130"/>
      <c r="O276" s="157"/>
      <c r="P276" s="130"/>
      <c r="Q276" s="130"/>
      <c r="R276" s="130"/>
      <c r="S276" s="136"/>
      <c r="T276" s="137"/>
      <c r="U276" s="136"/>
      <c r="V276" s="130"/>
      <c r="W276" s="130"/>
      <c r="X276" s="137"/>
      <c r="Y276" s="130"/>
      <c r="Z276" s="130"/>
      <c r="AA276" s="130"/>
      <c r="AB276" s="130"/>
      <c r="AC276" s="130" t="str">
        <f>IF(基本情報登録!$D$10="","",IF(基本情報登録!$D$10='登録データ（男）'!F276,1,0))</f>
        <v/>
      </c>
      <c r="AD276" s="130"/>
    </row>
    <row r="277" spans="1:30" ht="13.5">
      <c r="A277" s="189">
        <v>275</v>
      </c>
      <c r="B277" s="189" t="s">
        <v>2470</v>
      </c>
      <c r="C277" s="189" t="s">
        <v>2471</v>
      </c>
      <c r="D277" s="189" t="s">
        <v>338</v>
      </c>
      <c r="E277" s="189">
        <v>44</v>
      </c>
      <c r="F277" s="189" t="s">
        <v>15</v>
      </c>
      <c r="G277" s="189" t="s">
        <v>350</v>
      </c>
      <c r="H277" s="189" t="s">
        <v>2472</v>
      </c>
      <c r="I277" s="189" t="s">
        <v>4687</v>
      </c>
      <c r="J277" s="189" t="s">
        <v>4688</v>
      </c>
      <c r="K277" s="189" t="s">
        <v>2004</v>
      </c>
      <c r="L277" s="189" t="s">
        <v>2005</v>
      </c>
      <c r="M277" s="130"/>
      <c r="N277" s="130"/>
      <c r="O277" s="157"/>
      <c r="P277" s="130"/>
      <c r="Q277" s="130"/>
      <c r="R277" s="130"/>
      <c r="S277" s="136"/>
      <c r="T277" s="137"/>
      <c r="U277" s="136"/>
      <c r="V277" s="130"/>
      <c r="W277" s="130"/>
      <c r="X277" s="137"/>
      <c r="Y277" s="130"/>
      <c r="Z277" s="130"/>
      <c r="AA277" s="130"/>
      <c r="AB277" s="130"/>
      <c r="AC277" s="130" t="str">
        <f>IF(基本情報登録!$D$10="","",IF(基本情報登録!$D$10='登録データ（男）'!F277,1,0))</f>
        <v/>
      </c>
      <c r="AD277" s="130"/>
    </row>
    <row r="278" spans="1:30" ht="13.5">
      <c r="A278" s="189">
        <v>276</v>
      </c>
      <c r="B278" s="189" t="s">
        <v>2473</v>
      </c>
      <c r="C278" s="189" t="s">
        <v>2474</v>
      </c>
      <c r="D278" s="189" t="s">
        <v>465</v>
      </c>
      <c r="E278" s="189">
        <v>34</v>
      </c>
      <c r="F278" s="189" t="s">
        <v>15</v>
      </c>
      <c r="G278" s="189" t="s">
        <v>350</v>
      </c>
      <c r="H278" s="189" t="s">
        <v>2475</v>
      </c>
      <c r="I278" s="189" t="s">
        <v>4689</v>
      </c>
      <c r="J278" s="189" t="s">
        <v>4690</v>
      </c>
      <c r="K278" s="189" t="s">
        <v>2004</v>
      </c>
      <c r="L278" s="189" t="s">
        <v>2005</v>
      </c>
      <c r="M278" s="130"/>
      <c r="N278" s="130"/>
      <c r="O278" s="157"/>
      <c r="P278" s="130"/>
      <c r="Q278" s="130"/>
      <c r="R278" s="130"/>
      <c r="S278" s="136"/>
      <c r="T278" s="137"/>
      <c r="U278" s="136"/>
      <c r="V278" s="130"/>
      <c r="W278" s="130"/>
      <c r="X278" s="137"/>
      <c r="Y278" s="130"/>
      <c r="Z278" s="130"/>
      <c r="AA278" s="130"/>
      <c r="AB278" s="130"/>
      <c r="AC278" s="130" t="str">
        <f>IF(基本情報登録!$D$10="","",IF(基本情報登録!$D$10='登録データ（男）'!F278,1,0))</f>
        <v/>
      </c>
      <c r="AD278" s="130"/>
    </row>
    <row r="279" spans="1:30" ht="13.5">
      <c r="A279" s="189">
        <v>277</v>
      </c>
      <c r="B279" s="189" t="s">
        <v>2476</v>
      </c>
      <c r="C279" s="189" t="s">
        <v>2477</v>
      </c>
      <c r="D279" s="189" t="s">
        <v>2478</v>
      </c>
      <c r="E279" s="189" t="s">
        <v>2479</v>
      </c>
      <c r="F279" s="189" t="s">
        <v>15</v>
      </c>
      <c r="G279" s="189" t="s">
        <v>350</v>
      </c>
      <c r="H279" s="189" t="s">
        <v>2480</v>
      </c>
      <c r="I279" s="189" t="s">
        <v>4691</v>
      </c>
      <c r="J279" s="189" t="s">
        <v>4692</v>
      </c>
      <c r="K279" s="189" t="s">
        <v>2004</v>
      </c>
      <c r="L279" s="189" t="s">
        <v>2005</v>
      </c>
      <c r="M279" s="130"/>
      <c r="N279" s="130"/>
      <c r="O279" s="157"/>
      <c r="P279" s="130"/>
      <c r="Q279" s="130"/>
      <c r="R279" s="130"/>
      <c r="S279" s="136"/>
      <c r="T279" s="137"/>
      <c r="U279" s="136"/>
      <c r="V279" s="130"/>
      <c r="W279" s="130"/>
      <c r="X279" s="137"/>
      <c r="Y279" s="130"/>
      <c r="Z279" s="130"/>
      <c r="AA279" s="130"/>
      <c r="AB279" s="130"/>
      <c r="AC279" s="130" t="str">
        <f>IF(基本情報登録!$D$10="","",IF(基本情報登録!$D$10='登録データ（男）'!F279,1,0))</f>
        <v/>
      </c>
      <c r="AD279" s="130"/>
    </row>
    <row r="280" spans="1:30" ht="13.5">
      <c r="A280" s="189">
        <v>278</v>
      </c>
      <c r="B280" s="189" t="s">
        <v>2482</v>
      </c>
      <c r="C280" s="189" t="s">
        <v>2483</v>
      </c>
      <c r="D280" s="189" t="s">
        <v>334</v>
      </c>
      <c r="E280" s="189">
        <v>40</v>
      </c>
      <c r="F280" s="189" t="s">
        <v>15</v>
      </c>
      <c r="G280" s="189" t="s">
        <v>350</v>
      </c>
      <c r="H280" s="189" t="s">
        <v>2484</v>
      </c>
      <c r="I280" s="189" t="s">
        <v>4693</v>
      </c>
      <c r="J280" s="189" t="s">
        <v>4694</v>
      </c>
      <c r="K280" s="189" t="s">
        <v>2004</v>
      </c>
      <c r="L280" s="189" t="s">
        <v>2005</v>
      </c>
      <c r="M280" s="130"/>
      <c r="N280" s="130"/>
      <c r="O280" s="157"/>
      <c r="P280" s="130"/>
      <c r="Q280" s="130"/>
      <c r="R280" s="130"/>
      <c r="S280" s="136"/>
      <c r="T280" s="137"/>
      <c r="U280" s="136"/>
      <c r="V280" s="130"/>
      <c r="W280" s="130"/>
      <c r="X280" s="137"/>
      <c r="Y280" s="130"/>
      <c r="Z280" s="130"/>
      <c r="AA280" s="130"/>
      <c r="AB280" s="130"/>
      <c r="AC280" s="130" t="str">
        <f>IF(基本情報登録!$D$10="","",IF(基本情報登録!$D$10='登録データ（男）'!F280,1,0))</f>
        <v/>
      </c>
      <c r="AD280" s="130"/>
    </row>
    <row r="281" spans="1:30" ht="13.5">
      <c r="A281" s="189">
        <v>279</v>
      </c>
      <c r="B281" s="189" t="s">
        <v>2485</v>
      </c>
      <c r="C281" s="189" t="s">
        <v>2486</v>
      </c>
      <c r="D281" s="189" t="s">
        <v>487</v>
      </c>
      <c r="E281" s="189">
        <v>14</v>
      </c>
      <c r="F281" s="189" t="s">
        <v>15</v>
      </c>
      <c r="G281" s="189" t="s">
        <v>350</v>
      </c>
      <c r="H281" s="189" t="s">
        <v>2487</v>
      </c>
      <c r="I281" s="189" t="s">
        <v>4374</v>
      </c>
      <c r="J281" s="189" t="s">
        <v>4695</v>
      </c>
      <c r="K281" s="189" t="s">
        <v>2004</v>
      </c>
      <c r="L281" s="189" t="s">
        <v>2005</v>
      </c>
      <c r="M281" s="130"/>
      <c r="N281" s="130"/>
      <c r="O281" s="157"/>
      <c r="P281" s="130"/>
      <c r="Q281" s="130"/>
      <c r="R281" s="130"/>
      <c r="S281" s="136"/>
      <c r="T281" s="137"/>
      <c r="U281" s="136"/>
      <c r="V281" s="130"/>
      <c r="W281" s="130"/>
      <c r="X281" s="137"/>
      <c r="Y281" s="130"/>
      <c r="Z281" s="130"/>
      <c r="AA281" s="130"/>
      <c r="AB281" s="130"/>
      <c r="AC281" s="130" t="str">
        <f>IF(基本情報登録!$D$10="","",IF(基本情報登録!$D$10='登録データ（男）'!F281,1,0))</f>
        <v/>
      </c>
      <c r="AD281" s="130"/>
    </row>
    <row r="282" spans="1:30" ht="13.5">
      <c r="A282" s="189">
        <v>280</v>
      </c>
      <c r="B282" s="189" t="s">
        <v>2488</v>
      </c>
      <c r="C282" s="189" t="s">
        <v>2489</v>
      </c>
      <c r="D282" s="189" t="s">
        <v>1725</v>
      </c>
      <c r="E282" s="189">
        <v>29</v>
      </c>
      <c r="F282" s="189" t="s">
        <v>15</v>
      </c>
      <c r="G282" s="189" t="s">
        <v>350</v>
      </c>
      <c r="H282" s="189" t="s">
        <v>2490</v>
      </c>
      <c r="I282" s="189" t="s">
        <v>4696</v>
      </c>
      <c r="J282" s="189" t="s">
        <v>4299</v>
      </c>
      <c r="K282" s="189" t="s">
        <v>2004</v>
      </c>
      <c r="L282" s="189" t="s">
        <v>2005</v>
      </c>
      <c r="M282" s="130"/>
      <c r="N282" s="130"/>
      <c r="O282" s="157"/>
      <c r="P282" s="130"/>
      <c r="Q282" s="130"/>
      <c r="R282" s="130"/>
      <c r="S282" s="136"/>
      <c r="T282" s="137"/>
      <c r="U282" s="136"/>
      <c r="V282" s="130"/>
      <c r="W282" s="130"/>
      <c r="X282" s="137"/>
      <c r="Y282" s="130"/>
      <c r="Z282" s="130"/>
      <c r="AA282" s="130"/>
      <c r="AB282" s="130"/>
      <c r="AC282" s="130" t="str">
        <f>IF(基本情報登録!$D$10="","",IF(基本情報登録!$D$10='登録データ（男）'!F282,1,0))</f>
        <v/>
      </c>
      <c r="AD282" s="130"/>
    </row>
    <row r="283" spans="1:30" ht="13.5">
      <c r="A283" s="189">
        <v>281</v>
      </c>
      <c r="B283" s="189" t="s">
        <v>2491</v>
      </c>
      <c r="C283" s="189" t="s">
        <v>2492</v>
      </c>
      <c r="D283" s="189" t="s">
        <v>938</v>
      </c>
      <c r="E283" s="189">
        <v>15</v>
      </c>
      <c r="F283" s="189" t="s">
        <v>15</v>
      </c>
      <c r="G283" s="189" t="s">
        <v>350</v>
      </c>
      <c r="H283" s="189" t="s">
        <v>2493</v>
      </c>
      <c r="I283" s="189" t="s">
        <v>4697</v>
      </c>
      <c r="J283" s="189" t="s">
        <v>4698</v>
      </c>
      <c r="K283" s="189" t="s">
        <v>2004</v>
      </c>
      <c r="L283" s="189" t="s">
        <v>2005</v>
      </c>
      <c r="M283" s="130"/>
      <c r="N283" s="130"/>
      <c r="O283" s="157"/>
      <c r="P283" s="130"/>
      <c r="Q283" s="130"/>
      <c r="R283" s="130"/>
      <c r="S283" s="136"/>
      <c r="T283" s="137"/>
      <c r="U283" s="136"/>
      <c r="V283" s="130"/>
      <c r="W283" s="130"/>
      <c r="X283" s="137"/>
      <c r="Y283" s="130"/>
      <c r="Z283" s="130"/>
      <c r="AA283" s="130"/>
      <c r="AB283" s="130"/>
      <c r="AC283" s="130" t="str">
        <f>IF(基本情報登録!$D$10="","",IF(基本情報登録!$D$10='登録データ（男）'!F283,1,0))</f>
        <v/>
      </c>
      <c r="AD283" s="130"/>
    </row>
    <row r="284" spans="1:30" ht="13.5">
      <c r="A284" s="189">
        <v>282</v>
      </c>
      <c r="B284" s="189" t="s">
        <v>2494</v>
      </c>
      <c r="C284" s="189" t="s">
        <v>2495</v>
      </c>
      <c r="D284" s="189" t="s">
        <v>374</v>
      </c>
      <c r="E284" s="189">
        <v>45</v>
      </c>
      <c r="F284" s="189" t="s">
        <v>15</v>
      </c>
      <c r="G284" s="189" t="s">
        <v>350</v>
      </c>
      <c r="H284" s="189" t="s">
        <v>2496</v>
      </c>
      <c r="I284" s="189" t="s">
        <v>4699</v>
      </c>
      <c r="J284" s="189" t="s">
        <v>4700</v>
      </c>
      <c r="K284" s="189" t="s">
        <v>2004</v>
      </c>
      <c r="L284" s="189" t="s">
        <v>2005</v>
      </c>
      <c r="M284" s="130"/>
      <c r="N284" s="130"/>
      <c r="O284" s="157"/>
      <c r="P284" s="130"/>
      <c r="Q284" s="130"/>
      <c r="R284" s="130"/>
      <c r="S284" s="136"/>
      <c r="T284" s="137"/>
      <c r="U284" s="136"/>
      <c r="V284" s="130"/>
      <c r="W284" s="130"/>
      <c r="X284" s="137"/>
      <c r="Y284" s="130"/>
      <c r="Z284" s="130"/>
      <c r="AA284" s="130"/>
      <c r="AB284" s="130"/>
      <c r="AC284" s="130" t="str">
        <f>IF(基本情報登録!$D$10="","",IF(基本情報登録!$D$10='登録データ（男）'!F284,1,0))</f>
        <v/>
      </c>
      <c r="AD284" s="130"/>
    </row>
    <row r="285" spans="1:30" ht="13.5">
      <c r="A285" s="189">
        <v>283</v>
      </c>
      <c r="B285" s="189" t="s">
        <v>2497</v>
      </c>
      <c r="C285" s="189" t="s">
        <v>2498</v>
      </c>
      <c r="D285" s="189" t="s">
        <v>338</v>
      </c>
      <c r="E285" s="189">
        <v>44</v>
      </c>
      <c r="F285" s="189" t="s">
        <v>15</v>
      </c>
      <c r="G285" s="189" t="s">
        <v>350</v>
      </c>
      <c r="H285" s="189" t="s">
        <v>2499</v>
      </c>
      <c r="I285" s="189" t="s">
        <v>4701</v>
      </c>
      <c r="J285" s="189" t="s">
        <v>4702</v>
      </c>
      <c r="K285" s="189" t="s">
        <v>2004</v>
      </c>
      <c r="L285" s="189" t="s">
        <v>2005</v>
      </c>
      <c r="M285" s="130"/>
      <c r="N285" s="130"/>
      <c r="O285" s="157"/>
      <c r="P285" s="130"/>
      <c r="Q285" s="130"/>
      <c r="R285" s="130"/>
      <c r="S285" s="136"/>
      <c r="T285" s="137"/>
      <c r="U285" s="136"/>
      <c r="V285" s="130"/>
      <c r="W285" s="130"/>
      <c r="X285" s="137"/>
      <c r="Y285" s="130"/>
      <c r="Z285" s="130"/>
      <c r="AA285" s="130"/>
      <c r="AB285" s="130"/>
      <c r="AC285" s="130" t="str">
        <f>IF(基本情報登録!$D$10="","",IF(基本情報登録!$D$10='登録データ（男）'!F285,1,0))</f>
        <v/>
      </c>
      <c r="AD285" s="130"/>
    </row>
    <row r="286" spans="1:30" ht="13.5">
      <c r="A286" s="189">
        <v>284</v>
      </c>
      <c r="B286" s="189" t="s">
        <v>2500</v>
      </c>
      <c r="C286" s="189" t="s">
        <v>2501</v>
      </c>
      <c r="D286" s="189" t="s">
        <v>349</v>
      </c>
      <c r="E286" s="189">
        <v>46</v>
      </c>
      <c r="F286" s="189" t="s">
        <v>15</v>
      </c>
      <c r="G286" s="189" t="s">
        <v>350</v>
      </c>
      <c r="H286" s="189" t="s">
        <v>2502</v>
      </c>
      <c r="I286" s="189" t="s">
        <v>4703</v>
      </c>
      <c r="J286" s="189" t="s">
        <v>4310</v>
      </c>
      <c r="K286" s="189" t="s">
        <v>2004</v>
      </c>
      <c r="L286" s="189" t="s">
        <v>2005</v>
      </c>
      <c r="M286" s="130"/>
      <c r="N286" s="130"/>
      <c r="O286" s="157"/>
      <c r="P286" s="130"/>
      <c r="Q286" s="130"/>
      <c r="R286" s="130"/>
      <c r="S286" s="136"/>
      <c r="T286" s="137"/>
      <c r="U286" s="136"/>
      <c r="V286" s="130"/>
      <c r="W286" s="130"/>
      <c r="X286" s="137"/>
      <c r="Y286" s="130"/>
      <c r="Z286" s="130"/>
      <c r="AA286" s="130"/>
      <c r="AB286" s="130"/>
      <c r="AC286" s="130" t="str">
        <f>IF(基本情報登録!$D$10="","",IF(基本情報登録!$D$10='登録データ（男）'!F286,1,0))</f>
        <v/>
      </c>
      <c r="AD286" s="130"/>
    </row>
    <row r="287" spans="1:30" ht="13.5">
      <c r="A287" s="189">
        <v>285</v>
      </c>
      <c r="B287" s="189" t="s">
        <v>2503</v>
      </c>
      <c r="C287" s="189" t="s">
        <v>2504</v>
      </c>
      <c r="D287" s="189" t="s">
        <v>349</v>
      </c>
      <c r="E287" s="189">
        <v>46</v>
      </c>
      <c r="F287" s="189" t="s">
        <v>15</v>
      </c>
      <c r="G287" s="189" t="s">
        <v>350</v>
      </c>
      <c r="H287" s="189" t="s">
        <v>2505</v>
      </c>
      <c r="I287" s="189" t="s">
        <v>4704</v>
      </c>
      <c r="J287" s="189" t="s">
        <v>4390</v>
      </c>
      <c r="K287" s="189" t="s">
        <v>2004</v>
      </c>
      <c r="L287" s="189" t="s">
        <v>2005</v>
      </c>
      <c r="M287" s="130"/>
      <c r="N287" s="130"/>
      <c r="O287" s="157"/>
      <c r="P287" s="130"/>
      <c r="Q287" s="130"/>
      <c r="R287" s="130"/>
      <c r="S287" s="136"/>
      <c r="T287" s="137"/>
      <c r="U287" s="136"/>
      <c r="V287" s="130"/>
      <c r="W287" s="130"/>
      <c r="X287" s="137"/>
      <c r="Y287" s="130"/>
      <c r="Z287" s="130"/>
      <c r="AA287" s="130"/>
      <c r="AB287" s="130"/>
      <c r="AC287" s="130" t="str">
        <f>IF(基本情報登録!$D$10="","",IF(基本情報登録!$D$10='登録データ（男）'!F287,1,0))</f>
        <v/>
      </c>
      <c r="AD287" s="130"/>
    </row>
    <row r="288" spans="1:30" ht="13.5">
      <c r="A288" s="189">
        <v>286</v>
      </c>
      <c r="B288" s="189" t="s">
        <v>2506</v>
      </c>
      <c r="C288" s="189" t="s">
        <v>2507</v>
      </c>
      <c r="D288" s="189" t="s">
        <v>347</v>
      </c>
      <c r="E288" s="189">
        <v>43</v>
      </c>
      <c r="F288" s="189" t="s">
        <v>15</v>
      </c>
      <c r="G288" s="189" t="s">
        <v>350</v>
      </c>
      <c r="H288" s="189" t="s">
        <v>2290</v>
      </c>
      <c r="I288" s="189" t="s">
        <v>4705</v>
      </c>
      <c r="J288" s="189" t="s">
        <v>4414</v>
      </c>
      <c r="K288" s="189" t="s">
        <v>2004</v>
      </c>
      <c r="L288" s="189" t="s">
        <v>2005</v>
      </c>
      <c r="M288" s="130"/>
      <c r="N288" s="130"/>
      <c r="O288" s="157"/>
      <c r="P288" s="130"/>
      <c r="Q288" s="130"/>
      <c r="R288" s="130"/>
      <c r="S288" s="136"/>
      <c r="T288" s="137"/>
      <c r="U288" s="136"/>
      <c r="V288" s="130"/>
      <c r="W288" s="130"/>
      <c r="X288" s="137"/>
      <c r="Y288" s="130"/>
      <c r="Z288" s="130"/>
      <c r="AA288" s="130"/>
      <c r="AB288" s="130"/>
      <c r="AC288" s="130" t="str">
        <f>IF(基本情報登録!$D$10="","",IF(基本情報登録!$D$10='登録データ（男）'!F288,1,0))</f>
        <v/>
      </c>
      <c r="AD288" s="130"/>
    </row>
    <row r="289" spans="1:30" ht="13.5">
      <c r="A289" s="189">
        <v>287</v>
      </c>
      <c r="B289" s="189" t="s">
        <v>2508</v>
      </c>
      <c r="C289" s="189" t="s">
        <v>2509</v>
      </c>
      <c r="D289" s="189" t="s">
        <v>338</v>
      </c>
      <c r="E289" s="189">
        <v>44</v>
      </c>
      <c r="F289" s="189" t="s">
        <v>15</v>
      </c>
      <c r="G289" s="189" t="s">
        <v>350</v>
      </c>
      <c r="H289" s="189" t="s">
        <v>2113</v>
      </c>
      <c r="I289" s="189" t="s">
        <v>4646</v>
      </c>
      <c r="J289" s="189" t="s">
        <v>4293</v>
      </c>
      <c r="K289" s="189" t="s">
        <v>2004</v>
      </c>
      <c r="L289" s="189" t="s">
        <v>2005</v>
      </c>
      <c r="M289" s="130"/>
      <c r="N289" s="130"/>
      <c r="O289" s="157"/>
      <c r="P289" s="130"/>
      <c r="Q289" s="130"/>
      <c r="R289" s="130"/>
      <c r="S289" s="136"/>
      <c r="T289" s="137"/>
      <c r="U289" s="136"/>
      <c r="V289" s="130"/>
      <c r="W289" s="130"/>
      <c r="X289" s="137"/>
      <c r="Y289" s="130"/>
      <c r="Z289" s="130"/>
      <c r="AA289" s="130"/>
      <c r="AB289" s="130"/>
      <c r="AC289" s="130" t="str">
        <f>IF(基本情報登録!$D$10="","",IF(基本情報登録!$D$10='登録データ（男）'!F289,1,0))</f>
        <v/>
      </c>
      <c r="AD289" s="130"/>
    </row>
    <row r="290" spans="1:30" ht="13.5">
      <c r="A290" s="189">
        <v>288</v>
      </c>
      <c r="B290" s="189" t="s">
        <v>2510</v>
      </c>
      <c r="C290" s="189" t="s">
        <v>2511</v>
      </c>
      <c r="D290" s="189" t="s">
        <v>334</v>
      </c>
      <c r="E290" s="189">
        <v>40</v>
      </c>
      <c r="F290" s="189" t="s">
        <v>15</v>
      </c>
      <c r="G290" s="189" t="s">
        <v>350</v>
      </c>
      <c r="H290" s="189" t="s">
        <v>2512</v>
      </c>
      <c r="I290" s="189" t="s">
        <v>4706</v>
      </c>
      <c r="J290" s="189" t="s">
        <v>4707</v>
      </c>
      <c r="K290" s="189" t="s">
        <v>2004</v>
      </c>
      <c r="L290" s="189" t="s">
        <v>2005</v>
      </c>
      <c r="M290" s="130"/>
      <c r="N290" s="130"/>
      <c r="O290" s="157"/>
      <c r="P290" s="130"/>
      <c r="Q290" s="130"/>
      <c r="R290" s="130"/>
      <c r="S290" s="136"/>
      <c r="T290" s="137"/>
      <c r="U290" s="136"/>
      <c r="V290" s="130"/>
      <c r="W290" s="130"/>
      <c r="X290" s="137"/>
      <c r="Y290" s="130"/>
      <c r="Z290" s="130"/>
      <c r="AA290" s="130"/>
      <c r="AB290" s="130"/>
      <c r="AC290" s="130" t="str">
        <f>IF(基本情報登録!$D$10="","",IF(基本情報登録!$D$10='登録データ（男）'!F290,1,0))</f>
        <v/>
      </c>
      <c r="AD290" s="130"/>
    </row>
    <row r="291" spans="1:30" ht="13.5">
      <c r="A291" s="189">
        <v>289</v>
      </c>
      <c r="B291" s="189" t="s">
        <v>2513</v>
      </c>
      <c r="C291" s="189" t="s">
        <v>2514</v>
      </c>
      <c r="D291" s="189" t="s">
        <v>594</v>
      </c>
      <c r="E291" s="189">
        <v>28</v>
      </c>
      <c r="F291" s="189" t="s">
        <v>15</v>
      </c>
      <c r="G291" s="189" t="s">
        <v>350</v>
      </c>
      <c r="H291" s="189" t="s">
        <v>2124</v>
      </c>
      <c r="I291" s="189" t="s">
        <v>4348</v>
      </c>
      <c r="J291" s="189" t="s">
        <v>4323</v>
      </c>
      <c r="K291" s="189" t="s">
        <v>2004</v>
      </c>
      <c r="L291" s="189" t="s">
        <v>2005</v>
      </c>
      <c r="M291" s="130"/>
      <c r="N291" s="130"/>
      <c r="O291" s="157"/>
      <c r="P291" s="130"/>
      <c r="Q291" s="130"/>
      <c r="R291" s="130"/>
      <c r="S291" s="136"/>
      <c r="T291" s="137"/>
      <c r="U291" s="136"/>
      <c r="V291" s="130"/>
      <c r="W291" s="130"/>
      <c r="X291" s="137"/>
      <c r="Y291" s="130"/>
      <c r="Z291" s="130"/>
      <c r="AA291" s="130"/>
      <c r="AB291" s="130"/>
      <c r="AC291" s="130" t="str">
        <f>IF(基本情報登録!$D$10="","",IF(基本情報登録!$D$10='登録データ（男）'!F291,1,0))</f>
        <v/>
      </c>
      <c r="AD291" s="130"/>
    </row>
    <row r="292" spans="1:30" ht="13.5">
      <c r="A292" s="189">
        <v>290</v>
      </c>
      <c r="B292" s="189" t="s">
        <v>2515</v>
      </c>
      <c r="C292" s="189" t="s">
        <v>2516</v>
      </c>
      <c r="D292" s="189" t="s">
        <v>594</v>
      </c>
      <c r="E292" s="189">
        <v>28</v>
      </c>
      <c r="F292" s="189" t="s">
        <v>15</v>
      </c>
      <c r="G292" s="189" t="s">
        <v>350</v>
      </c>
      <c r="H292" s="189" t="s">
        <v>2238</v>
      </c>
      <c r="I292" s="189" t="s">
        <v>4708</v>
      </c>
      <c r="J292" s="189" t="s">
        <v>4709</v>
      </c>
      <c r="K292" s="189" t="s">
        <v>2004</v>
      </c>
      <c r="L292" s="189" t="s">
        <v>2005</v>
      </c>
      <c r="M292" s="130"/>
      <c r="N292" s="130"/>
      <c r="O292" s="157"/>
      <c r="P292" s="130"/>
      <c r="Q292" s="130"/>
      <c r="R292" s="130"/>
      <c r="S292" s="136"/>
      <c r="T292" s="137"/>
      <c r="U292" s="136"/>
      <c r="V292" s="130"/>
      <c r="W292" s="130"/>
      <c r="X292" s="137"/>
      <c r="Y292" s="130"/>
      <c r="Z292" s="130"/>
      <c r="AA292" s="130"/>
      <c r="AB292" s="130"/>
      <c r="AC292" s="130" t="str">
        <f>IF(基本情報登録!$D$10="","",IF(基本情報登録!$D$10='登録データ（男）'!F292,1,0))</f>
        <v/>
      </c>
      <c r="AD292" s="130"/>
    </row>
    <row r="293" spans="1:30" ht="13.5">
      <c r="A293" s="189">
        <v>291</v>
      </c>
      <c r="B293" s="189" t="s">
        <v>2517</v>
      </c>
      <c r="C293" s="189" t="s">
        <v>1037</v>
      </c>
      <c r="D293" s="189" t="s">
        <v>336</v>
      </c>
      <c r="E293" s="189">
        <v>42</v>
      </c>
      <c r="F293" s="189" t="s">
        <v>15</v>
      </c>
      <c r="G293" s="189" t="s">
        <v>350</v>
      </c>
      <c r="H293" s="189" t="s">
        <v>2518</v>
      </c>
      <c r="I293" s="189" t="s">
        <v>4331</v>
      </c>
      <c r="J293" s="189" t="s">
        <v>4710</v>
      </c>
      <c r="K293" s="189" t="s">
        <v>2004</v>
      </c>
      <c r="L293" s="189" t="s">
        <v>2005</v>
      </c>
      <c r="M293" s="130"/>
      <c r="N293" s="130"/>
      <c r="O293" s="157"/>
      <c r="P293" s="130"/>
      <c r="Q293" s="130"/>
      <c r="R293" s="130"/>
      <c r="S293" s="136"/>
      <c r="T293" s="137"/>
      <c r="U293" s="136"/>
      <c r="V293" s="130"/>
      <c r="W293" s="130"/>
      <c r="X293" s="137"/>
      <c r="Y293" s="130"/>
      <c r="Z293" s="130"/>
      <c r="AA293" s="130"/>
      <c r="AB293" s="130"/>
      <c r="AC293" s="130" t="str">
        <f>IF(基本情報登録!$D$10="","",IF(基本情報登録!$D$10='登録データ（男）'!F293,1,0))</f>
        <v/>
      </c>
      <c r="AD293" s="130"/>
    </row>
    <row r="294" spans="1:30" ht="13.5">
      <c r="A294" s="189">
        <v>292</v>
      </c>
      <c r="B294" s="189" t="s">
        <v>2519</v>
      </c>
      <c r="C294" s="189" t="s">
        <v>2520</v>
      </c>
      <c r="D294" s="189" t="s">
        <v>349</v>
      </c>
      <c r="E294" s="189">
        <v>46</v>
      </c>
      <c r="F294" s="189" t="s">
        <v>15</v>
      </c>
      <c r="G294" s="189" t="s">
        <v>350</v>
      </c>
      <c r="H294" s="189" t="s">
        <v>2521</v>
      </c>
      <c r="I294" s="189" t="s">
        <v>4366</v>
      </c>
      <c r="J294" s="189" t="s">
        <v>4711</v>
      </c>
      <c r="K294" s="189" t="s">
        <v>2004</v>
      </c>
      <c r="L294" s="189" t="s">
        <v>2005</v>
      </c>
      <c r="M294" s="130"/>
      <c r="N294" s="130"/>
      <c r="O294" s="157"/>
      <c r="P294" s="130"/>
      <c r="Q294" s="130"/>
      <c r="R294" s="130"/>
      <c r="S294" s="136"/>
      <c r="T294" s="137"/>
      <c r="U294" s="136"/>
      <c r="V294" s="130"/>
      <c r="W294" s="130"/>
      <c r="X294" s="137"/>
      <c r="Y294" s="130"/>
      <c r="Z294" s="130"/>
      <c r="AA294" s="130"/>
      <c r="AB294" s="130"/>
      <c r="AC294" s="130" t="str">
        <f>IF(基本情報登録!$D$10="","",IF(基本情報登録!$D$10='登録データ（男）'!F294,1,0))</f>
        <v/>
      </c>
      <c r="AD294" s="130"/>
    </row>
    <row r="295" spans="1:30" ht="13.5">
      <c r="A295" s="189">
        <v>293</v>
      </c>
      <c r="B295" s="189" t="s">
        <v>2522</v>
      </c>
      <c r="C295" s="189" t="s">
        <v>2523</v>
      </c>
      <c r="D295" s="189" t="s">
        <v>339</v>
      </c>
      <c r="E295" s="189">
        <v>35</v>
      </c>
      <c r="F295" s="189" t="s">
        <v>15</v>
      </c>
      <c r="G295" s="189" t="s">
        <v>350</v>
      </c>
      <c r="H295" s="189" t="s">
        <v>2524</v>
      </c>
      <c r="I295" s="189" t="s">
        <v>4712</v>
      </c>
      <c r="J295" s="189" t="s">
        <v>4707</v>
      </c>
      <c r="K295" s="189" t="s">
        <v>2004</v>
      </c>
      <c r="L295" s="189" t="s">
        <v>2005</v>
      </c>
      <c r="M295" s="130"/>
      <c r="N295" s="130"/>
      <c r="O295" s="157"/>
      <c r="P295" s="130"/>
      <c r="Q295" s="130"/>
      <c r="R295" s="130"/>
      <c r="S295" s="136"/>
      <c r="T295" s="137"/>
      <c r="U295" s="136"/>
      <c r="V295" s="130"/>
      <c r="W295" s="130"/>
      <c r="X295" s="137"/>
      <c r="Y295" s="130"/>
      <c r="Z295" s="130"/>
      <c r="AA295" s="130"/>
      <c r="AB295" s="130"/>
      <c r="AC295" s="130" t="str">
        <f>IF(基本情報登録!$D$10="","",IF(基本情報登録!$D$10='登録データ（男）'!F295,1,0))</f>
        <v/>
      </c>
      <c r="AD295" s="130"/>
    </row>
    <row r="296" spans="1:30" ht="13.5">
      <c r="A296" s="189">
        <v>294</v>
      </c>
      <c r="B296" s="189" t="s">
        <v>2525</v>
      </c>
      <c r="C296" s="189" t="s">
        <v>2526</v>
      </c>
      <c r="D296" s="189" t="s">
        <v>716</v>
      </c>
      <c r="E296" s="189" t="s">
        <v>717</v>
      </c>
      <c r="F296" s="189" t="s">
        <v>15</v>
      </c>
      <c r="G296" s="189" t="s">
        <v>350</v>
      </c>
      <c r="H296" s="189" t="s">
        <v>2527</v>
      </c>
      <c r="I296" s="189" t="s">
        <v>4713</v>
      </c>
      <c r="J296" s="189" t="s">
        <v>4700</v>
      </c>
      <c r="K296" s="189" t="s">
        <v>2004</v>
      </c>
      <c r="L296" s="189" t="s">
        <v>2005</v>
      </c>
      <c r="M296" s="130"/>
      <c r="N296" s="130"/>
      <c r="O296" s="157"/>
      <c r="P296" s="130"/>
      <c r="Q296" s="130"/>
      <c r="R296" s="130"/>
      <c r="S296" s="136"/>
      <c r="T296" s="137"/>
      <c r="U296" s="136"/>
      <c r="V296" s="130"/>
      <c r="W296" s="130"/>
      <c r="X296" s="137"/>
      <c r="Y296" s="130"/>
      <c r="Z296" s="130"/>
      <c r="AA296" s="130"/>
      <c r="AB296" s="130"/>
      <c r="AC296" s="130" t="str">
        <f>IF(基本情報登録!$D$10="","",IF(基本情報登録!$D$10='登録データ（男）'!F296,1,0))</f>
        <v/>
      </c>
      <c r="AD296" s="130"/>
    </row>
    <row r="297" spans="1:30" ht="13.5">
      <c r="A297" s="189">
        <v>295</v>
      </c>
      <c r="B297" s="189" t="s">
        <v>2636</v>
      </c>
      <c r="C297" s="189" t="s">
        <v>2637</v>
      </c>
      <c r="D297" s="189" t="s">
        <v>374</v>
      </c>
      <c r="E297" s="189">
        <v>45</v>
      </c>
      <c r="F297" s="189" t="s">
        <v>11</v>
      </c>
      <c r="G297" s="189" t="s">
        <v>350</v>
      </c>
      <c r="H297" s="189" t="s">
        <v>2183</v>
      </c>
      <c r="I297" s="189" t="s">
        <v>4714</v>
      </c>
      <c r="J297" s="189" t="s">
        <v>4715</v>
      </c>
      <c r="K297" s="189" t="s">
        <v>2004</v>
      </c>
      <c r="L297" s="189" t="s">
        <v>2005</v>
      </c>
      <c r="M297" s="130"/>
      <c r="N297" s="130"/>
      <c r="O297" s="157"/>
      <c r="P297" s="130"/>
      <c r="Q297" s="130"/>
      <c r="R297" s="130"/>
      <c r="S297" s="136"/>
      <c r="T297" s="137"/>
      <c r="U297" s="136"/>
      <c r="V297" s="130"/>
      <c r="W297" s="130"/>
      <c r="X297" s="137"/>
      <c r="Y297" s="130"/>
      <c r="Z297" s="130"/>
      <c r="AA297" s="130"/>
      <c r="AB297" s="130"/>
      <c r="AC297" s="130" t="str">
        <f>IF(基本情報登録!$D$10="","",IF(基本情報登録!$D$10='登録データ（男）'!F297,1,0))</f>
        <v/>
      </c>
      <c r="AD297" s="130"/>
    </row>
    <row r="298" spans="1:30" ht="13.5">
      <c r="A298" s="189">
        <v>296</v>
      </c>
      <c r="B298" s="189" t="s">
        <v>592</v>
      </c>
      <c r="C298" s="189" t="s">
        <v>593</v>
      </c>
      <c r="D298" s="189" t="s">
        <v>594</v>
      </c>
      <c r="E298" s="189">
        <v>28</v>
      </c>
      <c r="F298" s="189" t="s">
        <v>11</v>
      </c>
      <c r="G298" s="189" t="s">
        <v>335</v>
      </c>
      <c r="H298" s="189" t="s">
        <v>381</v>
      </c>
      <c r="I298" s="189" t="s">
        <v>4716</v>
      </c>
      <c r="J298" s="189" t="s">
        <v>4717</v>
      </c>
      <c r="K298" s="189" t="s">
        <v>2004</v>
      </c>
      <c r="L298" s="189" t="s">
        <v>2005</v>
      </c>
      <c r="M298" s="130"/>
      <c r="N298" s="130"/>
      <c r="O298" s="157"/>
      <c r="P298" s="130"/>
      <c r="Q298" s="130"/>
      <c r="R298" s="130"/>
      <c r="S298" s="136"/>
      <c r="T298" s="137"/>
      <c r="U298" s="136"/>
      <c r="V298" s="130"/>
      <c r="W298" s="130"/>
      <c r="X298" s="137"/>
      <c r="Y298" s="130"/>
      <c r="Z298" s="130"/>
      <c r="AA298" s="130"/>
      <c r="AB298" s="130"/>
      <c r="AC298" s="130" t="str">
        <f>IF(基本情報登録!$D$10="","",IF(基本情報登録!$D$10='登録データ（男）'!F298,1,0))</f>
        <v/>
      </c>
      <c r="AD298" s="130"/>
    </row>
    <row r="299" spans="1:30" ht="13.5">
      <c r="A299" s="189">
        <v>297</v>
      </c>
      <c r="B299" s="189" t="s">
        <v>1286</v>
      </c>
      <c r="C299" s="189" t="s">
        <v>1287</v>
      </c>
      <c r="D299" s="189" t="s">
        <v>349</v>
      </c>
      <c r="E299" s="189">
        <v>46</v>
      </c>
      <c r="F299" s="189" t="s">
        <v>11</v>
      </c>
      <c r="G299" s="189" t="s">
        <v>343</v>
      </c>
      <c r="H299" s="189" t="s">
        <v>1288</v>
      </c>
      <c r="I299" s="189" t="s">
        <v>4718</v>
      </c>
      <c r="J299" s="189" t="s">
        <v>4562</v>
      </c>
      <c r="K299" s="189" t="s">
        <v>2004</v>
      </c>
      <c r="L299" s="189" t="s">
        <v>2005</v>
      </c>
      <c r="M299" s="130"/>
      <c r="N299" s="130"/>
      <c r="O299" s="157"/>
      <c r="P299" s="130"/>
      <c r="Q299" s="130"/>
      <c r="R299" s="130"/>
      <c r="S299" s="136"/>
      <c r="T299" s="137"/>
      <c r="U299" s="136"/>
      <c r="V299" s="130"/>
      <c r="W299" s="130"/>
      <c r="X299" s="137"/>
      <c r="Y299" s="130"/>
      <c r="Z299" s="130"/>
      <c r="AA299" s="130"/>
      <c r="AB299" s="130"/>
      <c r="AC299" s="130" t="str">
        <f>IF(基本情報登録!$D$10="","",IF(基本情報登録!$D$10='登録データ（男）'!F299,1,0))</f>
        <v/>
      </c>
      <c r="AD299" s="130"/>
    </row>
    <row r="300" spans="1:30" ht="13.5">
      <c r="A300" s="189">
        <v>298</v>
      </c>
      <c r="B300" s="189" t="s">
        <v>1948</v>
      </c>
      <c r="C300" s="189" t="s">
        <v>1949</v>
      </c>
      <c r="D300" s="189" t="s">
        <v>349</v>
      </c>
      <c r="E300" s="189">
        <v>46</v>
      </c>
      <c r="F300" s="189" t="s">
        <v>11</v>
      </c>
      <c r="G300" s="189" t="s">
        <v>343</v>
      </c>
      <c r="H300" s="189" t="s">
        <v>1973</v>
      </c>
      <c r="I300" s="189" t="s">
        <v>4451</v>
      </c>
      <c r="J300" s="189" t="s">
        <v>4719</v>
      </c>
      <c r="K300" s="189" t="s">
        <v>2004</v>
      </c>
      <c r="L300" s="189" t="s">
        <v>2005</v>
      </c>
      <c r="M300" s="130"/>
      <c r="N300" s="130"/>
      <c r="O300" s="157"/>
      <c r="P300" s="130"/>
      <c r="Q300" s="130"/>
      <c r="R300" s="130"/>
      <c r="S300" s="136"/>
      <c r="T300" s="137"/>
      <c r="U300" s="136"/>
      <c r="V300" s="130"/>
      <c r="W300" s="130"/>
      <c r="X300" s="137"/>
      <c r="Y300" s="130"/>
      <c r="Z300" s="130"/>
      <c r="AA300" s="130"/>
      <c r="AB300" s="130"/>
      <c r="AC300" s="130" t="str">
        <f>IF(基本情報登録!$D$10="","",IF(基本情報登録!$D$10='登録データ（男）'!F300,1,0))</f>
        <v/>
      </c>
      <c r="AD300" s="130"/>
    </row>
    <row r="301" spans="1:30" ht="13.5">
      <c r="A301" s="189">
        <v>299</v>
      </c>
      <c r="B301" s="189" t="s">
        <v>2356</v>
      </c>
      <c r="C301" s="189" t="s">
        <v>2357</v>
      </c>
      <c r="D301" s="189" t="s">
        <v>349</v>
      </c>
      <c r="E301" s="189">
        <v>46</v>
      </c>
      <c r="F301" s="189" t="s">
        <v>11</v>
      </c>
      <c r="G301" s="189" t="s">
        <v>350</v>
      </c>
      <c r="H301" s="189" t="s">
        <v>2358</v>
      </c>
      <c r="I301" s="189" t="s">
        <v>4720</v>
      </c>
      <c r="J301" s="189" t="s">
        <v>4299</v>
      </c>
      <c r="K301" s="189" t="s">
        <v>2004</v>
      </c>
      <c r="L301" s="189" t="s">
        <v>2005</v>
      </c>
      <c r="M301" s="130"/>
      <c r="N301" s="130"/>
      <c r="O301" s="157"/>
      <c r="P301" s="130"/>
      <c r="Q301" s="130"/>
      <c r="R301" s="130"/>
      <c r="S301" s="136"/>
      <c r="T301" s="137"/>
      <c r="U301" s="136"/>
      <c r="V301" s="130"/>
      <c r="W301" s="130"/>
      <c r="X301" s="137"/>
      <c r="Y301" s="130"/>
      <c r="Z301" s="130"/>
      <c r="AA301" s="130"/>
      <c r="AB301" s="130"/>
      <c r="AC301" s="130" t="str">
        <f>IF(基本情報登録!$D$10="","",IF(基本情報登録!$D$10='登録データ（男）'!F301,1,0))</f>
        <v/>
      </c>
      <c r="AD301" s="130"/>
    </row>
    <row r="302" spans="1:30" ht="13.5">
      <c r="A302" s="189">
        <v>300</v>
      </c>
      <c r="B302" s="189" t="s">
        <v>2645</v>
      </c>
      <c r="C302" s="189" t="s">
        <v>2646</v>
      </c>
      <c r="D302" s="189" t="s">
        <v>349</v>
      </c>
      <c r="E302" s="189">
        <v>46</v>
      </c>
      <c r="F302" s="189" t="s">
        <v>11</v>
      </c>
      <c r="G302" s="189" t="s">
        <v>350</v>
      </c>
      <c r="H302" s="189" t="s">
        <v>2647</v>
      </c>
      <c r="I302" s="189" t="s">
        <v>4721</v>
      </c>
      <c r="J302" s="189" t="s">
        <v>4698</v>
      </c>
      <c r="K302" s="189" t="s">
        <v>2004</v>
      </c>
      <c r="L302" s="189" t="s">
        <v>2005</v>
      </c>
      <c r="M302" s="130"/>
      <c r="N302" s="130"/>
      <c r="O302" s="157"/>
      <c r="P302" s="130"/>
      <c r="Q302" s="130"/>
      <c r="R302" s="130"/>
      <c r="S302" s="136"/>
      <c r="T302" s="137"/>
      <c r="U302" s="136"/>
      <c r="V302" s="130"/>
      <c r="W302" s="130"/>
      <c r="X302" s="137"/>
      <c r="Y302" s="130"/>
      <c r="Z302" s="130"/>
      <c r="AA302" s="130"/>
      <c r="AB302" s="130"/>
      <c r="AC302" s="130" t="str">
        <f>IF(基本情報登録!$D$10="","",IF(基本情報登録!$D$10='登録データ（男）'!F302,1,0))</f>
        <v/>
      </c>
      <c r="AD302" s="130"/>
    </row>
    <row r="303" spans="1:30" ht="13.5">
      <c r="A303" s="189">
        <v>301</v>
      </c>
      <c r="B303" s="189" t="s">
        <v>580</v>
      </c>
      <c r="C303" s="189" t="s">
        <v>581</v>
      </c>
      <c r="D303" s="189" t="s">
        <v>470</v>
      </c>
      <c r="E303" s="189">
        <v>25</v>
      </c>
      <c r="F303" s="189" t="s">
        <v>11</v>
      </c>
      <c r="G303" s="189" t="s">
        <v>335</v>
      </c>
      <c r="H303" s="189" t="s">
        <v>582</v>
      </c>
      <c r="I303" s="189" t="s">
        <v>4521</v>
      </c>
      <c r="J303" s="189" t="s">
        <v>4722</v>
      </c>
      <c r="K303" s="189" t="s">
        <v>2004</v>
      </c>
      <c r="L303" s="189" t="s">
        <v>2005</v>
      </c>
      <c r="M303" s="130"/>
      <c r="N303" s="130"/>
      <c r="O303" s="157"/>
      <c r="P303" s="130"/>
      <c r="Q303" s="130"/>
      <c r="R303" s="130"/>
      <c r="S303" s="136"/>
      <c r="T303" s="137"/>
      <c r="U303" s="136"/>
      <c r="V303" s="130"/>
      <c r="W303" s="130"/>
      <c r="X303" s="137"/>
      <c r="Y303" s="130"/>
      <c r="Z303" s="130"/>
      <c r="AA303" s="130"/>
      <c r="AB303" s="130"/>
      <c r="AC303" s="130" t="str">
        <f>IF(基本情報登録!$D$10="","",IF(基本情報登録!$D$10='登録データ（男）'!F303,1,0))</f>
        <v/>
      </c>
      <c r="AD303" s="130"/>
    </row>
    <row r="304" spans="1:30" ht="13.5">
      <c r="A304" s="189">
        <v>302</v>
      </c>
      <c r="B304" s="189" t="s">
        <v>3236</v>
      </c>
      <c r="C304" s="189" t="s">
        <v>3237</v>
      </c>
      <c r="D304" s="189" t="s">
        <v>349</v>
      </c>
      <c r="E304" s="189">
        <v>46</v>
      </c>
      <c r="F304" s="189" t="s">
        <v>11</v>
      </c>
      <c r="G304" s="189" t="s">
        <v>350</v>
      </c>
      <c r="H304" s="189" t="s">
        <v>1153</v>
      </c>
      <c r="I304" s="189" t="s">
        <v>4723</v>
      </c>
      <c r="J304" s="189" t="s">
        <v>4659</v>
      </c>
      <c r="K304" s="189" t="s">
        <v>2004</v>
      </c>
      <c r="L304" s="189" t="s">
        <v>2005</v>
      </c>
      <c r="M304" s="130"/>
      <c r="N304" s="130"/>
      <c r="O304" s="157"/>
      <c r="P304" s="130"/>
      <c r="Q304" s="130"/>
      <c r="R304" s="130"/>
      <c r="S304" s="136"/>
      <c r="T304" s="137"/>
      <c r="U304" s="136"/>
      <c r="V304" s="130"/>
      <c r="W304" s="130"/>
      <c r="X304" s="137"/>
      <c r="Y304" s="130"/>
      <c r="Z304" s="130"/>
      <c r="AA304" s="130"/>
      <c r="AB304" s="130"/>
      <c r="AC304" s="130" t="str">
        <f>IF(基本情報登録!$D$10="","",IF(基本情報登録!$D$10='登録データ（男）'!F304,1,0))</f>
        <v/>
      </c>
      <c r="AD304" s="130"/>
    </row>
    <row r="305" spans="1:30" ht="13.5">
      <c r="A305" s="189">
        <v>303</v>
      </c>
      <c r="B305" s="189" t="s">
        <v>1280</v>
      </c>
      <c r="C305" s="189" t="s">
        <v>1281</v>
      </c>
      <c r="D305" s="189" t="s">
        <v>349</v>
      </c>
      <c r="E305" s="189">
        <v>46</v>
      </c>
      <c r="F305" s="189" t="s">
        <v>11</v>
      </c>
      <c r="G305" s="189" t="s">
        <v>335</v>
      </c>
      <c r="H305" s="189" t="s">
        <v>1282</v>
      </c>
      <c r="I305" s="189" t="s">
        <v>4724</v>
      </c>
      <c r="J305" s="189" t="s">
        <v>4725</v>
      </c>
      <c r="K305" s="189" t="s">
        <v>2004</v>
      </c>
      <c r="L305" s="189" t="s">
        <v>2005</v>
      </c>
      <c r="M305" s="130"/>
      <c r="N305" s="130"/>
      <c r="O305" s="157"/>
      <c r="P305" s="130"/>
      <c r="Q305" s="130"/>
      <c r="R305" s="130"/>
      <c r="S305" s="136"/>
      <c r="T305" s="137"/>
      <c r="U305" s="136"/>
      <c r="V305" s="130"/>
      <c r="W305" s="130"/>
      <c r="X305" s="137"/>
      <c r="Y305" s="130"/>
      <c r="Z305" s="130"/>
      <c r="AA305" s="130"/>
      <c r="AB305" s="130"/>
      <c r="AC305" s="130" t="str">
        <f>IF(基本情報登録!$D$10="","",IF(基本情報登録!$D$10='登録データ（男）'!F305,1,0))</f>
        <v/>
      </c>
      <c r="AD305" s="130"/>
    </row>
    <row r="306" spans="1:30" ht="13.5">
      <c r="A306" s="189">
        <v>304</v>
      </c>
      <c r="B306" s="189" t="s">
        <v>3238</v>
      </c>
      <c r="C306" s="189" t="s">
        <v>1276</v>
      </c>
      <c r="D306" s="189" t="s">
        <v>349</v>
      </c>
      <c r="E306" s="189">
        <v>46</v>
      </c>
      <c r="F306" s="189" t="s">
        <v>11</v>
      </c>
      <c r="G306" s="189" t="s">
        <v>335</v>
      </c>
      <c r="H306" s="189" t="s">
        <v>1277</v>
      </c>
      <c r="I306" s="189" t="s">
        <v>4726</v>
      </c>
      <c r="J306" s="189" t="s">
        <v>4727</v>
      </c>
      <c r="K306" s="189" t="s">
        <v>2004</v>
      </c>
      <c r="L306" s="189" t="s">
        <v>2005</v>
      </c>
      <c r="M306" s="130"/>
      <c r="N306" s="130"/>
      <c r="O306" s="157"/>
      <c r="P306" s="130"/>
      <c r="Q306" s="130"/>
      <c r="R306" s="130"/>
      <c r="S306" s="136"/>
      <c r="T306" s="137"/>
      <c r="U306" s="136"/>
      <c r="V306" s="130"/>
      <c r="W306" s="130"/>
      <c r="X306" s="137"/>
      <c r="Y306" s="130"/>
      <c r="Z306" s="130"/>
      <c r="AA306" s="130"/>
      <c r="AB306" s="130"/>
      <c r="AC306" s="130" t="str">
        <f>IF(基本情報登録!$D$10="","",IF(基本情報登録!$D$10='登録データ（男）'!F306,1,0))</f>
        <v/>
      </c>
      <c r="AD306" s="130"/>
    </row>
    <row r="307" spans="1:30" ht="13.5">
      <c r="A307" s="189">
        <v>305</v>
      </c>
      <c r="B307" s="189" t="s">
        <v>3239</v>
      </c>
      <c r="C307" s="189" t="s">
        <v>1292</v>
      </c>
      <c r="D307" s="189" t="s">
        <v>349</v>
      </c>
      <c r="E307" s="189">
        <v>46</v>
      </c>
      <c r="F307" s="189" t="s">
        <v>11</v>
      </c>
      <c r="G307" s="189" t="s">
        <v>335</v>
      </c>
      <c r="H307" s="189" t="s">
        <v>1293</v>
      </c>
      <c r="I307" s="189" t="s">
        <v>4728</v>
      </c>
      <c r="J307" s="189" t="s">
        <v>4638</v>
      </c>
      <c r="K307" s="189" t="s">
        <v>2004</v>
      </c>
      <c r="L307" s="189" t="s">
        <v>2005</v>
      </c>
      <c r="M307" s="130"/>
      <c r="N307" s="130"/>
      <c r="O307" s="157"/>
      <c r="P307" s="130"/>
      <c r="Q307" s="130"/>
      <c r="R307" s="130"/>
      <c r="S307" s="136"/>
      <c r="T307" s="137"/>
      <c r="U307" s="136"/>
      <c r="V307" s="130"/>
      <c r="W307" s="130"/>
      <c r="X307" s="137"/>
      <c r="Y307" s="130"/>
      <c r="Z307" s="130"/>
      <c r="AA307" s="130"/>
      <c r="AB307" s="130"/>
      <c r="AC307" s="130" t="str">
        <f>IF(基本情報登録!$D$10="","",IF(基本情報登録!$D$10='登録データ（男）'!F307,1,0))</f>
        <v/>
      </c>
      <c r="AD307" s="130"/>
    </row>
    <row r="308" spans="1:30" ht="13.5">
      <c r="A308" s="189">
        <v>306</v>
      </c>
      <c r="B308" s="189" t="s">
        <v>3240</v>
      </c>
      <c r="C308" s="189" t="s">
        <v>1278</v>
      </c>
      <c r="D308" s="189" t="s">
        <v>349</v>
      </c>
      <c r="E308" s="189">
        <v>46</v>
      </c>
      <c r="F308" s="189" t="s">
        <v>11</v>
      </c>
      <c r="G308" s="189" t="s">
        <v>335</v>
      </c>
      <c r="H308" s="189" t="s">
        <v>1279</v>
      </c>
      <c r="I308" s="189" t="s">
        <v>4729</v>
      </c>
      <c r="J308" s="189" t="s">
        <v>4344</v>
      </c>
      <c r="K308" s="189" t="s">
        <v>2004</v>
      </c>
      <c r="L308" s="189" t="s">
        <v>2005</v>
      </c>
      <c r="M308" s="130"/>
      <c r="N308" s="130"/>
      <c r="O308" s="157"/>
      <c r="P308" s="130"/>
      <c r="Q308" s="130"/>
      <c r="R308" s="130"/>
      <c r="S308" s="136"/>
      <c r="T308" s="137"/>
      <c r="U308" s="136"/>
      <c r="V308" s="130"/>
      <c r="W308" s="130"/>
      <c r="X308" s="137"/>
      <c r="Y308" s="130"/>
      <c r="Z308" s="130"/>
      <c r="AA308" s="130"/>
      <c r="AB308" s="130"/>
      <c r="AC308" s="130" t="str">
        <f>IF(基本情報登録!$D$10="","",IF(基本情報登録!$D$10='登録データ（男）'!F308,1,0))</f>
        <v/>
      </c>
      <c r="AD308" s="130"/>
    </row>
    <row r="309" spans="1:30" ht="13.5">
      <c r="A309" s="189">
        <v>307</v>
      </c>
      <c r="B309" s="189" t="s">
        <v>1294</v>
      </c>
      <c r="C309" s="189" t="s">
        <v>3241</v>
      </c>
      <c r="D309" s="189" t="s">
        <v>349</v>
      </c>
      <c r="E309" s="189">
        <v>46</v>
      </c>
      <c r="F309" s="189" t="s">
        <v>11</v>
      </c>
      <c r="G309" s="189" t="s">
        <v>343</v>
      </c>
      <c r="H309" s="189" t="s">
        <v>1295</v>
      </c>
      <c r="I309" s="189" t="s">
        <v>4730</v>
      </c>
      <c r="J309" s="189" t="s">
        <v>4306</v>
      </c>
      <c r="K309" s="189" t="s">
        <v>2004</v>
      </c>
      <c r="L309" s="189" t="s">
        <v>2005</v>
      </c>
      <c r="M309" s="130"/>
      <c r="N309" s="130"/>
      <c r="O309" s="157"/>
      <c r="P309" s="130"/>
      <c r="Q309" s="130"/>
      <c r="R309" s="130"/>
      <c r="S309" s="136"/>
      <c r="T309" s="137"/>
      <c r="U309" s="136"/>
      <c r="V309" s="130"/>
      <c r="W309" s="130"/>
      <c r="X309" s="137"/>
      <c r="Y309" s="130"/>
      <c r="Z309" s="130"/>
      <c r="AA309" s="130"/>
      <c r="AB309" s="130"/>
      <c r="AC309" s="130" t="str">
        <f>IF(基本情報登録!$D$10="","",IF(基本情報登録!$D$10='登録データ（男）'!F309,1,0))</f>
        <v/>
      </c>
      <c r="AD309" s="130"/>
    </row>
    <row r="310" spans="1:30" ht="13.5">
      <c r="A310" s="189">
        <v>308</v>
      </c>
      <c r="B310" s="189" t="s">
        <v>2633</v>
      </c>
      <c r="C310" s="189" t="s">
        <v>2634</v>
      </c>
      <c r="D310" s="189" t="s">
        <v>349</v>
      </c>
      <c r="E310" s="189">
        <v>46</v>
      </c>
      <c r="F310" s="189" t="s">
        <v>11</v>
      </c>
      <c r="G310" s="189" t="s">
        <v>350</v>
      </c>
      <c r="H310" s="189" t="s">
        <v>2404</v>
      </c>
      <c r="I310" s="189" t="s">
        <v>4731</v>
      </c>
      <c r="J310" s="189" t="s">
        <v>4732</v>
      </c>
      <c r="K310" s="189" t="s">
        <v>2004</v>
      </c>
      <c r="L310" s="189" t="s">
        <v>2005</v>
      </c>
      <c r="M310" s="130"/>
      <c r="N310" s="130"/>
      <c r="O310" s="157"/>
      <c r="P310" s="130"/>
      <c r="Q310" s="130"/>
      <c r="R310" s="130"/>
      <c r="S310" s="136"/>
      <c r="T310" s="137"/>
      <c r="U310" s="136"/>
      <c r="V310" s="130"/>
      <c r="W310" s="130"/>
      <c r="X310" s="137"/>
      <c r="Y310" s="130"/>
      <c r="Z310" s="130"/>
      <c r="AA310" s="130"/>
      <c r="AB310" s="130"/>
      <c r="AC310" s="130" t="str">
        <f>IF(基本情報登録!$D$10="","",IF(基本情報登録!$D$10='登録データ（男）'!F310,1,0))</f>
        <v/>
      </c>
      <c r="AD310" s="130"/>
    </row>
    <row r="311" spans="1:30" ht="13.5">
      <c r="A311" s="189">
        <v>309</v>
      </c>
      <c r="B311" s="189" t="s">
        <v>2641</v>
      </c>
      <c r="C311" s="189" t="s">
        <v>2642</v>
      </c>
      <c r="D311" s="189" t="s">
        <v>349</v>
      </c>
      <c r="E311" s="189">
        <v>46</v>
      </c>
      <c r="F311" s="189" t="s">
        <v>11</v>
      </c>
      <c r="G311" s="189" t="s">
        <v>350</v>
      </c>
      <c r="H311" s="189" t="s">
        <v>2643</v>
      </c>
      <c r="I311" s="189" t="s">
        <v>4733</v>
      </c>
      <c r="J311" s="189" t="s">
        <v>4474</v>
      </c>
      <c r="K311" s="189" t="s">
        <v>2004</v>
      </c>
      <c r="L311" s="189" t="s">
        <v>2005</v>
      </c>
      <c r="M311" s="130"/>
      <c r="N311" s="130"/>
      <c r="O311" s="157"/>
      <c r="P311" s="130"/>
      <c r="Q311" s="130"/>
      <c r="R311" s="130"/>
      <c r="S311" s="136"/>
      <c r="T311" s="137"/>
      <c r="U311" s="136"/>
      <c r="V311" s="130"/>
      <c r="W311" s="130"/>
      <c r="X311" s="137"/>
      <c r="Y311" s="130"/>
      <c r="Z311" s="130"/>
      <c r="AA311" s="130"/>
      <c r="AB311" s="130"/>
      <c r="AC311" s="130" t="str">
        <f>IF(基本情報登録!$D$10="","",IF(基本情報登録!$D$10='登録データ（男）'!F311,1,0))</f>
        <v/>
      </c>
      <c r="AD311" s="130"/>
    </row>
    <row r="312" spans="1:30" ht="13.5">
      <c r="A312" s="189">
        <v>310</v>
      </c>
      <c r="B312" s="189" t="s">
        <v>2638</v>
      </c>
      <c r="C312" s="189" t="s">
        <v>2639</v>
      </c>
      <c r="D312" s="189" t="s">
        <v>374</v>
      </c>
      <c r="E312" s="189">
        <v>45</v>
      </c>
      <c r="F312" s="189" t="s">
        <v>11</v>
      </c>
      <c r="G312" s="189" t="s">
        <v>350</v>
      </c>
      <c r="H312" s="189" t="s">
        <v>2640</v>
      </c>
      <c r="I312" s="189" t="s">
        <v>4734</v>
      </c>
      <c r="J312" s="189" t="s">
        <v>4326</v>
      </c>
      <c r="K312" s="189" t="s">
        <v>2004</v>
      </c>
      <c r="L312" s="189" t="s">
        <v>2005</v>
      </c>
      <c r="M312" s="130"/>
      <c r="N312" s="130"/>
      <c r="O312" s="157"/>
      <c r="P312" s="130"/>
      <c r="Q312" s="130"/>
      <c r="R312" s="130"/>
      <c r="S312" s="136"/>
      <c r="T312" s="137"/>
      <c r="U312" s="136"/>
      <c r="V312" s="130"/>
      <c r="W312" s="130"/>
      <c r="X312" s="137"/>
      <c r="Y312" s="130"/>
      <c r="Z312" s="130"/>
      <c r="AA312" s="130"/>
      <c r="AB312" s="130"/>
      <c r="AC312" s="130" t="str">
        <f>IF(基本情報登録!$D$10="","",IF(基本情報登録!$D$10='登録データ（男）'!F312,1,0))</f>
        <v/>
      </c>
      <c r="AD312" s="130"/>
    </row>
    <row r="313" spans="1:30" ht="13.5">
      <c r="A313" s="189">
        <v>311</v>
      </c>
      <c r="B313" s="189" t="s">
        <v>1529</v>
      </c>
      <c r="C313" s="189" t="s">
        <v>1530</v>
      </c>
      <c r="D313" s="189" t="s">
        <v>349</v>
      </c>
      <c r="E313" s="189">
        <v>46</v>
      </c>
      <c r="F313" s="189" t="s">
        <v>11</v>
      </c>
      <c r="G313" s="189" t="s">
        <v>343</v>
      </c>
      <c r="H313" s="189" t="s">
        <v>1531</v>
      </c>
      <c r="I313" s="189" t="s">
        <v>4735</v>
      </c>
      <c r="J313" s="189" t="s">
        <v>4385</v>
      </c>
      <c r="K313" s="189" t="s">
        <v>2004</v>
      </c>
      <c r="L313" s="189" t="s">
        <v>2005</v>
      </c>
      <c r="M313" s="130"/>
      <c r="N313" s="130"/>
      <c r="O313" s="157"/>
      <c r="P313" s="130"/>
      <c r="Q313" s="130"/>
      <c r="R313" s="130"/>
      <c r="S313" s="136"/>
      <c r="T313" s="137"/>
      <c r="U313" s="136"/>
      <c r="V313" s="130"/>
      <c r="W313" s="130"/>
      <c r="X313" s="137"/>
      <c r="Y313" s="130"/>
      <c r="Z313" s="130"/>
      <c r="AA313" s="130"/>
      <c r="AB313" s="130"/>
      <c r="AC313" s="130" t="str">
        <f>IF(基本情報登録!$D$10="","",IF(基本情報登録!$D$10='登録データ（男）'!F313,1,0))</f>
        <v/>
      </c>
      <c r="AD313" s="130"/>
    </row>
    <row r="314" spans="1:30" ht="13.5">
      <c r="A314" s="189">
        <v>312</v>
      </c>
      <c r="B314" s="189" t="s">
        <v>569</v>
      </c>
      <c r="C314" s="189" t="s">
        <v>570</v>
      </c>
      <c r="D314" s="189" t="s">
        <v>349</v>
      </c>
      <c r="E314" s="189">
        <v>46</v>
      </c>
      <c r="F314" s="189" t="s">
        <v>11</v>
      </c>
      <c r="G314" s="189" t="s">
        <v>335</v>
      </c>
      <c r="H314" s="189" t="s">
        <v>571</v>
      </c>
      <c r="I314" s="189" t="s">
        <v>4736</v>
      </c>
      <c r="J314" s="189" t="s">
        <v>4351</v>
      </c>
      <c r="K314" s="189" t="s">
        <v>2004</v>
      </c>
      <c r="L314" s="189" t="s">
        <v>2005</v>
      </c>
      <c r="M314" s="130"/>
      <c r="N314" s="130"/>
      <c r="O314" s="157"/>
      <c r="P314" s="130"/>
      <c r="Q314" s="130"/>
      <c r="R314" s="130"/>
      <c r="S314" s="136"/>
      <c r="T314" s="137"/>
      <c r="U314" s="136"/>
      <c r="V314" s="130"/>
      <c r="W314" s="130"/>
      <c r="X314" s="137"/>
      <c r="Y314" s="130"/>
      <c r="Z314" s="130"/>
      <c r="AA314" s="130"/>
      <c r="AB314" s="130"/>
      <c r="AC314" s="130" t="str">
        <f>IF(基本情報登録!$D$10="","",IF(基本情報登録!$D$10='登録データ（男）'!F314,1,0))</f>
        <v/>
      </c>
      <c r="AD314" s="130"/>
    </row>
    <row r="315" spans="1:30" ht="13.5">
      <c r="A315" s="189">
        <v>313</v>
      </c>
      <c r="B315" s="189" t="s">
        <v>3242</v>
      </c>
      <c r="C315" s="189" t="s">
        <v>3243</v>
      </c>
      <c r="D315" s="189" t="s">
        <v>347</v>
      </c>
      <c r="E315" s="189">
        <v>43</v>
      </c>
      <c r="F315" s="189" t="s">
        <v>11</v>
      </c>
      <c r="G315" s="189" t="s">
        <v>350</v>
      </c>
      <c r="H315" s="189" t="s">
        <v>3036</v>
      </c>
      <c r="I315" s="189" t="s">
        <v>4737</v>
      </c>
      <c r="J315" s="189" t="s">
        <v>4510</v>
      </c>
      <c r="K315" s="189" t="s">
        <v>2004</v>
      </c>
      <c r="L315" s="189" t="s">
        <v>2005</v>
      </c>
      <c r="M315" s="130"/>
      <c r="N315" s="130"/>
      <c r="O315" s="157"/>
      <c r="P315" s="130"/>
      <c r="Q315" s="130"/>
      <c r="R315" s="130"/>
      <c r="S315" s="136"/>
      <c r="T315" s="137"/>
      <c r="U315" s="136"/>
      <c r="V315" s="130"/>
      <c r="W315" s="130"/>
      <c r="X315" s="137"/>
      <c r="Y315" s="130"/>
      <c r="Z315" s="130"/>
      <c r="AA315" s="130"/>
      <c r="AB315" s="130"/>
      <c r="AC315" s="130" t="str">
        <f>IF(基本情報登録!$D$10="","",IF(基本情報登録!$D$10='登録データ（男）'!F315,1,0))</f>
        <v/>
      </c>
      <c r="AD315" s="130"/>
    </row>
    <row r="316" spans="1:30" ht="13.5">
      <c r="A316" s="189">
        <v>314</v>
      </c>
      <c r="B316" s="189" t="s">
        <v>1289</v>
      </c>
      <c r="C316" s="189" t="s">
        <v>1290</v>
      </c>
      <c r="D316" s="189" t="s">
        <v>349</v>
      </c>
      <c r="E316" s="189">
        <v>46</v>
      </c>
      <c r="F316" s="189" t="s">
        <v>11</v>
      </c>
      <c r="G316" s="189" t="s">
        <v>343</v>
      </c>
      <c r="H316" s="189" t="s">
        <v>1291</v>
      </c>
      <c r="I316" s="189" t="s">
        <v>4706</v>
      </c>
      <c r="J316" s="189" t="s">
        <v>4738</v>
      </c>
      <c r="K316" s="189" t="s">
        <v>2004</v>
      </c>
      <c r="L316" s="189" t="s">
        <v>2005</v>
      </c>
      <c r="M316" s="130"/>
      <c r="N316" s="130"/>
      <c r="O316" s="157"/>
      <c r="P316" s="130"/>
      <c r="Q316" s="130"/>
      <c r="R316" s="130"/>
      <c r="S316" s="136"/>
      <c r="T316" s="137"/>
      <c r="U316" s="136"/>
      <c r="V316" s="130"/>
      <c r="W316" s="130"/>
      <c r="X316" s="137"/>
      <c r="Y316" s="130"/>
      <c r="Z316" s="130"/>
      <c r="AA316" s="130"/>
      <c r="AB316" s="130"/>
      <c r="AC316" s="130" t="str">
        <f>IF(基本情報登録!$D$10="","",IF(基本情報登録!$D$10='登録データ（男）'!F316,1,0))</f>
        <v/>
      </c>
      <c r="AD316" s="130"/>
    </row>
    <row r="317" spans="1:30" ht="13.5">
      <c r="A317" s="189">
        <v>315</v>
      </c>
      <c r="B317" s="189" t="s">
        <v>1526</v>
      </c>
      <c r="C317" s="189" t="s">
        <v>1527</v>
      </c>
      <c r="D317" s="189" t="s">
        <v>349</v>
      </c>
      <c r="E317" s="189">
        <v>46</v>
      </c>
      <c r="F317" s="189" t="s">
        <v>11</v>
      </c>
      <c r="G317" s="189" t="s">
        <v>343</v>
      </c>
      <c r="H317" s="189" t="s">
        <v>1528</v>
      </c>
      <c r="I317" s="189" t="s">
        <v>4739</v>
      </c>
      <c r="J317" s="189" t="s">
        <v>4515</v>
      </c>
      <c r="K317" s="189" t="s">
        <v>2004</v>
      </c>
      <c r="L317" s="189" t="s">
        <v>2005</v>
      </c>
      <c r="M317" s="130"/>
      <c r="N317" s="130"/>
      <c r="O317" s="157"/>
      <c r="P317" s="130"/>
      <c r="Q317" s="130"/>
      <c r="R317" s="130"/>
      <c r="S317" s="136"/>
      <c r="T317" s="137"/>
      <c r="U317" s="136"/>
      <c r="V317" s="130"/>
      <c r="W317" s="130"/>
      <c r="X317" s="137"/>
      <c r="Y317" s="130"/>
      <c r="Z317" s="130"/>
      <c r="AA317" s="130"/>
      <c r="AB317" s="130"/>
      <c r="AC317" s="130" t="str">
        <f>IF(基本情報登録!$D$10="","",IF(基本情報登録!$D$10='登録データ（男）'!F317,1,0))</f>
        <v/>
      </c>
      <c r="AD317" s="130"/>
    </row>
    <row r="318" spans="1:30" ht="13.5">
      <c r="A318" s="189">
        <v>316</v>
      </c>
      <c r="B318" s="189" t="s">
        <v>606</v>
      </c>
      <c r="C318" s="189" t="s">
        <v>607</v>
      </c>
      <c r="D318" s="189" t="s">
        <v>334</v>
      </c>
      <c r="E318" s="189">
        <v>40</v>
      </c>
      <c r="F318" s="189" t="s">
        <v>40</v>
      </c>
      <c r="G318" s="189" t="s">
        <v>335</v>
      </c>
      <c r="H318" s="189" t="s">
        <v>608</v>
      </c>
      <c r="I318" s="189" t="s">
        <v>4740</v>
      </c>
      <c r="J318" s="189" t="s">
        <v>4741</v>
      </c>
      <c r="K318" s="189" t="s">
        <v>2004</v>
      </c>
      <c r="L318" s="189" t="s">
        <v>2005</v>
      </c>
      <c r="M318" s="130"/>
      <c r="N318" s="130"/>
      <c r="O318" s="157"/>
      <c r="P318" s="130"/>
      <c r="Q318" s="130"/>
      <c r="R318" s="130"/>
      <c r="S318" s="136"/>
      <c r="T318" s="137"/>
      <c r="U318" s="136"/>
      <c r="V318" s="130"/>
      <c r="W318" s="130"/>
      <c r="X318" s="137"/>
      <c r="Y318" s="130"/>
      <c r="Z318" s="130"/>
      <c r="AA318" s="130"/>
      <c r="AB318" s="130"/>
      <c r="AC318" s="130" t="str">
        <f>IF(基本情報登録!$D$10="","",IF(基本情報登録!$D$10='登録データ（男）'!F318,1,0))</f>
        <v/>
      </c>
      <c r="AD318" s="130"/>
    </row>
    <row r="319" spans="1:30" ht="13.5">
      <c r="A319" s="189">
        <v>317</v>
      </c>
      <c r="B319" s="189" t="s">
        <v>598</v>
      </c>
      <c r="C319" s="189" t="s">
        <v>599</v>
      </c>
      <c r="D319" s="189" t="s">
        <v>354</v>
      </c>
      <c r="E319" s="189">
        <v>41</v>
      </c>
      <c r="F319" s="189" t="s">
        <v>40</v>
      </c>
      <c r="G319" s="189" t="s">
        <v>335</v>
      </c>
      <c r="H319" s="189" t="s">
        <v>554</v>
      </c>
      <c r="I319" s="189" t="s">
        <v>4742</v>
      </c>
      <c r="J319" s="189" t="s">
        <v>4306</v>
      </c>
      <c r="K319" s="189" t="s">
        <v>2004</v>
      </c>
      <c r="L319" s="189" t="s">
        <v>2005</v>
      </c>
      <c r="M319" s="130"/>
      <c r="N319" s="130"/>
      <c r="O319" s="157"/>
      <c r="P319" s="130"/>
      <c r="Q319" s="130"/>
      <c r="R319" s="130"/>
      <c r="S319" s="136"/>
      <c r="T319" s="137"/>
      <c r="U319" s="136"/>
      <c r="V319" s="130"/>
      <c r="W319" s="130"/>
      <c r="X319" s="137"/>
      <c r="Y319" s="130"/>
      <c r="Z319" s="130"/>
      <c r="AA319" s="130"/>
      <c r="AB319" s="130"/>
      <c r="AC319" s="130" t="str">
        <f>IF(基本情報登録!$D$10="","",IF(基本情報登録!$D$10='登録データ（男）'!F319,1,0))</f>
        <v/>
      </c>
      <c r="AD319" s="130"/>
    </row>
    <row r="320" spans="1:30" ht="13.5">
      <c r="A320" s="189">
        <v>318</v>
      </c>
      <c r="B320" s="189" t="s">
        <v>1451</v>
      </c>
      <c r="C320" s="189" t="s">
        <v>1452</v>
      </c>
      <c r="D320" s="189" t="s">
        <v>338</v>
      </c>
      <c r="E320" s="189">
        <v>44</v>
      </c>
      <c r="F320" s="189" t="s">
        <v>40</v>
      </c>
      <c r="G320" s="189" t="s">
        <v>343</v>
      </c>
      <c r="H320" s="189" t="s">
        <v>1169</v>
      </c>
      <c r="I320" s="189" t="s">
        <v>4743</v>
      </c>
      <c r="J320" s="189" t="s">
        <v>4744</v>
      </c>
      <c r="K320" s="189" t="s">
        <v>2004</v>
      </c>
      <c r="L320" s="189" t="s">
        <v>2005</v>
      </c>
      <c r="M320" s="130"/>
      <c r="N320" s="130"/>
      <c r="O320" s="157"/>
      <c r="P320" s="130"/>
      <c r="Q320" s="130"/>
      <c r="R320" s="130"/>
      <c r="S320" s="136"/>
      <c r="T320" s="137"/>
      <c r="U320" s="136"/>
      <c r="V320" s="130"/>
      <c r="W320" s="130"/>
      <c r="X320" s="137"/>
      <c r="Y320" s="130"/>
      <c r="Z320" s="130"/>
      <c r="AA320" s="130"/>
      <c r="AB320" s="130"/>
      <c r="AC320" s="130" t="str">
        <f>IF(基本情報登録!$D$10="","",IF(基本情報登録!$D$10='登録データ（男）'!F320,1,0))</f>
        <v/>
      </c>
      <c r="AD320" s="130"/>
    </row>
    <row r="321" spans="1:30" ht="13.5">
      <c r="A321" s="189">
        <v>319</v>
      </c>
      <c r="B321" s="189" t="s">
        <v>2069</v>
      </c>
      <c r="C321" s="189" t="s">
        <v>2070</v>
      </c>
      <c r="D321" s="189" t="s">
        <v>334</v>
      </c>
      <c r="E321" s="189">
        <v>40</v>
      </c>
      <c r="F321" s="189" t="s">
        <v>40</v>
      </c>
      <c r="G321" s="189" t="s">
        <v>343</v>
      </c>
      <c r="H321" s="189" t="s">
        <v>4046</v>
      </c>
      <c r="I321" s="189" t="s">
        <v>4745</v>
      </c>
      <c r="J321" s="189" t="s">
        <v>4746</v>
      </c>
      <c r="K321" s="189" t="s">
        <v>2004</v>
      </c>
      <c r="L321" s="189" t="s">
        <v>2005</v>
      </c>
      <c r="M321" s="130"/>
      <c r="N321" s="130"/>
      <c r="O321" s="157"/>
      <c r="P321" s="130"/>
      <c r="Q321" s="130"/>
      <c r="R321" s="130"/>
      <c r="S321" s="136"/>
      <c r="T321" s="137"/>
      <c r="U321" s="136"/>
      <c r="V321" s="130"/>
      <c r="W321" s="130"/>
      <c r="X321" s="137"/>
      <c r="Y321" s="130"/>
      <c r="Z321" s="130"/>
      <c r="AA321" s="130"/>
      <c r="AB321" s="130"/>
      <c r="AC321" s="130" t="str">
        <f>IF(基本情報登録!$D$10="","",IF(基本情報登録!$D$10='登録データ（男）'!F321,1,0))</f>
        <v/>
      </c>
      <c r="AD321" s="130"/>
    </row>
    <row r="322" spans="1:30" ht="13.5">
      <c r="A322" s="189">
        <v>320</v>
      </c>
      <c r="B322" s="189" t="s">
        <v>1453</v>
      </c>
      <c r="C322" s="189" t="s">
        <v>1454</v>
      </c>
      <c r="D322" s="189" t="s">
        <v>374</v>
      </c>
      <c r="E322" s="189">
        <v>45</v>
      </c>
      <c r="F322" s="189" t="s">
        <v>40</v>
      </c>
      <c r="G322" s="189" t="s">
        <v>343</v>
      </c>
      <c r="H322" s="189" t="s">
        <v>1455</v>
      </c>
      <c r="I322" s="189" t="s">
        <v>4366</v>
      </c>
      <c r="J322" s="189" t="s">
        <v>4747</v>
      </c>
      <c r="K322" s="189" t="s">
        <v>2004</v>
      </c>
      <c r="L322" s="189" t="s">
        <v>2005</v>
      </c>
      <c r="M322" s="130"/>
      <c r="N322" s="130"/>
      <c r="O322" s="157"/>
      <c r="P322" s="130"/>
      <c r="Q322" s="130"/>
      <c r="R322" s="130"/>
      <c r="S322" s="136"/>
      <c r="T322" s="137"/>
      <c r="U322" s="136"/>
      <c r="V322" s="130"/>
      <c r="W322" s="130"/>
      <c r="X322" s="137"/>
      <c r="Y322" s="130"/>
      <c r="Z322" s="130"/>
      <c r="AA322" s="130"/>
      <c r="AB322" s="130"/>
      <c r="AC322" s="130" t="str">
        <f>IF(基本情報登録!$D$10="","",IF(基本情報登録!$D$10='登録データ（男）'!F322,1,0))</f>
        <v/>
      </c>
      <c r="AD322" s="130"/>
    </row>
    <row r="323" spans="1:30" ht="13.5">
      <c r="A323" s="189">
        <v>321</v>
      </c>
      <c r="B323" s="189" t="s">
        <v>603</v>
      </c>
      <c r="C323" s="189" t="s">
        <v>604</v>
      </c>
      <c r="D323" s="189" t="s">
        <v>334</v>
      </c>
      <c r="E323" s="189">
        <v>40</v>
      </c>
      <c r="F323" s="189" t="s">
        <v>40</v>
      </c>
      <c r="G323" s="189" t="s">
        <v>335</v>
      </c>
      <c r="H323" s="189" t="s">
        <v>605</v>
      </c>
      <c r="I323" s="189" t="s">
        <v>4748</v>
      </c>
      <c r="J323" s="189" t="s">
        <v>4306</v>
      </c>
      <c r="K323" s="189" t="s">
        <v>2004</v>
      </c>
      <c r="L323" s="189" t="s">
        <v>2005</v>
      </c>
      <c r="M323" s="130"/>
      <c r="N323" s="130"/>
      <c r="O323" s="157"/>
      <c r="P323" s="130"/>
      <c r="Q323" s="130"/>
      <c r="R323" s="130"/>
      <c r="S323" s="136"/>
      <c r="T323" s="137"/>
      <c r="U323" s="136"/>
      <c r="V323" s="130"/>
      <c r="W323" s="130"/>
      <c r="X323" s="137"/>
      <c r="Y323" s="130"/>
      <c r="Z323" s="130"/>
      <c r="AA323" s="130"/>
      <c r="AB323" s="130"/>
      <c r="AC323" s="130" t="str">
        <f>IF(基本情報登録!$D$10="","",IF(基本情報登録!$D$10='登録データ（男）'!F323,1,0))</f>
        <v/>
      </c>
      <c r="AD323" s="130"/>
    </row>
    <row r="324" spans="1:30" ht="13.5">
      <c r="A324" s="189">
        <v>322</v>
      </c>
      <c r="B324" s="189" t="s">
        <v>1436</v>
      </c>
      <c r="C324" s="189" t="s">
        <v>1437</v>
      </c>
      <c r="D324" s="189" t="s">
        <v>334</v>
      </c>
      <c r="E324" s="189">
        <v>40</v>
      </c>
      <c r="F324" s="189" t="s">
        <v>40</v>
      </c>
      <c r="G324" s="189" t="s">
        <v>343</v>
      </c>
      <c r="H324" s="189" t="s">
        <v>760</v>
      </c>
      <c r="I324" s="189" t="s">
        <v>4749</v>
      </c>
      <c r="J324" s="189" t="s">
        <v>4750</v>
      </c>
      <c r="K324" s="189" t="s">
        <v>2004</v>
      </c>
      <c r="L324" s="189" t="s">
        <v>2005</v>
      </c>
      <c r="M324" s="130"/>
      <c r="N324" s="130"/>
      <c r="O324" s="157"/>
      <c r="P324" s="130"/>
      <c r="Q324" s="130"/>
      <c r="R324" s="130"/>
      <c r="S324" s="136"/>
      <c r="T324" s="137"/>
      <c r="U324" s="136"/>
      <c r="V324" s="130"/>
      <c r="W324" s="130"/>
      <c r="X324" s="137"/>
      <c r="Y324" s="130"/>
      <c r="Z324" s="130"/>
      <c r="AA324" s="130"/>
      <c r="AB324" s="130"/>
      <c r="AC324" s="130" t="str">
        <f>IF(基本情報登録!$D$10="","",IF(基本情報登録!$D$10='登録データ（男）'!F324,1,0))</f>
        <v/>
      </c>
      <c r="AD324" s="130"/>
    </row>
    <row r="325" spans="1:30" ht="13.5">
      <c r="A325" s="189">
        <v>323</v>
      </c>
      <c r="B325" s="189" t="s">
        <v>1443</v>
      </c>
      <c r="C325" s="189" t="s">
        <v>1444</v>
      </c>
      <c r="D325" s="189" t="s">
        <v>334</v>
      </c>
      <c r="E325" s="189">
        <v>40</v>
      </c>
      <c r="F325" s="189" t="s">
        <v>40</v>
      </c>
      <c r="G325" s="189" t="s">
        <v>343</v>
      </c>
      <c r="H325" s="189" t="s">
        <v>1445</v>
      </c>
      <c r="I325" s="189" t="s">
        <v>4751</v>
      </c>
      <c r="J325" s="189" t="s">
        <v>4672</v>
      </c>
      <c r="K325" s="189" t="s">
        <v>2004</v>
      </c>
      <c r="L325" s="189" t="s">
        <v>2005</v>
      </c>
      <c r="M325" s="130"/>
      <c r="N325" s="130"/>
      <c r="O325" s="157"/>
      <c r="P325" s="130"/>
      <c r="Q325" s="130"/>
      <c r="R325" s="130"/>
      <c r="S325" s="136"/>
      <c r="T325" s="137"/>
      <c r="U325" s="136"/>
      <c r="V325" s="130"/>
      <c r="W325" s="130"/>
      <c r="X325" s="137"/>
      <c r="Y325" s="130"/>
      <c r="Z325" s="130"/>
      <c r="AA325" s="130"/>
      <c r="AB325" s="130"/>
      <c r="AC325" s="130" t="str">
        <f>IF(基本情報登録!$D$10="","",IF(基本情報登録!$D$10='登録データ（男）'!F325,1,0))</f>
        <v/>
      </c>
      <c r="AD325" s="130"/>
    </row>
    <row r="326" spans="1:30" ht="13.5">
      <c r="A326" s="189">
        <v>324</v>
      </c>
      <c r="B326" s="189" t="s">
        <v>1438</v>
      </c>
      <c r="C326" s="189" t="s">
        <v>1439</v>
      </c>
      <c r="D326" s="189" t="s">
        <v>334</v>
      </c>
      <c r="E326" s="189">
        <v>40</v>
      </c>
      <c r="F326" s="189" t="s">
        <v>40</v>
      </c>
      <c r="G326" s="189" t="s">
        <v>343</v>
      </c>
      <c r="H326" s="189" t="s">
        <v>1176</v>
      </c>
      <c r="I326" s="189" t="s">
        <v>4752</v>
      </c>
      <c r="J326" s="189" t="s">
        <v>4414</v>
      </c>
      <c r="K326" s="189" t="s">
        <v>2004</v>
      </c>
      <c r="L326" s="189" t="s">
        <v>2005</v>
      </c>
      <c r="M326" s="130"/>
      <c r="N326" s="130"/>
      <c r="O326" s="157"/>
      <c r="P326" s="130"/>
      <c r="Q326" s="130"/>
      <c r="R326" s="130"/>
      <c r="S326" s="136"/>
      <c r="T326" s="137"/>
      <c r="U326" s="136"/>
      <c r="V326" s="130"/>
      <c r="W326" s="130"/>
      <c r="X326" s="137"/>
      <c r="Y326" s="130"/>
      <c r="Z326" s="130"/>
      <c r="AA326" s="130"/>
      <c r="AB326" s="130"/>
      <c r="AC326" s="130" t="str">
        <f>IF(基本情報登録!$D$10="","",IF(基本情報登録!$D$10='登録データ（男）'!F326,1,0))</f>
        <v/>
      </c>
      <c r="AD326" s="130"/>
    </row>
    <row r="327" spans="1:30" ht="13.5">
      <c r="A327" s="189">
        <v>325</v>
      </c>
      <c r="B327" s="189" t="s">
        <v>2616</v>
      </c>
      <c r="C327" s="189" t="s">
        <v>2617</v>
      </c>
      <c r="D327" s="189" t="s">
        <v>334</v>
      </c>
      <c r="E327" s="189">
        <v>40</v>
      </c>
      <c r="F327" s="189" t="s">
        <v>40</v>
      </c>
      <c r="G327" s="189" t="s">
        <v>350</v>
      </c>
      <c r="H327" s="189" t="s">
        <v>2618</v>
      </c>
      <c r="I327" s="189" t="s">
        <v>4753</v>
      </c>
      <c r="J327" s="189" t="s">
        <v>4281</v>
      </c>
      <c r="K327" s="189" t="s">
        <v>2004</v>
      </c>
      <c r="L327" s="189" t="s">
        <v>2005</v>
      </c>
      <c r="M327" s="130"/>
      <c r="N327" s="130"/>
      <c r="O327" s="157"/>
      <c r="P327" s="130"/>
      <c r="Q327" s="130"/>
      <c r="R327" s="130"/>
      <c r="S327" s="136"/>
      <c r="T327" s="137"/>
      <c r="U327" s="136"/>
      <c r="V327" s="130"/>
      <c r="W327" s="130"/>
      <c r="X327" s="137"/>
      <c r="Y327" s="130"/>
      <c r="Z327" s="130"/>
      <c r="AA327" s="130"/>
      <c r="AB327" s="130"/>
      <c r="AC327" s="130" t="str">
        <f>IF(基本情報登録!$D$10="","",IF(基本情報登録!$D$10='登録データ（男）'!F327,1,0))</f>
        <v/>
      </c>
      <c r="AD327" s="130"/>
    </row>
    <row r="328" spans="1:30" ht="13.5">
      <c r="A328" s="189">
        <v>326</v>
      </c>
      <c r="B328" s="189" t="s">
        <v>1446</v>
      </c>
      <c r="C328" s="189" t="s">
        <v>1447</v>
      </c>
      <c r="D328" s="189" t="s">
        <v>334</v>
      </c>
      <c r="E328" s="189">
        <v>40</v>
      </c>
      <c r="F328" s="189" t="s">
        <v>40</v>
      </c>
      <c r="G328" s="189" t="s">
        <v>343</v>
      </c>
      <c r="H328" s="189" t="s">
        <v>4047</v>
      </c>
      <c r="I328" s="189" t="s">
        <v>4754</v>
      </c>
      <c r="J328" s="189" t="s">
        <v>4525</v>
      </c>
      <c r="K328" s="189" t="s">
        <v>2004</v>
      </c>
      <c r="L328" s="189" t="s">
        <v>2005</v>
      </c>
      <c r="M328" s="130"/>
      <c r="N328" s="130"/>
      <c r="O328" s="157"/>
      <c r="P328" s="130"/>
      <c r="Q328" s="130"/>
      <c r="R328" s="130"/>
      <c r="S328" s="136"/>
      <c r="T328" s="137"/>
      <c r="U328" s="136"/>
      <c r="V328" s="130"/>
      <c r="W328" s="130"/>
      <c r="X328" s="137"/>
      <c r="Y328" s="130"/>
      <c r="Z328" s="130"/>
      <c r="AA328" s="130"/>
      <c r="AB328" s="130"/>
      <c r="AC328" s="130" t="str">
        <f>IF(基本情報登録!$D$10="","",IF(基本情報登録!$D$10='登録データ（男）'!F328,1,0))</f>
        <v/>
      </c>
      <c r="AD328" s="130"/>
    </row>
    <row r="329" spans="1:30" ht="13.5">
      <c r="A329" s="189">
        <v>327</v>
      </c>
      <c r="B329" s="189" t="s">
        <v>1434</v>
      </c>
      <c r="C329" s="189" t="s">
        <v>2066</v>
      </c>
      <c r="D329" s="189" t="s">
        <v>334</v>
      </c>
      <c r="E329" s="189">
        <v>40</v>
      </c>
      <c r="F329" s="189" t="s">
        <v>40</v>
      </c>
      <c r="G329" s="189" t="s">
        <v>343</v>
      </c>
      <c r="H329" s="189" t="s">
        <v>1435</v>
      </c>
      <c r="I329" s="189" t="s">
        <v>4755</v>
      </c>
      <c r="J329" s="189" t="s">
        <v>4289</v>
      </c>
      <c r="K329" s="189" t="s">
        <v>2004</v>
      </c>
      <c r="L329" s="189" t="s">
        <v>2005</v>
      </c>
      <c r="M329" s="130"/>
      <c r="N329" s="130"/>
      <c r="O329" s="157"/>
      <c r="P329" s="130"/>
      <c r="Q329" s="130"/>
      <c r="R329" s="130"/>
      <c r="S329" s="136"/>
      <c r="T329" s="137"/>
      <c r="U329" s="136"/>
      <c r="V329" s="130"/>
      <c r="W329" s="130"/>
      <c r="X329" s="137"/>
      <c r="Y329" s="130"/>
      <c r="Z329" s="130"/>
      <c r="AA329" s="130"/>
      <c r="AB329" s="130"/>
      <c r="AC329" s="130" t="str">
        <f>IF(基本情報登録!$D$10="","",IF(基本情報登録!$D$10='登録データ（男）'!F329,1,0))</f>
        <v/>
      </c>
      <c r="AD329" s="130"/>
    </row>
    <row r="330" spans="1:30" ht="13.5">
      <c r="A330" s="189">
        <v>328</v>
      </c>
      <c r="B330" s="189" t="s">
        <v>1448</v>
      </c>
      <c r="C330" s="189" t="s">
        <v>1449</v>
      </c>
      <c r="D330" s="189" t="s">
        <v>334</v>
      </c>
      <c r="E330" s="189">
        <v>40</v>
      </c>
      <c r="F330" s="189" t="s">
        <v>40</v>
      </c>
      <c r="G330" s="189" t="s">
        <v>343</v>
      </c>
      <c r="H330" s="189" t="s">
        <v>1450</v>
      </c>
      <c r="I330" s="189" t="s">
        <v>4756</v>
      </c>
      <c r="J330" s="189" t="s">
        <v>4471</v>
      </c>
      <c r="K330" s="189" t="s">
        <v>2004</v>
      </c>
      <c r="L330" s="189" t="s">
        <v>2005</v>
      </c>
      <c r="M330" s="130"/>
      <c r="N330" s="130"/>
      <c r="O330" s="157"/>
      <c r="P330" s="130"/>
      <c r="Q330" s="130"/>
      <c r="R330" s="130"/>
      <c r="S330" s="136"/>
      <c r="T330" s="137"/>
      <c r="U330" s="136"/>
      <c r="V330" s="130"/>
      <c r="W330" s="130"/>
      <c r="X330" s="137"/>
      <c r="Y330" s="130"/>
      <c r="Z330" s="130"/>
      <c r="AA330" s="130"/>
      <c r="AB330" s="130"/>
      <c r="AC330" s="130" t="str">
        <f>IF(基本情報登録!$D$10="","",IF(基本情報登録!$D$10='登録データ（男）'!F330,1,0))</f>
        <v/>
      </c>
      <c r="AD330" s="130"/>
    </row>
    <row r="331" spans="1:30" ht="13.5">
      <c r="A331" s="189">
        <v>329</v>
      </c>
      <c r="B331" s="189" t="s">
        <v>2613</v>
      </c>
      <c r="C331" s="189" t="s">
        <v>2614</v>
      </c>
      <c r="D331" s="189" t="s">
        <v>334</v>
      </c>
      <c r="E331" s="189">
        <v>40</v>
      </c>
      <c r="F331" s="189" t="s">
        <v>40</v>
      </c>
      <c r="G331" s="189" t="s">
        <v>350</v>
      </c>
      <c r="H331" s="189" t="s">
        <v>2493</v>
      </c>
      <c r="I331" s="189" t="s">
        <v>4757</v>
      </c>
      <c r="J331" s="189" t="s">
        <v>4758</v>
      </c>
      <c r="K331" s="189" t="s">
        <v>2004</v>
      </c>
      <c r="L331" s="189" t="s">
        <v>2005</v>
      </c>
      <c r="M331" s="130"/>
      <c r="N331" s="130"/>
      <c r="O331" s="157"/>
      <c r="P331" s="130"/>
      <c r="Q331" s="130"/>
      <c r="R331" s="130"/>
      <c r="S331" s="136"/>
      <c r="T331" s="137"/>
      <c r="U331" s="136"/>
      <c r="V331" s="130"/>
      <c r="W331" s="130"/>
      <c r="X331" s="137"/>
      <c r="Y331" s="130"/>
      <c r="Z331" s="130"/>
      <c r="AA331" s="130"/>
      <c r="AB331" s="130"/>
      <c r="AC331" s="130" t="str">
        <f>IF(基本情報登録!$D$10="","",IF(基本情報登録!$D$10='登録データ（男）'!F331,1,0))</f>
        <v/>
      </c>
      <c r="AD331" s="130"/>
    </row>
    <row r="332" spans="1:30" ht="13.5">
      <c r="A332" s="189">
        <v>330</v>
      </c>
      <c r="B332" s="189" t="s">
        <v>609</v>
      </c>
      <c r="C332" s="189" t="s">
        <v>610</v>
      </c>
      <c r="D332" s="189" t="s">
        <v>334</v>
      </c>
      <c r="E332" s="189">
        <v>40</v>
      </c>
      <c r="F332" s="189" t="s">
        <v>40</v>
      </c>
      <c r="G332" s="189" t="s">
        <v>335</v>
      </c>
      <c r="H332" s="189" t="s">
        <v>611</v>
      </c>
      <c r="I332" s="189" t="s">
        <v>4303</v>
      </c>
      <c r="J332" s="189" t="s">
        <v>4759</v>
      </c>
      <c r="K332" s="189" t="s">
        <v>2004</v>
      </c>
      <c r="L332" s="189" t="s">
        <v>2005</v>
      </c>
      <c r="M332" s="130"/>
      <c r="N332" s="130"/>
      <c r="O332" s="157"/>
      <c r="P332" s="130"/>
      <c r="Q332" s="130"/>
      <c r="R332" s="130"/>
      <c r="S332" s="136"/>
      <c r="T332" s="137"/>
      <c r="U332" s="136"/>
      <c r="V332" s="130"/>
      <c r="W332" s="130"/>
      <c r="X332" s="137"/>
      <c r="Y332" s="130"/>
      <c r="Z332" s="130"/>
      <c r="AA332" s="130"/>
      <c r="AB332" s="130"/>
      <c r="AC332" s="130" t="str">
        <f>IF(基本情報登録!$D$10="","",IF(基本情報登録!$D$10='登録データ（男）'!F332,1,0))</f>
        <v/>
      </c>
      <c r="AD332" s="130"/>
    </row>
    <row r="333" spans="1:30" ht="13.5">
      <c r="A333" s="189">
        <v>331</v>
      </c>
      <c r="B333" s="189" t="s">
        <v>3244</v>
      </c>
      <c r="C333" s="189" t="s">
        <v>2615</v>
      </c>
      <c r="D333" s="189" t="s">
        <v>334</v>
      </c>
      <c r="E333" s="189">
        <v>40</v>
      </c>
      <c r="F333" s="189" t="s">
        <v>40</v>
      </c>
      <c r="G333" s="189" t="s">
        <v>350</v>
      </c>
      <c r="H333" s="189" t="s">
        <v>2518</v>
      </c>
      <c r="I333" s="189" t="s">
        <v>4760</v>
      </c>
      <c r="J333" s="189" t="s">
        <v>4761</v>
      </c>
      <c r="K333" s="189" t="s">
        <v>2004</v>
      </c>
      <c r="L333" s="189" t="s">
        <v>2005</v>
      </c>
      <c r="M333" s="130"/>
      <c r="N333" s="130"/>
      <c r="O333" s="157"/>
      <c r="P333" s="130"/>
      <c r="Q333" s="130"/>
      <c r="R333" s="130"/>
      <c r="S333" s="136"/>
      <c r="T333" s="137"/>
      <c r="U333" s="136"/>
      <c r="V333" s="130"/>
      <c r="W333" s="130"/>
      <c r="X333" s="137"/>
      <c r="Y333" s="130"/>
      <c r="Z333" s="130"/>
      <c r="AA333" s="130"/>
      <c r="AB333" s="130"/>
      <c r="AC333" s="130" t="str">
        <f>IF(基本情報登録!$D$10="","",IF(基本情報登録!$D$10='登録データ（男）'!F333,1,0))</f>
        <v/>
      </c>
      <c r="AD333" s="130"/>
    </row>
    <row r="334" spans="1:30" ht="13.5">
      <c r="A334" s="189">
        <v>332</v>
      </c>
      <c r="B334" s="189" t="s">
        <v>600</v>
      </c>
      <c r="C334" s="189" t="s">
        <v>601</v>
      </c>
      <c r="D334" s="189" t="s">
        <v>334</v>
      </c>
      <c r="E334" s="189">
        <v>40</v>
      </c>
      <c r="F334" s="189" t="s">
        <v>40</v>
      </c>
      <c r="G334" s="189" t="s">
        <v>335</v>
      </c>
      <c r="H334" s="189" t="s">
        <v>602</v>
      </c>
      <c r="I334" s="189" t="s">
        <v>4762</v>
      </c>
      <c r="J334" s="189" t="s">
        <v>4548</v>
      </c>
      <c r="K334" s="189" t="s">
        <v>2004</v>
      </c>
      <c r="L334" s="189" t="s">
        <v>2005</v>
      </c>
      <c r="M334" s="130"/>
      <c r="N334" s="130"/>
      <c r="O334" s="157"/>
      <c r="P334" s="130"/>
      <c r="Q334" s="130"/>
      <c r="R334" s="130"/>
      <c r="S334" s="136"/>
      <c r="T334" s="137"/>
      <c r="U334" s="136"/>
      <c r="V334" s="130"/>
      <c r="W334" s="130"/>
      <c r="X334" s="137"/>
      <c r="Y334" s="130"/>
      <c r="Z334" s="130"/>
      <c r="AA334" s="130"/>
      <c r="AB334" s="130"/>
      <c r="AC334" s="130" t="str">
        <f>IF(基本情報登録!$D$10="","",IF(基本情報登録!$D$10='登録データ（男）'!F334,1,0))</f>
        <v/>
      </c>
      <c r="AD334" s="130"/>
    </row>
    <row r="335" spans="1:30" ht="13.5">
      <c r="A335" s="189">
        <v>333</v>
      </c>
      <c r="B335" s="189" t="s">
        <v>2620</v>
      </c>
      <c r="C335" s="189" t="s">
        <v>2621</v>
      </c>
      <c r="D335" s="189" t="s">
        <v>349</v>
      </c>
      <c r="E335" s="189">
        <v>46</v>
      </c>
      <c r="F335" s="189" t="s">
        <v>40</v>
      </c>
      <c r="G335" s="189" t="s">
        <v>350</v>
      </c>
      <c r="H335" s="189" t="s">
        <v>2622</v>
      </c>
      <c r="I335" s="189" t="s">
        <v>4763</v>
      </c>
      <c r="J335" s="189" t="s">
        <v>4326</v>
      </c>
      <c r="K335" s="189" t="s">
        <v>2004</v>
      </c>
      <c r="L335" s="189" t="s">
        <v>2005</v>
      </c>
      <c r="M335" s="130"/>
      <c r="N335" s="130"/>
      <c r="O335" s="157"/>
      <c r="P335" s="130"/>
      <c r="Q335" s="130"/>
      <c r="R335" s="130"/>
      <c r="S335" s="136"/>
      <c r="T335" s="137"/>
      <c r="U335" s="136"/>
      <c r="V335" s="130"/>
      <c r="W335" s="130"/>
      <c r="X335" s="137"/>
      <c r="Y335" s="130"/>
      <c r="Z335" s="130"/>
      <c r="AA335" s="130"/>
      <c r="AB335" s="130"/>
      <c r="AC335" s="130" t="str">
        <f>IF(基本情報登録!$D$10="","",IF(基本情報登録!$D$10='登録データ（男）'!F335,1,0))</f>
        <v/>
      </c>
      <c r="AD335" s="130"/>
    </row>
    <row r="336" spans="1:30" ht="13.5">
      <c r="A336" s="189">
        <v>334</v>
      </c>
      <c r="B336" s="189" t="s">
        <v>1440</v>
      </c>
      <c r="C336" s="189" t="s">
        <v>1441</v>
      </c>
      <c r="D336" s="189" t="s">
        <v>347</v>
      </c>
      <c r="E336" s="189">
        <v>43</v>
      </c>
      <c r="F336" s="189" t="s">
        <v>40</v>
      </c>
      <c r="G336" s="189" t="s">
        <v>343</v>
      </c>
      <c r="H336" s="189" t="s">
        <v>1442</v>
      </c>
      <c r="I336" s="189" t="s">
        <v>4764</v>
      </c>
      <c r="J336" s="189" t="s">
        <v>4765</v>
      </c>
      <c r="K336" s="189" t="s">
        <v>2004</v>
      </c>
      <c r="L336" s="189" t="s">
        <v>2005</v>
      </c>
      <c r="M336" s="130"/>
      <c r="N336" s="130"/>
      <c r="O336" s="157"/>
      <c r="P336" s="130"/>
      <c r="Q336" s="130"/>
      <c r="R336" s="130"/>
      <c r="S336" s="136"/>
      <c r="T336" s="137"/>
      <c r="U336" s="136"/>
      <c r="V336" s="130"/>
      <c r="W336" s="130"/>
      <c r="X336" s="137"/>
      <c r="Y336" s="130"/>
      <c r="Z336" s="130"/>
      <c r="AA336" s="130"/>
      <c r="AB336" s="130"/>
      <c r="AC336" s="130" t="str">
        <f>IF(基本情報登録!$D$10="","",IF(基本情報登録!$D$10='登録データ（男）'!F336,1,0))</f>
        <v/>
      </c>
      <c r="AD336" s="130"/>
    </row>
    <row r="337" spans="1:30" ht="13.5">
      <c r="A337" s="189">
        <v>335</v>
      </c>
      <c r="B337" s="189" t="s">
        <v>3245</v>
      </c>
      <c r="C337" s="189" t="s">
        <v>3246</v>
      </c>
      <c r="D337" s="189" t="s">
        <v>339</v>
      </c>
      <c r="E337" s="189">
        <v>35</v>
      </c>
      <c r="F337" s="189" t="s">
        <v>40</v>
      </c>
      <c r="G337" s="189" t="s">
        <v>350</v>
      </c>
      <c r="H337" s="189" t="s">
        <v>1363</v>
      </c>
      <c r="I337" s="189" t="s">
        <v>4331</v>
      </c>
      <c r="J337" s="189" t="s">
        <v>4306</v>
      </c>
      <c r="K337" s="189" t="s">
        <v>2004</v>
      </c>
      <c r="L337" s="189" t="s">
        <v>2005</v>
      </c>
      <c r="M337" s="130"/>
      <c r="N337" s="130"/>
      <c r="O337" s="157"/>
      <c r="P337" s="130"/>
      <c r="Q337" s="130"/>
      <c r="R337" s="130"/>
      <c r="S337" s="136"/>
      <c r="T337" s="137"/>
      <c r="U337" s="136"/>
      <c r="V337" s="130"/>
      <c r="W337" s="130"/>
      <c r="X337" s="137"/>
      <c r="Y337" s="130"/>
      <c r="Z337" s="130"/>
      <c r="AA337" s="130"/>
      <c r="AB337" s="130"/>
      <c r="AC337" s="130" t="str">
        <f>IF(基本情報登録!$D$10="","",IF(基本情報登録!$D$10='登録データ（男）'!F337,1,0))</f>
        <v/>
      </c>
      <c r="AD337" s="130"/>
    </row>
    <row r="338" spans="1:30" ht="13.5">
      <c r="A338" s="189">
        <v>336</v>
      </c>
      <c r="B338" s="189" t="s">
        <v>1359</v>
      </c>
      <c r="C338" s="189" t="s">
        <v>1360</v>
      </c>
      <c r="D338" s="189" t="s">
        <v>374</v>
      </c>
      <c r="E338" s="189">
        <v>45</v>
      </c>
      <c r="F338" s="189" t="s">
        <v>50</v>
      </c>
      <c r="G338" s="189" t="s">
        <v>343</v>
      </c>
      <c r="H338" s="189" t="s">
        <v>1337</v>
      </c>
      <c r="I338" s="189" t="s">
        <v>4766</v>
      </c>
      <c r="J338" s="189" t="s">
        <v>4546</v>
      </c>
      <c r="K338" s="189" t="s">
        <v>2004</v>
      </c>
      <c r="L338" s="189" t="s">
        <v>2005</v>
      </c>
      <c r="M338" s="130"/>
      <c r="N338" s="130"/>
      <c r="O338" s="157"/>
      <c r="P338" s="130"/>
      <c r="Q338" s="130"/>
      <c r="R338" s="130"/>
      <c r="S338" s="136"/>
      <c r="T338" s="137"/>
      <c r="U338" s="136"/>
      <c r="V338" s="130"/>
      <c r="W338" s="130"/>
      <c r="X338" s="137"/>
      <c r="Y338" s="130"/>
      <c r="Z338" s="130"/>
      <c r="AA338" s="130"/>
      <c r="AB338" s="130"/>
      <c r="AC338" s="130" t="str">
        <f>IF(基本情報登録!$D$10="","",IF(基本情報登録!$D$10='登録データ（男）'!F338,1,0))</f>
        <v/>
      </c>
      <c r="AD338" s="130"/>
    </row>
    <row r="339" spans="1:30" ht="13.5">
      <c r="A339" s="189">
        <v>337</v>
      </c>
      <c r="B339" s="189" t="s">
        <v>1368</v>
      </c>
      <c r="C339" s="189" t="s">
        <v>1369</v>
      </c>
      <c r="D339" s="189" t="s">
        <v>334</v>
      </c>
      <c r="E339" s="189">
        <v>40</v>
      </c>
      <c r="F339" s="189" t="s">
        <v>50</v>
      </c>
      <c r="G339" s="189" t="s">
        <v>335</v>
      </c>
      <c r="H339" s="189" t="s">
        <v>1370</v>
      </c>
      <c r="I339" s="189" t="s">
        <v>4767</v>
      </c>
      <c r="J339" s="189" t="s">
        <v>4768</v>
      </c>
      <c r="K339" s="189" t="s">
        <v>2004</v>
      </c>
      <c r="L339" s="189" t="s">
        <v>2005</v>
      </c>
      <c r="M339" s="130"/>
      <c r="N339" s="130"/>
      <c r="O339" s="157"/>
      <c r="P339" s="130"/>
      <c r="Q339" s="130"/>
      <c r="R339" s="130"/>
      <c r="S339" s="136"/>
      <c r="T339" s="137"/>
      <c r="U339" s="136"/>
      <c r="V339" s="130"/>
      <c r="W339" s="130"/>
      <c r="X339" s="137"/>
      <c r="Y339" s="130"/>
      <c r="Z339" s="130"/>
      <c r="AA339" s="130"/>
      <c r="AB339" s="130"/>
      <c r="AC339" s="130" t="str">
        <f>IF(基本情報登録!$D$10="","",IF(基本情報登録!$D$10='登録データ（男）'!F339,1,0))</f>
        <v/>
      </c>
      <c r="AD339" s="130"/>
    </row>
    <row r="340" spans="1:30" ht="13.5">
      <c r="A340" s="189">
        <v>338</v>
      </c>
      <c r="B340" s="189" t="s">
        <v>1366</v>
      </c>
      <c r="C340" s="189" t="s">
        <v>1367</v>
      </c>
      <c r="D340" s="189" t="s">
        <v>334</v>
      </c>
      <c r="E340" s="189">
        <v>40</v>
      </c>
      <c r="F340" s="189" t="s">
        <v>50</v>
      </c>
      <c r="G340" s="189" t="s">
        <v>343</v>
      </c>
      <c r="H340" s="189" t="s">
        <v>459</v>
      </c>
      <c r="I340" s="189" t="s">
        <v>4366</v>
      </c>
      <c r="J340" s="189" t="s">
        <v>4769</v>
      </c>
      <c r="K340" s="189" t="s">
        <v>2004</v>
      </c>
      <c r="L340" s="189" t="s">
        <v>2005</v>
      </c>
      <c r="M340" s="130"/>
      <c r="N340" s="130"/>
      <c r="O340" s="157"/>
      <c r="P340" s="130"/>
      <c r="Q340" s="130"/>
      <c r="R340" s="130"/>
      <c r="S340" s="136"/>
      <c r="T340" s="137"/>
      <c r="U340" s="136"/>
      <c r="V340" s="130"/>
      <c r="W340" s="130"/>
      <c r="X340" s="137"/>
      <c r="Y340" s="130"/>
      <c r="Z340" s="130"/>
      <c r="AA340" s="130"/>
      <c r="AB340" s="130"/>
      <c r="AC340" s="130" t="str">
        <f>IF(基本情報登録!$D$10="","",IF(基本情報登録!$D$10='登録データ（男）'!F340,1,0))</f>
        <v/>
      </c>
      <c r="AD340" s="130"/>
    </row>
    <row r="341" spans="1:30" ht="13.5">
      <c r="A341" s="189">
        <v>339</v>
      </c>
      <c r="B341" s="189" t="s">
        <v>1361</v>
      </c>
      <c r="C341" s="189" t="s">
        <v>1362</v>
      </c>
      <c r="D341" s="189" t="s">
        <v>334</v>
      </c>
      <c r="E341" s="189">
        <v>40</v>
      </c>
      <c r="F341" s="189" t="s">
        <v>50</v>
      </c>
      <c r="G341" s="189" t="s">
        <v>343</v>
      </c>
      <c r="H341" s="189" t="s">
        <v>1363</v>
      </c>
      <c r="I341" s="189" t="s">
        <v>4770</v>
      </c>
      <c r="J341" s="189" t="s">
        <v>4771</v>
      </c>
      <c r="K341" s="189" t="s">
        <v>2004</v>
      </c>
      <c r="L341" s="189" t="s">
        <v>2005</v>
      </c>
      <c r="M341" s="130"/>
      <c r="N341" s="130"/>
      <c r="O341" s="157"/>
      <c r="P341" s="130"/>
      <c r="Q341" s="130"/>
      <c r="R341" s="130"/>
      <c r="S341" s="136"/>
      <c r="T341" s="137"/>
      <c r="U341" s="136"/>
      <c r="V341" s="130"/>
      <c r="W341" s="130"/>
      <c r="X341" s="137"/>
      <c r="Y341" s="130"/>
      <c r="Z341" s="130"/>
      <c r="AA341" s="130"/>
      <c r="AB341" s="130"/>
      <c r="AC341" s="130" t="str">
        <f>IF(基本情報登録!$D$10="","",IF(基本情報登録!$D$10='登録データ（男）'!F341,1,0))</f>
        <v/>
      </c>
      <c r="AD341" s="130"/>
    </row>
    <row r="342" spans="1:30" ht="13.5">
      <c r="A342" s="189">
        <v>340</v>
      </c>
      <c r="B342" s="189" t="s">
        <v>1357</v>
      </c>
      <c r="C342" s="189" t="s">
        <v>1358</v>
      </c>
      <c r="D342" s="189" t="s">
        <v>1265</v>
      </c>
      <c r="E342" s="189">
        <v>39</v>
      </c>
      <c r="F342" s="189" t="s">
        <v>50</v>
      </c>
      <c r="G342" s="189" t="s">
        <v>343</v>
      </c>
      <c r="H342" s="189" t="s">
        <v>1151</v>
      </c>
      <c r="I342" s="189" t="s">
        <v>4772</v>
      </c>
      <c r="J342" s="189" t="s">
        <v>4449</v>
      </c>
      <c r="K342" s="189" t="s">
        <v>2004</v>
      </c>
      <c r="L342" s="189" t="s">
        <v>2005</v>
      </c>
      <c r="M342" s="130"/>
      <c r="N342" s="130"/>
      <c r="O342" s="157"/>
      <c r="P342" s="130"/>
      <c r="Q342" s="130"/>
      <c r="R342" s="130"/>
      <c r="S342" s="136"/>
      <c r="T342" s="137"/>
      <c r="U342" s="136"/>
      <c r="V342" s="130"/>
      <c r="W342" s="130"/>
      <c r="X342" s="137"/>
      <c r="Y342" s="130"/>
      <c r="Z342" s="130"/>
      <c r="AA342" s="130"/>
      <c r="AB342" s="130"/>
      <c r="AC342" s="130" t="str">
        <f>IF(基本情報登録!$D$10="","",IF(基本情報登録!$D$10='登録データ（男）'!F342,1,0))</f>
        <v/>
      </c>
      <c r="AD342" s="130"/>
    </row>
    <row r="343" spans="1:30" ht="13.5">
      <c r="A343" s="189">
        <v>341</v>
      </c>
      <c r="B343" s="189" t="s">
        <v>1364</v>
      </c>
      <c r="C343" s="189" t="s">
        <v>1365</v>
      </c>
      <c r="D343" s="189" t="s">
        <v>334</v>
      </c>
      <c r="E343" s="189">
        <v>40</v>
      </c>
      <c r="F343" s="189" t="s">
        <v>50</v>
      </c>
      <c r="G343" s="189" t="s">
        <v>343</v>
      </c>
      <c r="H343" s="189" t="s">
        <v>1147</v>
      </c>
      <c r="I343" s="189" t="s">
        <v>4408</v>
      </c>
      <c r="J343" s="189" t="s">
        <v>4499</v>
      </c>
      <c r="K343" s="189" t="s">
        <v>2004</v>
      </c>
      <c r="L343" s="189" t="s">
        <v>2005</v>
      </c>
      <c r="M343" s="130"/>
      <c r="N343" s="130"/>
      <c r="O343" s="157"/>
      <c r="P343" s="130"/>
      <c r="Q343" s="130"/>
      <c r="R343" s="130"/>
      <c r="S343" s="136"/>
      <c r="T343" s="137"/>
      <c r="U343" s="136"/>
      <c r="V343" s="130"/>
      <c r="W343" s="130"/>
      <c r="X343" s="137"/>
      <c r="Y343" s="130"/>
      <c r="Z343" s="130"/>
      <c r="AA343" s="130"/>
      <c r="AB343" s="130"/>
      <c r="AC343" s="130" t="str">
        <f>IF(基本情報登録!$D$10="","",IF(基本情報登録!$D$10='登録データ（男）'!F343,1,0))</f>
        <v/>
      </c>
      <c r="AD343" s="130"/>
    </row>
    <row r="344" spans="1:30" ht="13.5">
      <c r="A344" s="189">
        <v>342</v>
      </c>
      <c r="B344" s="189" t="s">
        <v>2320</v>
      </c>
      <c r="C344" s="189" t="s">
        <v>2321</v>
      </c>
      <c r="D344" s="189" t="s">
        <v>334</v>
      </c>
      <c r="E344" s="189">
        <v>40</v>
      </c>
      <c r="F344" s="189" t="s">
        <v>50</v>
      </c>
      <c r="G344" s="189" t="s">
        <v>350</v>
      </c>
      <c r="H344" s="189" t="s">
        <v>2234</v>
      </c>
      <c r="I344" s="189" t="s">
        <v>4773</v>
      </c>
      <c r="J344" s="189" t="s">
        <v>4774</v>
      </c>
      <c r="K344" s="189" t="s">
        <v>2004</v>
      </c>
      <c r="L344" s="189" t="s">
        <v>2005</v>
      </c>
      <c r="M344" s="130"/>
      <c r="N344" s="130"/>
      <c r="O344" s="157"/>
      <c r="P344" s="130"/>
      <c r="Q344" s="130"/>
      <c r="R344" s="130"/>
      <c r="S344" s="136"/>
      <c r="T344" s="137"/>
      <c r="U344" s="136"/>
      <c r="V344" s="130"/>
      <c r="W344" s="130"/>
      <c r="X344" s="137"/>
      <c r="Y344" s="130"/>
      <c r="Z344" s="130"/>
      <c r="AA344" s="130"/>
      <c r="AB344" s="130"/>
      <c r="AC344" s="130" t="str">
        <f>IF(基本情報登録!$D$10="","",IF(基本情報登録!$D$10='登録データ（男）'!F344,1,0))</f>
        <v/>
      </c>
      <c r="AD344" s="130"/>
    </row>
    <row r="345" spans="1:30" ht="13.5">
      <c r="A345" s="189">
        <v>343</v>
      </c>
      <c r="B345" s="189" t="s">
        <v>2316</v>
      </c>
      <c r="C345" s="189" t="s">
        <v>2317</v>
      </c>
      <c r="D345" s="189" t="s">
        <v>334</v>
      </c>
      <c r="E345" s="189">
        <v>40</v>
      </c>
      <c r="F345" s="189" t="s">
        <v>50</v>
      </c>
      <c r="G345" s="189" t="s">
        <v>350</v>
      </c>
      <c r="H345" s="189" t="s">
        <v>2318</v>
      </c>
      <c r="I345" s="189" t="s">
        <v>4529</v>
      </c>
      <c r="J345" s="189" t="s">
        <v>4512</v>
      </c>
      <c r="K345" s="189" t="s">
        <v>2004</v>
      </c>
      <c r="L345" s="189" t="s">
        <v>2005</v>
      </c>
      <c r="M345" s="130"/>
      <c r="N345" s="130"/>
      <c r="O345" s="157"/>
      <c r="P345" s="130"/>
      <c r="Q345" s="130"/>
      <c r="R345" s="130"/>
      <c r="S345" s="136"/>
      <c r="T345" s="137"/>
      <c r="U345" s="136"/>
      <c r="V345" s="130"/>
      <c r="W345" s="130"/>
      <c r="X345" s="137"/>
      <c r="Y345" s="130"/>
      <c r="Z345" s="130"/>
      <c r="AA345" s="130"/>
      <c r="AB345" s="130"/>
      <c r="AC345" s="130" t="str">
        <f>IF(基本情報登録!$D$10="","",IF(基本情報登録!$D$10='登録データ（男）'!F345,1,0))</f>
        <v/>
      </c>
      <c r="AD345" s="130"/>
    </row>
    <row r="346" spans="1:30" ht="13.5">
      <c r="A346" s="189">
        <v>344</v>
      </c>
      <c r="B346" s="189" t="s">
        <v>1315</v>
      </c>
      <c r="C346" s="189" t="s">
        <v>1316</v>
      </c>
      <c r="D346" s="189" t="s">
        <v>721</v>
      </c>
      <c r="E346" s="189">
        <v>47</v>
      </c>
      <c r="F346" s="189" t="s">
        <v>65</v>
      </c>
      <c r="G346" s="189" t="s">
        <v>335</v>
      </c>
      <c r="H346" s="189" t="s">
        <v>1317</v>
      </c>
      <c r="I346" s="189" t="s">
        <v>4775</v>
      </c>
      <c r="J346" s="189" t="s">
        <v>4776</v>
      </c>
      <c r="K346" s="189" t="s">
        <v>2004</v>
      </c>
      <c r="L346" s="189" t="s">
        <v>2005</v>
      </c>
      <c r="M346" s="130"/>
      <c r="N346" s="130"/>
      <c r="O346" s="157"/>
      <c r="P346" s="130"/>
      <c r="Q346" s="130"/>
      <c r="R346" s="130"/>
      <c r="S346" s="136"/>
      <c r="T346" s="137"/>
      <c r="U346" s="136"/>
      <c r="V346" s="130"/>
      <c r="W346" s="130"/>
      <c r="X346" s="137"/>
      <c r="Y346" s="130"/>
      <c r="Z346" s="130"/>
      <c r="AA346" s="130"/>
      <c r="AB346" s="130"/>
      <c r="AC346" s="130" t="str">
        <f>IF(基本情報登録!$D$10="","",IF(基本情報登録!$D$10='登録データ（男）'!F346,1,0))</f>
        <v/>
      </c>
      <c r="AD346" s="130"/>
    </row>
    <row r="347" spans="1:30" ht="13.5">
      <c r="A347" s="189">
        <v>345</v>
      </c>
      <c r="B347" s="189" t="s">
        <v>1323</v>
      </c>
      <c r="C347" s="189" t="s">
        <v>1324</v>
      </c>
      <c r="D347" s="189" t="s">
        <v>721</v>
      </c>
      <c r="E347" s="189">
        <v>47</v>
      </c>
      <c r="F347" s="189" t="s">
        <v>65</v>
      </c>
      <c r="G347" s="189" t="s">
        <v>335</v>
      </c>
      <c r="H347" s="189" t="s">
        <v>355</v>
      </c>
      <c r="I347" s="189" t="s">
        <v>4777</v>
      </c>
      <c r="J347" s="189" t="s">
        <v>4383</v>
      </c>
      <c r="K347" s="189" t="s">
        <v>2004</v>
      </c>
      <c r="L347" s="189" t="s">
        <v>2005</v>
      </c>
      <c r="M347" s="130"/>
      <c r="N347" s="130"/>
      <c r="O347" s="157"/>
      <c r="P347" s="130"/>
      <c r="Q347" s="130"/>
      <c r="R347" s="130"/>
      <c r="S347" s="136"/>
      <c r="T347" s="137"/>
      <c r="U347" s="136"/>
      <c r="V347" s="130"/>
      <c r="W347" s="130"/>
      <c r="X347" s="137"/>
      <c r="Y347" s="130"/>
      <c r="Z347" s="130"/>
      <c r="AA347" s="130"/>
      <c r="AB347" s="130"/>
      <c r="AC347" s="130" t="str">
        <f>IF(基本情報登録!$D$10="","",IF(基本情報登録!$D$10='登録データ（男）'!F347,1,0))</f>
        <v/>
      </c>
      <c r="AD347" s="130"/>
    </row>
    <row r="348" spans="1:30" ht="13.5">
      <c r="A348" s="189">
        <v>346</v>
      </c>
      <c r="B348" s="189" t="s">
        <v>1321</v>
      </c>
      <c r="C348" s="189" t="s">
        <v>1322</v>
      </c>
      <c r="D348" s="189" t="s">
        <v>721</v>
      </c>
      <c r="E348" s="189">
        <v>47</v>
      </c>
      <c r="F348" s="189" t="s">
        <v>65</v>
      </c>
      <c r="G348" s="189" t="s">
        <v>335</v>
      </c>
      <c r="H348" s="189" t="s">
        <v>1293</v>
      </c>
      <c r="I348" s="189" t="s">
        <v>4544</v>
      </c>
      <c r="J348" s="189" t="s">
        <v>4778</v>
      </c>
      <c r="K348" s="189" t="s">
        <v>2004</v>
      </c>
      <c r="L348" s="189" t="s">
        <v>2005</v>
      </c>
      <c r="M348" s="130"/>
      <c r="N348" s="130"/>
      <c r="O348" s="157"/>
      <c r="P348" s="130"/>
      <c r="Q348" s="130"/>
      <c r="R348" s="130"/>
      <c r="S348" s="136"/>
      <c r="T348" s="137"/>
      <c r="U348" s="136"/>
      <c r="V348" s="130"/>
      <c r="W348" s="130"/>
      <c r="X348" s="137"/>
      <c r="Y348" s="130"/>
      <c r="Z348" s="130"/>
      <c r="AA348" s="130"/>
      <c r="AB348" s="130"/>
      <c r="AC348" s="130" t="str">
        <f>IF(基本情報登録!$D$10="","",IF(基本情報登録!$D$10='登録データ（男）'!F348,1,0))</f>
        <v/>
      </c>
      <c r="AD348" s="130"/>
    </row>
    <row r="349" spans="1:30" ht="13.5">
      <c r="A349" s="189">
        <v>347</v>
      </c>
      <c r="B349" s="189" t="s">
        <v>1318</v>
      </c>
      <c r="C349" s="189" t="s">
        <v>1319</v>
      </c>
      <c r="D349" s="189" t="s">
        <v>721</v>
      </c>
      <c r="E349" s="189">
        <v>47</v>
      </c>
      <c r="F349" s="189" t="s">
        <v>65</v>
      </c>
      <c r="G349" s="189" t="s">
        <v>335</v>
      </c>
      <c r="H349" s="189" t="s">
        <v>1320</v>
      </c>
      <c r="I349" s="189" t="s">
        <v>4743</v>
      </c>
      <c r="J349" s="189" t="s">
        <v>4779</v>
      </c>
      <c r="K349" s="189" t="s">
        <v>2004</v>
      </c>
      <c r="L349" s="189" t="s">
        <v>2005</v>
      </c>
      <c r="M349" s="130"/>
      <c r="N349" s="130"/>
      <c r="O349" s="157"/>
      <c r="P349" s="130"/>
      <c r="Q349" s="130"/>
      <c r="R349" s="130"/>
      <c r="S349" s="136"/>
      <c r="T349" s="137"/>
      <c r="U349" s="136"/>
      <c r="V349" s="130"/>
      <c r="W349" s="130"/>
      <c r="X349" s="137"/>
      <c r="Y349" s="130"/>
      <c r="Z349" s="130"/>
      <c r="AA349" s="130"/>
      <c r="AB349" s="130"/>
      <c r="AC349" s="130" t="str">
        <f>IF(基本情報登録!$D$10="","",IF(基本情報登録!$D$10='登録データ（男）'!F349,1,0))</f>
        <v/>
      </c>
      <c r="AD349" s="130"/>
    </row>
    <row r="350" spans="1:30" ht="13.5">
      <c r="A350" s="189">
        <v>348</v>
      </c>
      <c r="B350" s="189" t="s">
        <v>1486</v>
      </c>
      <c r="C350" s="189" t="s">
        <v>1487</v>
      </c>
      <c r="D350" s="189" t="s">
        <v>721</v>
      </c>
      <c r="E350" s="189">
        <v>47</v>
      </c>
      <c r="F350" s="189" t="s">
        <v>65</v>
      </c>
      <c r="G350" s="189" t="s">
        <v>343</v>
      </c>
      <c r="H350" s="189" t="s">
        <v>1256</v>
      </c>
      <c r="I350" s="189" t="s">
        <v>4780</v>
      </c>
      <c r="J350" s="189" t="s">
        <v>4597</v>
      </c>
      <c r="K350" s="189" t="s">
        <v>2004</v>
      </c>
      <c r="L350" s="189" t="s">
        <v>2005</v>
      </c>
      <c r="M350" s="130"/>
      <c r="N350" s="130"/>
      <c r="O350" s="157"/>
      <c r="P350" s="130"/>
      <c r="Q350" s="130"/>
      <c r="R350" s="130"/>
      <c r="S350" s="136"/>
      <c r="T350" s="137"/>
      <c r="U350" s="136"/>
      <c r="V350" s="130"/>
      <c r="W350" s="130"/>
      <c r="X350" s="137"/>
      <c r="Y350" s="130"/>
      <c r="Z350" s="130"/>
      <c r="AA350" s="130"/>
      <c r="AB350" s="130"/>
      <c r="AC350" s="130" t="str">
        <f>IF(基本情報登録!$D$10="","",IF(基本情報登録!$D$10='登録データ（男）'!F350,1,0))</f>
        <v/>
      </c>
      <c r="AD350" s="130"/>
    </row>
    <row r="351" spans="1:30" ht="13.5">
      <c r="A351" s="189">
        <v>349</v>
      </c>
      <c r="B351" s="189" t="s">
        <v>1325</v>
      </c>
      <c r="C351" s="189" t="s">
        <v>1326</v>
      </c>
      <c r="D351" s="189" t="s">
        <v>721</v>
      </c>
      <c r="E351" s="189">
        <v>47</v>
      </c>
      <c r="F351" s="189" t="s">
        <v>65</v>
      </c>
      <c r="G351" s="189" t="s">
        <v>335</v>
      </c>
      <c r="H351" s="189" t="s">
        <v>1314</v>
      </c>
      <c r="I351" s="189" t="s">
        <v>4781</v>
      </c>
      <c r="J351" s="189" t="s">
        <v>4782</v>
      </c>
      <c r="K351" s="189" t="s">
        <v>2004</v>
      </c>
      <c r="L351" s="189" t="s">
        <v>2005</v>
      </c>
      <c r="M351" s="130"/>
      <c r="N351" s="130"/>
      <c r="O351" s="157"/>
      <c r="P351" s="130"/>
      <c r="Q351" s="130"/>
      <c r="R351" s="130"/>
      <c r="S351" s="136"/>
      <c r="T351" s="137"/>
      <c r="U351" s="136"/>
      <c r="V351" s="130"/>
      <c r="W351" s="130"/>
      <c r="X351" s="137"/>
      <c r="Y351" s="130"/>
      <c r="Z351" s="130"/>
      <c r="AA351" s="130"/>
      <c r="AB351" s="130"/>
      <c r="AC351" s="130" t="str">
        <f>IF(基本情報登録!$D$10="","",IF(基本情報登録!$D$10='登録データ（男）'!F351,1,0))</f>
        <v/>
      </c>
      <c r="AD351" s="130"/>
    </row>
    <row r="352" spans="1:30" ht="13.5">
      <c r="A352" s="189">
        <v>350</v>
      </c>
      <c r="B352" s="189" t="s">
        <v>1382</v>
      </c>
      <c r="C352" s="189" t="s">
        <v>1383</v>
      </c>
      <c r="D352" s="189" t="s">
        <v>721</v>
      </c>
      <c r="E352" s="189">
        <v>47</v>
      </c>
      <c r="F352" s="189" t="s">
        <v>65</v>
      </c>
      <c r="G352" s="189" t="s">
        <v>335</v>
      </c>
      <c r="H352" s="189" t="s">
        <v>1381</v>
      </c>
      <c r="I352" s="189" t="s">
        <v>4506</v>
      </c>
      <c r="J352" s="189" t="s">
        <v>4783</v>
      </c>
      <c r="K352" s="189" t="s">
        <v>2004</v>
      </c>
      <c r="L352" s="189" t="s">
        <v>2005</v>
      </c>
      <c r="M352" s="130"/>
      <c r="N352" s="130"/>
      <c r="O352" s="157"/>
      <c r="P352" s="130"/>
      <c r="Q352" s="130"/>
      <c r="R352" s="130"/>
      <c r="S352" s="136"/>
      <c r="T352" s="137"/>
      <c r="U352" s="136"/>
      <c r="V352" s="130"/>
      <c r="W352" s="130"/>
      <c r="X352" s="137"/>
      <c r="Y352" s="130"/>
      <c r="Z352" s="130"/>
      <c r="AA352" s="130"/>
      <c r="AB352" s="130"/>
      <c r="AC352" s="130" t="str">
        <f>IF(基本情報登録!$D$10="","",IF(基本情報登録!$D$10='登録データ（男）'!F352,1,0))</f>
        <v/>
      </c>
      <c r="AD352" s="130"/>
    </row>
    <row r="353" spans="1:30" ht="13.5">
      <c r="A353" s="189">
        <v>351</v>
      </c>
      <c r="B353" s="189" t="s">
        <v>1327</v>
      </c>
      <c r="C353" s="189" t="s">
        <v>1328</v>
      </c>
      <c r="D353" s="189" t="s">
        <v>721</v>
      </c>
      <c r="E353" s="189">
        <v>47</v>
      </c>
      <c r="F353" s="189" t="s">
        <v>65</v>
      </c>
      <c r="G353" s="189" t="s">
        <v>335</v>
      </c>
      <c r="H353" s="189" t="s">
        <v>1113</v>
      </c>
      <c r="I353" s="189" t="s">
        <v>4303</v>
      </c>
      <c r="J353" s="189" t="s">
        <v>4599</v>
      </c>
      <c r="K353" s="189" t="s">
        <v>2004</v>
      </c>
      <c r="L353" s="189" t="s">
        <v>2005</v>
      </c>
      <c r="M353" s="130"/>
      <c r="N353" s="130"/>
      <c r="O353" s="157"/>
      <c r="P353" s="130"/>
      <c r="Q353" s="130"/>
      <c r="R353" s="130"/>
      <c r="S353" s="136"/>
      <c r="T353" s="137"/>
      <c r="U353" s="136"/>
      <c r="V353" s="130"/>
      <c r="W353" s="130"/>
      <c r="X353" s="137"/>
      <c r="Y353" s="130"/>
      <c r="Z353" s="130"/>
      <c r="AA353" s="130"/>
      <c r="AB353" s="130"/>
      <c r="AC353" s="130" t="str">
        <f>IF(基本情報登録!$D$10="","",IF(基本情報登録!$D$10='登録データ（男）'!F353,1,0))</f>
        <v/>
      </c>
      <c r="AD353" s="130"/>
    </row>
    <row r="354" spans="1:30" ht="13.5">
      <c r="A354" s="189">
        <v>352</v>
      </c>
      <c r="B354" s="189" t="s">
        <v>1488</v>
      </c>
      <c r="C354" s="189" t="s">
        <v>1489</v>
      </c>
      <c r="D354" s="189" t="s">
        <v>721</v>
      </c>
      <c r="E354" s="189">
        <v>47</v>
      </c>
      <c r="F354" s="189" t="s">
        <v>65</v>
      </c>
      <c r="G354" s="189" t="s">
        <v>343</v>
      </c>
      <c r="H354" s="189" t="s">
        <v>1490</v>
      </c>
      <c r="I354" s="189" t="s">
        <v>4784</v>
      </c>
      <c r="J354" s="189" t="s">
        <v>4659</v>
      </c>
      <c r="K354" s="189" t="s">
        <v>2004</v>
      </c>
      <c r="L354" s="189" t="s">
        <v>2005</v>
      </c>
      <c r="M354" s="130"/>
      <c r="N354" s="130"/>
      <c r="O354" s="157"/>
      <c r="P354" s="130"/>
      <c r="Q354" s="130"/>
      <c r="R354" s="130"/>
      <c r="S354" s="136"/>
      <c r="T354" s="137"/>
      <c r="U354" s="136"/>
      <c r="V354" s="130"/>
      <c r="W354" s="130"/>
      <c r="X354" s="137"/>
      <c r="Y354" s="130"/>
      <c r="Z354" s="130"/>
      <c r="AA354" s="130"/>
      <c r="AB354" s="130"/>
      <c r="AC354" s="130" t="str">
        <f>IF(基本情報登録!$D$10="","",IF(基本情報登録!$D$10='登録データ（男）'!F354,1,0))</f>
        <v/>
      </c>
      <c r="AD354" s="130"/>
    </row>
    <row r="355" spans="1:30" ht="13.5">
      <c r="A355" s="189">
        <v>353</v>
      </c>
      <c r="B355" s="189" t="s">
        <v>2381</v>
      </c>
      <c r="C355" s="189" t="s">
        <v>2382</v>
      </c>
      <c r="D355" s="189" t="s">
        <v>721</v>
      </c>
      <c r="E355" s="189">
        <v>47</v>
      </c>
      <c r="F355" s="189" t="s">
        <v>65</v>
      </c>
      <c r="G355" s="189" t="s">
        <v>350</v>
      </c>
      <c r="H355" s="189" t="s">
        <v>2383</v>
      </c>
      <c r="I355" s="189" t="s">
        <v>4785</v>
      </c>
      <c r="J355" s="189" t="s">
        <v>4786</v>
      </c>
      <c r="K355" s="189" t="s">
        <v>2004</v>
      </c>
      <c r="L355" s="189" t="s">
        <v>2005</v>
      </c>
      <c r="M355" s="130"/>
      <c r="N355" s="130"/>
      <c r="O355" s="157"/>
      <c r="P355" s="130"/>
      <c r="Q355" s="130"/>
      <c r="R355" s="130"/>
      <c r="S355" s="136"/>
      <c r="T355" s="137"/>
      <c r="U355" s="136"/>
      <c r="V355" s="130"/>
      <c r="W355" s="130"/>
      <c r="X355" s="137"/>
      <c r="Y355" s="130"/>
      <c r="Z355" s="130"/>
      <c r="AA355" s="130"/>
      <c r="AB355" s="130"/>
      <c r="AC355" s="130" t="str">
        <f>IF(基本情報登録!$D$10="","",IF(基本情報登録!$D$10='登録データ（男）'!F355,1,0))</f>
        <v/>
      </c>
      <c r="AD355" s="130"/>
    </row>
    <row r="356" spans="1:30" ht="13.5">
      <c r="A356" s="189">
        <v>354</v>
      </c>
      <c r="B356" s="189" t="s">
        <v>2384</v>
      </c>
      <c r="C356" s="189" t="s">
        <v>2385</v>
      </c>
      <c r="D356" s="189" t="s">
        <v>721</v>
      </c>
      <c r="E356" s="189">
        <v>47</v>
      </c>
      <c r="F356" s="189" t="s">
        <v>65</v>
      </c>
      <c r="G356" s="189" t="s">
        <v>350</v>
      </c>
      <c r="H356" s="189" t="s">
        <v>2386</v>
      </c>
      <c r="I356" s="189" t="s">
        <v>4787</v>
      </c>
      <c r="J356" s="189" t="s">
        <v>4788</v>
      </c>
      <c r="K356" s="189" t="s">
        <v>2004</v>
      </c>
      <c r="L356" s="189" t="s">
        <v>2005</v>
      </c>
      <c r="M356" s="130"/>
      <c r="N356" s="130"/>
      <c r="O356" s="157"/>
      <c r="P356" s="130"/>
      <c r="Q356" s="130"/>
      <c r="R356" s="130"/>
      <c r="S356" s="136"/>
      <c r="T356" s="137"/>
      <c r="U356" s="136"/>
      <c r="V356" s="130"/>
      <c r="W356" s="130"/>
      <c r="X356" s="137"/>
      <c r="Y356" s="130"/>
      <c r="Z356" s="130"/>
      <c r="AA356" s="130"/>
      <c r="AB356" s="130"/>
      <c r="AC356" s="130" t="str">
        <f>IF(基本情報登録!$D$10="","",IF(基本情報登録!$D$10='登録データ（男）'!F356,1,0))</f>
        <v/>
      </c>
      <c r="AD356" s="130"/>
    </row>
    <row r="357" spans="1:30" ht="13.5">
      <c r="A357" s="189">
        <v>355</v>
      </c>
      <c r="B357" s="189" t="s">
        <v>2387</v>
      </c>
      <c r="C357" s="189" t="s">
        <v>2388</v>
      </c>
      <c r="D357" s="189" t="s">
        <v>721</v>
      </c>
      <c r="E357" s="189">
        <v>47</v>
      </c>
      <c r="F357" s="189" t="s">
        <v>65</v>
      </c>
      <c r="G357" s="189" t="s">
        <v>350</v>
      </c>
      <c r="H357" s="189" t="s">
        <v>2353</v>
      </c>
      <c r="I357" s="189" t="s">
        <v>4789</v>
      </c>
      <c r="J357" s="189" t="s">
        <v>4790</v>
      </c>
      <c r="K357" s="189" t="s">
        <v>2004</v>
      </c>
      <c r="L357" s="189" t="s">
        <v>2005</v>
      </c>
      <c r="M357" s="130"/>
      <c r="N357" s="130"/>
      <c r="O357" s="157"/>
      <c r="P357" s="130"/>
      <c r="Q357" s="130"/>
      <c r="R357" s="130"/>
      <c r="S357" s="136"/>
      <c r="T357" s="137"/>
      <c r="U357" s="136"/>
      <c r="V357" s="130"/>
      <c r="W357" s="130"/>
      <c r="X357" s="137"/>
      <c r="Y357" s="130"/>
      <c r="Z357" s="130"/>
      <c r="AA357" s="130"/>
      <c r="AB357" s="130"/>
      <c r="AC357" s="130" t="str">
        <f>IF(基本情報登録!$D$10="","",IF(基本情報登録!$D$10='登録データ（男）'!F357,1,0))</f>
        <v/>
      </c>
      <c r="AD357" s="130"/>
    </row>
    <row r="358" spans="1:30" ht="13.5">
      <c r="A358" s="189">
        <v>356</v>
      </c>
      <c r="B358" s="189" t="s">
        <v>3247</v>
      </c>
      <c r="C358" s="189" t="s">
        <v>2585</v>
      </c>
      <c r="D358" s="189" t="s">
        <v>721</v>
      </c>
      <c r="E358" s="189">
        <v>47</v>
      </c>
      <c r="F358" s="189" t="s">
        <v>65</v>
      </c>
      <c r="G358" s="189" t="s">
        <v>350</v>
      </c>
      <c r="H358" s="189" t="s">
        <v>2586</v>
      </c>
      <c r="I358" s="189" t="s">
        <v>4355</v>
      </c>
      <c r="J358" s="189" t="s">
        <v>4398</v>
      </c>
      <c r="K358" s="189" t="s">
        <v>2004</v>
      </c>
      <c r="L358" s="189" t="s">
        <v>2005</v>
      </c>
      <c r="M358" s="130"/>
      <c r="N358" s="130"/>
      <c r="O358" s="157"/>
      <c r="P358" s="130"/>
      <c r="Q358" s="130"/>
      <c r="R358" s="130"/>
      <c r="S358" s="136"/>
      <c r="T358" s="137"/>
      <c r="U358" s="136"/>
      <c r="V358" s="130"/>
      <c r="W358" s="130"/>
      <c r="X358" s="137"/>
      <c r="Y358" s="130"/>
      <c r="Z358" s="130"/>
      <c r="AA358" s="130"/>
      <c r="AB358" s="130"/>
      <c r="AC358" s="130" t="str">
        <f>IF(基本情報登録!$D$10="","",IF(基本情報登録!$D$10='登録データ（男）'!F358,1,0))</f>
        <v/>
      </c>
      <c r="AD358" s="130"/>
    </row>
    <row r="359" spans="1:30" ht="13.5">
      <c r="A359" s="189">
        <v>357</v>
      </c>
      <c r="B359" s="189" t="s">
        <v>2587</v>
      </c>
      <c r="C359" s="189" t="s">
        <v>2588</v>
      </c>
      <c r="D359" s="189" t="s">
        <v>721</v>
      </c>
      <c r="E359" s="189">
        <v>47</v>
      </c>
      <c r="F359" s="189" t="s">
        <v>65</v>
      </c>
      <c r="G359" s="189" t="s">
        <v>350</v>
      </c>
      <c r="H359" s="189" t="s">
        <v>2234</v>
      </c>
      <c r="I359" s="189" t="s">
        <v>4791</v>
      </c>
      <c r="J359" s="189" t="s">
        <v>4582</v>
      </c>
      <c r="K359" s="189" t="s">
        <v>2004</v>
      </c>
      <c r="L359" s="189" t="s">
        <v>2005</v>
      </c>
      <c r="M359" s="130"/>
      <c r="N359" s="130"/>
      <c r="O359" s="157"/>
      <c r="P359" s="130"/>
      <c r="Q359" s="130"/>
      <c r="R359" s="130"/>
      <c r="S359" s="136"/>
      <c r="T359" s="137"/>
      <c r="U359" s="136"/>
      <c r="V359" s="130"/>
      <c r="W359" s="130"/>
      <c r="X359" s="137"/>
      <c r="Y359" s="130"/>
      <c r="Z359" s="130"/>
      <c r="AA359" s="130"/>
      <c r="AB359" s="130"/>
      <c r="AC359" s="130" t="str">
        <f>IF(基本情報登録!$D$10="","",IF(基本情報登録!$D$10='登録データ（男）'!F359,1,0))</f>
        <v/>
      </c>
      <c r="AD359" s="130"/>
    </row>
    <row r="360" spans="1:30" ht="13.5">
      <c r="A360" s="189">
        <v>358</v>
      </c>
      <c r="B360" s="189" t="s">
        <v>3248</v>
      </c>
      <c r="C360" s="189" t="s">
        <v>2589</v>
      </c>
      <c r="D360" s="189" t="s">
        <v>721</v>
      </c>
      <c r="E360" s="189">
        <v>47</v>
      </c>
      <c r="F360" s="189" t="s">
        <v>65</v>
      </c>
      <c r="G360" s="189" t="s">
        <v>350</v>
      </c>
      <c r="H360" s="189" t="s">
        <v>2590</v>
      </c>
      <c r="I360" s="189" t="s">
        <v>4792</v>
      </c>
      <c r="J360" s="189" t="s">
        <v>4550</v>
      </c>
      <c r="K360" s="189" t="s">
        <v>2004</v>
      </c>
      <c r="L360" s="189" t="s">
        <v>2005</v>
      </c>
      <c r="M360" s="130"/>
      <c r="N360" s="130"/>
      <c r="O360" s="157"/>
      <c r="P360" s="130"/>
      <c r="Q360" s="130"/>
      <c r="R360" s="130"/>
      <c r="S360" s="136"/>
      <c r="T360" s="137"/>
      <c r="U360" s="136"/>
      <c r="V360" s="130"/>
      <c r="W360" s="130"/>
      <c r="X360" s="137"/>
      <c r="Y360" s="130"/>
      <c r="Z360" s="130"/>
      <c r="AA360" s="130"/>
      <c r="AB360" s="130"/>
      <c r="AC360" s="130" t="str">
        <f>IF(基本情報登録!$D$10="","",IF(基本情報登録!$D$10='登録データ（男）'!F360,1,0))</f>
        <v/>
      </c>
      <c r="AD360" s="130"/>
    </row>
    <row r="361" spans="1:30" ht="13.5">
      <c r="A361" s="189">
        <v>359</v>
      </c>
      <c r="B361" s="189" t="s">
        <v>2591</v>
      </c>
      <c r="C361" s="189" t="s">
        <v>2592</v>
      </c>
      <c r="D361" s="189" t="s">
        <v>721</v>
      </c>
      <c r="E361" s="189">
        <v>47</v>
      </c>
      <c r="F361" s="189" t="s">
        <v>65</v>
      </c>
      <c r="G361" s="189" t="s">
        <v>350</v>
      </c>
      <c r="H361" s="189" t="s">
        <v>2593</v>
      </c>
      <c r="I361" s="189" t="s">
        <v>4726</v>
      </c>
      <c r="J361" s="189" t="s">
        <v>4342</v>
      </c>
      <c r="K361" s="189" t="s">
        <v>2004</v>
      </c>
      <c r="L361" s="189" t="s">
        <v>2005</v>
      </c>
      <c r="M361" s="130"/>
      <c r="N361" s="130"/>
      <c r="O361" s="157"/>
      <c r="P361" s="130"/>
      <c r="Q361" s="130"/>
      <c r="R361" s="130"/>
      <c r="S361" s="136"/>
      <c r="T361" s="137"/>
      <c r="U361" s="136"/>
      <c r="V361" s="130"/>
      <c r="W361" s="130"/>
      <c r="X361" s="137"/>
      <c r="Y361" s="130"/>
      <c r="Z361" s="130"/>
      <c r="AA361" s="130"/>
      <c r="AB361" s="130"/>
      <c r="AC361" s="130" t="str">
        <f>IF(基本情報登録!$D$10="","",IF(基本情報登録!$D$10='登録データ（男）'!F361,1,0))</f>
        <v/>
      </c>
      <c r="AD361" s="130"/>
    </row>
    <row r="362" spans="1:30" ht="13.5">
      <c r="A362" s="189">
        <v>360</v>
      </c>
      <c r="B362" s="189" t="s">
        <v>2834</v>
      </c>
      <c r="C362" s="189" t="s">
        <v>2835</v>
      </c>
      <c r="D362" s="189" t="s">
        <v>721</v>
      </c>
      <c r="E362" s="189">
        <v>47</v>
      </c>
      <c r="F362" s="189" t="s">
        <v>65</v>
      </c>
      <c r="G362" s="189" t="s">
        <v>350</v>
      </c>
      <c r="H362" s="189" t="s">
        <v>2649</v>
      </c>
      <c r="I362" s="189" t="s">
        <v>4793</v>
      </c>
      <c r="J362" s="189" t="s">
        <v>4606</v>
      </c>
      <c r="K362" s="189" t="s">
        <v>2004</v>
      </c>
      <c r="L362" s="189" t="s">
        <v>2005</v>
      </c>
      <c r="M362" s="130"/>
      <c r="N362" s="130"/>
      <c r="O362" s="157"/>
      <c r="P362" s="130"/>
      <c r="Q362" s="130"/>
      <c r="R362" s="130"/>
      <c r="S362" s="136"/>
      <c r="T362" s="137"/>
      <c r="U362" s="136"/>
      <c r="V362" s="130"/>
      <c r="W362" s="130"/>
      <c r="X362" s="137"/>
      <c r="Y362" s="130"/>
      <c r="Z362" s="130"/>
      <c r="AA362" s="130"/>
      <c r="AB362" s="130"/>
      <c r="AC362" s="130" t="str">
        <f>IF(基本情報登録!$D$10="","",IF(基本情報登録!$D$10='登録データ（男）'!F362,1,0))</f>
        <v/>
      </c>
      <c r="AD362" s="130"/>
    </row>
    <row r="363" spans="1:30" ht="13.5">
      <c r="A363" s="189">
        <v>361</v>
      </c>
      <c r="B363" s="189" t="s">
        <v>2836</v>
      </c>
      <c r="C363" s="189" t="s">
        <v>2837</v>
      </c>
      <c r="D363" s="189" t="s">
        <v>721</v>
      </c>
      <c r="E363" s="189">
        <v>47</v>
      </c>
      <c r="F363" s="189" t="s">
        <v>65</v>
      </c>
      <c r="G363" s="189" t="s">
        <v>350</v>
      </c>
      <c r="H363" s="189" t="s">
        <v>2838</v>
      </c>
      <c r="I363" s="189" t="s">
        <v>4794</v>
      </c>
      <c r="J363" s="189" t="s">
        <v>4306</v>
      </c>
      <c r="K363" s="189" t="s">
        <v>2004</v>
      </c>
      <c r="L363" s="189" t="s">
        <v>2005</v>
      </c>
      <c r="M363" s="130"/>
      <c r="N363" s="130"/>
      <c r="O363" s="157"/>
      <c r="P363" s="130"/>
      <c r="Q363" s="130"/>
      <c r="R363" s="130"/>
      <c r="S363" s="136"/>
      <c r="T363" s="137"/>
      <c r="U363" s="136"/>
      <c r="V363" s="130"/>
      <c r="W363" s="130"/>
      <c r="X363" s="137"/>
      <c r="Y363" s="130"/>
      <c r="Z363" s="130"/>
      <c r="AA363" s="130"/>
      <c r="AB363" s="130"/>
      <c r="AC363" s="130" t="str">
        <f>IF(基本情報登録!$D$10="","",IF(基本情報登録!$D$10='登録データ（男）'!F363,1,0))</f>
        <v/>
      </c>
      <c r="AD363" s="130"/>
    </row>
    <row r="364" spans="1:30" ht="13.5">
      <c r="A364" s="189">
        <v>362</v>
      </c>
      <c r="B364" s="189" t="s">
        <v>2839</v>
      </c>
      <c r="C364" s="189" t="s">
        <v>2840</v>
      </c>
      <c r="D364" s="189" t="s">
        <v>721</v>
      </c>
      <c r="E364" s="189">
        <v>47</v>
      </c>
      <c r="F364" s="189" t="s">
        <v>65</v>
      </c>
      <c r="G364" s="189" t="s">
        <v>350</v>
      </c>
      <c r="H364" s="189" t="s">
        <v>2841</v>
      </c>
      <c r="I364" s="189" t="s">
        <v>4795</v>
      </c>
      <c r="J364" s="189" t="s">
        <v>4291</v>
      </c>
      <c r="K364" s="189" t="s">
        <v>2004</v>
      </c>
      <c r="L364" s="189" t="s">
        <v>2005</v>
      </c>
      <c r="M364" s="130"/>
      <c r="N364" s="130"/>
      <c r="O364" s="157"/>
      <c r="P364" s="130"/>
      <c r="Q364" s="130"/>
      <c r="R364" s="130"/>
      <c r="S364" s="136"/>
      <c r="T364" s="137"/>
      <c r="U364" s="136"/>
      <c r="V364" s="130"/>
      <c r="W364" s="130"/>
      <c r="X364" s="137"/>
      <c r="Y364" s="130"/>
      <c r="Z364" s="130"/>
      <c r="AA364" s="130"/>
      <c r="AB364" s="130"/>
      <c r="AC364" s="130" t="str">
        <f>IF(基本情報登録!$D$10="","",IF(基本情報登録!$D$10='登録データ（男）'!F364,1,0))</f>
        <v/>
      </c>
      <c r="AD364" s="130"/>
    </row>
    <row r="365" spans="1:30" ht="13.5">
      <c r="A365" s="189">
        <v>363</v>
      </c>
      <c r="B365" s="189" t="s">
        <v>894</v>
      </c>
      <c r="C365" s="189" t="s">
        <v>895</v>
      </c>
      <c r="D365" s="189" t="s">
        <v>474</v>
      </c>
      <c r="E365" s="189">
        <v>27</v>
      </c>
      <c r="F365" s="189" t="s">
        <v>59</v>
      </c>
      <c r="G365" s="189" t="s">
        <v>366</v>
      </c>
      <c r="H365" s="189" t="s">
        <v>896</v>
      </c>
      <c r="I365" s="189" t="s">
        <v>4796</v>
      </c>
      <c r="J365" s="189" t="s">
        <v>4797</v>
      </c>
      <c r="K365" s="189" t="s">
        <v>2004</v>
      </c>
      <c r="L365" s="189" t="s">
        <v>2005</v>
      </c>
      <c r="M365" s="130"/>
      <c r="N365" s="130"/>
      <c r="O365" s="157"/>
      <c r="P365" s="130"/>
      <c r="Q365" s="130"/>
      <c r="R365" s="130"/>
      <c r="S365" s="136"/>
      <c r="T365" s="137"/>
      <c r="U365" s="136"/>
      <c r="V365" s="130"/>
      <c r="W365" s="130"/>
      <c r="X365" s="137"/>
      <c r="Y365" s="130"/>
      <c r="Z365" s="130"/>
      <c r="AA365" s="130"/>
      <c r="AB365" s="130"/>
      <c r="AC365" s="130" t="str">
        <f>IF(基本情報登録!$D$10="","",IF(基本情報登録!$D$10='登録データ（男）'!F365,1,0))</f>
        <v/>
      </c>
      <c r="AD365" s="130"/>
    </row>
    <row r="366" spans="1:30" ht="13.5">
      <c r="A366" s="189">
        <v>364</v>
      </c>
      <c r="B366" s="189" t="s">
        <v>3249</v>
      </c>
      <c r="C366" s="189" t="s">
        <v>2250</v>
      </c>
      <c r="D366" s="189" t="s">
        <v>339</v>
      </c>
      <c r="E366" s="189">
        <v>35</v>
      </c>
      <c r="F366" s="189" t="s">
        <v>59</v>
      </c>
      <c r="G366" s="189" t="s">
        <v>350</v>
      </c>
      <c r="H366" s="189" t="s">
        <v>2251</v>
      </c>
      <c r="I366" s="189" t="s">
        <v>4798</v>
      </c>
      <c r="J366" s="189" t="s">
        <v>4351</v>
      </c>
      <c r="K366" s="189" t="s">
        <v>2004</v>
      </c>
      <c r="L366" s="189" t="s">
        <v>2005</v>
      </c>
      <c r="M366" s="130"/>
      <c r="N366" s="130"/>
      <c r="O366" s="157"/>
      <c r="P366" s="130"/>
      <c r="Q366" s="130"/>
      <c r="R366" s="130"/>
      <c r="S366" s="136"/>
      <c r="T366" s="137"/>
      <c r="U366" s="136"/>
      <c r="V366" s="130"/>
      <c r="W366" s="130"/>
      <c r="X366" s="137"/>
      <c r="Y366" s="130"/>
      <c r="Z366" s="130"/>
      <c r="AA366" s="130"/>
      <c r="AB366" s="130"/>
      <c r="AC366" s="130" t="str">
        <f>IF(基本情報登録!$D$10="","",IF(基本情報登録!$D$10='登録データ（男）'!F366,1,0))</f>
        <v/>
      </c>
      <c r="AD366" s="130"/>
    </row>
    <row r="367" spans="1:30" ht="13.5">
      <c r="A367" s="189">
        <v>365</v>
      </c>
      <c r="B367" s="189" t="s">
        <v>1401</v>
      </c>
      <c r="C367" s="189" t="s">
        <v>1402</v>
      </c>
      <c r="D367" s="189" t="s">
        <v>465</v>
      </c>
      <c r="E367" s="189">
        <v>34</v>
      </c>
      <c r="F367" s="189" t="s">
        <v>59</v>
      </c>
      <c r="G367" s="189" t="s">
        <v>343</v>
      </c>
      <c r="H367" s="189" t="s">
        <v>1381</v>
      </c>
      <c r="I367" s="189" t="s">
        <v>4660</v>
      </c>
      <c r="J367" s="189" t="s">
        <v>4799</v>
      </c>
      <c r="K367" s="189" t="s">
        <v>2004</v>
      </c>
      <c r="L367" s="189" t="s">
        <v>2005</v>
      </c>
      <c r="M367" s="130"/>
      <c r="N367" s="130"/>
      <c r="O367" s="157"/>
      <c r="P367" s="130"/>
      <c r="Q367" s="130"/>
      <c r="R367" s="130"/>
      <c r="S367" s="136"/>
      <c r="T367" s="137"/>
      <c r="U367" s="136"/>
      <c r="V367" s="130"/>
      <c r="W367" s="130"/>
      <c r="X367" s="137"/>
      <c r="Y367" s="130"/>
      <c r="Z367" s="130"/>
      <c r="AA367" s="130"/>
      <c r="AB367" s="130"/>
      <c r="AC367" s="130" t="str">
        <f>IF(基本情報登録!$D$10="","",IF(基本情報登録!$D$10='登録データ（男）'!F367,1,0))</f>
        <v/>
      </c>
      <c r="AD367" s="130"/>
    </row>
    <row r="368" spans="1:30" ht="13.5">
      <c r="A368" s="189">
        <v>366</v>
      </c>
      <c r="B368" s="189" t="s">
        <v>905</v>
      </c>
      <c r="C368" s="189" t="s">
        <v>906</v>
      </c>
      <c r="D368" s="189" t="s">
        <v>336</v>
      </c>
      <c r="E368" s="189">
        <v>42</v>
      </c>
      <c r="F368" s="189" t="s">
        <v>59</v>
      </c>
      <c r="G368" s="189" t="s">
        <v>335</v>
      </c>
      <c r="H368" s="189" t="s">
        <v>907</v>
      </c>
      <c r="I368" s="189" t="s">
        <v>4800</v>
      </c>
      <c r="J368" s="189" t="s">
        <v>4801</v>
      </c>
      <c r="K368" s="189" t="s">
        <v>2004</v>
      </c>
      <c r="L368" s="189" t="s">
        <v>2005</v>
      </c>
      <c r="M368" s="130"/>
      <c r="N368" s="130"/>
      <c r="O368" s="157"/>
      <c r="P368" s="130"/>
      <c r="Q368" s="130"/>
      <c r="R368" s="130"/>
      <c r="S368" s="136"/>
      <c r="T368" s="137"/>
      <c r="U368" s="136"/>
      <c r="V368" s="130"/>
      <c r="W368" s="130"/>
      <c r="X368" s="137"/>
      <c r="Y368" s="130"/>
      <c r="Z368" s="130"/>
      <c r="AA368" s="130"/>
      <c r="AB368" s="130"/>
      <c r="AC368" s="130" t="str">
        <f>IF(基本情報登録!$D$10="","",IF(基本情報登録!$D$10='登録データ（男）'!F368,1,0))</f>
        <v/>
      </c>
      <c r="AD368" s="130"/>
    </row>
    <row r="369" spans="1:30" ht="13.5">
      <c r="A369" s="189">
        <v>367</v>
      </c>
      <c r="B369" s="189" t="s">
        <v>2577</v>
      </c>
      <c r="C369" s="189" t="s">
        <v>2578</v>
      </c>
      <c r="D369" s="189" t="s">
        <v>336</v>
      </c>
      <c r="E369" s="189">
        <v>42</v>
      </c>
      <c r="F369" s="189" t="s">
        <v>59</v>
      </c>
      <c r="G369" s="189" t="s">
        <v>350</v>
      </c>
      <c r="H369" s="189" t="s">
        <v>2579</v>
      </c>
      <c r="I369" s="189" t="s">
        <v>4451</v>
      </c>
      <c r="J369" s="189" t="s">
        <v>4802</v>
      </c>
      <c r="K369" s="189" t="s">
        <v>2004</v>
      </c>
      <c r="L369" s="189" t="s">
        <v>2005</v>
      </c>
      <c r="M369" s="130"/>
      <c r="N369" s="130"/>
      <c r="O369" s="157"/>
      <c r="P369" s="130"/>
      <c r="Q369" s="130"/>
      <c r="R369" s="130"/>
      <c r="S369" s="136"/>
      <c r="T369" s="137"/>
      <c r="U369" s="136"/>
      <c r="V369" s="130"/>
      <c r="W369" s="130"/>
      <c r="X369" s="137"/>
      <c r="Y369" s="130"/>
      <c r="Z369" s="130"/>
      <c r="AA369" s="130"/>
      <c r="AB369" s="130"/>
      <c r="AC369" s="130" t="str">
        <f>IF(基本情報登録!$D$10="","",IF(基本情報登録!$D$10='登録データ（男）'!F369,1,0))</f>
        <v/>
      </c>
      <c r="AD369" s="130"/>
    </row>
    <row r="370" spans="1:30" ht="13.5">
      <c r="A370" s="189">
        <v>368</v>
      </c>
      <c r="B370" s="189" t="s">
        <v>902</v>
      </c>
      <c r="C370" s="189" t="s">
        <v>903</v>
      </c>
      <c r="D370" s="189" t="s">
        <v>354</v>
      </c>
      <c r="E370" s="189">
        <v>41</v>
      </c>
      <c r="F370" s="189" t="s">
        <v>59</v>
      </c>
      <c r="G370" s="189" t="s">
        <v>335</v>
      </c>
      <c r="H370" s="189" t="s">
        <v>904</v>
      </c>
      <c r="I370" s="189" t="s">
        <v>4803</v>
      </c>
      <c r="J370" s="189" t="s">
        <v>4515</v>
      </c>
      <c r="K370" s="189" t="s">
        <v>2004</v>
      </c>
      <c r="L370" s="189" t="s">
        <v>2005</v>
      </c>
      <c r="M370" s="130"/>
      <c r="N370" s="130"/>
      <c r="O370" s="157"/>
      <c r="P370" s="130"/>
      <c r="Q370" s="130"/>
      <c r="R370" s="130"/>
      <c r="S370" s="136"/>
      <c r="T370" s="137"/>
      <c r="U370" s="136"/>
      <c r="V370" s="130"/>
      <c r="W370" s="130"/>
      <c r="X370" s="137"/>
      <c r="Y370" s="130"/>
      <c r="Z370" s="130"/>
      <c r="AA370" s="130"/>
      <c r="AB370" s="130"/>
      <c r="AC370" s="130" t="str">
        <f>IF(基本情報登録!$D$10="","",IF(基本情報登録!$D$10='登録データ（男）'!F370,1,0))</f>
        <v/>
      </c>
      <c r="AD370" s="130"/>
    </row>
    <row r="371" spans="1:30" ht="13.5">
      <c r="A371" s="189">
        <v>369</v>
      </c>
      <c r="B371" s="189" t="s">
        <v>2553</v>
      </c>
      <c r="C371" s="189" t="s">
        <v>2554</v>
      </c>
      <c r="D371" s="189" t="s">
        <v>338</v>
      </c>
      <c r="E371" s="189">
        <v>44</v>
      </c>
      <c r="F371" s="189" t="s">
        <v>59</v>
      </c>
      <c r="G371" s="189" t="s">
        <v>350</v>
      </c>
      <c r="H371" s="189" t="s">
        <v>2555</v>
      </c>
      <c r="I371" s="189" t="s">
        <v>4716</v>
      </c>
      <c r="J371" s="189" t="s">
        <v>4804</v>
      </c>
      <c r="K371" s="189" t="s">
        <v>2004</v>
      </c>
      <c r="L371" s="189" t="s">
        <v>2005</v>
      </c>
      <c r="M371" s="130"/>
      <c r="N371" s="130"/>
      <c r="O371" s="157"/>
      <c r="P371" s="130"/>
      <c r="Q371" s="130"/>
      <c r="R371" s="130"/>
      <c r="S371" s="136"/>
      <c r="T371" s="137"/>
      <c r="U371" s="136"/>
      <c r="V371" s="130"/>
      <c r="W371" s="130"/>
      <c r="X371" s="137"/>
      <c r="Y371" s="130"/>
      <c r="Z371" s="130"/>
      <c r="AA371" s="130"/>
      <c r="AB371" s="130"/>
      <c r="AC371" s="130" t="str">
        <f>IF(基本情報登録!$D$10="","",IF(基本情報登録!$D$10='登録データ（男）'!F371,1,0))</f>
        <v/>
      </c>
      <c r="AD371" s="130"/>
    </row>
    <row r="372" spans="1:30" ht="13.5">
      <c r="A372" s="189">
        <v>370</v>
      </c>
      <c r="B372" s="189" t="s">
        <v>2556</v>
      </c>
      <c r="C372" s="189" t="s">
        <v>2557</v>
      </c>
      <c r="D372" s="189" t="s">
        <v>354</v>
      </c>
      <c r="E372" s="189">
        <v>41</v>
      </c>
      <c r="F372" s="189" t="s">
        <v>59</v>
      </c>
      <c r="G372" s="189" t="s">
        <v>350</v>
      </c>
      <c r="H372" s="189" t="s">
        <v>2558</v>
      </c>
      <c r="I372" s="189" t="s">
        <v>4555</v>
      </c>
      <c r="J372" s="189" t="s">
        <v>4805</v>
      </c>
      <c r="K372" s="189" t="s">
        <v>2004</v>
      </c>
      <c r="L372" s="189" t="s">
        <v>2005</v>
      </c>
      <c r="M372" s="130"/>
      <c r="N372" s="130"/>
      <c r="O372" s="157"/>
      <c r="P372" s="130"/>
      <c r="Q372" s="130"/>
      <c r="R372" s="130"/>
      <c r="S372" s="136"/>
      <c r="T372" s="137"/>
      <c r="U372" s="136"/>
      <c r="V372" s="130"/>
      <c r="W372" s="130"/>
      <c r="X372" s="137"/>
      <c r="Y372" s="130"/>
      <c r="Z372" s="130"/>
      <c r="AA372" s="130"/>
      <c r="AB372" s="130"/>
      <c r="AC372" s="130" t="str">
        <f>IF(基本情報登録!$D$10="","",IF(基本情報登録!$D$10='登録データ（男）'!F372,1,0))</f>
        <v/>
      </c>
      <c r="AD372" s="130"/>
    </row>
    <row r="373" spans="1:30" ht="13.5">
      <c r="A373" s="189">
        <v>371</v>
      </c>
      <c r="B373" s="189" t="s">
        <v>2562</v>
      </c>
      <c r="C373" s="189" t="s">
        <v>2563</v>
      </c>
      <c r="D373" s="189" t="s">
        <v>334</v>
      </c>
      <c r="E373" s="189">
        <v>40</v>
      </c>
      <c r="F373" s="189" t="s">
        <v>59</v>
      </c>
      <c r="G373" s="189" t="s">
        <v>350</v>
      </c>
      <c r="H373" s="189" t="s">
        <v>2564</v>
      </c>
      <c r="I373" s="189" t="s">
        <v>4806</v>
      </c>
      <c r="J373" s="189" t="s">
        <v>4606</v>
      </c>
      <c r="K373" s="189" t="s">
        <v>2004</v>
      </c>
      <c r="L373" s="189" t="s">
        <v>2005</v>
      </c>
      <c r="M373" s="130"/>
      <c r="N373" s="130"/>
      <c r="O373" s="157"/>
      <c r="P373" s="130"/>
      <c r="Q373" s="130"/>
      <c r="R373" s="130"/>
      <c r="S373" s="136"/>
      <c r="T373" s="137"/>
      <c r="U373" s="136"/>
      <c r="V373" s="130"/>
      <c r="W373" s="130"/>
      <c r="X373" s="137"/>
      <c r="Y373" s="130"/>
      <c r="Z373" s="130"/>
      <c r="AA373" s="130"/>
      <c r="AB373" s="130"/>
      <c r="AC373" s="130" t="str">
        <f>IF(基本情報登録!$D$10="","",IF(基本情報登録!$D$10='登録データ（男）'!F373,1,0))</f>
        <v/>
      </c>
      <c r="AD373" s="130"/>
    </row>
    <row r="374" spans="1:30" ht="13.5">
      <c r="A374" s="189">
        <v>372</v>
      </c>
      <c r="B374" s="189" t="s">
        <v>3250</v>
      </c>
      <c r="C374" s="189" t="s">
        <v>2233</v>
      </c>
      <c r="D374" s="189" t="s">
        <v>354</v>
      </c>
      <c r="E374" s="189">
        <v>41</v>
      </c>
      <c r="F374" s="189" t="s">
        <v>59</v>
      </c>
      <c r="G374" s="189" t="s">
        <v>350</v>
      </c>
      <c r="H374" s="189" t="s">
        <v>2234</v>
      </c>
      <c r="I374" s="189" t="s">
        <v>4406</v>
      </c>
      <c r="J374" s="189" t="s">
        <v>4807</v>
      </c>
      <c r="K374" s="189" t="s">
        <v>2004</v>
      </c>
      <c r="L374" s="189" t="s">
        <v>2005</v>
      </c>
      <c r="M374" s="130"/>
      <c r="N374" s="130"/>
      <c r="O374" s="157"/>
      <c r="P374" s="130"/>
      <c r="Q374" s="130"/>
      <c r="R374" s="130"/>
      <c r="S374" s="136"/>
      <c r="T374" s="137"/>
      <c r="U374" s="136"/>
      <c r="V374" s="130"/>
      <c r="W374" s="130"/>
      <c r="X374" s="137"/>
      <c r="Y374" s="130"/>
      <c r="Z374" s="130"/>
      <c r="AA374" s="130"/>
      <c r="AB374" s="130"/>
      <c r="AC374" s="130" t="str">
        <f>IF(基本情報登録!$D$10="","",IF(基本情報登録!$D$10='登録データ（男）'!F374,1,0))</f>
        <v/>
      </c>
      <c r="AD374" s="130"/>
    </row>
    <row r="375" spans="1:30" ht="13.5">
      <c r="A375" s="189">
        <v>373</v>
      </c>
      <c r="B375" s="189" t="s">
        <v>3251</v>
      </c>
      <c r="C375" s="189" t="s">
        <v>2235</v>
      </c>
      <c r="D375" s="189" t="s">
        <v>338</v>
      </c>
      <c r="E375" s="189">
        <v>44</v>
      </c>
      <c r="F375" s="189" t="s">
        <v>59</v>
      </c>
      <c r="G375" s="189" t="s">
        <v>350</v>
      </c>
      <c r="H375" s="189" t="s">
        <v>2236</v>
      </c>
      <c r="I375" s="189" t="s">
        <v>4808</v>
      </c>
      <c r="J375" s="189" t="s">
        <v>4809</v>
      </c>
      <c r="K375" s="189" t="s">
        <v>2004</v>
      </c>
      <c r="L375" s="189" t="s">
        <v>2005</v>
      </c>
      <c r="M375" s="130"/>
      <c r="N375" s="130"/>
      <c r="O375" s="157"/>
      <c r="P375" s="130"/>
      <c r="Q375" s="130"/>
      <c r="R375" s="130"/>
      <c r="S375" s="136"/>
      <c r="T375" s="137"/>
      <c r="U375" s="136"/>
      <c r="V375" s="130"/>
      <c r="W375" s="130"/>
      <c r="X375" s="137"/>
      <c r="Y375" s="130"/>
      <c r="Z375" s="130"/>
      <c r="AA375" s="130"/>
      <c r="AB375" s="130"/>
      <c r="AC375" s="130" t="str">
        <f>IF(基本情報登録!$D$10="","",IF(基本情報登録!$D$10='登録データ（男）'!F375,1,0))</f>
        <v/>
      </c>
      <c r="AD375" s="130"/>
    </row>
    <row r="376" spans="1:30" ht="13.5">
      <c r="A376" s="189">
        <v>374</v>
      </c>
      <c r="B376" s="189" t="s">
        <v>2551</v>
      </c>
      <c r="C376" s="189" t="s">
        <v>2552</v>
      </c>
      <c r="D376" s="189" t="s">
        <v>347</v>
      </c>
      <c r="E376" s="189">
        <v>43</v>
      </c>
      <c r="F376" s="189" t="s">
        <v>59</v>
      </c>
      <c r="G376" s="189" t="s">
        <v>350</v>
      </c>
      <c r="H376" s="189" t="s">
        <v>2487</v>
      </c>
      <c r="I376" s="189" t="s">
        <v>4810</v>
      </c>
      <c r="J376" s="189" t="s">
        <v>4700</v>
      </c>
      <c r="K376" s="189" t="s">
        <v>2004</v>
      </c>
      <c r="L376" s="189" t="s">
        <v>2005</v>
      </c>
      <c r="M376" s="130"/>
      <c r="N376" s="130"/>
      <c r="O376" s="157"/>
      <c r="P376" s="130"/>
      <c r="Q376" s="130"/>
      <c r="R376" s="130"/>
      <c r="S376" s="136"/>
      <c r="T376" s="137"/>
      <c r="U376" s="136"/>
      <c r="V376" s="130"/>
      <c r="W376" s="130"/>
      <c r="X376" s="137"/>
      <c r="Y376" s="130"/>
      <c r="Z376" s="130"/>
      <c r="AA376" s="130"/>
      <c r="AB376" s="130"/>
      <c r="AC376" s="130" t="str">
        <f>IF(基本情報登録!$D$10="","",IF(基本情報登録!$D$10='登録データ（男）'!F376,1,0))</f>
        <v/>
      </c>
      <c r="AD376" s="130"/>
    </row>
    <row r="377" spans="1:30" ht="13.5">
      <c r="A377" s="189">
        <v>375</v>
      </c>
      <c r="B377" s="189" t="s">
        <v>2546</v>
      </c>
      <c r="C377" s="189" t="s">
        <v>2547</v>
      </c>
      <c r="D377" s="189" t="s">
        <v>334</v>
      </c>
      <c r="E377" s="189">
        <v>40</v>
      </c>
      <c r="F377" s="189" t="s">
        <v>59</v>
      </c>
      <c r="G377" s="189" t="s">
        <v>350</v>
      </c>
      <c r="H377" s="189" t="s">
        <v>2548</v>
      </c>
      <c r="I377" s="189" t="s">
        <v>4811</v>
      </c>
      <c r="J377" s="189" t="s">
        <v>4411</v>
      </c>
      <c r="K377" s="189" t="s">
        <v>2004</v>
      </c>
      <c r="L377" s="189" t="s">
        <v>2005</v>
      </c>
      <c r="M377" s="130"/>
      <c r="N377" s="130"/>
      <c r="O377" s="157"/>
      <c r="P377" s="130"/>
      <c r="Q377" s="130"/>
      <c r="R377" s="130"/>
      <c r="S377" s="136"/>
      <c r="T377" s="137"/>
      <c r="U377" s="136"/>
      <c r="V377" s="130"/>
      <c r="W377" s="130"/>
      <c r="X377" s="137"/>
      <c r="Y377" s="130"/>
      <c r="Z377" s="130"/>
      <c r="AA377" s="130"/>
      <c r="AB377" s="130"/>
      <c r="AC377" s="130" t="str">
        <f>IF(基本情報登録!$D$10="","",IF(基本情報登録!$D$10='登録データ（男）'!F377,1,0))</f>
        <v/>
      </c>
      <c r="AD377" s="130"/>
    </row>
    <row r="378" spans="1:30" ht="13.5">
      <c r="A378" s="189">
        <v>376</v>
      </c>
      <c r="B378" s="189" t="s">
        <v>2549</v>
      </c>
      <c r="C378" s="189" t="s">
        <v>2550</v>
      </c>
      <c r="D378" s="189" t="s">
        <v>334</v>
      </c>
      <c r="E378" s="189">
        <v>40</v>
      </c>
      <c r="F378" s="189" t="s">
        <v>59</v>
      </c>
      <c r="G378" s="189" t="s">
        <v>350</v>
      </c>
      <c r="H378" s="189" t="s">
        <v>2380</v>
      </c>
      <c r="I378" s="189" t="s">
        <v>4812</v>
      </c>
      <c r="J378" s="189" t="s">
        <v>4342</v>
      </c>
      <c r="K378" s="189" t="s">
        <v>2004</v>
      </c>
      <c r="L378" s="189" t="s">
        <v>2005</v>
      </c>
      <c r="M378" s="130"/>
      <c r="N378" s="130"/>
      <c r="O378" s="157"/>
      <c r="P378" s="130"/>
      <c r="Q378" s="130"/>
      <c r="R378" s="130"/>
      <c r="S378" s="136"/>
      <c r="T378" s="137"/>
      <c r="U378" s="136"/>
      <c r="V378" s="130"/>
      <c r="W378" s="130"/>
      <c r="X378" s="137"/>
      <c r="Y378" s="130"/>
      <c r="Z378" s="130"/>
      <c r="AA378" s="130"/>
      <c r="AB378" s="130"/>
      <c r="AC378" s="130" t="str">
        <f>IF(基本情報登録!$D$10="","",IF(基本情報登録!$D$10='登録データ（男）'!F378,1,0))</f>
        <v/>
      </c>
      <c r="AD378" s="130"/>
    </row>
    <row r="379" spans="1:30" ht="13.5">
      <c r="A379" s="189">
        <v>377</v>
      </c>
      <c r="B379" s="189" t="s">
        <v>3252</v>
      </c>
      <c r="C379" s="189" t="s">
        <v>3253</v>
      </c>
      <c r="D379" s="189" t="s">
        <v>374</v>
      </c>
      <c r="E379" s="189">
        <v>45</v>
      </c>
      <c r="F379" s="189" t="s">
        <v>59</v>
      </c>
      <c r="G379" s="189" t="s">
        <v>350</v>
      </c>
      <c r="H379" s="189" t="s">
        <v>2299</v>
      </c>
      <c r="I379" s="189" t="s">
        <v>4813</v>
      </c>
      <c r="J379" s="189" t="s">
        <v>4453</v>
      </c>
      <c r="K379" s="189" t="s">
        <v>2004</v>
      </c>
      <c r="L379" s="189" t="s">
        <v>2005</v>
      </c>
      <c r="M379" s="130"/>
      <c r="N379" s="130"/>
      <c r="O379" s="157"/>
      <c r="P379" s="130"/>
      <c r="Q379" s="130"/>
      <c r="R379" s="130"/>
      <c r="S379" s="136"/>
      <c r="T379" s="137"/>
      <c r="U379" s="136"/>
      <c r="V379" s="130"/>
      <c r="W379" s="130"/>
      <c r="X379" s="137"/>
      <c r="Y379" s="130"/>
      <c r="Z379" s="130"/>
      <c r="AA379" s="130"/>
      <c r="AB379" s="130"/>
      <c r="AC379" s="130" t="str">
        <f>IF(基本情報登録!$D$10="","",IF(基本情報登録!$D$10='登録データ（男）'!F379,1,0))</f>
        <v/>
      </c>
      <c r="AD379" s="130"/>
    </row>
    <row r="380" spans="1:30" ht="13.5">
      <c r="A380" s="189">
        <v>378</v>
      </c>
      <c r="B380" s="189" t="s">
        <v>807</v>
      </c>
      <c r="C380" s="189" t="s">
        <v>808</v>
      </c>
      <c r="D380" s="189" t="s">
        <v>334</v>
      </c>
      <c r="E380" s="189">
        <v>40</v>
      </c>
      <c r="F380" s="189" t="s">
        <v>59</v>
      </c>
      <c r="G380" s="189" t="s">
        <v>343</v>
      </c>
      <c r="H380" s="189" t="s">
        <v>763</v>
      </c>
      <c r="I380" s="189" t="s">
        <v>4814</v>
      </c>
      <c r="J380" s="189" t="s">
        <v>4426</v>
      </c>
      <c r="K380" s="189" t="s">
        <v>2004</v>
      </c>
      <c r="L380" s="189" t="s">
        <v>2005</v>
      </c>
      <c r="M380" s="130"/>
      <c r="N380" s="130"/>
      <c r="O380" s="157"/>
      <c r="P380" s="130"/>
      <c r="Q380" s="130"/>
      <c r="R380" s="130"/>
      <c r="S380" s="136"/>
      <c r="T380" s="137"/>
      <c r="U380" s="136"/>
      <c r="V380" s="130"/>
      <c r="W380" s="130"/>
      <c r="X380" s="137"/>
      <c r="Y380" s="130"/>
      <c r="Z380" s="130"/>
      <c r="AA380" s="130"/>
      <c r="AB380" s="130"/>
      <c r="AC380" s="130" t="str">
        <f>IF(基本情報登録!$D$10="","",IF(基本情報登録!$D$10='登録データ（男）'!F380,1,0))</f>
        <v/>
      </c>
      <c r="AD380" s="130"/>
    </row>
    <row r="381" spans="1:30" ht="13.5">
      <c r="A381" s="189">
        <v>379</v>
      </c>
      <c r="B381" s="189" t="s">
        <v>3254</v>
      </c>
      <c r="C381" s="189" t="s">
        <v>2248</v>
      </c>
      <c r="D381" s="189" t="s">
        <v>648</v>
      </c>
      <c r="E381" s="189">
        <v>38</v>
      </c>
      <c r="F381" s="189" t="s">
        <v>59</v>
      </c>
      <c r="G381" s="189" t="s">
        <v>350</v>
      </c>
      <c r="H381" s="189" t="s">
        <v>2249</v>
      </c>
      <c r="I381" s="189" t="s">
        <v>4492</v>
      </c>
      <c r="J381" s="189" t="s">
        <v>4328</v>
      </c>
      <c r="K381" s="189" t="s">
        <v>2004</v>
      </c>
      <c r="L381" s="189" t="s">
        <v>2005</v>
      </c>
      <c r="M381" s="130"/>
      <c r="N381" s="130"/>
      <c r="O381" s="157"/>
      <c r="P381" s="130"/>
      <c r="Q381" s="130"/>
      <c r="R381" s="130"/>
      <c r="S381" s="136"/>
      <c r="T381" s="137"/>
      <c r="U381" s="136"/>
      <c r="V381" s="130"/>
      <c r="W381" s="130"/>
      <c r="X381" s="137"/>
      <c r="Y381" s="130"/>
      <c r="Z381" s="130"/>
      <c r="AA381" s="130"/>
      <c r="AB381" s="130"/>
      <c r="AC381" s="130" t="str">
        <f>IF(基本情報登録!$D$10="","",IF(基本情報登録!$D$10='登録データ（男）'!F381,1,0))</f>
        <v/>
      </c>
      <c r="AD381" s="130"/>
    </row>
    <row r="382" spans="1:30" ht="13.5">
      <c r="A382" s="189">
        <v>380</v>
      </c>
      <c r="B382" s="189" t="s">
        <v>897</v>
      </c>
      <c r="C382" s="189" t="s">
        <v>898</v>
      </c>
      <c r="D382" s="189" t="s">
        <v>334</v>
      </c>
      <c r="E382" s="189">
        <v>40</v>
      </c>
      <c r="F382" s="189" t="s">
        <v>59</v>
      </c>
      <c r="G382" s="189" t="s">
        <v>335</v>
      </c>
      <c r="H382" s="189" t="s">
        <v>899</v>
      </c>
      <c r="I382" s="189" t="s">
        <v>4815</v>
      </c>
      <c r="J382" s="189" t="s">
        <v>4816</v>
      </c>
      <c r="K382" s="189" t="s">
        <v>2004</v>
      </c>
      <c r="L382" s="189" t="s">
        <v>2005</v>
      </c>
      <c r="M382" s="130"/>
      <c r="N382" s="130"/>
      <c r="O382" s="157"/>
      <c r="P382" s="130"/>
      <c r="Q382" s="130"/>
      <c r="R382" s="130"/>
      <c r="S382" s="136"/>
      <c r="T382" s="137"/>
      <c r="U382" s="136"/>
      <c r="V382" s="130"/>
      <c r="W382" s="130"/>
      <c r="X382" s="137"/>
      <c r="Y382" s="130"/>
      <c r="Z382" s="130"/>
      <c r="AA382" s="130"/>
      <c r="AB382" s="130"/>
      <c r="AC382" s="130" t="str">
        <f>IF(基本情報登録!$D$10="","",IF(基本情報登録!$D$10='登録データ（男）'!F382,1,0))</f>
        <v/>
      </c>
      <c r="AD382" s="130"/>
    </row>
    <row r="383" spans="1:30" ht="13.5">
      <c r="A383" s="189">
        <v>381</v>
      </c>
      <c r="B383" s="189" t="s">
        <v>900</v>
      </c>
      <c r="C383" s="189" t="s">
        <v>901</v>
      </c>
      <c r="D383" s="189" t="s">
        <v>334</v>
      </c>
      <c r="E383" s="189">
        <v>40</v>
      </c>
      <c r="F383" s="189" t="s">
        <v>59</v>
      </c>
      <c r="G383" s="189" t="s">
        <v>335</v>
      </c>
      <c r="H383" s="189" t="s">
        <v>899</v>
      </c>
      <c r="I383" s="189" t="s">
        <v>4815</v>
      </c>
      <c r="J383" s="189" t="s">
        <v>4362</v>
      </c>
      <c r="K383" s="189" t="s">
        <v>2004</v>
      </c>
      <c r="L383" s="189" t="s">
        <v>2005</v>
      </c>
      <c r="M383" s="130"/>
      <c r="N383" s="130"/>
      <c r="O383" s="157"/>
      <c r="P383" s="130"/>
      <c r="Q383" s="130"/>
      <c r="R383" s="130"/>
      <c r="S383" s="136"/>
      <c r="T383" s="137"/>
      <c r="U383" s="136"/>
      <c r="V383" s="130"/>
      <c r="W383" s="130"/>
      <c r="X383" s="137"/>
      <c r="Y383" s="130"/>
      <c r="Z383" s="130"/>
      <c r="AA383" s="130"/>
      <c r="AB383" s="130"/>
      <c r="AC383" s="130" t="str">
        <f>IF(基本情報登録!$D$10="","",IF(基本情報登録!$D$10='登録データ（男）'!F383,1,0))</f>
        <v/>
      </c>
      <c r="AD383" s="130"/>
    </row>
    <row r="384" spans="1:30" ht="13.5">
      <c r="A384" s="189">
        <v>382</v>
      </c>
      <c r="B384" s="189" t="s">
        <v>2544</v>
      </c>
      <c r="C384" s="189" t="s">
        <v>2545</v>
      </c>
      <c r="D384" s="189" t="s">
        <v>336</v>
      </c>
      <c r="E384" s="189">
        <v>42</v>
      </c>
      <c r="F384" s="189" t="s">
        <v>59</v>
      </c>
      <c r="G384" s="189" t="s">
        <v>350</v>
      </c>
      <c r="H384" s="189" t="s">
        <v>2496</v>
      </c>
      <c r="I384" s="189" t="s">
        <v>4817</v>
      </c>
      <c r="J384" s="189" t="s">
        <v>4638</v>
      </c>
      <c r="K384" s="189" t="s">
        <v>2004</v>
      </c>
      <c r="L384" s="189" t="s">
        <v>2005</v>
      </c>
      <c r="M384" s="130"/>
      <c r="N384" s="130"/>
      <c r="O384" s="157"/>
      <c r="P384" s="130"/>
      <c r="Q384" s="130"/>
      <c r="R384" s="130"/>
      <c r="S384" s="136"/>
      <c r="T384" s="137"/>
      <c r="U384" s="136"/>
      <c r="V384" s="130"/>
      <c r="W384" s="130"/>
      <c r="X384" s="137"/>
      <c r="Y384" s="130"/>
      <c r="Z384" s="130"/>
      <c r="AA384" s="130"/>
      <c r="AB384" s="130"/>
      <c r="AC384" s="130" t="str">
        <f>IF(基本情報登録!$D$10="","",IF(基本情報登録!$D$10='登録データ（男）'!F384,1,0))</f>
        <v/>
      </c>
      <c r="AD384" s="130"/>
    </row>
    <row r="385" spans="1:30" ht="13.5">
      <c r="A385" s="189">
        <v>383</v>
      </c>
      <c r="B385" s="189" t="s">
        <v>3255</v>
      </c>
      <c r="C385" s="189" t="s">
        <v>2231</v>
      </c>
      <c r="D385" s="189" t="s">
        <v>334</v>
      </c>
      <c r="E385" s="189">
        <v>40</v>
      </c>
      <c r="F385" s="189" t="s">
        <v>59</v>
      </c>
      <c r="G385" s="189" t="s">
        <v>350</v>
      </c>
      <c r="H385" s="189" t="s">
        <v>2232</v>
      </c>
      <c r="I385" s="189" t="s">
        <v>4818</v>
      </c>
      <c r="J385" s="189" t="s">
        <v>4358</v>
      </c>
      <c r="K385" s="189" t="s">
        <v>2004</v>
      </c>
      <c r="L385" s="189" t="s">
        <v>2005</v>
      </c>
      <c r="M385" s="130"/>
      <c r="N385" s="130"/>
      <c r="O385" s="157"/>
      <c r="P385" s="130"/>
      <c r="Q385" s="130"/>
      <c r="R385" s="130"/>
      <c r="S385" s="136"/>
      <c r="T385" s="137"/>
      <c r="U385" s="136"/>
      <c r="V385" s="130"/>
      <c r="W385" s="130"/>
      <c r="X385" s="137"/>
      <c r="Y385" s="130"/>
      <c r="Z385" s="130"/>
      <c r="AA385" s="130"/>
      <c r="AB385" s="130"/>
      <c r="AC385" s="130" t="str">
        <f>IF(基本情報登録!$D$10="","",IF(基本情報登録!$D$10='登録データ（男）'!F385,1,0))</f>
        <v/>
      </c>
      <c r="AD385" s="130"/>
    </row>
    <row r="386" spans="1:30" ht="13.5">
      <c r="A386" s="189">
        <v>384</v>
      </c>
      <c r="B386" s="189" t="s">
        <v>1406</v>
      </c>
      <c r="C386" s="189" t="s">
        <v>1407</v>
      </c>
      <c r="D386" s="189" t="s">
        <v>338</v>
      </c>
      <c r="E386" s="189">
        <v>44</v>
      </c>
      <c r="F386" s="189" t="s">
        <v>59</v>
      </c>
      <c r="G386" s="189" t="s">
        <v>343</v>
      </c>
      <c r="H386" s="189" t="s">
        <v>1408</v>
      </c>
      <c r="I386" s="189" t="s">
        <v>4819</v>
      </c>
      <c r="J386" s="189" t="s">
        <v>4426</v>
      </c>
      <c r="K386" s="189" t="s">
        <v>2004</v>
      </c>
      <c r="L386" s="189" t="s">
        <v>2005</v>
      </c>
      <c r="M386" s="130"/>
      <c r="N386" s="130"/>
      <c r="O386" s="157"/>
      <c r="P386" s="130"/>
      <c r="Q386" s="130"/>
      <c r="R386" s="130"/>
      <c r="S386" s="136"/>
      <c r="T386" s="137"/>
      <c r="U386" s="136"/>
      <c r="V386" s="130"/>
      <c r="W386" s="130"/>
      <c r="X386" s="137"/>
      <c r="Y386" s="130"/>
      <c r="Z386" s="130"/>
      <c r="AA386" s="130"/>
      <c r="AB386" s="130"/>
      <c r="AC386" s="130" t="str">
        <f>IF(基本情報登録!$D$10="","",IF(基本情報登録!$D$10='登録データ（男）'!F386,1,0))</f>
        <v/>
      </c>
      <c r="AD386" s="130"/>
    </row>
    <row r="387" spans="1:30" ht="13.5">
      <c r="A387" s="189">
        <v>385</v>
      </c>
      <c r="B387" s="189" t="s">
        <v>2258</v>
      </c>
      <c r="C387" s="189" t="s">
        <v>2259</v>
      </c>
      <c r="D387" s="189" t="s">
        <v>338</v>
      </c>
      <c r="E387" s="189">
        <v>44</v>
      </c>
      <c r="F387" s="189" t="s">
        <v>59</v>
      </c>
      <c r="G387" s="189" t="s">
        <v>350</v>
      </c>
      <c r="H387" s="189" t="s">
        <v>2260</v>
      </c>
      <c r="I387" s="189" t="s">
        <v>4820</v>
      </c>
      <c r="J387" s="189" t="s">
        <v>4550</v>
      </c>
      <c r="K387" s="189" t="s">
        <v>2004</v>
      </c>
      <c r="L387" s="189" t="s">
        <v>2005</v>
      </c>
      <c r="M387" s="130"/>
      <c r="N387" s="130"/>
      <c r="O387" s="157"/>
      <c r="P387" s="130"/>
      <c r="Q387" s="130"/>
      <c r="R387" s="130"/>
      <c r="S387" s="136"/>
      <c r="T387" s="137"/>
      <c r="U387" s="136"/>
      <c r="V387" s="130"/>
      <c r="W387" s="130"/>
      <c r="X387" s="137"/>
      <c r="Y387" s="130"/>
      <c r="Z387" s="130"/>
      <c r="AA387" s="130"/>
      <c r="AB387" s="130"/>
      <c r="AC387" s="130" t="str">
        <f>IF(基本情報登録!$D$10="","",IF(基本情報登録!$D$10='登録データ（男）'!F387,1,0))</f>
        <v/>
      </c>
      <c r="AD387" s="130"/>
    </row>
    <row r="388" spans="1:30" ht="13.5">
      <c r="A388" s="189">
        <v>386</v>
      </c>
      <c r="B388" s="189" t="s">
        <v>890</v>
      </c>
      <c r="C388" s="189" t="s">
        <v>891</v>
      </c>
      <c r="D388" s="189" t="s">
        <v>892</v>
      </c>
      <c r="E388" s="189" t="s">
        <v>893</v>
      </c>
      <c r="F388" s="189" t="s">
        <v>59</v>
      </c>
      <c r="G388" s="189" t="s">
        <v>335</v>
      </c>
      <c r="H388" s="189" t="s">
        <v>565</v>
      </c>
      <c r="I388" s="189" t="s">
        <v>4821</v>
      </c>
      <c r="J388" s="189" t="s">
        <v>4464</v>
      </c>
      <c r="K388" s="189" t="s">
        <v>2004</v>
      </c>
      <c r="L388" s="189" t="s">
        <v>2005</v>
      </c>
      <c r="M388" s="130"/>
      <c r="N388" s="130"/>
      <c r="O388" s="157"/>
      <c r="P388" s="130"/>
      <c r="Q388" s="130"/>
      <c r="R388" s="130"/>
      <c r="S388" s="136"/>
      <c r="T388" s="137"/>
      <c r="U388" s="136"/>
      <c r="V388" s="130"/>
      <c r="W388" s="130"/>
      <c r="X388" s="137"/>
      <c r="Y388" s="130"/>
      <c r="Z388" s="130"/>
      <c r="AA388" s="130"/>
      <c r="AB388" s="130"/>
      <c r="AC388" s="130" t="str">
        <f>IF(基本情報登録!$D$10="","",IF(基本情報登録!$D$10='登録データ（男）'!F388,1,0))</f>
        <v/>
      </c>
      <c r="AD388" s="130"/>
    </row>
    <row r="389" spans="1:30" ht="13.5">
      <c r="A389" s="189">
        <v>387</v>
      </c>
      <c r="B389" s="189" t="s">
        <v>3256</v>
      </c>
      <c r="C389" s="189" t="s">
        <v>812</v>
      </c>
      <c r="D389" s="189" t="s">
        <v>338</v>
      </c>
      <c r="E389" s="189">
        <v>44</v>
      </c>
      <c r="F389" s="189" t="s">
        <v>59</v>
      </c>
      <c r="G389" s="189" t="s">
        <v>343</v>
      </c>
      <c r="H389" s="189" t="s">
        <v>813</v>
      </c>
      <c r="I389" s="189" t="s">
        <v>4820</v>
      </c>
      <c r="J389" s="189" t="s">
        <v>4606</v>
      </c>
      <c r="K389" s="189" t="s">
        <v>2004</v>
      </c>
      <c r="L389" s="189" t="s">
        <v>2005</v>
      </c>
      <c r="M389" s="130"/>
      <c r="N389" s="130"/>
      <c r="O389" s="157"/>
      <c r="P389" s="130"/>
      <c r="Q389" s="130"/>
      <c r="R389" s="130"/>
      <c r="S389" s="136"/>
      <c r="T389" s="137"/>
      <c r="U389" s="136"/>
      <c r="V389" s="130"/>
      <c r="W389" s="130"/>
      <c r="X389" s="137"/>
      <c r="Y389" s="130"/>
      <c r="Z389" s="130"/>
      <c r="AA389" s="130"/>
      <c r="AB389" s="130"/>
      <c r="AC389" s="130" t="str">
        <f>IF(基本情報登録!$D$10="","",IF(基本情報登録!$D$10='登録データ（男）'!F389,1,0))</f>
        <v/>
      </c>
      <c r="AD389" s="130"/>
    </row>
    <row r="390" spans="1:30" ht="13.5">
      <c r="A390" s="189">
        <v>388</v>
      </c>
      <c r="B390" s="189" t="s">
        <v>881</v>
      </c>
      <c r="C390" s="189" t="s">
        <v>882</v>
      </c>
      <c r="D390" s="189" t="s">
        <v>334</v>
      </c>
      <c r="E390" s="189">
        <v>40</v>
      </c>
      <c r="F390" s="189" t="s">
        <v>59</v>
      </c>
      <c r="G390" s="189" t="s">
        <v>335</v>
      </c>
      <c r="H390" s="189" t="s">
        <v>883</v>
      </c>
      <c r="I390" s="189" t="s">
        <v>4822</v>
      </c>
      <c r="J390" s="189" t="s">
        <v>4340</v>
      </c>
      <c r="K390" s="189" t="s">
        <v>2004</v>
      </c>
      <c r="L390" s="189" t="s">
        <v>2005</v>
      </c>
      <c r="M390" s="130"/>
      <c r="N390" s="130"/>
      <c r="O390" s="157"/>
      <c r="P390" s="130"/>
      <c r="Q390" s="130"/>
      <c r="R390" s="130"/>
      <c r="S390" s="136"/>
      <c r="T390" s="137"/>
      <c r="U390" s="136"/>
      <c r="V390" s="130"/>
      <c r="W390" s="130"/>
      <c r="X390" s="137"/>
      <c r="Y390" s="130"/>
      <c r="Z390" s="130"/>
      <c r="AA390" s="130"/>
      <c r="AB390" s="130"/>
      <c r="AC390" s="130" t="str">
        <f>IF(基本情報登録!$D$10="","",IF(基本情報登録!$D$10='登録データ（男）'!F390,1,0))</f>
        <v/>
      </c>
      <c r="AD390" s="130"/>
    </row>
    <row r="391" spans="1:30" ht="13.5">
      <c r="A391" s="189">
        <v>389</v>
      </c>
      <c r="B391" s="189" t="s">
        <v>870</v>
      </c>
      <c r="C391" s="189" t="s">
        <v>871</v>
      </c>
      <c r="D391" s="189" t="s">
        <v>334</v>
      </c>
      <c r="E391" s="189">
        <v>40</v>
      </c>
      <c r="F391" s="189" t="s">
        <v>59</v>
      </c>
      <c r="G391" s="189" t="s">
        <v>335</v>
      </c>
      <c r="H391" s="189" t="s">
        <v>872</v>
      </c>
      <c r="I391" s="189" t="s">
        <v>4823</v>
      </c>
      <c r="J391" s="189" t="s">
        <v>4507</v>
      </c>
      <c r="K391" s="189" t="s">
        <v>2004</v>
      </c>
      <c r="L391" s="189" t="s">
        <v>2005</v>
      </c>
      <c r="M391" s="130"/>
      <c r="N391" s="130"/>
      <c r="O391" s="157"/>
      <c r="P391" s="130"/>
      <c r="Q391" s="130"/>
      <c r="R391" s="130"/>
      <c r="S391" s="136"/>
      <c r="T391" s="137"/>
      <c r="U391" s="136"/>
      <c r="V391" s="130"/>
      <c r="W391" s="130"/>
      <c r="X391" s="137"/>
      <c r="Y391" s="130"/>
      <c r="Z391" s="130"/>
      <c r="AA391" s="130"/>
      <c r="AB391" s="130"/>
      <c r="AC391" s="130" t="str">
        <f>IF(基本情報登録!$D$10="","",IF(基本情報登録!$D$10='登録データ（男）'!F391,1,0))</f>
        <v/>
      </c>
      <c r="AD391" s="130"/>
    </row>
    <row r="392" spans="1:30" ht="13.5">
      <c r="A392" s="189">
        <v>390</v>
      </c>
      <c r="B392" s="189" t="s">
        <v>884</v>
      </c>
      <c r="C392" s="189" t="s">
        <v>885</v>
      </c>
      <c r="D392" s="189" t="s">
        <v>334</v>
      </c>
      <c r="E392" s="189">
        <v>40</v>
      </c>
      <c r="F392" s="189" t="s">
        <v>59</v>
      </c>
      <c r="G392" s="189" t="s">
        <v>335</v>
      </c>
      <c r="H392" s="189" t="s">
        <v>886</v>
      </c>
      <c r="I392" s="189" t="s">
        <v>4824</v>
      </c>
      <c r="J392" s="189" t="s">
        <v>4825</v>
      </c>
      <c r="K392" s="189" t="s">
        <v>2004</v>
      </c>
      <c r="L392" s="189" t="s">
        <v>2005</v>
      </c>
      <c r="M392" s="130"/>
      <c r="N392" s="130"/>
      <c r="O392" s="157"/>
      <c r="P392" s="130"/>
      <c r="Q392" s="130"/>
      <c r="R392" s="130"/>
      <c r="S392" s="136"/>
      <c r="T392" s="137"/>
      <c r="U392" s="136"/>
      <c r="V392" s="130"/>
      <c r="W392" s="130"/>
      <c r="X392" s="137"/>
      <c r="Y392" s="130"/>
      <c r="Z392" s="130"/>
      <c r="AA392" s="130"/>
      <c r="AB392" s="130"/>
      <c r="AC392" s="130" t="str">
        <f>IF(基本情報登録!$D$10="","",IF(基本情報登録!$D$10='登録データ（男）'!F392,1,0))</f>
        <v/>
      </c>
      <c r="AD392" s="130"/>
    </row>
    <row r="393" spans="1:30" ht="13.5">
      <c r="A393" s="189">
        <v>391</v>
      </c>
      <c r="B393" s="189" t="s">
        <v>876</v>
      </c>
      <c r="C393" s="189" t="s">
        <v>877</v>
      </c>
      <c r="D393" s="189" t="s">
        <v>648</v>
      </c>
      <c r="E393" s="189">
        <v>38</v>
      </c>
      <c r="F393" s="189" t="s">
        <v>59</v>
      </c>
      <c r="G393" s="189" t="s">
        <v>335</v>
      </c>
      <c r="H393" s="189" t="s">
        <v>878</v>
      </c>
      <c r="I393" s="189" t="s">
        <v>4600</v>
      </c>
      <c r="J393" s="189" t="s">
        <v>4826</v>
      </c>
      <c r="K393" s="189" t="s">
        <v>2004</v>
      </c>
      <c r="L393" s="189" t="s">
        <v>2005</v>
      </c>
      <c r="M393" s="130"/>
      <c r="N393" s="130"/>
      <c r="O393" s="157"/>
      <c r="P393" s="130"/>
      <c r="Q393" s="130"/>
      <c r="R393" s="130"/>
      <c r="S393" s="136"/>
      <c r="T393" s="137"/>
      <c r="U393" s="136"/>
      <c r="V393" s="130"/>
      <c r="W393" s="130"/>
      <c r="X393" s="137"/>
      <c r="Y393" s="130"/>
      <c r="Z393" s="130"/>
      <c r="AA393" s="130"/>
      <c r="AB393" s="130"/>
      <c r="AC393" s="130" t="str">
        <f>IF(基本情報登録!$D$10="","",IF(基本情報登録!$D$10='登録データ（男）'!F393,1,0))</f>
        <v/>
      </c>
      <c r="AD393" s="130"/>
    </row>
    <row r="394" spans="1:30" ht="13.5">
      <c r="A394" s="189">
        <v>392</v>
      </c>
      <c r="B394" s="189" t="s">
        <v>866</v>
      </c>
      <c r="C394" s="189" t="s">
        <v>867</v>
      </c>
      <c r="D394" s="189" t="s">
        <v>868</v>
      </c>
      <c r="E394" s="189">
        <v>19</v>
      </c>
      <c r="F394" s="189" t="s">
        <v>59</v>
      </c>
      <c r="G394" s="189" t="s">
        <v>335</v>
      </c>
      <c r="H394" s="189" t="s">
        <v>869</v>
      </c>
      <c r="I394" s="189" t="s">
        <v>4827</v>
      </c>
      <c r="J394" s="189" t="s">
        <v>4426</v>
      </c>
      <c r="K394" s="189" t="s">
        <v>2004</v>
      </c>
      <c r="L394" s="189" t="s">
        <v>2005</v>
      </c>
      <c r="M394" s="130"/>
      <c r="N394" s="130"/>
      <c r="O394" s="157"/>
      <c r="P394" s="130"/>
      <c r="Q394" s="130"/>
      <c r="R394" s="130"/>
      <c r="S394" s="136"/>
      <c r="T394" s="137"/>
      <c r="U394" s="136"/>
      <c r="V394" s="130"/>
      <c r="W394" s="130"/>
      <c r="X394" s="137"/>
      <c r="Y394" s="130"/>
      <c r="Z394" s="130"/>
      <c r="AA394" s="130"/>
      <c r="AB394" s="130"/>
      <c r="AC394" s="130" t="str">
        <f>IF(基本情報登録!$D$10="","",IF(基本情報登録!$D$10='登録データ（男）'!F394,1,0))</f>
        <v/>
      </c>
      <c r="AD394" s="130"/>
    </row>
    <row r="395" spans="1:30" ht="13.5">
      <c r="A395" s="189">
        <v>393</v>
      </c>
      <c r="B395" s="189" t="s">
        <v>879</v>
      </c>
      <c r="C395" s="189" t="s">
        <v>880</v>
      </c>
      <c r="D395" s="189" t="s">
        <v>374</v>
      </c>
      <c r="E395" s="189">
        <v>45</v>
      </c>
      <c r="F395" s="189" t="s">
        <v>59</v>
      </c>
      <c r="G395" s="189" t="s">
        <v>335</v>
      </c>
      <c r="H395" s="189" t="s">
        <v>380</v>
      </c>
      <c r="I395" s="189" t="s">
        <v>4828</v>
      </c>
      <c r="J395" s="189" t="s">
        <v>4829</v>
      </c>
      <c r="K395" s="189" t="s">
        <v>2004</v>
      </c>
      <c r="L395" s="189" t="s">
        <v>2005</v>
      </c>
      <c r="M395" s="130"/>
      <c r="N395" s="130"/>
      <c r="O395" s="157"/>
      <c r="P395" s="130"/>
      <c r="Q395" s="130"/>
      <c r="R395" s="130"/>
      <c r="S395" s="136"/>
      <c r="T395" s="137"/>
      <c r="U395" s="136"/>
      <c r="V395" s="130"/>
      <c r="W395" s="130"/>
      <c r="X395" s="137"/>
      <c r="Y395" s="130"/>
      <c r="Z395" s="130"/>
      <c r="AA395" s="130"/>
      <c r="AB395" s="130"/>
      <c r="AC395" s="130" t="str">
        <f>IF(基本情報登録!$D$10="","",IF(基本情報登録!$D$10='登録データ（男）'!F395,1,0))</f>
        <v/>
      </c>
      <c r="AD395" s="130"/>
    </row>
    <row r="396" spans="1:30" ht="13.5">
      <c r="A396" s="189">
        <v>394</v>
      </c>
      <c r="B396" s="189" t="s">
        <v>795</v>
      </c>
      <c r="C396" s="189" t="s">
        <v>796</v>
      </c>
      <c r="D396" s="189" t="s">
        <v>797</v>
      </c>
      <c r="E396" s="189">
        <v>16</v>
      </c>
      <c r="F396" s="189" t="s">
        <v>59</v>
      </c>
      <c r="G396" s="189" t="s">
        <v>343</v>
      </c>
      <c r="H396" s="189" t="s">
        <v>798</v>
      </c>
      <c r="I396" s="189" t="s">
        <v>4830</v>
      </c>
      <c r="J396" s="189" t="s">
        <v>4831</v>
      </c>
      <c r="K396" s="189" t="s">
        <v>2004</v>
      </c>
      <c r="L396" s="189" t="s">
        <v>2005</v>
      </c>
      <c r="M396" s="130"/>
      <c r="N396" s="130"/>
      <c r="O396" s="157"/>
      <c r="P396" s="130"/>
      <c r="Q396" s="130"/>
      <c r="R396" s="130"/>
      <c r="S396" s="136"/>
      <c r="T396" s="137"/>
      <c r="U396" s="136"/>
      <c r="V396" s="130"/>
      <c r="W396" s="130"/>
      <c r="X396" s="137"/>
      <c r="Y396" s="130"/>
      <c r="Z396" s="130"/>
      <c r="AA396" s="130"/>
      <c r="AB396" s="130"/>
      <c r="AC396" s="130" t="str">
        <f>IF(基本情報登録!$D$10="","",IF(基本情報登録!$D$10='登録データ（男）'!F396,1,0))</f>
        <v/>
      </c>
      <c r="AD396" s="130"/>
    </row>
    <row r="397" spans="1:30" ht="13.5">
      <c r="A397" s="189">
        <v>395</v>
      </c>
      <c r="B397" s="189" t="s">
        <v>873</v>
      </c>
      <c r="C397" s="189" t="s">
        <v>874</v>
      </c>
      <c r="D397" s="189" t="s">
        <v>653</v>
      </c>
      <c r="E397" s="189">
        <v>37</v>
      </c>
      <c r="F397" s="189" t="s">
        <v>59</v>
      </c>
      <c r="G397" s="189" t="s">
        <v>335</v>
      </c>
      <c r="H397" s="189" t="s">
        <v>875</v>
      </c>
      <c r="I397" s="189" t="s">
        <v>4832</v>
      </c>
      <c r="J397" s="189" t="s">
        <v>4368</v>
      </c>
      <c r="K397" s="189" t="s">
        <v>2004</v>
      </c>
      <c r="L397" s="189" t="s">
        <v>2005</v>
      </c>
      <c r="M397" s="130"/>
      <c r="N397" s="130"/>
      <c r="O397" s="157"/>
      <c r="P397" s="130"/>
      <c r="Q397" s="130"/>
      <c r="R397" s="130"/>
      <c r="S397" s="136"/>
      <c r="T397" s="137"/>
      <c r="U397" s="136"/>
      <c r="V397" s="130"/>
      <c r="W397" s="130"/>
      <c r="X397" s="137"/>
      <c r="Y397" s="130"/>
      <c r="Z397" s="130"/>
      <c r="AA397" s="130"/>
      <c r="AB397" s="130"/>
      <c r="AC397" s="130" t="str">
        <f>IF(基本情報登録!$D$10="","",IF(基本情報登録!$D$10='登録データ（男）'!F397,1,0))</f>
        <v/>
      </c>
      <c r="AD397" s="130"/>
    </row>
    <row r="398" spans="1:30" ht="13.5">
      <c r="A398" s="189">
        <v>396</v>
      </c>
      <c r="B398" s="189" t="s">
        <v>799</v>
      </c>
      <c r="C398" s="189" t="s">
        <v>800</v>
      </c>
      <c r="D398" s="189" t="s">
        <v>334</v>
      </c>
      <c r="E398" s="189">
        <v>40</v>
      </c>
      <c r="F398" s="189" t="s">
        <v>59</v>
      </c>
      <c r="G398" s="189" t="s">
        <v>343</v>
      </c>
      <c r="H398" s="189" t="s">
        <v>801</v>
      </c>
      <c r="I398" s="189" t="s">
        <v>4833</v>
      </c>
      <c r="J398" s="189" t="s">
        <v>4834</v>
      </c>
      <c r="K398" s="189" t="s">
        <v>2004</v>
      </c>
      <c r="L398" s="189" t="s">
        <v>2005</v>
      </c>
      <c r="M398" s="130"/>
      <c r="N398" s="130"/>
      <c r="O398" s="157"/>
      <c r="P398" s="130"/>
      <c r="Q398" s="130"/>
      <c r="R398" s="130"/>
      <c r="S398" s="136"/>
      <c r="T398" s="137"/>
      <c r="U398" s="136"/>
      <c r="V398" s="130"/>
      <c r="W398" s="130"/>
      <c r="X398" s="137"/>
      <c r="Y398" s="130"/>
      <c r="Z398" s="130"/>
      <c r="AA398" s="130"/>
      <c r="AB398" s="130"/>
      <c r="AC398" s="130" t="str">
        <f>IF(基本情報登録!$D$10="","",IF(基本情報登録!$D$10='登録データ（男）'!F398,1,0))</f>
        <v/>
      </c>
      <c r="AD398" s="130"/>
    </row>
    <row r="399" spans="1:30" ht="13.5">
      <c r="A399" s="189">
        <v>397</v>
      </c>
      <c r="B399" s="189" t="s">
        <v>792</v>
      </c>
      <c r="C399" s="189" t="s">
        <v>793</v>
      </c>
      <c r="D399" s="189" t="s">
        <v>489</v>
      </c>
      <c r="E399" s="189">
        <v>33</v>
      </c>
      <c r="F399" s="189" t="s">
        <v>59</v>
      </c>
      <c r="G399" s="189" t="s">
        <v>343</v>
      </c>
      <c r="H399" s="189" t="s">
        <v>794</v>
      </c>
      <c r="I399" s="189" t="s">
        <v>4835</v>
      </c>
      <c r="J399" s="189" t="s">
        <v>4700</v>
      </c>
      <c r="K399" s="189" t="s">
        <v>2004</v>
      </c>
      <c r="L399" s="189" t="s">
        <v>2005</v>
      </c>
      <c r="M399" s="130"/>
      <c r="N399" s="130"/>
      <c r="O399" s="157"/>
      <c r="P399" s="130"/>
      <c r="Q399" s="130"/>
      <c r="R399" s="130"/>
      <c r="S399" s="136"/>
      <c r="T399" s="137"/>
      <c r="U399" s="136"/>
      <c r="V399" s="130"/>
      <c r="W399" s="130"/>
      <c r="X399" s="137"/>
      <c r="Y399" s="130"/>
      <c r="Z399" s="130"/>
      <c r="AA399" s="130"/>
      <c r="AB399" s="130"/>
      <c r="AC399" s="130" t="str">
        <f>IF(基本情報登録!$D$10="","",IF(基本情報登録!$D$10='登録データ（男）'!F399,1,0))</f>
        <v/>
      </c>
      <c r="AD399" s="130"/>
    </row>
    <row r="400" spans="1:30" ht="13.5">
      <c r="A400" s="189">
        <v>398</v>
      </c>
      <c r="B400" s="189" t="s">
        <v>783</v>
      </c>
      <c r="C400" s="189" t="s">
        <v>784</v>
      </c>
      <c r="D400" s="189" t="s">
        <v>334</v>
      </c>
      <c r="E400" s="189">
        <v>40</v>
      </c>
      <c r="F400" s="189" t="s">
        <v>59</v>
      </c>
      <c r="G400" s="189" t="s">
        <v>343</v>
      </c>
      <c r="H400" s="189" t="s">
        <v>785</v>
      </c>
      <c r="I400" s="189" t="s">
        <v>4518</v>
      </c>
      <c r="J400" s="189" t="s">
        <v>4449</v>
      </c>
      <c r="K400" s="189" t="s">
        <v>2004</v>
      </c>
      <c r="L400" s="189" t="s">
        <v>2005</v>
      </c>
      <c r="M400" s="130"/>
      <c r="N400" s="130"/>
      <c r="O400" s="157"/>
      <c r="P400" s="130"/>
      <c r="Q400" s="130"/>
      <c r="R400" s="130"/>
      <c r="S400" s="136"/>
      <c r="T400" s="137"/>
      <c r="U400" s="136"/>
      <c r="V400" s="130"/>
      <c r="W400" s="130"/>
      <c r="X400" s="137"/>
      <c r="Y400" s="130"/>
      <c r="Z400" s="130"/>
      <c r="AA400" s="130"/>
      <c r="AB400" s="130"/>
      <c r="AC400" s="130" t="str">
        <f>IF(基本情報登録!$D$10="","",IF(基本情報登録!$D$10='登録データ（男）'!F400,1,0))</f>
        <v/>
      </c>
      <c r="AD400" s="130"/>
    </row>
    <row r="401" spans="1:30" ht="13.5">
      <c r="A401" s="189">
        <v>399</v>
      </c>
      <c r="B401" s="189" t="s">
        <v>786</v>
      </c>
      <c r="C401" s="189" t="s">
        <v>787</v>
      </c>
      <c r="D401" s="189" t="s">
        <v>334</v>
      </c>
      <c r="E401" s="189">
        <v>40</v>
      </c>
      <c r="F401" s="189" t="s">
        <v>59</v>
      </c>
      <c r="G401" s="189" t="s">
        <v>343</v>
      </c>
      <c r="H401" s="189" t="s">
        <v>788</v>
      </c>
      <c r="I401" s="189" t="s">
        <v>4828</v>
      </c>
      <c r="J401" s="189" t="s">
        <v>4809</v>
      </c>
      <c r="K401" s="189" t="s">
        <v>2004</v>
      </c>
      <c r="L401" s="189" t="s">
        <v>2005</v>
      </c>
      <c r="M401" s="130"/>
      <c r="N401" s="130"/>
      <c r="O401" s="157"/>
      <c r="P401" s="130"/>
      <c r="Q401" s="130"/>
      <c r="R401" s="130"/>
      <c r="S401" s="136"/>
      <c r="T401" s="137"/>
      <c r="U401" s="136"/>
      <c r="V401" s="130"/>
      <c r="W401" s="130"/>
      <c r="X401" s="137"/>
      <c r="Y401" s="130"/>
      <c r="Z401" s="130"/>
      <c r="AA401" s="130"/>
      <c r="AB401" s="130"/>
      <c r="AC401" s="130" t="str">
        <f>IF(基本情報登録!$D$10="","",IF(基本情報登録!$D$10='登録データ（男）'!F401,1,0))</f>
        <v/>
      </c>
      <c r="AD401" s="130"/>
    </row>
    <row r="402" spans="1:30" ht="13.5">
      <c r="A402" s="189">
        <v>400</v>
      </c>
      <c r="B402" s="189" t="s">
        <v>779</v>
      </c>
      <c r="C402" s="189" t="s">
        <v>780</v>
      </c>
      <c r="D402" s="189" t="s">
        <v>465</v>
      </c>
      <c r="E402" s="189">
        <v>34</v>
      </c>
      <c r="F402" s="189" t="s">
        <v>59</v>
      </c>
      <c r="G402" s="189" t="s">
        <v>343</v>
      </c>
      <c r="H402" s="189" t="s">
        <v>781</v>
      </c>
      <c r="I402" s="189" t="s">
        <v>4836</v>
      </c>
      <c r="J402" s="189" t="s">
        <v>4778</v>
      </c>
      <c r="K402" s="189" t="s">
        <v>2004</v>
      </c>
      <c r="L402" s="189" t="s">
        <v>2005</v>
      </c>
      <c r="M402" s="130"/>
      <c r="N402" s="130"/>
      <c r="O402" s="157"/>
      <c r="P402" s="130"/>
      <c r="Q402" s="130"/>
      <c r="R402" s="130"/>
      <c r="S402" s="136"/>
      <c r="T402" s="137"/>
      <c r="U402" s="136"/>
      <c r="V402" s="130"/>
      <c r="W402" s="130"/>
      <c r="X402" s="137"/>
      <c r="Y402" s="130"/>
      <c r="Z402" s="130"/>
      <c r="AA402" s="130"/>
      <c r="AB402" s="130"/>
      <c r="AC402" s="130" t="str">
        <f>IF(基本情報登録!$D$10="","",IF(基本情報登録!$D$10='登録データ（男）'!F402,1,0))</f>
        <v/>
      </c>
      <c r="AD402" s="130"/>
    </row>
    <row r="403" spans="1:30" ht="13.5">
      <c r="A403" s="189">
        <v>401</v>
      </c>
      <c r="B403" s="189" t="s">
        <v>789</v>
      </c>
      <c r="C403" s="189" t="s">
        <v>790</v>
      </c>
      <c r="D403" s="189" t="s">
        <v>354</v>
      </c>
      <c r="E403" s="189">
        <v>41</v>
      </c>
      <c r="F403" s="189" t="s">
        <v>59</v>
      </c>
      <c r="G403" s="189" t="s">
        <v>343</v>
      </c>
      <c r="H403" s="189" t="s">
        <v>791</v>
      </c>
      <c r="I403" s="189" t="s">
        <v>4468</v>
      </c>
      <c r="J403" s="189" t="s">
        <v>4837</v>
      </c>
      <c r="K403" s="189" t="s">
        <v>2004</v>
      </c>
      <c r="L403" s="189" t="s">
        <v>2005</v>
      </c>
      <c r="M403" s="130"/>
      <c r="N403" s="130"/>
      <c r="O403" s="157"/>
      <c r="P403" s="130"/>
      <c r="Q403" s="130"/>
      <c r="R403" s="130"/>
      <c r="S403" s="136"/>
      <c r="T403" s="137"/>
      <c r="U403" s="136"/>
      <c r="V403" s="130"/>
      <c r="W403" s="130"/>
      <c r="X403" s="137"/>
      <c r="Y403" s="130"/>
      <c r="Z403" s="130"/>
      <c r="AA403" s="130"/>
      <c r="AB403" s="130"/>
      <c r="AC403" s="130" t="str">
        <f>IF(基本情報登録!$D$10="","",IF(基本情報登録!$D$10='登録データ（男）'!F403,1,0))</f>
        <v/>
      </c>
      <c r="AD403" s="130"/>
    </row>
    <row r="404" spans="1:30" ht="13.5">
      <c r="A404" s="189">
        <v>402</v>
      </c>
      <c r="B404" s="189" t="s">
        <v>804</v>
      </c>
      <c r="C404" s="189" t="s">
        <v>805</v>
      </c>
      <c r="D404" s="189" t="s">
        <v>374</v>
      </c>
      <c r="E404" s="189">
        <v>45</v>
      </c>
      <c r="F404" s="189" t="s">
        <v>59</v>
      </c>
      <c r="G404" s="189" t="s">
        <v>343</v>
      </c>
      <c r="H404" s="189" t="s">
        <v>806</v>
      </c>
      <c r="I404" s="189" t="s">
        <v>4441</v>
      </c>
      <c r="J404" s="189" t="s">
        <v>4306</v>
      </c>
      <c r="K404" s="189" t="s">
        <v>2004</v>
      </c>
      <c r="L404" s="189" t="s">
        <v>2005</v>
      </c>
      <c r="M404" s="130"/>
      <c r="N404" s="130"/>
      <c r="O404" s="157"/>
      <c r="P404" s="130"/>
      <c r="Q404" s="130"/>
      <c r="R404" s="130"/>
      <c r="S404" s="136"/>
      <c r="T404" s="137"/>
      <c r="U404" s="136"/>
      <c r="V404" s="130"/>
      <c r="W404" s="130"/>
      <c r="X404" s="137"/>
      <c r="Y404" s="130"/>
      <c r="Z404" s="130"/>
      <c r="AA404" s="130"/>
      <c r="AB404" s="130"/>
      <c r="AC404" s="130" t="str">
        <f>IF(基本情報登録!$D$10="","",IF(基本情報登録!$D$10='登録データ（男）'!F404,1,0))</f>
        <v/>
      </c>
      <c r="AD404" s="130"/>
    </row>
    <row r="405" spans="1:30" ht="13.5">
      <c r="A405" s="189">
        <v>403</v>
      </c>
      <c r="B405" s="189" t="s">
        <v>1101</v>
      </c>
      <c r="C405" s="189" t="s">
        <v>1102</v>
      </c>
      <c r="D405" s="189" t="s">
        <v>721</v>
      </c>
      <c r="E405" s="189">
        <v>47</v>
      </c>
      <c r="F405" s="189" t="s">
        <v>59</v>
      </c>
      <c r="G405" s="189" t="s">
        <v>343</v>
      </c>
      <c r="H405" s="189" t="s">
        <v>1103</v>
      </c>
      <c r="I405" s="189" t="s">
        <v>4838</v>
      </c>
      <c r="J405" s="189" t="s">
        <v>4515</v>
      </c>
      <c r="K405" s="189" t="s">
        <v>2004</v>
      </c>
      <c r="L405" s="189" t="s">
        <v>2005</v>
      </c>
      <c r="M405" s="130"/>
      <c r="N405" s="130"/>
      <c r="O405" s="157"/>
      <c r="P405" s="130"/>
      <c r="Q405" s="130"/>
      <c r="R405" s="130"/>
      <c r="S405" s="136"/>
      <c r="T405" s="137"/>
      <c r="U405" s="136"/>
      <c r="V405" s="130"/>
      <c r="W405" s="130"/>
      <c r="X405" s="137"/>
      <c r="Y405" s="130"/>
      <c r="Z405" s="130"/>
      <c r="AA405" s="130"/>
      <c r="AB405" s="130"/>
      <c r="AC405" s="130" t="str">
        <f>IF(基本情報登録!$D$10="","",IF(基本情報登録!$D$10='登録データ（男）'!F405,1,0))</f>
        <v/>
      </c>
      <c r="AD405" s="130"/>
    </row>
    <row r="406" spans="1:30" ht="13.5">
      <c r="A406" s="189">
        <v>404</v>
      </c>
      <c r="B406" s="189" t="s">
        <v>1476</v>
      </c>
      <c r="C406" s="189" t="s">
        <v>1477</v>
      </c>
      <c r="D406" s="189" t="s">
        <v>648</v>
      </c>
      <c r="E406" s="189">
        <v>38</v>
      </c>
      <c r="F406" s="189" t="s">
        <v>59</v>
      </c>
      <c r="G406" s="189" t="s">
        <v>343</v>
      </c>
      <c r="H406" s="189" t="s">
        <v>1363</v>
      </c>
      <c r="I406" s="189" t="s">
        <v>4355</v>
      </c>
      <c r="J406" s="189" t="s">
        <v>4414</v>
      </c>
      <c r="K406" s="189" t="s">
        <v>2004</v>
      </c>
      <c r="L406" s="189" t="s">
        <v>2005</v>
      </c>
      <c r="M406" s="130"/>
      <c r="N406" s="130"/>
      <c r="O406" s="157"/>
      <c r="P406" s="130"/>
      <c r="Q406" s="130"/>
      <c r="R406" s="130"/>
      <c r="S406" s="136"/>
      <c r="T406" s="137"/>
      <c r="U406" s="136"/>
      <c r="V406" s="130"/>
      <c r="W406" s="130"/>
      <c r="X406" s="137"/>
      <c r="Y406" s="130"/>
      <c r="Z406" s="130"/>
      <c r="AA406" s="130"/>
      <c r="AB406" s="130"/>
      <c r="AC406" s="130" t="str">
        <f>IF(基本情報登録!$D$10="","",IF(基本情報登録!$D$10='登録データ（男）'!F406,1,0))</f>
        <v/>
      </c>
      <c r="AD406" s="130"/>
    </row>
    <row r="407" spans="1:30" ht="13.5">
      <c r="A407" s="189">
        <v>405</v>
      </c>
      <c r="B407" s="189" t="s">
        <v>3257</v>
      </c>
      <c r="C407" s="189" t="s">
        <v>2245</v>
      </c>
      <c r="D407" s="189" t="s">
        <v>334</v>
      </c>
      <c r="E407" s="189">
        <v>40</v>
      </c>
      <c r="F407" s="189" t="s">
        <v>59</v>
      </c>
      <c r="G407" s="189" t="s">
        <v>350</v>
      </c>
      <c r="H407" s="189" t="s">
        <v>2246</v>
      </c>
      <c r="I407" s="189" t="s">
        <v>4839</v>
      </c>
      <c r="J407" s="189" t="s">
        <v>4560</v>
      </c>
      <c r="K407" s="189" t="s">
        <v>2004</v>
      </c>
      <c r="L407" s="189" t="s">
        <v>2005</v>
      </c>
      <c r="M407" s="130"/>
      <c r="N407" s="130"/>
      <c r="O407" s="157"/>
      <c r="P407" s="130"/>
      <c r="Q407" s="130"/>
      <c r="R407" s="130"/>
      <c r="S407" s="136"/>
      <c r="T407" s="137"/>
      <c r="U407" s="136"/>
      <c r="V407" s="130"/>
      <c r="W407" s="130"/>
      <c r="X407" s="137"/>
      <c r="Y407" s="130"/>
      <c r="Z407" s="130"/>
      <c r="AA407" s="130"/>
      <c r="AB407" s="130"/>
      <c r="AC407" s="130" t="str">
        <f>IF(基本情報登録!$D$10="","",IF(基本情報登録!$D$10='登録データ（男）'!F407,1,0))</f>
        <v/>
      </c>
      <c r="AD407" s="130"/>
    </row>
    <row r="408" spans="1:30" ht="13.5">
      <c r="A408" s="189">
        <v>406</v>
      </c>
      <c r="B408" s="189" t="s">
        <v>2565</v>
      </c>
      <c r="C408" s="189" t="s">
        <v>2566</v>
      </c>
      <c r="D408" s="189" t="s">
        <v>334</v>
      </c>
      <c r="E408" s="189">
        <v>40</v>
      </c>
      <c r="F408" s="189" t="s">
        <v>59</v>
      </c>
      <c r="G408" s="189" t="s">
        <v>350</v>
      </c>
      <c r="H408" s="189" t="s">
        <v>2567</v>
      </c>
      <c r="I408" s="189" t="s">
        <v>4840</v>
      </c>
      <c r="J408" s="189" t="s">
        <v>4841</v>
      </c>
      <c r="K408" s="189" t="s">
        <v>2004</v>
      </c>
      <c r="L408" s="189" t="s">
        <v>2005</v>
      </c>
      <c r="M408" s="130"/>
      <c r="N408" s="130"/>
      <c r="O408" s="157"/>
      <c r="P408" s="130"/>
      <c r="Q408" s="130"/>
      <c r="R408" s="130"/>
      <c r="S408" s="136"/>
      <c r="T408" s="137"/>
      <c r="U408" s="136"/>
      <c r="V408" s="130"/>
      <c r="W408" s="130"/>
      <c r="X408" s="137"/>
      <c r="Y408" s="130"/>
      <c r="Z408" s="130"/>
      <c r="AA408" s="130"/>
      <c r="AB408" s="130"/>
      <c r="AC408" s="130" t="str">
        <f>IF(基本情報登録!$D$10="","",IF(基本情報登録!$D$10='登録データ（男）'!F408,1,0))</f>
        <v/>
      </c>
      <c r="AD408" s="130"/>
    </row>
    <row r="409" spans="1:30" ht="13.5">
      <c r="A409" s="189">
        <v>407</v>
      </c>
      <c r="B409" s="189" t="s">
        <v>2571</v>
      </c>
      <c r="C409" s="189" t="s">
        <v>2572</v>
      </c>
      <c r="D409" s="189" t="s">
        <v>334</v>
      </c>
      <c r="E409" s="189">
        <v>40</v>
      </c>
      <c r="F409" s="189" t="s">
        <v>59</v>
      </c>
      <c r="G409" s="189" t="s">
        <v>350</v>
      </c>
      <c r="H409" s="189" t="s">
        <v>2573</v>
      </c>
      <c r="I409" s="189" t="s">
        <v>4842</v>
      </c>
      <c r="J409" s="189" t="s">
        <v>4306</v>
      </c>
      <c r="K409" s="189" t="s">
        <v>2004</v>
      </c>
      <c r="L409" s="189" t="s">
        <v>2005</v>
      </c>
      <c r="M409" s="130"/>
      <c r="N409" s="130"/>
      <c r="O409" s="157"/>
      <c r="P409" s="130"/>
      <c r="Q409" s="130"/>
      <c r="R409" s="130"/>
      <c r="S409" s="136"/>
      <c r="T409" s="137"/>
      <c r="U409" s="136"/>
      <c r="V409" s="130"/>
      <c r="W409" s="130"/>
      <c r="X409" s="137"/>
      <c r="Y409" s="130"/>
      <c r="Z409" s="130"/>
      <c r="AA409" s="130"/>
      <c r="AB409" s="130"/>
      <c r="AC409" s="130" t="str">
        <f>IF(基本情報登録!$D$10="","",IF(基本情報登録!$D$10='登録データ（男）'!F409,1,0))</f>
        <v/>
      </c>
      <c r="AD409" s="130"/>
    </row>
    <row r="410" spans="1:30" ht="13.5">
      <c r="A410" s="189">
        <v>408</v>
      </c>
      <c r="B410" s="189" t="s">
        <v>3258</v>
      </c>
      <c r="C410" s="189" t="s">
        <v>2237</v>
      </c>
      <c r="D410" s="189" t="s">
        <v>349</v>
      </c>
      <c r="E410" s="189">
        <v>46</v>
      </c>
      <c r="F410" s="189" t="s">
        <v>59</v>
      </c>
      <c r="G410" s="189" t="s">
        <v>350</v>
      </c>
      <c r="H410" s="189" t="s">
        <v>2238</v>
      </c>
      <c r="I410" s="189" t="s">
        <v>4843</v>
      </c>
      <c r="J410" s="189" t="s">
        <v>4281</v>
      </c>
      <c r="K410" s="189" t="s">
        <v>2004</v>
      </c>
      <c r="L410" s="189" t="s">
        <v>2005</v>
      </c>
      <c r="M410" s="130"/>
      <c r="N410" s="130"/>
      <c r="O410" s="157"/>
      <c r="P410" s="130"/>
      <c r="Q410" s="130"/>
      <c r="R410" s="130"/>
      <c r="S410" s="136"/>
      <c r="T410" s="137"/>
      <c r="U410" s="136"/>
      <c r="V410" s="130"/>
      <c r="W410" s="130"/>
      <c r="X410" s="137"/>
      <c r="Y410" s="130"/>
      <c r="Z410" s="130"/>
      <c r="AA410" s="130"/>
      <c r="AB410" s="130"/>
      <c r="AC410" s="130" t="str">
        <f>IF(基本情報登録!$D$10="","",IF(基本情報登録!$D$10='登録データ（男）'!F410,1,0))</f>
        <v/>
      </c>
      <c r="AD410" s="130"/>
    </row>
    <row r="411" spans="1:30" ht="13.5">
      <c r="A411" s="189">
        <v>409</v>
      </c>
      <c r="B411" s="189" t="s">
        <v>3259</v>
      </c>
      <c r="C411" s="189" t="s">
        <v>2239</v>
      </c>
      <c r="D411" s="189" t="s">
        <v>334</v>
      </c>
      <c r="E411" s="189">
        <v>40</v>
      </c>
      <c r="F411" s="189" t="s">
        <v>59</v>
      </c>
      <c r="G411" s="189" t="s">
        <v>350</v>
      </c>
      <c r="H411" s="189" t="s">
        <v>2240</v>
      </c>
      <c r="I411" s="189" t="s">
        <v>4844</v>
      </c>
      <c r="J411" s="189" t="s">
        <v>4845</v>
      </c>
      <c r="K411" s="189" t="s">
        <v>2004</v>
      </c>
      <c r="L411" s="189" t="s">
        <v>2005</v>
      </c>
      <c r="M411" s="130"/>
      <c r="N411" s="130"/>
      <c r="O411" s="157"/>
      <c r="P411" s="130"/>
      <c r="Q411" s="130"/>
      <c r="R411" s="130"/>
      <c r="S411" s="136"/>
      <c r="T411" s="137"/>
      <c r="U411" s="136"/>
      <c r="V411" s="130"/>
      <c r="W411" s="130"/>
      <c r="X411" s="137"/>
      <c r="Y411" s="130"/>
      <c r="Z411" s="130"/>
      <c r="AA411" s="130"/>
      <c r="AB411" s="130"/>
      <c r="AC411" s="130" t="str">
        <f>IF(基本情報登録!$D$10="","",IF(基本情報登録!$D$10='登録データ（男）'!F411,1,0))</f>
        <v/>
      </c>
      <c r="AD411" s="130"/>
    </row>
    <row r="412" spans="1:30" ht="13.5">
      <c r="A412" s="189">
        <v>410</v>
      </c>
      <c r="B412" s="189" t="s">
        <v>864</v>
      </c>
      <c r="C412" s="189" t="s">
        <v>865</v>
      </c>
      <c r="D412" s="189" t="s">
        <v>349</v>
      </c>
      <c r="E412" s="189">
        <v>46</v>
      </c>
      <c r="F412" s="189" t="s">
        <v>59</v>
      </c>
      <c r="G412" s="189" t="s">
        <v>335</v>
      </c>
      <c r="H412" s="189" t="s">
        <v>403</v>
      </c>
      <c r="I412" s="189" t="s">
        <v>4581</v>
      </c>
      <c r="J412" s="189" t="s">
        <v>4291</v>
      </c>
      <c r="K412" s="189" t="s">
        <v>2004</v>
      </c>
      <c r="L412" s="189" t="s">
        <v>2005</v>
      </c>
      <c r="M412" s="130"/>
      <c r="N412" s="130"/>
      <c r="O412" s="157"/>
      <c r="P412" s="130"/>
      <c r="Q412" s="130"/>
      <c r="R412" s="130"/>
      <c r="S412" s="136"/>
      <c r="T412" s="137"/>
      <c r="U412" s="136"/>
      <c r="V412" s="130"/>
      <c r="W412" s="130"/>
      <c r="X412" s="137"/>
      <c r="Y412" s="130"/>
      <c r="Z412" s="130"/>
      <c r="AA412" s="130"/>
      <c r="AB412" s="130"/>
      <c r="AC412" s="130" t="str">
        <f>IF(基本情報登録!$D$10="","",IF(基本情報登録!$D$10='登録データ（男）'!F412,1,0))</f>
        <v/>
      </c>
      <c r="AD412" s="130"/>
    </row>
    <row r="413" spans="1:30" ht="13.5">
      <c r="A413" s="189">
        <v>411</v>
      </c>
      <c r="B413" s="189" t="s">
        <v>802</v>
      </c>
      <c r="C413" s="189" t="s">
        <v>803</v>
      </c>
      <c r="D413" s="189" t="s">
        <v>349</v>
      </c>
      <c r="E413" s="189">
        <v>46</v>
      </c>
      <c r="F413" s="189" t="s">
        <v>59</v>
      </c>
      <c r="G413" s="189" t="s">
        <v>343</v>
      </c>
      <c r="H413" s="189" t="s">
        <v>769</v>
      </c>
      <c r="I413" s="189" t="s">
        <v>4559</v>
      </c>
      <c r="J413" s="189" t="s">
        <v>4846</v>
      </c>
      <c r="K413" s="189" t="s">
        <v>2004</v>
      </c>
      <c r="L413" s="189" t="s">
        <v>2005</v>
      </c>
      <c r="M413" s="130"/>
      <c r="N413" s="130"/>
      <c r="O413" s="157"/>
      <c r="P413" s="130"/>
      <c r="Q413" s="130"/>
      <c r="R413" s="130"/>
      <c r="S413" s="136"/>
      <c r="T413" s="137"/>
      <c r="U413" s="136"/>
      <c r="V413" s="130"/>
      <c r="W413" s="130"/>
      <c r="X413" s="137"/>
      <c r="Y413" s="130"/>
      <c r="Z413" s="130"/>
      <c r="AA413" s="130"/>
      <c r="AB413" s="130"/>
      <c r="AC413" s="130" t="str">
        <f>IF(基本情報登録!$D$10="","",IF(基本情報登録!$D$10='登録データ（男）'!F413,1,0))</f>
        <v/>
      </c>
      <c r="AD413" s="130"/>
    </row>
    <row r="414" spans="1:30" ht="13.5">
      <c r="A414" s="189">
        <v>412</v>
      </c>
      <c r="B414" s="189" t="s">
        <v>2574</v>
      </c>
      <c r="C414" s="189" t="s">
        <v>2575</v>
      </c>
      <c r="D414" s="189" t="s">
        <v>338</v>
      </c>
      <c r="E414" s="189">
        <v>44</v>
      </c>
      <c r="F414" s="189" t="s">
        <v>59</v>
      </c>
      <c r="G414" s="189" t="s">
        <v>350</v>
      </c>
      <c r="H414" s="189" t="s">
        <v>2576</v>
      </c>
      <c r="I414" s="189" t="s">
        <v>4847</v>
      </c>
      <c r="J414" s="189" t="s">
        <v>4562</v>
      </c>
      <c r="K414" s="189" t="s">
        <v>2004</v>
      </c>
      <c r="L414" s="189" t="s">
        <v>2005</v>
      </c>
      <c r="M414" s="130"/>
      <c r="N414" s="130"/>
      <c r="O414" s="157"/>
      <c r="P414" s="130"/>
      <c r="Q414" s="130"/>
      <c r="R414" s="130"/>
      <c r="S414" s="136"/>
      <c r="T414" s="137"/>
      <c r="U414" s="136"/>
      <c r="V414" s="130"/>
      <c r="W414" s="130"/>
      <c r="X414" s="137"/>
      <c r="Y414" s="130"/>
      <c r="Z414" s="130"/>
      <c r="AA414" s="130"/>
      <c r="AB414" s="130"/>
      <c r="AC414" s="130" t="str">
        <f>IF(基本情報登録!$D$10="","",IF(基本情報登録!$D$10='登録データ（男）'!F414,1,0))</f>
        <v/>
      </c>
      <c r="AD414" s="130"/>
    </row>
    <row r="415" spans="1:30" ht="13.5">
      <c r="A415" s="189">
        <v>413</v>
      </c>
      <c r="B415" s="189" t="s">
        <v>3260</v>
      </c>
      <c r="C415" s="189" t="s">
        <v>2241</v>
      </c>
      <c r="D415" s="189" t="s">
        <v>489</v>
      </c>
      <c r="E415" s="189">
        <v>33</v>
      </c>
      <c r="F415" s="189" t="s">
        <v>59</v>
      </c>
      <c r="G415" s="189" t="s">
        <v>350</v>
      </c>
      <c r="H415" s="189" t="s">
        <v>2242</v>
      </c>
      <c r="I415" s="189" t="s">
        <v>4848</v>
      </c>
      <c r="J415" s="189" t="s">
        <v>4849</v>
      </c>
      <c r="K415" s="189" t="s">
        <v>2004</v>
      </c>
      <c r="L415" s="189" t="s">
        <v>2005</v>
      </c>
      <c r="M415" s="130"/>
      <c r="N415" s="130"/>
      <c r="O415" s="157"/>
      <c r="P415" s="130"/>
      <c r="Q415" s="130"/>
      <c r="R415" s="130"/>
      <c r="S415" s="136"/>
      <c r="T415" s="137"/>
      <c r="U415" s="136"/>
      <c r="V415" s="130"/>
      <c r="W415" s="130"/>
      <c r="X415" s="137"/>
      <c r="Y415" s="130"/>
      <c r="Z415" s="130"/>
      <c r="AA415" s="130"/>
      <c r="AB415" s="130"/>
      <c r="AC415" s="130" t="str">
        <f>IF(基本情報登録!$D$10="","",IF(基本情報登録!$D$10='登録データ（男）'!F415,1,0))</f>
        <v/>
      </c>
      <c r="AD415" s="130"/>
    </row>
    <row r="416" spans="1:30" ht="13.5">
      <c r="A416" s="189">
        <v>414</v>
      </c>
      <c r="B416" s="189" t="s">
        <v>2568</v>
      </c>
      <c r="C416" s="189" t="s">
        <v>2569</v>
      </c>
      <c r="D416" s="189" t="s">
        <v>334</v>
      </c>
      <c r="E416" s="189">
        <v>40</v>
      </c>
      <c r="F416" s="189" t="s">
        <v>59</v>
      </c>
      <c r="G416" s="189" t="s">
        <v>350</v>
      </c>
      <c r="H416" s="189" t="s">
        <v>2570</v>
      </c>
      <c r="I416" s="189" t="s">
        <v>4850</v>
      </c>
      <c r="J416" s="189" t="s">
        <v>4851</v>
      </c>
      <c r="K416" s="189" t="s">
        <v>2004</v>
      </c>
      <c r="L416" s="189" t="s">
        <v>2005</v>
      </c>
      <c r="M416" s="130"/>
      <c r="N416" s="130"/>
      <c r="O416" s="157"/>
      <c r="P416" s="130"/>
      <c r="Q416" s="130"/>
      <c r="R416" s="130"/>
      <c r="S416" s="136"/>
      <c r="T416" s="137"/>
      <c r="U416" s="136"/>
      <c r="V416" s="130"/>
      <c r="W416" s="130"/>
      <c r="X416" s="137"/>
      <c r="Y416" s="130"/>
      <c r="Z416" s="130"/>
      <c r="AA416" s="130"/>
      <c r="AB416" s="130"/>
      <c r="AC416" s="130" t="str">
        <f>IF(基本情報登録!$D$10="","",IF(基本情報登録!$D$10='登録データ（男）'!F416,1,0))</f>
        <v/>
      </c>
      <c r="AD416" s="130"/>
    </row>
    <row r="417" spans="1:30" ht="13.5">
      <c r="A417" s="189">
        <v>415</v>
      </c>
      <c r="B417" s="189" t="s">
        <v>3261</v>
      </c>
      <c r="C417" s="189" t="s">
        <v>2243</v>
      </c>
      <c r="D417" s="189" t="s">
        <v>334</v>
      </c>
      <c r="E417" s="189">
        <v>40</v>
      </c>
      <c r="F417" s="189" t="s">
        <v>59</v>
      </c>
      <c r="G417" s="189" t="s">
        <v>350</v>
      </c>
      <c r="H417" s="189" t="s">
        <v>2244</v>
      </c>
      <c r="I417" s="189" t="s">
        <v>4852</v>
      </c>
      <c r="J417" s="189" t="s">
        <v>4853</v>
      </c>
      <c r="K417" s="189" t="s">
        <v>2004</v>
      </c>
      <c r="L417" s="189" t="s">
        <v>2005</v>
      </c>
      <c r="M417" s="130"/>
      <c r="N417" s="130"/>
      <c r="O417" s="157"/>
      <c r="P417" s="130"/>
      <c r="Q417" s="130"/>
      <c r="R417" s="130"/>
      <c r="S417" s="136"/>
      <c r="T417" s="137"/>
      <c r="U417" s="136"/>
      <c r="V417" s="130"/>
      <c r="W417" s="130"/>
      <c r="X417" s="137"/>
      <c r="Y417" s="130"/>
      <c r="Z417" s="130"/>
      <c r="AA417" s="130"/>
      <c r="AB417" s="130"/>
      <c r="AC417" s="130" t="str">
        <f>IF(基本情報登録!$D$10="","",IF(基本情報登録!$D$10='登録データ（男）'!F417,1,0))</f>
        <v/>
      </c>
      <c r="AD417" s="130"/>
    </row>
    <row r="418" spans="1:30" ht="13.5">
      <c r="A418" s="189">
        <v>416</v>
      </c>
      <c r="B418" s="189" t="s">
        <v>3262</v>
      </c>
      <c r="C418" s="189" t="s">
        <v>2252</v>
      </c>
      <c r="D418" s="189" t="s">
        <v>338</v>
      </c>
      <c r="E418" s="189">
        <v>44</v>
      </c>
      <c r="F418" s="189" t="s">
        <v>59</v>
      </c>
      <c r="G418" s="189" t="s">
        <v>350</v>
      </c>
      <c r="H418" s="189" t="s">
        <v>2253</v>
      </c>
      <c r="I418" s="189" t="s">
        <v>4815</v>
      </c>
      <c r="J418" s="189" t="s">
        <v>4854</v>
      </c>
      <c r="K418" s="189" t="s">
        <v>2004</v>
      </c>
      <c r="L418" s="189" t="s">
        <v>2005</v>
      </c>
      <c r="M418" s="130"/>
      <c r="N418" s="130"/>
      <c r="O418" s="157"/>
      <c r="P418" s="130"/>
      <c r="Q418" s="130"/>
      <c r="R418" s="130"/>
      <c r="S418" s="136"/>
      <c r="T418" s="137"/>
      <c r="U418" s="136"/>
      <c r="V418" s="130"/>
      <c r="W418" s="130"/>
      <c r="X418" s="137"/>
      <c r="Y418" s="130"/>
      <c r="Z418" s="130"/>
      <c r="AA418" s="130"/>
      <c r="AB418" s="130"/>
      <c r="AC418" s="130" t="str">
        <f>IF(基本情報登録!$D$10="","",IF(基本情報登録!$D$10='登録データ（男）'!F418,1,0))</f>
        <v/>
      </c>
      <c r="AD418" s="130"/>
    </row>
    <row r="419" spans="1:30" ht="13.5">
      <c r="A419" s="189">
        <v>417</v>
      </c>
      <c r="B419" s="189" t="s">
        <v>1403</v>
      </c>
      <c r="C419" s="189" t="s">
        <v>1404</v>
      </c>
      <c r="D419" s="189" t="s">
        <v>648</v>
      </c>
      <c r="E419" s="189">
        <v>38</v>
      </c>
      <c r="F419" s="189" t="s">
        <v>59</v>
      </c>
      <c r="G419" s="189" t="s">
        <v>343</v>
      </c>
      <c r="H419" s="189" t="s">
        <v>1405</v>
      </c>
      <c r="I419" s="189" t="s">
        <v>4855</v>
      </c>
      <c r="J419" s="189" t="s">
        <v>4499</v>
      </c>
      <c r="K419" s="189" t="s">
        <v>2004</v>
      </c>
      <c r="L419" s="189" t="s">
        <v>2005</v>
      </c>
      <c r="M419" s="130"/>
      <c r="N419" s="130"/>
      <c r="O419" s="157"/>
      <c r="P419" s="130"/>
      <c r="Q419" s="130"/>
      <c r="R419" s="130"/>
      <c r="S419" s="136"/>
      <c r="T419" s="137"/>
      <c r="U419" s="136"/>
      <c r="V419" s="130"/>
      <c r="W419" s="130"/>
      <c r="X419" s="137"/>
      <c r="Y419" s="130"/>
      <c r="Z419" s="130"/>
      <c r="AA419" s="130"/>
      <c r="AB419" s="130"/>
      <c r="AC419" s="130" t="str">
        <f>IF(基本情報登録!$D$10="","",IF(基本情報登録!$D$10='登録データ（男）'!F419,1,0))</f>
        <v/>
      </c>
      <c r="AD419" s="130"/>
    </row>
    <row r="420" spans="1:30" ht="13.5">
      <c r="A420" s="189">
        <v>418</v>
      </c>
      <c r="B420" s="189" t="s">
        <v>3263</v>
      </c>
      <c r="C420" s="189" t="s">
        <v>3264</v>
      </c>
      <c r="D420" s="189" t="s">
        <v>334</v>
      </c>
      <c r="E420" s="189">
        <v>40</v>
      </c>
      <c r="F420" s="189" t="s">
        <v>59</v>
      </c>
      <c r="G420" s="189" t="s">
        <v>350</v>
      </c>
      <c r="H420" s="189" t="s">
        <v>2247</v>
      </c>
      <c r="I420" s="189" t="s">
        <v>4856</v>
      </c>
      <c r="J420" s="189" t="s">
        <v>4857</v>
      </c>
      <c r="K420" s="189" t="s">
        <v>2004</v>
      </c>
      <c r="L420" s="189" t="s">
        <v>2005</v>
      </c>
      <c r="M420" s="130"/>
      <c r="N420" s="130"/>
      <c r="O420" s="157"/>
      <c r="P420" s="130"/>
      <c r="Q420" s="130"/>
      <c r="R420" s="130"/>
      <c r="S420" s="136"/>
      <c r="T420" s="137"/>
      <c r="U420" s="136"/>
      <c r="V420" s="130"/>
      <c r="W420" s="130"/>
      <c r="X420" s="137"/>
      <c r="Y420" s="130"/>
      <c r="Z420" s="130"/>
      <c r="AA420" s="130"/>
      <c r="AB420" s="130"/>
      <c r="AC420" s="130" t="str">
        <f>IF(基本情報登録!$D$10="","",IF(基本情報登録!$D$10='登録データ（男）'!F420,1,0))</f>
        <v/>
      </c>
      <c r="AD420" s="130"/>
    </row>
    <row r="421" spans="1:30" ht="13.5">
      <c r="A421" s="189">
        <v>419</v>
      </c>
      <c r="B421" s="189" t="s">
        <v>1474</v>
      </c>
      <c r="C421" s="189" t="s">
        <v>1475</v>
      </c>
      <c r="D421" s="189" t="s">
        <v>334</v>
      </c>
      <c r="E421" s="189">
        <v>40</v>
      </c>
      <c r="F421" s="189" t="s">
        <v>59</v>
      </c>
      <c r="G421" s="189" t="s">
        <v>343</v>
      </c>
      <c r="H421" s="189" t="s">
        <v>1351</v>
      </c>
      <c r="I421" s="189" t="s">
        <v>4858</v>
      </c>
      <c r="J421" s="189" t="s">
        <v>4609</v>
      </c>
      <c r="K421" s="189" t="s">
        <v>2004</v>
      </c>
      <c r="L421" s="189" t="s">
        <v>2005</v>
      </c>
      <c r="M421" s="130"/>
      <c r="N421" s="130"/>
      <c r="O421" s="157"/>
      <c r="P421" s="130"/>
      <c r="Q421" s="130"/>
      <c r="R421" s="130"/>
      <c r="S421" s="136"/>
      <c r="T421" s="137"/>
      <c r="U421" s="136"/>
      <c r="V421" s="130"/>
      <c r="W421" s="130"/>
      <c r="X421" s="137"/>
      <c r="Y421" s="130"/>
      <c r="Z421" s="130"/>
      <c r="AA421" s="130"/>
      <c r="AB421" s="130"/>
      <c r="AC421" s="130" t="str">
        <f>IF(基本情報登録!$D$10="","",IF(基本情報登録!$D$10='登録データ（男）'!F421,1,0))</f>
        <v/>
      </c>
      <c r="AD421" s="130"/>
    </row>
    <row r="422" spans="1:30" ht="13.5">
      <c r="A422" s="189">
        <v>420</v>
      </c>
      <c r="B422" s="189" t="s">
        <v>754</v>
      </c>
      <c r="C422" s="189" t="s">
        <v>755</v>
      </c>
      <c r="D422" s="189" t="s">
        <v>334</v>
      </c>
      <c r="E422" s="189">
        <v>40</v>
      </c>
      <c r="F422" s="189" t="s">
        <v>59</v>
      </c>
      <c r="G422" s="189" t="s">
        <v>343</v>
      </c>
      <c r="H422" s="189" t="s">
        <v>756</v>
      </c>
      <c r="I422" s="189" t="s">
        <v>4305</v>
      </c>
      <c r="J422" s="189" t="s">
        <v>4512</v>
      </c>
      <c r="K422" s="189" t="s">
        <v>2004</v>
      </c>
      <c r="L422" s="189" t="s">
        <v>2005</v>
      </c>
      <c r="M422" s="130"/>
      <c r="N422" s="130"/>
      <c r="O422" s="157"/>
      <c r="P422" s="130"/>
      <c r="Q422" s="130"/>
      <c r="R422" s="130"/>
      <c r="S422" s="136"/>
      <c r="T422" s="137"/>
      <c r="U422" s="136"/>
      <c r="V422" s="130"/>
      <c r="W422" s="130"/>
      <c r="X422" s="137"/>
      <c r="Y422" s="130"/>
      <c r="Z422" s="130"/>
      <c r="AA422" s="130"/>
      <c r="AB422" s="130"/>
      <c r="AC422" s="130" t="str">
        <f>IF(基本情報登録!$D$10="","",IF(基本情報登録!$D$10='登録データ（男）'!F422,1,0))</f>
        <v/>
      </c>
      <c r="AD422" s="130"/>
    </row>
    <row r="423" spans="1:30" ht="13.5">
      <c r="A423" s="189">
        <v>421</v>
      </c>
      <c r="B423" s="189" t="s">
        <v>757</v>
      </c>
      <c r="C423" s="189" t="s">
        <v>758</v>
      </c>
      <c r="D423" s="189" t="s">
        <v>532</v>
      </c>
      <c r="E423" s="189">
        <v>31</v>
      </c>
      <c r="F423" s="189" t="s">
        <v>59</v>
      </c>
      <c r="G423" s="189" t="s">
        <v>343</v>
      </c>
      <c r="H423" s="189" t="s">
        <v>759</v>
      </c>
      <c r="I423" s="189" t="s">
        <v>4859</v>
      </c>
      <c r="J423" s="189" t="s">
        <v>4464</v>
      </c>
      <c r="K423" s="189" t="s">
        <v>2004</v>
      </c>
      <c r="L423" s="189" t="s">
        <v>2005</v>
      </c>
      <c r="M423" s="130"/>
      <c r="N423" s="130"/>
      <c r="O423" s="157"/>
      <c r="P423" s="130"/>
      <c r="Q423" s="130"/>
      <c r="R423" s="130"/>
      <c r="S423" s="136"/>
      <c r="T423" s="137"/>
      <c r="U423" s="136"/>
      <c r="V423" s="130"/>
      <c r="W423" s="130"/>
      <c r="X423" s="137"/>
      <c r="Y423" s="130"/>
      <c r="Z423" s="130"/>
      <c r="AA423" s="130"/>
      <c r="AB423" s="130"/>
      <c r="AC423" s="130" t="str">
        <f>IF(基本情報登録!$D$10="","",IF(基本情報登録!$D$10='登録データ（男）'!F423,1,0))</f>
        <v/>
      </c>
      <c r="AD423" s="130"/>
    </row>
    <row r="424" spans="1:30" ht="13.5">
      <c r="A424" s="189">
        <v>422</v>
      </c>
      <c r="B424" s="189" t="s">
        <v>773</v>
      </c>
      <c r="C424" s="189" t="s">
        <v>774</v>
      </c>
      <c r="D424" s="189" t="s">
        <v>334</v>
      </c>
      <c r="E424" s="189">
        <v>40</v>
      </c>
      <c r="F424" s="189" t="s">
        <v>59</v>
      </c>
      <c r="G424" s="189" t="s">
        <v>343</v>
      </c>
      <c r="H424" s="189" t="s">
        <v>775</v>
      </c>
      <c r="I424" s="189" t="s">
        <v>4860</v>
      </c>
      <c r="J424" s="189" t="s">
        <v>4861</v>
      </c>
      <c r="K424" s="189" t="s">
        <v>2004</v>
      </c>
      <c r="L424" s="189" t="s">
        <v>2005</v>
      </c>
      <c r="M424" s="130"/>
      <c r="N424" s="130"/>
      <c r="O424" s="157"/>
      <c r="P424" s="130"/>
      <c r="Q424" s="130"/>
      <c r="R424" s="130"/>
      <c r="S424" s="136"/>
      <c r="T424" s="137"/>
      <c r="U424" s="136"/>
      <c r="V424" s="130"/>
      <c r="W424" s="130"/>
      <c r="X424" s="137"/>
      <c r="Y424" s="130"/>
      <c r="Z424" s="130"/>
      <c r="AA424" s="130"/>
      <c r="AB424" s="130"/>
      <c r="AC424" s="130" t="str">
        <f>IF(基本情報登録!$D$10="","",IF(基本情報登録!$D$10='登録データ（男）'!F424,1,0))</f>
        <v/>
      </c>
      <c r="AD424" s="130"/>
    </row>
    <row r="425" spans="1:30" ht="13.5">
      <c r="A425" s="189">
        <v>423</v>
      </c>
      <c r="B425" s="189" t="s">
        <v>770</v>
      </c>
      <c r="C425" s="189" t="s">
        <v>771</v>
      </c>
      <c r="D425" s="189" t="s">
        <v>374</v>
      </c>
      <c r="E425" s="189">
        <v>45</v>
      </c>
      <c r="F425" s="189" t="s">
        <v>59</v>
      </c>
      <c r="G425" s="189" t="s">
        <v>343</v>
      </c>
      <c r="H425" s="189" t="s">
        <v>772</v>
      </c>
      <c r="I425" s="189" t="s">
        <v>4862</v>
      </c>
      <c r="J425" s="189" t="s">
        <v>4519</v>
      </c>
      <c r="K425" s="189" t="s">
        <v>2004</v>
      </c>
      <c r="L425" s="189" t="s">
        <v>2005</v>
      </c>
      <c r="M425" s="130"/>
      <c r="N425" s="130"/>
      <c r="O425" s="157"/>
      <c r="P425" s="130"/>
      <c r="Q425" s="130"/>
      <c r="R425" s="130"/>
      <c r="S425" s="136"/>
      <c r="T425" s="137"/>
      <c r="U425" s="136"/>
      <c r="V425" s="130"/>
      <c r="W425" s="130"/>
      <c r="X425" s="137"/>
      <c r="Y425" s="130"/>
      <c r="Z425" s="130"/>
      <c r="AA425" s="130"/>
      <c r="AB425" s="130"/>
      <c r="AC425" s="130" t="str">
        <f>IF(基本情報登録!$D$10="","",IF(基本情報登録!$D$10='登録データ（男）'!F425,1,0))</f>
        <v/>
      </c>
      <c r="AD425" s="130"/>
    </row>
    <row r="426" spans="1:30" ht="13.5">
      <c r="A426" s="189">
        <v>424</v>
      </c>
      <c r="B426" s="189" t="s">
        <v>1395</v>
      </c>
      <c r="C426" s="189" t="s">
        <v>1396</v>
      </c>
      <c r="D426" s="189" t="s">
        <v>334</v>
      </c>
      <c r="E426" s="189">
        <v>40</v>
      </c>
      <c r="F426" s="189" t="s">
        <v>59</v>
      </c>
      <c r="G426" s="189" t="s">
        <v>343</v>
      </c>
      <c r="H426" s="189" t="s">
        <v>1397</v>
      </c>
      <c r="I426" s="189" t="s">
        <v>4863</v>
      </c>
      <c r="J426" s="189" t="s">
        <v>4864</v>
      </c>
      <c r="K426" s="189" t="s">
        <v>2004</v>
      </c>
      <c r="L426" s="189" t="s">
        <v>2005</v>
      </c>
      <c r="M426" s="130"/>
      <c r="N426" s="130"/>
      <c r="O426" s="157"/>
      <c r="P426" s="130"/>
      <c r="Q426" s="130"/>
      <c r="R426" s="130"/>
      <c r="S426" s="136"/>
      <c r="T426" s="137"/>
      <c r="U426" s="136"/>
      <c r="V426" s="130"/>
      <c r="W426" s="130"/>
      <c r="X426" s="137"/>
      <c r="Y426" s="130"/>
      <c r="Z426" s="130"/>
      <c r="AA426" s="130"/>
      <c r="AB426" s="130"/>
      <c r="AC426" s="130" t="str">
        <f>IF(基本情報登録!$D$10="","",IF(基本情報登録!$D$10='登録データ（男）'!F426,1,0))</f>
        <v/>
      </c>
      <c r="AD426" s="130"/>
    </row>
    <row r="427" spans="1:30" ht="13.5">
      <c r="A427" s="189">
        <v>425</v>
      </c>
      <c r="B427" s="189" t="s">
        <v>1398</v>
      </c>
      <c r="C427" s="189" t="s">
        <v>1399</v>
      </c>
      <c r="D427" s="189" t="s">
        <v>334</v>
      </c>
      <c r="E427" s="189">
        <v>40</v>
      </c>
      <c r="F427" s="189" t="s">
        <v>59</v>
      </c>
      <c r="G427" s="189" t="s">
        <v>343</v>
      </c>
      <c r="H427" s="189" t="s">
        <v>1400</v>
      </c>
      <c r="I427" s="189" t="s">
        <v>4662</v>
      </c>
      <c r="J427" s="189" t="s">
        <v>4865</v>
      </c>
      <c r="K427" s="189" t="s">
        <v>2004</v>
      </c>
      <c r="L427" s="189" t="s">
        <v>2005</v>
      </c>
      <c r="M427" s="130"/>
      <c r="N427" s="130"/>
      <c r="O427" s="157"/>
      <c r="P427" s="130"/>
      <c r="Q427" s="130"/>
      <c r="R427" s="130"/>
      <c r="S427" s="136"/>
      <c r="T427" s="137"/>
      <c r="U427" s="136"/>
      <c r="V427" s="130"/>
      <c r="W427" s="130"/>
      <c r="X427" s="137"/>
      <c r="Y427" s="130"/>
      <c r="Z427" s="130"/>
      <c r="AA427" s="130"/>
      <c r="AB427" s="130"/>
      <c r="AC427" s="130" t="str">
        <f>IF(基本情報登録!$D$10="","",IF(基本情報登録!$D$10='登録データ（男）'!F427,1,0))</f>
        <v/>
      </c>
      <c r="AD427" s="130"/>
    </row>
    <row r="428" spans="1:30" ht="13.5">
      <c r="A428" s="189">
        <v>426</v>
      </c>
      <c r="B428" s="189" t="s">
        <v>1392</v>
      </c>
      <c r="C428" s="189" t="s">
        <v>1393</v>
      </c>
      <c r="D428" s="189" t="s">
        <v>334</v>
      </c>
      <c r="E428" s="189">
        <v>40</v>
      </c>
      <c r="F428" s="189" t="s">
        <v>59</v>
      </c>
      <c r="G428" s="189" t="s">
        <v>343</v>
      </c>
      <c r="H428" s="189" t="s">
        <v>1394</v>
      </c>
      <c r="I428" s="189" t="s">
        <v>4866</v>
      </c>
      <c r="J428" s="189" t="s">
        <v>4344</v>
      </c>
      <c r="K428" s="189" t="s">
        <v>2004</v>
      </c>
      <c r="L428" s="189" t="s">
        <v>2005</v>
      </c>
      <c r="M428" s="130"/>
      <c r="N428" s="130"/>
      <c r="O428" s="157"/>
      <c r="P428" s="130"/>
      <c r="Q428" s="130"/>
      <c r="R428" s="130"/>
      <c r="S428" s="136"/>
      <c r="T428" s="137"/>
      <c r="U428" s="136"/>
      <c r="V428" s="130"/>
      <c r="W428" s="130"/>
      <c r="X428" s="137"/>
      <c r="Y428" s="130"/>
      <c r="Z428" s="130"/>
      <c r="AA428" s="130"/>
      <c r="AB428" s="130"/>
      <c r="AC428" s="130" t="str">
        <f>IF(基本情報登録!$D$10="","",IF(基本情報登録!$D$10='登録データ（男）'!F428,1,0))</f>
        <v/>
      </c>
      <c r="AD428" s="130"/>
    </row>
    <row r="429" spans="1:30" ht="13.5">
      <c r="A429" s="189">
        <v>427</v>
      </c>
      <c r="B429" s="189" t="s">
        <v>761</v>
      </c>
      <c r="C429" s="189" t="s">
        <v>762</v>
      </c>
      <c r="D429" s="189" t="s">
        <v>338</v>
      </c>
      <c r="E429" s="189">
        <v>44</v>
      </c>
      <c r="F429" s="189" t="s">
        <v>59</v>
      </c>
      <c r="G429" s="189" t="s">
        <v>343</v>
      </c>
      <c r="H429" s="189" t="s">
        <v>763</v>
      </c>
      <c r="I429" s="189" t="s">
        <v>4867</v>
      </c>
      <c r="J429" s="189" t="s">
        <v>4868</v>
      </c>
      <c r="K429" s="189" t="s">
        <v>2004</v>
      </c>
      <c r="L429" s="189" t="s">
        <v>2005</v>
      </c>
      <c r="M429" s="130"/>
      <c r="N429" s="130"/>
      <c r="O429" s="157"/>
      <c r="P429" s="130"/>
      <c r="Q429" s="130"/>
      <c r="R429" s="130"/>
      <c r="S429" s="136"/>
      <c r="T429" s="137"/>
      <c r="U429" s="136"/>
      <c r="V429" s="130"/>
      <c r="W429" s="130"/>
      <c r="X429" s="137"/>
      <c r="Y429" s="130"/>
      <c r="Z429" s="130"/>
      <c r="AA429" s="130"/>
      <c r="AB429" s="130"/>
      <c r="AC429" s="130" t="str">
        <f>IF(基本情報登録!$D$10="","",IF(基本情報登録!$D$10='登録データ（男）'!F429,1,0))</f>
        <v/>
      </c>
      <c r="AD429" s="130"/>
    </row>
    <row r="430" spans="1:30" ht="13.5">
      <c r="A430" s="189">
        <v>428</v>
      </c>
      <c r="B430" s="189" t="s">
        <v>767</v>
      </c>
      <c r="C430" s="189" t="s">
        <v>768</v>
      </c>
      <c r="D430" s="189" t="s">
        <v>721</v>
      </c>
      <c r="E430" s="189">
        <v>47</v>
      </c>
      <c r="F430" s="189" t="s">
        <v>59</v>
      </c>
      <c r="G430" s="189" t="s">
        <v>343</v>
      </c>
      <c r="H430" s="189" t="s">
        <v>769</v>
      </c>
      <c r="I430" s="189" t="s">
        <v>4869</v>
      </c>
      <c r="J430" s="189" t="s">
        <v>4870</v>
      </c>
      <c r="K430" s="189" t="s">
        <v>2004</v>
      </c>
      <c r="L430" s="189" t="s">
        <v>2005</v>
      </c>
      <c r="M430" s="130"/>
      <c r="N430" s="130"/>
      <c r="O430" s="157"/>
      <c r="P430" s="130"/>
      <c r="Q430" s="130"/>
      <c r="R430" s="130"/>
      <c r="S430" s="136"/>
      <c r="T430" s="137"/>
      <c r="U430" s="136"/>
      <c r="V430" s="130"/>
      <c r="W430" s="130"/>
      <c r="X430" s="137"/>
      <c r="Y430" s="130"/>
      <c r="Z430" s="130"/>
      <c r="AA430" s="130"/>
      <c r="AB430" s="130"/>
      <c r="AC430" s="130" t="str">
        <f>IF(基本情報登録!$D$10="","",IF(基本情報登録!$D$10='登録データ（男）'!F430,1,0))</f>
        <v/>
      </c>
      <c r="AD430" s="130"/>
    </row>
    <row r="431" spans="1:30" ht="13.5">
      <c r="A431" s="189">
        <v>429</v>
      </c>
      <c r="B431" s="189" t="s">
        <v>776</v>
      </c>
      <c r="C431" s="189" t="s">
        <v>777</v>
      </c>
      <c r="D431" s="189" t="s">
        <v>336</v>
      </c>
      <c r="E431" s="189">
        <v>42</v>
      </c>
      <c r="F431" s="189" t="s">
        <v>59</v>
      </c>
      <c r="G431" s="189" t="s">
        <v>343</v>
      </c>
      <c r="H431" s="189" t="s">
        <v>778</v>
      </c>
      <c r="I431" s="189" t="s">
        <v>4871</v>
      </c>
      <c r="J431" s="189" t="s">
        <v>4872</v>
      </c>
      <c r="K431" s="189" t="s">
        <v>2004</v>
      </c>
      <c r="L431" s="189" t="s">
        <v>2005</v>
      </c>
      <c r="M431" s="130"/>
      <c r="N431" s="130"/>
      <c r="O431" s="157"/>
      <c r="P431" s="130"/>
      <c r="Q431" s="130"/>
      <c r="R431" s="130"/>
      <c r="S431" s="136"/>
      <c r="T431" s="137"/>
      <c r="U431" s="136"/>
      <c r="V431" s="130"/>
      <c r="W431" s="130"/>
      <c r="X431" s="137"/>
      <c r="Y431" s="130"/>
      <c r="Z431" s="130"/>
      <c r="AA431" s="130"/>
      <c r="AB431" s="130"/>
      <c r="AC431" s="130" t="str">
        <f>IF(基本情報登録!$D$10="","",IF(基本情報登録!$D$10='登録データ（男）'!F431,1,0))</f>
        <v/>
      </c>
      <c r="AD431" s="130"/>
    </row>
    <row r="432" spans="1:30" ht="13.5">
      <c r="A432" s="189">
        <v>430</v>
      </c>
      <c r="B432" s="189" t="s">
        <v>764</v>
      </c>
      <c r="C432" s="189" t="s">
        <v>765</v>
      </c>
      <c r="D432" s="189" t="s">
        <v>338</v>
      </c>
      <c r="E432" s="189">
        <v>44</v>
      </c>
      <c r="F432" s="189" t="s">
        <v>59</v>
      </c>
      <c r="G432" s="189" t="s">
        <v>343</v>
      </c>
      <c r="H432" s="189" t="s">
        <v>766</v>
      </c>
      <c r="I432" s="189" t="s">
        <v>4873</v>
      </c>
      <c r="J432" s="189" t="s">
        <v>4608</v>
      </c>
      <c r="K432" s="189" t="s">
        <v>2004</v>
      </c>
      <c r="L432" s="189" t="s">
        <v>2005</v>
      </c>
      <c r="M432" s="130"/>
      <c r="N432" s="130"/>
      <c r="O432" s="157"/>
      <c r="P432" s="130"/>
      <c r="Q432" s="130"/>
      <c r="R432" s="130"/>
      <c r="S432" s="136"/>
      <c r="T432" s="137"/>
      <c r="U432" s="136"/>
      <c r="V432" s="130"/>
      <c r="W432" s="130"/>
      <c r="X432" s="137"/>
      <c r="Y432" s="130"/>
      <c r="Z432" s="130"/>
      <c r="AA432" s="130"/>
      <c r="AB432" s="130"/>
      <c r="AC432" s="130" t="str">
        <f>IF(基本情報登録!$D$10="","",IF(基本情報登録!$D$10='登録データ（男）'!F432,1,0))</f>
        <v/>
      </c>
      <c r="AD432" s="130"/>
    </row>
    <row r="433" spans="1:30" ht="13.5">
      <c r="A433" s="189">
        <v>431</v>
      </c>
      <c r="B433" s="189" t="s">
        <v>849</v>
      </c>
      <c r="C433" s="189" t="s">
        <v>850</v>
      </c>
      <c r="D433" s="189" t="s">
        <v>334</v>
      </c>
      <c r="E433" s="189">
        <v>40</v>
      </c>
      <c r="F433" s="189" t="s">
        <v>59</v>
      </c>
      <c r="G433" s="189" t="s">
        <v>335</v>
      </c>
      <c r="H433" s="189" t="s">
        <v>851</v>
      </c>
      <c r="I433" s="189" t="s">
        <v>4874</v>
      </c>
      <c r="J433" s="189" t="s">
        <v>4809</v>
      </c>
      <c r="K433" s="189" t="s">
        <v>2004</v>
      </c>
      <c r="L433" s="189" t="s">
        <v>2005</v>
      </c>
      <c r="M433" s="130"/>
      <c r="N433" s="130"/>
      <c r="O433" s="157"/>
      <c r="P433" s="130"/>
      <c r="Q433" s="130"/>
      <c r="R433" s="130"/>
      <c r="S433" s="136"/>
      <c r="T433" s="137"/>
      <c r="U433" s="136"/>
      <c r="V433" s="130"/>
      <c r="W433" s="130"/>
      <c r="X433" s="137"/>
      <c r="Y433" s="130"/>
      <c r="Z433" s="130"/>
      <c r="AA433" s="130"/>
      <c r="AB433" s="130"/>
      <c r="AC433" s="130" t="str">
        <f>IF(基本情報登録!$D$10="","",IF(基本情報登録!$D$10='登録データ（男）'!F433,1,0))</f>
        <v/>
      </c>
      <c r="AD433" s="130"/>
    </row>
    <row r="434" spans="1:30" ht="13.5">
      <c r="A434" s="189">
        <v>432</v>
      </c>
      <c r="B434" s="189" t="s">
        <v>859</v>
      </c>
      <c r="C434" s="189" t="s">
        <v>860</v>
      </c>
      <c r="D434" s="189" t="s">
        <v>648</v>
      </c>
      <c r="E434" s="189">
        <v>38</v>
      </c>
      <c r="F434" s="189" t="s">
        <v>59</v>
      </c>
      <c r="G434" s="189" t="s">
        <v>335</v>
      </c>
      <c r="H434" s="189" t="s">
        <v>861</v>
      </c>
      <c r="I434" s="189" t="s">
        <v>4875</v>
      </c>
      <c r="J434" s="189" t="s">
        <v>4876</v>
      </c>
      <c r="K434" s="189" t="s">
        <v>2004</v>
      </c>
      <c r="L434" s="189" t="s">
        <v>2005</v>
      </c>
      <c r="M434" s="130"/>
      <c r="N434" s="130"/>
      <c r="O434" s="157"/>
      <c r="P434" s="130"/>
      <c r="Q434" s="130"/>
      <c r="R434" s="130"/>
      <c r="S434" s="136"/>
      <c r="T434" s="137"/>
      <c r="U434" s="136"/>
      <c r="V434" s="130"/>
      <c r="W434" s="130"/>
      <c r="X434" s="137"/>
      <c r="Y434" s="130"/>
      <c r="Z434" s="130"/>
      <c r="AA434" s="130"/>
      <c r="AB434" s="130"/>
      <c r="AC434" s="130" t="str">
        <f>IF(基本情報登録!$D$10="","",IF(基本情報登録!$D$10='登録データ（男）'!F434,1,0))</f>
        <v/>
      </c>
      <c r="AD434" s="130"/>
    </row>
    <row r="435" spans="1:30" ht="13.5">
      <c r="A435" s="189">
        <v>433</v>
      </c>
      <c r="B435" s="189" t="s">
        <v>856</v>
      </c>
      <c r="C435" s="189" t="s">
        <v>857</v>
      </c>
      <c r="D435" s="189" t="s">
        <v>338</v>
      </c>
      <c r="E435" s="189">
        <v>44</v>
      </c>
      <c r="F435" s="189" t="s">
        <v>59</v>
      </c>
      <c r="G435" s="189" t="s">
        <v>335</v>
      </c>
      <c r="H435" s="189" t="s">
        <v>858</v>
      </c>
      <c r="I435" s="189" t="s">
        <v>4648</v>
      </c>
      <c r="J435" s="189" t="s">
        <v>4710</v>
      </c>
      <c r="K435" s="189" t="s">
        <v>2004</v>
      </c>
      <c r="L435" s="189" t="s">
        <v>2005</v>
      </c>
      <c r="M435" s="130"/>
      <c r="N435" s="130"/>
      <c r="O435" s="157"/>
      <c r="P435" s="130"/>
      <c r="Q435" s="130"/>
      <c r="R435" s="130"/>
      <c r="S435" s="136"/>
      <c r="T435" s="137"/>
      <c r="U435" s="136"/>
      <c r="V435" s="130"/>
      <c r="W435" s="130"/>
      <c r="X435" s="137"/>
      <c r="Y435" s="130"/>
      <c r="Z435" s="130"/>
      <c r="AA435" s="130"/>
      <c r="AB435" s="130"/>
      <c r="AC435" s="130" t="str">
        <f>IF(基本情報登録!$D$10="","",IF(基本情報登録!$D$10='登録データ（男）'!F435,1,0))</f>
        <v/>
      </c>
      <c r="AD435" s="130"/>
    </row>
    <row r="436" spans="1:30" ht="13.5">
      <c r="A436" s="189">
        <v>434</v>
      </c>
      <c r="B436" s="189" t="s">
        <v>843</v>
      </c>
      <c r="C436" s="189" t="s">
        <v>844</v>
      </c>
      <c r="D436" s="189" t="s">
        <v>465</v>
      </c>
      <c r="E436" s="189">
        <v>34</v>
      </c>
      <c r="F436" s="189" t="s">
        <v>59</v>
      </c>
      <c r="G436" s="189" t="s">
        <v>335</v>
      </c>
      <c r="H436" s="189" t="s">
        <v>845</v>
      </c>
      <c r="I436" s="189" t="s">
        <v>4629</v>
      </c>
      <c r="J436" s="189" t="s">
        <v>4306</v>
      </c>
      <c r="K436" s="189" t="s">
        <v>2004</v>
      </c>
      <c r="L436" s="189" t="s">
        <v>2005</v>
      </c>
      <c r="M436" s="130"/>
      <c r="N436" s="130"/>
      <c r="O436" s="157"/>
      <c r="P436" s="130"/>
      <c r="Q436" s="130"/>
      <c r="R436" s="130"/>
      <c r="S436" s="136"/>
      <c r="T436" s="137"/>
      <c r="U436" s="136"/>
      <c r="V436" s="130"/>
      <c r="W436" s="130"/>
      <c r="X436" s="137"/>
      <c r="Y436" s="130"/>
      <c r="Z436" s="130"/>
      <c r="AA436" s="130"/>
      <c r="AB436" s="130"/>
      <c r="AC436" s="130" t="str">
        <f>IF(基本情報登録!$D$10="","",IF(基本情報登録!$D$10='登録データ（男）'!F436,1,0))</f>
        <v/>
      </c>
      <c r="AD436" s="130"/>
    </row>
    <row r="437" spans="1:30" ht="13.5">
      <c r="A437" s="189">
        <v>435</v>
      </c>
      <c r="B437" s="189" t="s">
        <v>846</v>
      </c>
      <c r="C437" s="189" t="s">
        <v>847</v>
      </c>
      <c r="D437" s="189" t="s">
        <v>648</v>
      </c>
      <c r="E437" s="189">
        <v>38</v>
      </c>
      <c r="F437" s="189" t="s">
        <v>59</v>
      </c>
      <c r="G437" s="189" t="s">
        <v>335</v>
      </c>
      <c r="H437" s="189" t="s">
        <v>848</v>
      </c>
      <c r="I437" s="189" t="s">
        <v>4322</v>
      </c>
      <c r="J437" s="189" t="s">
        <v>4877</v>
      </c>
      <c r="K437" s="189" t="s">
        <v>2004</v>
      </c>
      <c r="L437" s="189" t="s">
        <v>2005</v>
      </c>
      <c r="M437" s="130"/>
      <c r="N437" s="130"/>
      <c r="O437" s="157"/>
      <c r="P437" s="130"/>
      <c r="Q437" s="130"/>
      <c r="R437" s="130"/>
      <c r="S437" s="136"/>
      <c r="T437" s="137"/>
      <c r="U437" s="136"/>
      <c r="V437" s="130"/>
      <c r="W437" s="130"/>
      <c r="X437" s="137"/>
      <c r="Y437" s="130"/>
      <c r="Z437" s="130"/>
      <c r="AA437" s="130"/>
      <c r="AB437" s="130"/>
      <c r="AC437" s="130" t="str">
        <f>IF(基本情報登録!$D$10="","",IF(基本情報登録!$D$10='登録データ（男）'!F437,1,0))</f>
        <v/>
      </c>
      <c r="AD437" s="130"/>
    </row>
    <row r="438" spans="1:30" ht="13.5">
      <c r="A438" s="189">
        <v>436</v>
      </c>
      <c r="B438" s="189" t="s">
        <v>908</v>
      </c>
      <c r="C438" s="189" t="s">
        <v>909</v>
      </c>
      <c r="D438" s="189" t="s">
        <v>532</v>
      </c>
      <c r="E438" s="189">
        <v>31</v>
      </c>
      <c r="F438" s="189" t="s">
        <v>59</v>
      </c>
      <c r="G438" s="189" t="s">
        <v>335</v>
      </c>
      <c r="H438" s="189" t="s">
        <v>910</v>
      </c>
      <c r="I438" s="189" t="s">
        <v>4366</v>
      </c>
      <c r="J438" s="189" t="s">
        <v>4878</v>
      </c>
      <c r="K438" s="189" t="s">
        <v>2004</v>
      </c>
      <c r="L438" s="189" t="s">
        <v>2005</v>
      </c>
      <c r="M438" s="130"/>
      <c r="N438" s="130"/>
      <c r="O438" s="157"/>
      <c r="P438" s="130"/>
      <c r="Q438" s="130"/>
      <c r="R438" s="130"/>
      <c r="S438" s="136"/>
      <c r="T438" s="137"/>
      <c r="U438" s="136"/>
      <c r="V438" s="130"/>
      <c r="W438" s="130"/>
      <c r="X438" s="137"/>
      <c r="Y438" s="130"/>
      <c r="Z438" s="130"/>
      <c r="AA438" s="130"/>
      <c r="AB438" s="130"/>
      <c r="AC438" s="130" t="str">
        <f>IF(基本情報登録!$D$10="","",IF(基本情報登録!$D$10='登録データ（男）'!F438,1,0))</f>
        <v/>
      </c>
      <c r="AD438" s="130"/>
    </row>
    <row r="439" spans="1:30" ht="13.5">
      <c r="A439" s="189">
        <v>437</v>
      </c>
      <c r="B439" s="189" t="s">
        <v>3265</v>
      </c>
      <c r="C439" s="189" t="s">
        <v>3266</v>
      </c>
      <c r="D439" s="189" t="s">
        <v>334</v>
      </c>
      <c r="E439" s="189">
        <v>40</v>
      </c>
      <c r="F439" s="189" t="s">
        <v>59</v>
      </c>
      <c r="G439" s="189" t="s">
        <v>350</v>
      </c>
      <c r="H439" s="189" t="s">
        <v>4048</v>
      </c>
      <c r="I439" s="189" t="s">
        <v>4879</v>
      </c>
      <c r="J439" s="189" t="s">
        <v>4880</v>
      </c>
      <c r="K439" s="189" t="s">
        <v>2004</v>
      </c>
      <c r="L439" s="189" t="s">
        <v>2005</v>
      </c>
      <c r="M439" s="130"/>
      <c r="N439" s="130"/>
      <c r="O439" s="157"/>
      <c r="P439" s="130"/>
      <c r="Q439" s="130"/>
      <c r="R439" s="130"/>
      <c r="S439" s="136"/>
      <c r="T439" s="137"/>
      <c r="U439" s="136"/>
      <c r="V439" s="130"/>
      <c r="W439" s="130"/>
      <c r="X439" s="137"/>
      <c r="Y439" s="130"/>
      <c r="Z439" s="130"/>
      <c r="AA439" s="130"/>
      <c r="AB439" s="130"/>
      <c r="AC439" s="130" t="str">
        <f>IF(基本情報登録!$D$10="","",IF(基本情報登録!$D$10='登録データ（男）'!F439,1,0))</f>
        <v/>
      </c>
      <c r="AD439" s="130"/>
    </row>
    <row r="440" spans="1:30" ht="13.5">
      <c r="A440" s="189">
        <v>438</v>
      </c>
      <c r="B440" s="189" t="s">
        <v>2580</v>
      </c>
      <c r="C440" s="189" t="s">
        <v>2581</v>
      </c>
      <c r="D440" s="189" t="s">
        <v>334</v>
      </c>
      <c r="E440" s="189">
        <v>40</v>
      </c>
      <c r="F440" s="189" t="s">
        <v>59</v>
      </c>
      <c r="G440" s="189" t="s">
        <v>343</v>
      </c>
      <c r="H440" s="189" t="s">
        <v>2267</v>
      </c>
      <c r="I440" s="189" t="s">
        <v>4881</v>
      </c>
      <c r="J440" s="189" t="s">
        <v>4505</v>
      </c>
      <c r="K440" s="189" t="s">
        <v>2004</v>
      </c>
      <c r="L440" s="189" t="s">
        <v>2005</v>
      </c>
      <c r="M440" s="130"/>
      <c r="N440" s="130"/>
      <c r="O440" s="157"/>
      <c r="P440" s="130"/>
      <c r="Q440" s="130"/>
      <c r="R440" s="130"/>
      <c r="S440" s="136"/>
      <c r="T440" s="137"/>
      <c r="U440" s="136"/>
      <c r="V440" s="130"/>
      <c r="W440" s="130"/>
      <c r="X440" s="137"/>
      <c r="Y440" s="130"/>
      <c r="Z440" s="130"/>
      <c r="AA440" s="130"/>
      <c r="AB440" s="130"/>
      <c r="AC440" s="130" t="str">
        <f>IF(基本情報登録!$D$10="","",IF(基本情報登録!$D$10='登録データ（男）'!F440,1,0))</f>
        <v/>
      </c>
      <c r="AD440" s="130"/>
    </row>
    <row r="441" spans="1:30" ht="13.5">
      <c r="A441" s="189">
        <v>439</v>
      </c>
      <c r="B441" s="189" t="s">
        <v>3267</v>
      </c>
      <c r="C441" s="189" t="s">
        <v>2254</v>
      </c>
      <c r="D441" s="189" t="s">
        <v>716</v>
      </c>
      <c r="E441" s="189" t="s">
        <v>717</v>
      </c>
      <c r="F441" s="189" t="s">
        <v>59</v>
      </c>
      <c r="G441" s="189" t="s">
        <v>350</v>
      </c>
      <c r="H441" s="189" t="s">
        <v>2132</v>
      </c>
      <c r="I441" s="189" t="s">
        <v>4470</v>
      </c>
      <c r="J441" s="189" t="s">
        <v>4882</v>
      </c>
      <c r="K441" s="189" t="s">
        <v>2004</v>
      </c>
      <c r="L441" s="189" t="s">
        <v>2005</v>
      </c>
      <c r="M441" s="130"/>
      <c r="N441" s="130"/>
      <c r="O441" s="157"/>
      <c r="P441" s="130"/>
      <c r="Q441" s="130"/>
      <c r="R441" s="130"/>
      <c r="S441" s="136"/>
      <c r="T441" s="137"/>
      <c r="U441" s="136"/>
      <c r="V441" s="130"/>
      <c r="W441" s="130"/>
      <c r="X441" s="137"/>
      <c r="Y441" s="130"/>
      <c r="Z441" s="130"/>
      <c r="AA441" s="130"/>
      <c r="AB441" s="130"/>
      <c r="AC441" s="130" t="str">
        <f>IF(基本情報登録!$D$10="","",IF(基本情報登録!$D$10='登録データ（男）'!F441,1,0))</f>
        <v/>
      </c>
      <c r="AD441" s="130"/>
    </row>
    <row r="442" spans="1:30" ht="13.5">
      <c r="A442" s="189">
        <v>440</v>
      </c>
      <c r="B442" s="189" t="s">
        <v>3268</v>
      </c>
      <c r="C442" s="189" t="s">
        <v>2261</v>
      </c>
      <c r="D442" s="189" t="s">
        <v>334</v>
      </c>
      <c r="E442" s="189">
        <v>40</v>
      </c>
      <c r="F442" s="189" t="s">
        <v>59</v>
      </c>
      <c r="G442" s="189" t="s">
        <v>350</v>
      </c>
      <c r="H442" s="189" t="s">
        <v>2262</v>
      </c>
      <c r="I442" s="189" t="s">
        <v>4883</v>
      </c>
      <c r="J442" s="189" t="s">
        <v>4426</v>
      </c>
      <c r="K442" s="189" t="s">
        <v>2004</v>
      </c>
      <c r="L442" s="189" t="s">
        <v>2005</v>
      </c>
      <c r="M442" s="130"/>
      <c r="N442" s="130"/>
      <c r="O442" s="157"/>
      <c r="P442" s="130"/>
      <c r="Q442" s="130"/>
      <c r="R442" s="130"/>
      <c r="S442" s="136"/>
      <c r="T442" s="137"/>
      <c r="U442" s="136"/>
      <c r="V442" s="130"/>
      <c r="W442" s="130"/>
      <c r="X442" s="137"/>
      <c r="Y442" s="130"/>
      <c r="Z442" s="130"/>
      <c r="AA442" s="130"/>
      <c r="AB442" s="130"/>
      <c r="AC442" s="130" t="str">
        <f>IF(基本情報登録!$D$10="","",IF(基本情報登録!$D$10='登録データ（男）'!F442,1,0))</f>
        <v/>
      </c>
      <c r="AD442" s="130"/>
    </row>
    <row r="443" spans="1:30" ht="13.5">
      <c r="A443" s="189">
        <v>441</v>
      </c>
      <c r="B443" s="189" t="s">
        <v>2584</v>
      </c>
      <c r="C443" s="189" t="s">
        <v>3269</v>
      </c>
      <c r="D443" s="189" t="s">
        <v>465</v>
      </c>
      <c r="E443" s="189">
        <v>34</v>
      </c>
      <c r="F443" s="189" t="s">
        <v>59</v>
      </c>
      <c r="G443" s="189" t="s">
        <v>350</v>
      </c>
      <c r="H443" s="189" t="s">
        <v>2487</v>
      </c>
      <c r="I443" s="189" t="s">
        <v>4884</v>
      </c>
      <c r="J443" s="189" t="s">
        <v>4424</v>
      </c>
      <c r="K443" s="189" t="s">
        <v>2004</v>
      </c>
      <c r="L443" s="189" t="s">
        <v>2005</v>
      </c>
      <c r="M443" s="130"/>
      <c r="N443" s="130"/>
      <c r="O443" s="157"/>
      <c r="P443" s="130"/>
      <c r="Q443" s="130"/>
      <c r="R443" s="130"/>
      <c r="S443" s="136"/>
      <c r="T443" s="137"/>
      <c r="U443" s="136"/>
      <c r="V443" s="130"/>
      <c r="W443" s="130"/>
      <c r="X443" s="137"/>
      <c r="Y443" s="130"/>
      <c r="Z443" s="130"/>
      <c r="AA443" s="130"/>
      <c r="AB443" s="130"/>
      <c r="AC443" s="130" t="str">
        <f>IF(基本情報登録!$D$10="","",IF(基本情報登録!$D$10='登録データ（男）'!F443,1,0))</f>
        <v/>
      </c>
      <c r="AD443" s="130"/>
    </row>
    <row r="444" spans="1:30" ht="13.5">
      <c r="A444" s="189">
        <v>442</v>
      </c>
      <c r="B444" s="189" t="s">
        <v>2582</v>
      </c>
      <c r="C444" s="189" t="s">
        <v>2583</v>
      </c>
      <c r="D444" s="189" t="s">
        <v>334</v>
      </c>
      <c r="E444" s="189">
        <v>40</v>
      </c>
      <c r="F444" s="189" t="s">
        <v>59</v>
      </c>
      <c r="G444" s="189" t="s">
        <v>350</v>
      </c>
      <c r="H444" s="189" t="s">
        <v>2541</v>
      </c>
      <c r="I444" s="189" t="s">
        <v>4775</v>
      </c>
      <c r="J444" s="189" t="s">
        <v>4809</v>
      </c>
      <c r="K444" s="189" t="s">
        <v>2004</v>
      </c>
      <c r="L444" s="189" t="s">
        <v>2005</v>
      </c>
      <c r="M444" s="130"/>
      <c r="N444" s="130"/>
      <c r="O444" s="157"/>
      <c r="P444" s="130"/>
      <c r="Q444" s="130"/>
      <c r="R444" s="130"/>
      <c r="S444" s="136"/>
      <c r="T444" s="137"/>
      <c r="U444" s="136"/>
      <c r="V444" s="130"/>
      <c r="W444" s="130"/>
      <c r="X444" s="137"/>
      <c r="Y444" s="130"/>
      <c r="Z444" s="130"/>
      <c r="AA444" s="130"/>
      <c r="AB444" s="130"/>
      <c r="AC444" s="130" t="str">
        <f>IF(基本情報登録!$D$10="","",IF(基本情報登録!$D$10='登録データ（男）'!F444,1,0))</f>
        <v/>
      </c>
      <c r="AD444" s="130"/>
    </row>
    <row r="445" spans="1:30" ht="13.5">
      <c r="A445" s="189">
        <v>443</v>
      </c>
      <c r="B445" s="189" t="s">
        <v>852</v>
      </c>
      <c r="C445" s="189" t="s">
        <v>853</v>
      </c>
      <c r="D445" s="189" t="s">
        <v>336</v>
      </c>
      <c r="E445" s="189">
        <v>42</v>
      </c>
      <c r="F445" s="189" t="s">
        <v>59</v>
      </c>
      <c r="G445" s="189" t="s">
        <v>335</v>
      </c>
      <c r="H445" s="189" t="s">
        <v>854</v>
      </c>
      <c r="I445" s="189" t="s">
        <v>4885</v>
      </c>
      <c r="J445" s="189" t="s">
        <v>4886</v>
      </c>
      <c r="K445" s="189" t="s">
        <v>2004</v>
      </c>
      <c r="L445" s="189" t="s">
        <v>2005</v>
      </c>
      <c r="M445" s="130"/>
      <c r="N445" s="130"/>
      <c r="O445" s="157"/>
      <c r="P445" s="130"/>
      <c r="Q445" s="130"/>
      <c r="R445" s="130"/>
      <c r="S445" s="136"/>
      <c r="T445" s="137"/>
      <c r="U445" s="136"/>
      <c r="V445" s="130"/>
      <c r="W445" s="130"/>
      <c r="X445" s="137"/>
      <c r="Y445" s="130"/>
      <c r="Z445" s="130"/>
      <c r="AA445" s="130"/>
      <c r="AB445" s="130"/>
      <c r="AC445" s="130" t="str">
        <f>IF(基本情報登録!$D$10="","",IF(基本情報登録!$D$10='登録データ（男）'!F445,1,0))</f>
        <v/>
      </c>
      <c r="AD445" s="130"/>
    </row>
    <row r="446" spans="1:30" ht="13.5">
      <c r="A446" s="189">
        <v>444</v>
      </c>
      <c r="B446" s="189" t="s">
        <v>809</v>
      </c>
      <c r="C446" s="189" t="s">
        <v>810</v>
      </c>
      <c r="D446" s="189" t="s">
        <v>334</v>
      </c>
      <c r="E446" s="189">
        <v>40</v>
      </c>
      <c r="F446" s="189" t="s">
        <v>59</v>
      </c>
      <c r="G446" s="189" t="s">
        <v>343</v>
      </c>
      <c r="H446" s="189" t="s">
        <v>811</v>
      </c>
      <c r="I446" s="189" t="s">
        <v>4887</v>
      </c>
      <c r="J446" s="189" t="s">
        <v>4888</v>
      </c>
      <c r="K446" s="189" t="s">
        <v>2004</v>
      </c>
      <c r="L446" s="189" t="s">
        <v>2005</v>
      </c>
      <c r="M446" s="130"/>
      <c r="N446" s="130"/>
      <c r="O446" s="157"/>
      <c r="P446" s="130"/>
      <c r="Q446" s="130"/>
      <c r="R446" s="130"/>
      <c r="S446" s="136"/>
      <c r="T446" s="137"/>
      <c r="U446" s="136"/>
      <c r="V446" s="130"/>
      <c r="W446" s="130"/>
      <c r="X446" s="137"/>
      <c r="Y446" s="130"/>
      <c r="Z446" s="130"/>
      <c r="AA446" s="130"/>
      <c r="AB446" s="130"/>
      <c r="AC446" s="130" t="str">
        <f>IF(基本情報登録!$D$10="","",IF(基本情報登録!$D$10='登録データ（男）'!F446,1,0))</f>
        <v/>
      </c>
      <c r="AD446" s="130"/>
    </row>
    <row r="447" spans="1:30" ht="13.5">
      <c r="A447" s="189">
        <v>445</v>
      </c>
      <c r="B447" s="189" t="s">
        <v>2255</v>
      </c>
      <c r="C447" s="189" t="s">
        <v>2256</v>
      </c>
      <c r="D447" s="189" t="s">
        <v>489</v>
      </c>
      <c r="E447" s="189">
        <v>33</v>
      </c>
      <c r="F447" s="189" t="s">
        <v>59</v>
      </c>
      <c r="G447" s="189" t="s">
        <v>350</v>
      </c>
      <c r="H447" s="189" t="s">
        <v>2257</v>
      </c>
      <c r="I447" s="189" t="s">
        <v>4404</v>
      </c>
      <c r="J447" s="189" t="s">
        <v>4889</v>
      </c>
      <c r="K447" s="189" t="s">
        <v>2004</v>
      </c>
      <c r="L447" s="189" t="s">
        <v>2005</v>
      </c>
      <c r="M447" s="130"/>
      <c r="N447" s="130"/>
      <c r="O447" s="157"/>
      <c r="P447" s="130"/>
      <c r="Q447" s="130"/>
      <c r="R447" s="130"/>
      <c r="S447" s="136"/>
      <c r="T447" s="137"/>
      <c r="U447" s="136"/>
      <c r="V447" s="130"/>
      <c r="W447" s="130"/>
      <c r="X447" s="137"/>
      <c r="Y447" s="130"/>
      <c r="Z447" s="130"/>
      <c r="AA447" s="130"/>
      <c r="AB447" s="130"/>
      <c r="AC447" s="130" t="str">
        <f>IF(基本情報登録!$D$10="","",IF(基本情報登録!$D$10='登録データ（男）'!F447,1,0))</f>
        <v/>
      </c>
      <c r="AD447" s="130"/>
    </row>
    <row r="448" spans="1:30" ht="13.5">
      <c r="A448" s="189">
        <v>446</v>
      </c>
      <c r="B448" s="189" t="s">
        <v>887</v>
      </c>
      <c r="C448" s="189" t="s">
        <v>888</v>
      </c>
      <c r="D448" s="189" t="s">
        <v>701</v>
      </c>
      <c r="E448" s="189" t="s">
        <v>702</v>
      </c>
      <c r="F448" s="189" t="s">
        <v>59</v>
      </c>
      <c r="G448" s="189" t="s">
        <v>335</v>
      </c>
      <c r="H448" s="189" t="s">
        <v>889</v>
      </c>
      <c r="I448" s="189" t="s">
        <v>4890</v>
      </c>
      <c r="J448" s="189" t="s">
        <v>4340</v>
      </c>
      <c r="K448" s="189" t="s">
        <v>2004</v>
      </c>
      <c r="L448" s="189" t="s">
        <v>2005</v>
      </c>
      <c r="M448" s="130"/>
      <c r="N448" s="130"/>
      <c r="O448" s="157"/>
      <c r="P448" s="130"/>
      <c r="Q448" s="130"/>
      <c r="R448" s="130"/>
      <c r="S448" s="136"/>
      <c r="T448" s="137"/>
      <c r="U448" s="136"/>
      <c r="V448" s="130"/>
      <c r="W448" s="130"/>
      <c r="X448" s="137"/>
      <c r="Y448" s="130"/>
      <c r="Z448" s="130"/>
      <c r="AA448" s="130"/>
      <c r="AB448" s="130"/>
      <c r="AC448" s="130" t="str">
        <f>IF(基本情報登録!$D$10="","",IF(基本情報登録!$D$10='登録データ（男）'!F448,1,0))</f>
        <v/>
      </c>
      <c r="AD448" s="130"/>
    </row>
    <row r="449" spans="1:30" ht="13.5">
      <c r="A449" s="189">
        <v>447</v>
      </c>
      <c r="B449" s="189" t="s">
        <v>3270</v>
      </c>
      <c r="C449" s="189" t="s">
        <v>3271</v>
      </c>
      <c r="D449" s="189" t="s">
        <v>465</v>
      </c>
      <c r="E449" s="189">
        <v>34</v>
      </c>
      <c r="F449" s="189" t="s">
        <v>59</v>
      </c>
      <c r="G449" s="189" t="s">
        <v>435</v>
      </c>
      <c r="H449" s="189" t="s">
        <v>4049</v>
      </c>
      <c r="I449" s="189" t="s">
        <v>4891</v>
      </c>
      <c r="J449" s="189" t="s">
        <v>4295</v>
      </c>
      <c r="K449" s="189" t="s">
        <v>2004</v>
      </c>
      <c r="L449" s="189" t="s">
        <v>2005</v>
      </c>
      <c r="M449" s="130"/>
      <c r="N449" s="130"/>
      <c r="O449" s="157"/>
      <c r="P449" s="130"/>
      <c r="Q449" s="130"/>
      <c r="R449" s="130"/>
      <c r="S449" s="136"/>
      <c r="T449" s="137"/>
      <c r="U449" s="136"/>
      <c r="V449" s="130"/>
      <c r="W449" s="130"/>
      <c r="X449" s="137"/>
      <c r="Y449" s="130"/>
      <c r="Z449" s="130"/>
      <c r="AA449" s="130"/>
      <c r="AB449" s="130"/>
      <c r="AC449" s="130" t="str">
        <f>IF(基本情報登録!$D$10="","",IF(基本情報登録!$D$10='登録データ（男）'!F449,1,0))</f>
        <v/>
      </c>
      <c r="AD449" s="130"/>
    </row>
    <row r="450" spans="1:30" ht="13.5">
      <c r="A450" s="189">
        <v>448</v>
      </c>
      <c r="B450" s="189" t="s">
        <v>3272</v>
      </c>
      <c r="C450" s="189" t="s">
        <v>3273</v>
      </c>
      <c r="D450" s="189" t="s">
        <v>334</v>
      </c>
      <c r="E450" s="189">
        <v>40</v>
      </c>
      <c r="F450" s="189" t="s">
        <v>59</v>
      </c>
      <c r="G450" s="189" t="s">
        <v>435</v>
      </c>
      <c r="H450" s="189" t="s">
        <v>4050</v>
      </c>
      <c r="I450" s="189" t="s">
        <v>4892</v>
      </c>
      <c r="J450" s="189" t="s">
        <v>4893</v>
      </c>
      <c r="K450" s="189" t="s">
        <v>2004</v>
      </c>
      <c r="L450" s="189" t="s">
        <v>2005</v>
      </c>
      <c r="M450" s="130"/>
      <c r="N450" s="130"/>
      <c r="O450" s="157"/>
      <c r="P450" s="130"/>
      <c r="Q450" s="130"/>
      <c r="R450" s="130"/>
      <c r="S450" s="136"/>
      <c r="T450" s="137"/>
      <c r="U450" s="136"/>
      <c r="V450" s="130"/>
      <c r="W450" s="130"/>
      <c r="X450" s="137"/>
      <c r="Y450" s="130"/>
      <c r="Z450" s="130"/>
      <c r="AA450" s="130"/>
      <c r="AB450" s="130"/>
      <c r="AC450" s="130" t="str">
        <f>IF(基本情報登録!$D$10="","",IF(基本情報登録!$D$10='登録データ（男）'!F450,1,0))</f>
        <v/>
      </c>
      <c r="AD450" s="130"/>
    </row>
    <row r="451" spans="1:30" ht="13.5">
      <c r="A451" s="189">
        <v>449</v>
      </c>
      <c r="B451" s="189" t="s">
        <v>3274</v>
      </c>
      <c r="C451" s="189" t="s">
        <v>3275</v>
      </c>
      <c r="D451" s="189" t="s">
        <v>938</v>
      </c>
      <c r="E451" s="189">
        <v>15</v>
      </c>
      <c r="F451" s="189" t="s">
        <v>59</v>
      </c>
      <c r="G451" s="189" t="s">
        <v>435</v>
      </c>
      <c r="H451" s="189" t="s">
        <v>4051</v>
      </c>
      <c r="I451" s="189" t="s">
        <v>4894</v>
      </c>
      <c r="J451" s="189" t="s">
        <v>4895</v>
      </c>
      <c r="K451" s="189" t="s">
        <v>2004</v>
      </c>
      <c r="L451" s="189" t="s">
        <v>2005</v>
      </c>
      <c r="M451" s="130"/>
      <c r="N451" s="130"/>
      <c r="O451" s="157"/>
      <c r="P451" s="130"/>
      <c r="Q451" s="130"/>
      <c r="R451" s="130"/>
      <c r="S451" s="136"/>
      <c r="T451" s="137"/>
      <c r="U451" s="136"/>
      <c r="V451" s="130"/>
      <c r="W451" s="130"/>
      <c r="X451" s="137"/>
      <c r="Y451" s="130"/>
      <c r="Z451" s="130"/>
      <c r="AA451" s="130"/>
      <c r="AB451" s="130"/>
      <c r="AC451" s="130" t="str">
        <f>IF(基本情報登録!$D$10="","",IF(基本情報登録!$D$10='登録データ（男）'!F451,1,0))</f>
        <v/>
      </c>
      <c r="AD451" s="130"/>
    </row>
    <row r="452" spans="1:30" ht="13.5">
      <c r="A452" s="189">
        <v>450</v>
      </c>
      <c r="B452" s="189" t="s">
        <v>3276</v>
      </c>
      <c r="C452" s="189" t="s">
        <v>3277</v>
      </c>
      <c r="D452" s="189" t="s">
        <v>653</v>
      </c>
      <c r="E452" s="189">
        <v>37</v>
      </c>
      <c r="F452" s="189" t="s">
        <v>59</v>
      </c>
      <c r="G452" s="189" t="s">
        <v>435</v>
      </c>
      <c r="H452" s="189" t="s">
        <v>4052</v>
      </c>
      <c r="I452" s="189" t="s">
        <v>4896</v>
      </c>
      <c r="J452" s="189" t="s">
        <v>4336</v>
      </c>
      <c r="K452" s="189" t="s">
        <v>2004</v>
      </c>
      <c r="L452" s="189" t="s">
        <v>2005</v>
      </c>
      <c r="M452" s="130"/>
      <c r="N452" s="130"/>
      <c r="O452" s="157"/>
      <c r="P452" s="130"/>
      <c r="Q452" s="130"/>
      <c r="R452" s="130"/>
      <c r="S452" s="136"/>
      <c r="T452" s="137"/>
      <c r="U452" s="136"/>
      <c r="V452" s="130"/>
      <c r="W452" s="130"/>
      <c r="X452" s="137"/>
      <c r="Y452" s="130"/>
      <c r="Z452" s="130"/>
      <c r="AA452" s="130"/>
      <c r="AB452" s="130"/>
      <c r="AC452" s="130" t="str">
        <f>IF(基本情報登録!$D$10="","",IF(基本情報登録!$D$10='登録データ（男）'!F452,1,0))</f>
        <v/>
      </c>
      <c r="AD452" s="130"/>
    </row>
    <row r="453" spans="1:30" ht="13.5">
      <c r="A453" s="189">
        <v>451</v>
      </c>
      <c r="B453" s="189" t="s">
        <v>3278</v>
      </c>
      <c r="C453" s="189" t="s">
        <v>3279</v>
      </c>
      <c r="D453" s="189" t="s">
        <v>478</v>
      </c>
      <c r="E453" s="189">
        <v>23</v>
      </c>
      <c r="F453" s="189" t="s">
        <v>59</v>
      </c>
      <c r="G453" s="189" t="s">
        <v>435</v>
      </c>
      <c r="H453" s="189" t="s">
        <v>4053</v>
      </c>
      <c r="I453" s="189" t="s">
        <v>4897</v>
      </c>
      <c r="J453" s="189" t="s">
        <v>4898</v>
      </c>
      <c r="K453" s="189" t="s">
        <v>2004</v>
      </c>
      <c r="L453" s="189" t="s">
        <v>2005</v>
      </c>
      <c r="M453" s="130"/>
      <c r="N453" s="130"/>
      <c r="O453" s="157"/>
      <c r="P453" s="130"/>
      <c r="Q453" s="130"/>
      <c r="R453" s="130"/>
      <c r="S453" s="136"/>
      <c r="T453" s="137"/>
      <c r="U453" s="136"/>
      <c r="V453" s="130"/>
      <c r="W453" s="130"/>
      <c r="X453" s="137"/>
      <c r="Y453" s="130"/>
      <c r="Z453" s="130"/>
      <c r="AA453" s="130"/>
      <c r="AB453" s="130"/>
      <c r="AC453" s="130" t="str">
        <f>IF(基本情報登録!$D$10="","",IF(基本情報登録!$D$10='登録データ（男）'!F453,1,0))</f>
        <v/>
      </c>
      <c r="AD453" s="130"/>
    </row>
    <row r="454" spans="1:30" ht="13.5">
      <c r="A454" s="189">
        <v>452</v>
      </c>
      <c r="B454" s="189" t="s">
        <v>3280</v>
      </c>
      <c r="C454" s="189" t="s">
        <v>3281</v>
      </c>
      <c r="D454" s="189" t="s">
        <v>334</v>
      </c>
      <c r="E454" s="189">
        <v>40</v>
      </c>
      <c r="F454" s="189" t="s">
        <v>59</v>
      </c>
      <c r="G454" s="189" t="s">
        <v>435</v>
      </c>
      <c r="H454" s="189" t="s">
        <v>4054</v>
      </c>
      <c r="I454" s="189" t="s">
        <v>4743</v>
      </c>
      <c r="J454" s="189" t="s">
        <v>4707</v>
      </c>
      <c r="K454" s="189" t="s">
        <v>2004</v>
      </c>
      <c r="L454" s="189" t="s">
        <v>2005</v>
      </c>
      <c r="M454" s="130"/>
      <c r="N454" s="130"/>
      <c r="O454" s="157"/>
      <c r="P454" s="130"/>
      <c r="Q454" s="130"/>
      <c r="R454" s="130"/>
      <c r="S454" s="136"/>
      <c r="T454" s="137"/>
      <c r="U454" s="136"/>
      <c r="V454" s="130"/>
      <c r="W454" s="130"/>
      <c r="X454" s="137"/>
      <c r="Y454" s="130"/>
      <c r="Z454" s="130"/>
      <c r="AA454" s="130"/>
      <c r="AB454" s="130"/>
      <c r="AC454" s="130" t="str">
        <f>IF(基本情報登録!$D$10="","",IF(基本情報登録!$D$10='登録データ（男）'!F454,1,0))</f>
        <v/>
      </c>
      <c r="AD454" s="130"/>
    </row>
    <row r="455" spans="1:30" ht="13.5">
      <c r="A455" s="189">
        <v>453</v>
      </c>
      <c r="B455" s="189" t="s">
        <v>3282</v>
      </c>
      <c r="C455" s="189" t="s">
        <v>3283</v>
      </c>
      <c r="D455" s="189" t="s">
        <v>797</v>
      </c>
      <c r="E455" s="189">
        <v>16</v>
      </c>
      <c r="F455" s="189" t="s">
        <v>59</v>
      </c>
      <c r="G455" s="189" t="s">
        <v>435</v>
      </c>
      <c r="H455" s="189" t="s">
        <v>4055</v>
      </c>
      <c r="I455" s="189" t="s">
        <v>4350</v>
      </c>
      <c r="J455" s="189" t="s">
        <v>4462</v>
      </c>
      <c r="K455" s="189" t="s">
        <v>2004</v>
      </c>
      <c r="L455" s="189" t="s">
        <v>2005</v>
      </c>
      <c r="M455" s="130"/>
      <c r="N455" s="130"/>
      <c r="O455" s="157"/>
      <c r="P455" s="130"/>
      <c r="Q455" s="130"/>
      <c r="R455" s="130"/>
      <c r="S455" s="136"/>
      <c r="T455" s="137"/>
      <c r="U455" s="136"/>
      <c r="V455" s="130"/>
      <c r="W455" s="130"/>
      <c r="X455" s="137"/>
      <c r="Y455" s="130"/>
      <c r="Z455" s="130"/>
      <c r="AA455" s="130"/>
      <c r="AB455" s="130"/>
      <c r="AC455" s="130" t="str">
        <f>IF(基本情報登録!$D$10="","",IF(基本情報登録!$D$10='登録データ（男）'!F455,1,0))</f>
        <v/>
      </c>
      <c r="AD455" s="130"/>
    </row>
    <row r="456" spans="1:30" ht="13.5">
      <c r="A456" s="189">
        <v>454</v>
      </c>
      <c r="B456" s="189" t="s">
        <v>3284</v>
      </c>
      <c r="C456" s="189" t="s">
        <v>3285</v>
      </c>
      <c r="D456" s="189" t="s">
        <v>364</v>
      </c>
      <c r="E456" s="189">
        <v>32</v>
      </c>
      <c r="F456" s="189" t="s">
        <v>59</v>
      </c>
      <c r="G456" s="189" t="s">
        <v>435</v>
      </c>
      <c r="H456" s="189" t="s">
        <v>4056</v>
      </c>
      <c r="I456" s="189" t="s">
        <v>4838</v>
      </c>
      <c r="J456" s="189" t="s">
        <v>4899</v>
      </c>
      <c r="K456" s="189" t="s">
        <v>2004</v>
      </c>
      <c r="L456" s="189" t="s">
        <v>2005</v>
      </c>
      <c r="M456" s="130"/>
      <c r="N456" s="130"/>
      <c r="O456" s="157"/>
      <c r="P456" s="130"/>
      <c r="Q456" s="130"/>
      <c r="R456" s="130"/>
      <c r="S456" s="136"/>
      <c r="T456" s="137"/>
      <c r="U456" s="136"/>
      <c r="V456" s="130"/>
      <c r="W456" s="130"/>
      <c r="X456" s="137"/>
      <c r="Y456" s="130"/>
      <c r="Z456" s="130"/>
      <c r="AA456" s="130"/>
      <c r="AB456" s="130"/>
      <c r="AC456" s="130" t="str">
        <f>IF(基本情報登録!$D$10="","",IF(基本情報登録!$D$10='登録データ（男）'!F456,1,0))</f>
        <v/>
      </c>
      <c r="AD456" s="130"/>
    </row>
    <row r="457" spans="1:30" ht="13.5">
      <c r="A457" s="189">
        <v>455</v>
      </c>
      <c r="B457" s="189" t="s">
        <v>3286</v>
      </c>
      <c r="C457" s="189" t="s">
        <v>3287</v>
      </c>
      <c r="D457" s="189" t="s">
        <v>374</v>
      </c>
      <c r="E457" s="189">
        <v>45</v>
      </c>
      <c r="F457" s="189" t="s">
        <v>59</v>
      </c>
      <c r="G457" s="189" t="s">
        <v>435</v>
      </c>
      <c r="H457" s="189" t="s">
        <v>4057</v>
      </c>
      <c r="I457" s="189" t="s">
        <v>4900</v>
      </c>
      <c r="J457" s="189" t="s">
        <v>4502</v>
      </c>
      <c r="K457" s="189" t="s">
        <v>2004</v>
      </c>
      <c r="L457" s="189" t="s">
        <v>2005</v>
      </c>
      <c r="M457" s="130"/>
      <c r="N457" s="130"/>
      <c r="O457" s="157"/>
      <c r="P457" s="130"/>
      <c r="Q457" s="130"/>
      <c r="R457" s="130"/>
      <c r="S457" s="136"/>
      <c r="T457" s="137"/>
      <c r="U457" s="136"/>
      <c r="V457" s="130"/>
      <c r="W457" s="130"/>
      <c r="X457" s="137"/>
      <c r="Y457" s="130"/>
      <c r="Z457" s="130"/>
      <c r="AA457" s="130"/>
      <c r="AB457" s="130"/>
      <c r="AC457" s="130" t="str">
        <f>IF(基本情報登録!$D$10="","",IF(基本情報登録!$D$10='登録データ（男）'!F457,1,0))</f>
        <v/>
      </c>
      <c r="AD457" s="130"/>
    </row>
    <row r="458" spans="1:30" ht="13.5">
      <c r="A458" s="189">
        <v>456</v>
      </c>
      <c r="B458" s="189" t="s">
        <v>3288</v>
      </c>
      <c r="C458" s="189" t="s">
        <v>3289</v>
      </c>
      <c r="D458" s="189" t="s">
        <v>465</v>
      </c>
      <c r="E458" s="189">
        <v>34</v>
      </c>
      <c r="F458" s="189" t="s">
        <v>59</v>
      </c>
      <c r="G458" s="189" t="s">
        <v>435</v>
      </c>
      <c r="H458" s="189" t="s">
        <v>4036</v>
      </c>
      <c r="I458" s="189" t="s">
        <v>4697</v>
      </c>
      <c r="J458" s="189" t="s">
        <v>4344</v>
      </c>
      <c r="K458" s="189" t="s">
        <v>2004</v>
      </c>
      <c r="L458" s="189" t="s">
        <v>2005</v>
      </c>
      <c r="M458" s="130"/>
      <c r="N458" s="130"/>
      <c r="O458" s="157"/>
      <c r="P458" s="130"/>
      <c r="Q458" s="130"/>
      <c r="R458" s="130"/>
      <c r="S458" s="136"/>
      <c r="T458" s="137"/>
      <c r="U458" s="136"/>
      <c r="V458" s="130"/>
      <c r="W458" s="130"/>
      <c r="X458" s="137"/>
      <c r="Y458" s="130"/>
      <c r="Z458" s="130"/>
      <c r="AA458" s="130"/>
      <c r="AB458" s="130"/>
      <c r="AC458" s="130" t="str">
        <f>IF(基本情報登録!$D$10="","",IF(基本情報登録!$D$10='登録データ（男）'!F458,1,0))</f>
        <v/>
      </c>
      <c r="AD458" s="130"/>
    </row>
    <row r="459" spans="1:30" ht="13.5">
      <c r="A459" s="189">
        <v>457</v>
      </c>
      <c r="B459" s="189" t="s">
        <v>3290</v>
      </c>
      <c r="C459" s="189" t="s">
        <v>3291</v>
      </c>
      <c r="D459" s="189" t="s">
        <v>474</v>
      </c>
      <c r="E459" s="189">
        <v>27</v>
      </c>
      <c r="F459" s="189" t="s">
        <v>59</v>
      </c>
      <c r="G459" s="189" t="s">
        <v>435</v>
      </c>
      <c r="H459" s="189" t="s">
        <v>4058</v>
      </c>
      <c r="I459" s="189" t="s">
        <v>4901</v>
      </c>
      <c r="J459" s="189" t="s">
        <v>4902</v>
      </c>
      <c r="K459" s="189" t="s">
        <v>2004</v>
      </c>
      <c r="L459" s="189" t="s">
        <v>2005</v>
      </c>
      <c r="M459" s="130"/>
      <c r="N459" s="130"/>
      <c r="O459" s="157"/>
      <c r="P459" s="130"/>
      <c r="Q459" s="130"/>
      <c r="R459" s="130"/>
      <c r="S459" s="136"/>
      <c r="T459" s="137"/>
      <c r="U459" s="136"/>
      <c r="V459" s="130"/>
      <c r="W459" s="130"/>
      <c r="X459" s="137"/>
      <c r="Y459" s="130"/>
      <c r="Z459" s="130"/>
      <c r="AA459" s="130"/>
      <c r="AB459" s="130"/>
      <c r="AC459" s="130" t="str">
        <f>IF(基本情報登録!$D$10="","",IF(基本情報登録!$D$10='登録データ（男）'!F459,1,0))</f>
        <v/>
      </c>
      <c r="AD459" s="130"/>
    </row>
    <row r="460" spans="1:30" ht="13.5">
      <c r="A460" s="189">
        <v>458</v>
      </c>
      <c r="B460" s="189" t="s">
        <v>3292</v>
      </c>
      <c r="C460" s="189" t="s">
        <v>3293</v>
      </c>
      <c r="D460" s="189" t="s">
        <v>489</v>
      </c>
      <c r="E460" s="189">
        <v>33</v>
      </c>
      <c r="F460" s="189" t="s">
        <v>59</v>
      </c>
      <c r="G460" s="189" t="s">
        <v>435</v>
      </c>
      <c r="H460" s="189" t="s">
        <v>4059</v>
      </c>
      <c r="I460" s="189" t="s">
        <v>4433</v>
      </c>
      <c r="J460" s="189" t="s">
        <v>4903</v>
      </c>
      <c r="K460" s="189" t="s">
        <v>2004</v>
      </c>
      <c r="L460" s="189" t="s">
        <v>2005</v>
      </c>
      <c r="M460" s="130"/>
      <c r="N460" s="130"/>
      <c r="O460" s="157"/>
      <c r="P460" s="130"/>
      <c r="Q460" s="130"/>
      <c r="R460" s="130"/>
      <c r="S460" s="136"/>
      <c r="T460" s="137"/>
      <c r="U460" s="136"/>
      <c r="V460" s="130"/>
      <c r="W460" s="130"/>
      <c r="X460" s="137"/>
      <c r="Y460" s="130"/>
      <c r="Z460" s="130"/>
      <c r="AA460" s="130"/>
      <c r="AB460" s="130"/>
      <c r="AC460" s="130" t="str">
        <f>IF(基本情報登録!$D$10="","",IF(基本情報登録!$D$10='登録データ（男）'!F460,1,0))</f>
        <v/>
      </c>
      <c r="AD460" s="130"/>
    </row>
    <row r="461" spans="1:30" ht="13.5">
      <c r="A461" s="189">
        <v>459</v>
      </c>
      <c r="B461" s="189" t="s">
        <v>3294</v>
      </c>
      <c r="C461" s="189" t="s">
        <v>3295</v>
      </c>
      <c r="D461" s="189" t="s">
        <v>465</v>
      </c>
      <c r="E461" s="189">
        <v>34</v>
      </c>
      <c r="F461" s="189" t="s">
        <v>59</v>
      </c>
      <c r="G461" s="189" t="s">
        <v>435</v>
      </c>
      <c r="H461" s="189" t="s">
        <v>4059</v>
      </c>
      <c r="I461" s="189" t="s">
        <v>4506</v>
      </c>
      <c r="J461" s="189" t="s">
        <v>4904</v>
      </c>
      <c r="K461" s="189" t="s">
        <v>2004</v>
      </c>
      <c r="L461" s="189" t="s">
        <v>2005</v>
      </c>
      <c r="M461" s="130"/>
      <c r="N461" s="130"/>
      <c r="O461" s="157"/>
      <c r="P461" s="130"/>
      <c r="Q461" s="130"/>
      <c r="R461" s="130"/>
      <c r="S461" s="136"/>
      <c r="T461" s="137"/>
      <c r="U461" s="136"/>
      <c r="V461" s="130"/>
      <c r="W461" s="130"/>
      <c r="X461" s="137"/>
      <c r="Y461" s="130"/>
      <c r="Z461" s="130"/>
      <c r="AA461" s="130"/>
      <c r="AB461" s="130"/>
      <c r="AC461" s="130" t="str">
        <f>IF(基本情報登録!$D$10="","",IF(基本情報登録!$D$10='登録データ（男）'!F461,1,0))</f>
        <v/>
      </c>
      <c r="AD461" s="130"/>
    </row>
    <row r="462" spans="1:30" ht="13.5">
      <c r="A462" s="189">
        <v>460</v>
      </c>
      <c r="B462" s="189" t="s">
        <v>3296</v>
      </c>
      <c r="C462" s="189" t="s">
        <v>3297</v>
      </c>
      <c r="D462" s="189" t="s">
        <v>465</v>
      </c>
      <c r="E462" s="189">
        <v>34</v>
      </c>
      <c r="F462" s="189" t="s">
        <v>59</v>
      </c>
      <c r="G462" s="189" t="s">
        <v>435</v>
      </c>
      <c r="H462" s="189" t="s">
        <v>4060</v>
      </c>
      <c r="I462" s="189" t="s">
        <v>4905</v>
      </c>
      <c r="J462" s="189" t="s">
        <v>4906</v>
      </c>
      <c r="K462" s="189" t="s">
        <v>2004</v>
      </c>
      <c r="L462" s="189" t="s">
        <v>2005</v>
      </c>
      <c r="M462" s="130"/>
      <c r="N462" s="130"/>
      <c r="O462" s="157"/>
      <c r="P462" s="130"/>
      <c r="Q462" s="130"/>
      <c r="R462" s="130"/>
      <c r="S462" s="136"/>
      <c r="T462" s="137"/>
      <c r="U462" s="136"/>
      <c r="V462" s="130"/>
      <c r="W462" s="130"/>
      <c r="X462" s="137"/>
      <c r="Y462" s="130"/>
      <c r="Z462" s="130"/>
      <c r="AA462" s="130"/>
      <c r="AB462" s="130"/>
      <c r="AC462" s="130" t="str">
        <f>IF(基本情報登録!$D$10="","",IF(基本情報登録!$D$10='登録データ（男）'!F462,1,0))</f>
        <v/>
      </c>
      <c r="AD462" s="130"/>
    </row>
    <row r="463" spans="1:30" ht="13.5">
      <c r="A463" s="189">
        <v>461</v>
      </c>
      <c r="B463" s="189" t="s">
        <v>2559</v>
      </c>
      <c r="C463" s="189" t="s">
        <v>2560</v>
      </c>
      <c r="D463" s="189" t="s">
        <v>336</v>
      </c>
      <c r="E463" s="189">
        <v>42</v>
      </c>
      <c r="F463" s="189" t="s">
        <v>59</v>
      </c>
      <c r="G463" s="189" t="s">
        <v>350</v>
      </c>
      <c r="H463" s="189" t="s">
        <v>2561</v>
      </c>
      <c r="I463" s="189" t="s">
        <v>4907</v>
      </c>
      <c r="J463" s="189" t="s">
        <v>4908</v>
      </c>
      <c r="K463" s="189" t="s">
        <v>2004</v>
      </c>
      <c r="L463" s="189" t="s">
        <v>2005</v>
      </c>
      <c r="M463" s="130"/>
      <c r="N463" s="130"/>
      <c r="O463" s="157"/>
      <c r="P463" s="130"/>
      <c r="Q463" s="130"/>
      <c r="R463" s="130"/>
      <c r="S463" s="136"/>
      <c r="T463" s="137"/>
      <c r="U463" s="136"/>
      <c r="V463" s="130"/>
      <c r="W463" s="130"/>
      <c r="X463" s="137"/>
      <c r="Y463" s="130"/>
      <c r="Z463" s="130"/>
      <c r="AA463" s="130"/>
      <c r="AB463" s="130"/>
      <c r="AC463" s="130" t="str">
        <f>IF(基本情報登録!$D$10="","",IF(基本情報登録!$D$10='登録データ（男）'!F463,1,0))</f>
        <v/>
      </c>
      <c r="AD463" s="130"/>
    </row>
    <row r="464" spans="1:30" ht="13.5">
      <c r="A464" s="189">
        <v>462</v>
      </c>
      <c r="B464" s="189" t="s">
        <v>2595</v>
      </c>
      <c r="C464" s="189" t="s">
        <v>2596</v>
      </c>
      <c r="D464" s="189" t="s">
        <v>334</v>
      </c>
      <c r="E464" s="189">
        <v>40</v>
      </c>
      <c r="F464" s="189" t="s">
        <v>59</v>
      </c>
      <c r="G464" s="189" t="s">
        <v>350</v>
      </c>
      <c r="H464" s="189" t="s">
        <v>2597</v>
      </c>
      <c r="I464" s="189" t="s">
        <v>4909</v>
      </c>
      <c r="J464" s="189" t="s">
        <v>4707</v>
      </c>
      <c r="K464" s="189" t="s">
        <v>2004</v>
      </c>
      <c r="L464" s="189" t="s">
        <v>2005</v>
      </c>
      <c r="M464" s="130"/>
      <c r="N464" s="130"/>
      <c r="O464" s="157"/>
      <c r="P464" s="130"/>
      <c r="Q464" s="130"/>
      <c r="R464" s="130"/>
      <c r="S464" s="136"/>
      <c r="T464" s="137"/>
      <c r="U464" s="136"/>
      <c r="V464" s="130"/>
      <c r="W464" s="130"/>
      <c r="X464" s="137"/>
      <c r="Y464" s="130"/>
      <c r="Z464" s="130"/>
      <c r="AA464" s="130"/>
      <c r="AB464" s="130"/>
      <c r="AC464" s="130" t="str">
        <f>IF(基本情報登録!$D$10="","",IF(基本情報登録!$D$10='登録データ（男）'!F464,1,0))</f>
        <v/>
      </c>
      <c r="AD464" s="130"/>
    </row>
    <row r="465" spans="1:30" ht="13.5">
      <c r="A465" s="189">
        <v>463</v>
      </c>
      <c r="B465" s="189" t="s">
        <v>3298</v>
      </c>
      <c r="C465" s="189" t="s">
        <v>3299</v>
      </c>
      <c r="D465" s="189" t="s">
        <v>354</v>
      </c>
      <c r="E465" s="189">
        <v>41</v>
      </c>
      <c r="F465" s="189" t="s">
        <v>59</v>
      </c>
      <c r="G465" s="189" t="s">
        <v>435</v>
      </c>
      <c r="H465" s="189" t="s">
        <v>4061</v>
      </c>
      <c r="I465" s="189" t="s">
        <v>4352</v>
      </c>
      <c r="J465" s="189" t="s">
        <v>4647</v>
      </c>
      <c r="K465" s="189" t="s">
        <v>2004</v>
      </c>
      <c r="L465" s="189" t="s">
        <v>2005</v>
      </c>
      <c r="M465" s="130"/>
      <c r="N465" s="130"/>
      <c r="O465" s="157"/>
      <c r="P465" s="130"/>
      <c r="Q465" s="130"/>
      <c r="R465" s="130"/>
      <c r="S465" s="136"/>
      <c r="T465" s="137"/>
      <c r="U465" s="136"/>
      <c r="V465" s="130"/>
      <c r="W465" s="130"/>
      <c r="X465" s="137"/>
      <c r="Y465" s="130"/>
      <c r="Z465" s="130"/>
      <c r="AA465" s="130"/>
      <c r="AB465" s="130"/>
      <c r="AC465" s="130" t="str">
        <f>IF(基本情報登録!$D$10="","",IF(基本情報登録!$D$10='登録データ（男）'!F465,1,0))</f>
        <v/>
      </c>
      <c r="AD465" s="130"/>
    </row>
    <row r="466" spans="1:30" ht="13.5">
      <c r="A466" s="189">
        <v>464</v>
      </c>
      <c r="B466" s="189" t="s">
        <v>1938</v>
      </c>
      <c r="C466" s="189" t="s">
        <v>1939</v>
      </c>
      <c r="D466" s="189" t="s">
        <v>347</v>
      </c>
      <c r="E466" s="189">
        <v>43</v>
      </c>
      <c r="F466" s="189" t="s">
        <v>28</v>
      </c>
      <c r="G466" s="189" t="s">
        <v>343</v>
      </c>
      <c r="H466" s="189" t="s">
        <v>1969</v>
      </c>
      <c r="I466" s="189" t="s">
        <v>4408</v>
      </c>
      <c r="J466" s="189" t="s">
        <v>4306</v>
      </c>
      <c r="K466" s="189" t="s">
        <v>2004</v>
      </c>
      <c r="L466" s="189" t="s">
        <v>2005</v>
      </c>
      <c r="M466" s="130"/>
      <c r="N466" s="130"/>
      <c r="O466" s="157"/>
      <c r="P466" s="130"/>
      <c r="Q466" s="130"/>
      <c r="R466" s="130"/>
      <c r="S466" s="136"/>
      <c r="T466" s="137"/>
      <c r="U466" s="136"/>
      <c r="V466" s="130"/>
      <c r="W466" s="130"/>
      <c r="X466" s="137"/>
      <c r="Y466" s="130"/>
      <c r="Z466" s="130"/>
      <c r="AA466" s="130"/>
      <c r="AB466" s="130"/>
      <c r="AC466" s="130" t="str">
        <f>IF(基本情報登録!$D$10="","",IF(基本情報登録!$D$10='登録データ（男）'!F466,1,0))</f>
        <v/>
      </c>
      <c r="AD466" s="130"/>
    </row>
    <row r="467" spans="1:30" ht="13.5">
      <c r="A467" s="189">
        <v>465</v>
      </c>
      <c r="B467" s="189" t="s">
        <v>3300</v>
      </c>
      <c r="C467" s="189" t="s">
        <v>3301</v>
      </c>
      <c r="D467" s="189" t="s">
        <v>347</v>
      </c>
      <c r="E467" s="189">
        <v>43</v>
      </c>
      <c r="F467" s="189" t="s">
        <v>28</v>
      </c>
      <c r="G467" s="189" t="s">
        <v>343</v>
      </c>
      <c r="H467" s="189" t="s">
        <v>1820</v>
      </c>
      <c r="I467" s="189" t="s">
        <v>4910</v>
      </c>
      <c r="J467" s="189" t="s">
        <v>4911</v>
      </c>
      <c r="K467" s="189" t="s">
        <v>2004</v>
      </c>
      <c r="L467" s="189" t="s">
        <v>2005</v>
      </c>
      <c r="M467" s="130"/>
      <c r="N467" s="130"/>
      <c r="O467" s="157"/>
      <c r="P467" s="130"/>
      <c r="Q467" s="130"/>
      <c r="R467" s="130"/>
      <c r="S467" s="136"/>
      <c r="T467" s="137"/>
      <c r="U467" s="136"/>
      <c r="V467" s="130"/>
      <c r="W467" s="130"/>
      <c r="X467" s="137"/>
      <c r="Y467" s="130"/>
      <c r="Z467" s="130"/>
      <c r="AA467" s="130"/>
      <c r="AB467" s="130"/>
      <c r="AC467" s="130" t="str">
        <f>IF(基本情報登録!$D$10="","",IF(基本情報登録!$D$10='登録データ（男）'!F467,1,0))</f>
        <v/>
      </c>
      <c r="AD467" s="130"/>
    </row>
    <row r="468" spans="1:30" ht="13.5">
      <c r="A468" s="189">
        <v>466</v>
      </c>
      <c r="B468" s="189" t="s">
        <v>1349</v>
      </c>
      <c r="C468" s="189" t="s">
        <v>1350</v>
      </c>
      <c r="D468" s="189" t="s">
        <v>347</v>
      </c>
      <c r="E468" s="189">
        <v>43</v>
      </c>
      <c r="F468" s="189" t="s">
        <v>28</v>
      </c>
      <c r="G468" s="189" t="s">
        <v>343</v>
      </c>
      <c r="H468" s="189" t="s">
        <v>1351</v>
      </c>
      <c r="I468" s="189" t="s">
        <v>4329</v>
      </c>
      <c r="J468" s="189" t="s">
        <v>4912</v>
      </c>
      <c r="K468" s="189" t="s">
        <v>2004</v>
      </c>
      <c r="L468" s="189" t="s">
        <v>2005</v>
      </c>
      <c r="M468" s="130"/>
      <c r="N468" s="130"/>
      <c r="O468" s="157"/>
      <c r="P468" s="130"/>
      <c r="Q468" s="130"/>
      <c r="R468" s="130"/>
      <c r="S468" s="136"/>
      <c r="T468" s="137"/>
      <c r="U468" s="136"/>
      <c r="V468" s="130"/>
      <c r="W468" s="130"/>
      <c r="X468" s="137"/>
      <c r="Y468" s="130"/>
      <c r="Z468" s="130"/>
      <c r="AA468" s="130"/>
      <c r="AB468" s="130"/>
      <c r="AC468" s="130" t="str">
        <f>IF(基本情報登録!$D$10="","",IF(基本情報登録!$D$10='登録データ（男）'!F468,1,0))</f>
        <v/>
      </c>
      <c r="AD468" s="130"/>
    </row>
    <row r="469" spans="1:30" ht="13.5">
      <c r="A469" s="189">
        <v>467</v>
      </c>
      <c r="B469" s="189" t="s">
        <v>1936</v>
      </c>
      <c r="C469" s="189" t="s">
        <v>1937</v>
      </c>
      <c r="D469" s="189" t="s">
        <v>347</v>
      </c>
      <c r="E469" s="189">
        <v>43</v>
      </c>
      <c r="F469" s="189" t="s">
        <v>28</v>
      </c>
      <c r="G469" s="189" t="s">
        <v>343</v>
      </c>
      <c r="H469" s="189" t="s">
        <v>1200</v>
      </c>
      <c r="I469" s="189" t="s">
        <v>4913</v>
      </c>
      <c r="J469" s="189" t="s">
        <v>4914</v>
      </c>
      <c r="K469" s="189" t="s">
        <v>2004</v>
      </c>
      <c r="L469" s="189" t="s">
        <v>2005</v>
      </c>
      <c r="M469" s="130"/>
      <c r="N469" s="130"/>
      <c r="O469" s="157"/>
      <c r="P469" s="130"/>
      <c r="Q469" s="130"/>
      <c r="R469" s="130"/>
      <c r="S469" s="136"/>
      <c r="T469" s="137"/>
      <c r="U469" s="136"/>
      <c r="V469" s="130"/>
      <c r="W469" s="130"/>
      <c r="X469" s="137"/>
      <c r="Y469" s="130"/>
      <c r="Z469" s="130"/>
      <c r="AA469" s="130"/>
      <c r="AB469" s="130"/>
      <c r="AC469" s="130" t="str">
        <f>IF(基本情報登録!$D$10="","",IF(基本情報登録!$D$10='登録データ（男）'!F469,1,0))</f>
        <v/>
      </c>
      <c r="AD469" s="130"/>
    </row>
    <row r="470" spans="1:30" ht="13.5">
      <c r="A470" s="189">
        <v>468</v>
      </c>
      <c r="B470" s="189" t="s">
        <v>1354</v>
      </c>
      <c r="C470" s="189" t="s">
        <v>1355</v>
      </c>
      <c r="D470" s="189" t="s">
        <v>347</v>
      </c>
      <c r="E470" s="189">
        <v>43</v>
      </c>
      <c r="F470" s="189" t="s">
        <v>28</v>
      </c>
      <c r="G470" s="189" t="s">
        <v>343</v>
      </c>
      <c r="H470" s="189" t="s">
        <v>1356</v>
      </c>
      <c r="I470" s="189" t="s">
        <v>4569</v>
      </c>
      <c r="J470" s="189" t="s">
        <v>4889</v>
      </c>
      <c r="K470" s="189" t="s">
        <v>2004</v>
      </c>
      <c r="L470" s="189" t="s">
        <v>2005</v>
      </c>
      <c r="M470" s="130"/>
      <c r="N470" s="130"/>
      <c r="O470" s="157"/>
      <c r="P470" s="130"/>
      <c r="Q470" s="130"/>
      <c r="R470" s="130"/>
      <c r="S470" s="136"/>
      <c r="T470" s="137"/>
      <c r="U470" s="136"/>
      <c r="V470" s="130"/>
      <c r="W470" s="130"/>
      <c r="X470" s="137"/>
      <c r="Y470" s="130"/>
      <c r="Z470" s="130"/>
      <c r="AA470" s="130"/>
      <c r="AB470" s="130"/>
      <c r="AC470" s="130" t="str">
        <f>IF(基本情報登録!$D$10="","",IF(基本情報登録!$D$10='登録データ（男）'!F470,1,0))</f>
        <v/>
      </c>
      <c r="AD470" s="130"/>
    </row>
    <row r="471" spans="1:30" ht="13.5">
      <c r="A471" s="189">
        <v>469</v>
      </c>
      <c r="B471" s="189" t="s">
        <v>1347</v>
      </c>
      <c r="C471" s="189" t="s">
        <v>1348</v>
      </c>
      <c r="D471" s="189" t="s">
        <v>347</v>
      </c>
      <c r="E471" s="189">
        <v>43</v>
      </c>
      <c r="F471" s="189" t="s">
        <v>28</v>
      </c>
      <c r="G471" s="189" t="s">
        <v>343</v>
      </c>
      <c r="H471" s="189" t="s">
        <v>1036</v>
      </c>
      <c r="I471" s="189" t="s">
        <v>4461</v>
      </c>
      <c r="J471" s="189" t="s">
        <v>4915</v>
      </c>
      <c r="K471" s="189" t="s">
        <v>2004</v>
      </c>
      <c r="L471" s="189" t="s">
        <v>2005</v>
      </c>
      <c r="M471" s="130"/>
      <c r="N471" s="130"/>
      <c r="O471" s="157"/>
      <c r="P471" s="130"/>
      <c r="Q471" s="130"/>
      <c r="R471" s="130"/>
      <c r="S471" s="136"/>
      <c r="T471" s="137"/>
      <c r="U471" s="136"/>
      <c r="V471" s="130"/>
      <c r="W471" s="130"/>
      <c r="X471" s="137"/>
      <c r="Y471" s="130"/>
      <c r="Z471" s="130"/>
      <c r="AA471" s="130"/>
      <c r="AB471" s="130"/>
      <c r="AC471" s="130" t="str">
        <f>IF(基本情報登録!$D$10="","",IF(基本情報登録!$D$10='登録データ（男）'!F471,1,0))</f>
        <v/>
      </c>
      <c r="AD471" s="130"/>
    </row>
    <row r="472" spans="1:30" ht="13.5">
      <c r="A472" s="189">
        <v>470</v>
      </c>
      <c r="B472" s="189" t="s">
        <v>2605</v>
      </c>
      <c r="C472" s="189" t="s">
        <v>2606</v>
      </c>
      <c r="D472" s="189" t="s">
        <v>347</v>
      </c>
      <c r="E472" s="189">
        <v>43</v>
      </c>
      <c r="F472" s="189" t="s">
        <v>28</v>
      </c>
      <c r="G472" s="189" t="s">
        <v>350</v>
      </c>
      <c r="H472" s="189" t="s">
        <v>2607</v>
      </c>
      <c r="I472" s="189" t="s">
        <v>4916</v>
      </c>
      <c r="J472" s="189" t="s">
        <v>4387</v>
      </c>
      <c r="K472" s="189" t="s">
        <v>2004</v>
      </c>
      <c r="L472" s="189" t="s">
        <v>2005</v>
      </c>
      <c r="M472" s="130"/>
      <c r="N472" s="130"/>
      <c r="O472" s="157"/>
      <c r="P472" s="130"/>
      <c r="Q472" s="130"/>
      <c r="R472" s="130"/>
      <c r="S472" s="136"/>
      <c r="T472" s="137"/>
      <c r="U472" s="136"/>
      <c r="V472" s="130"/>
      <c r="W472" s="130"/>
      <c r="X472" s="137"/>
      <c r="Y472" s="130"/>
      <c r="Z472" s="130"/>
      <c r="AA472" s="130"/>
      <c r="AB472" s="130"/>
      <c r="AC472" s="130" t="str">
        <f>IF(基本情報登録!$D$10="","",IF(基本情報登録!$D$10='登録データ（男）'!F472,1,0))</f>
        <v/>
      </c>
      <c r="AD472" s="130"/>
    </row>
    <row r="473" spans="1:30" ht="13.5">
      <c r="A473" s="189">
        <v>471</v>
      </c>
      <c r="B473" s="189" t="s">
        <v>2672</v>
      </c>
      <c r="C473" s="189" t="s">
        <v>2673</v>
      </c>
      <c r="D473" s="189" t="s">
        <v>347</v>
      </c>
      <c r="E473" s="189">
        <v>43</v>
      </c>
      <c r="F473" s="189" t="s">
        <v>28</v>
      </c>
      <c r="G473" s="189" t="s">
        <v>350</v>
      </c>
      <c r="H473" s="189" t="s">
        <v>2674</v>
      </c>
      <c r="I473" s="189" t="s">
        <v>4917</v>
      </c>
      <c r="J473" s="189" t="s">
        <v>4918</v>
      </c>
      <c r="K473" s="189" t="s">
        <v>2004</v>
      </c>
      <c r="L473" s="189" t="s">
        <v>2005</v>
      </c>
      <c r="M473" s="130"/>
      <c r="N473" s="130"/>
      <c r="O473" s="157"/>
      <c r="P473" s="130"/>
      <c r="Q473" s="130"/>
      <c r="R473" s="130"/>
      <c r="S473" s="136"/>
      <c r="T473" s="137"/>
      <c r="U473" s="136"/>
      <c r="V473" s="130"/>
      <c r="W473" s="130"/>
      <c r="X473" s="137"/>
      <c r="Y473" s="130"/>
      <c r="Z473" s="130"/>
      <c r="AA473" s="130"/>
      <c r="AB473" s="130"/>
      <c r="AC473" s="130" t="str">
        <f>IF(基本情報登録!$D$10="","",IF(基本情報登録!$D$10='登録データ（男）'!F473,1,0))</f>
        <v/>
      </c>
      <c r="AD473" s="130"/>
    </row>
    <row r="474" spans="1:30" ht="13.5">
      <c r="A474" s="189">
        <v>472</v>
      </c>
      <c r="B474" s="189" t="s">
        <v>3302</v>
      </c>
      <c r="C474" s="189" t="s">
        <v>3303</v>
      </c>
      <c r="D474" s="189" t="s">
        <v>347</v>
      </c>
      <c r="E474" s="189">
        <v>43</v>
      </c>
      <c r="F474" s="189" t="s">
        <v>28</v>
      </c>
      <c r="G474" s="189" t="s">
        <v>350</v>
      </c>
      <c r="H474" s="189" t="s">
        <v>4062</v>
      </c>
      <c r="I474" s="189" t="s">
        <v>4389</v>
      </c>
      <c r="J474" s="189" t="s">
        <v>4700</v>
      </c>
      <c r="K474" s="189" t="s">
        <v>2004</v>
      </c>
      <c r="L474" s="189" t="s">
        <v>2005</v>
      </c>
      <c r="M474" s="130"/>
      <c r="N474" s="130"/>
      <c r="O474" s="157"/>
      <c r="P474" s="130"/>
      <c r="Q474" s="130"/>
      <c r="R474" s="130"/>
      <c r="S474" s="136"/>
      <c r="T474" s="137"/>
      <c r="U474" s="136"/>
      <c r="V474" s="130"/>
      <c r="W474" s="130"/>
      <c r="X474" s="137"/>
      <c r="Y474" s="130"/>
      <c r="Z474" s="130"/>
      <c r="AA474" s="130"/>
      <c r="AB474" s="130"/>
      <c r="AC474" s="130" t="str">
        <f>IF(基本情報登録!$D$10="","",IF(基本情報登録!$D$10='登録データ（男）'!F474,1,0))</f>
        <v/>
      </c>
      <c r="AD474" s="130"/>
    </row>
    <row r="475" spans="1:30" ht="13.5">
      <c r="A475" s="189">
        <v>473</v>
      </c>
      <c r="B475" s="189" t="s">
        <v>3304</v>
      </c>
      <c r="C475" s="189" t="s">
        <v>3305</v>
      </c>
      <c r="D475" s="189" t="s">
        <v>347</v>
      </c>
      <c r="E475" s="189">
        <v>43</v>
      </c>
      <c r="F475" s="189" t="s">
        <v>28</v>
      </c>
      <c r="G475" s="189" t="s">
        <v>350</v>
      </c>
      <c r="H475" s="189" t="s">
        <v>2281</v>
      </c>
      <c r="I475" s="189" t="s">
        <v>4919</v>
      </c>
      <c r="J475" s="189" t="s">
        <v>4447</v>
      </c>
      <c r="K475" s="189" t="s">
        <v>2004</v>
      </c>
      <c r="L475" s="189" t="s">
        <v>2005</v>
      </c>
      <c r="M475" s="130"/>
      <c r="N475" s="130"/>
      <c r="O475" s="157"/>
      <c r="P475" s="130"/>
      <c r="Q475" s="130"/>
      <c r="R475" s="130"/>
      <c r="S475" s="136"/>
      <c r="T475" s="137"/>
      <c r="U475" s="136"/>
      <c r="V475" s="130"/>
      <c r="W475" s="130"/>
      <c r="X475" s="137"/>
      <c r="Y475" s="130"/>
      <c r="Z475" s="130"/>
      <c r="AA475" s="130"/>
      <c r="AB475" s="130"/>
      <c r="AC475" s="130" t="str">
        <f>IF(基本情報登録!$D$10="","",IF(基本情報登録!$D$10='登録データ（男）'!F475,1,0))</f>
        <v/>
      </c>
      <c r="AD475" s="130"/>
    </row>
    <row r="476" spans="1:30" ht="13.5">
      <c r="A476" s="189">
        <v>474</v>
      </c>
      <c r="B476" s="189" t="s">
        <v>3306</v>
      </c>
      <c r="C476" s="189" t="s">
        <v>3307</v>
      </c>
      <c r="D476" s="189" t="s">
        <v>347</v>
      </c>
      <c r="E476" s="189">
        <v>43</v>
      </c>
      <c r="F476" s="189" t="s">
        <v>28</v>
      </c>
      <c r="G476" s="189" t="s">
        <v>350</v>
      </c>
      <c r="H476" s="189" t="s">
        <v>2688</v>
      </c>
      <c r="I476" s="189" t="s">
        <v>4596</v>
      </c>
      <c r="J476" s="189" t="s">
        <v>4920</v>
      </c>
      <c r="K476" s="189" t="s">
        <v>2004</v>
      </c>
      <c r="L476" s="189" t="s">
        <v>2005</v>
      </c>
      <c r="M476" s="130"/>
      <c r="N476" s="130"/>
      <c r="O476" s="157"/>
      <c r="P476" s="130"/>
      <c r="Q476" s="130"/>
      <c r="R476" s="130"/>
      <c r="S476" s="136"/>
      <c r="T476" s="137"/>
      <c r="U476" s="136"/>
      <c r="V476" s="130"/>
      <c r="W476" s="130"/>
      <c r="X476" s="137"/>
      <c r="Y476" s="130"/>
      <c r="Z476" s="130"/>
      <c r="AA476" s="130"/>
      <c r="AB476" s="130"/>
      <c r="AC476" s="130" t="str">
        <f>IF(基本情報登録!$D$10="","",IF(基本情報登録!$D$10='登録データ（男）'!F476,1,0))</f>
        <v/>
      </c>
      <c r="AD476" s="130"/>
    </row>
    <row r="477" spans="1:30" ht="13.5">
      <c r="A477" s="189">
        <v>475</v>
      </c>
      <c r="B477" s="189" t="s">
        <v>2608</v>
      </c>
      <c r="C477" s="189" t="s">
        <v>2609</v>
      </c>
      <c r="D477" s="189" t="s">
        <v>347</v>
      </c>
      <c r="E477" s="189">
        <v>43</v>
      </c>
      <c r="F477" s="189" t="s">
        <v>28</v>
      </c>
      <c r="G477" s="189" t="s">
        <v>350</v>
      </c>
      <c r="H477" s="189" t="s">
        <v>2610</v>
      </c>
      <c r="I477" s="189" t="s">
        <v>4921</v>
      </c>
      <c r="J477" s="189" t="s">
        <v>4700</v>
      </c>
      <c r="K477" s="189" t="s">
        <v>2004</v>
      </c>
      <c r="L477" s="189" t="s">
        <v>2005</v>
      </c>
      <c r="M477" s="130"/>
      <c r="N477" s="130"/>
      <c r="O477" s="157"/>
      <c r="P477" s="130"/>
      <c r="Q477" s="130"/>
      <c r="R477" s="130"/>
      <c r="S477" s="136"/>
      <c r="T477" s="137"/>
      <c r="U477" s="136"/>
      <c r="V477" s="130"/>
      <c r="W477" s="130"/>
      <c r="X477" s="137"/>
      <c r="Y477" s="130"/>
      <c r="Z477" s="130"/>
      <c r="AA477" s="130"/>
      <c r="AB477" s="130"/>
      <c r="AC477" s="130" t="str">
        <f>IF(基本情報登録!$D$10="","",IF(基本情報登録!$D$10='登録データ（男）'!F477,1,0))</f>
        <v/>
      </c>
      <c r="AD477" s="130"/>
    </row>
    <row r="478" spans="1:30" ht="13.5">
      <c r="A478" s="189">
        <v>476</v>
      </c>
      <c r="B478" s="189" t="s">
        <v>2675</v>
      </c>
      <c r="C478" s="189" t="s">
        <v>2676</v>
      </c>
      <c r="D478" s="189" t="s">
        <v>347</v>
      </c>
      <c r="E478" s="189">
        <v>43</v>
      </c>
      <c r="F478" s="189" t="s">
        <v>28</v>
      </c>
      <c r="G478" s="189" t="s">
        <v>350</v>
      </c>
      <c r="H478" s="189" t="s">
        <v>2677</v>
      </c>
      <c r="I478" s="189" t="s">
        <v>4389</v>
      </c>
      <c r="J478" s="189" t="s">
        <v>4922</v>
      </c>
      <c r="K478" s="189" t="s">
        <v>2004</v>
      </c>
      <c r="L478" s="189" t="s">
        <v>2005</v>
      </c>
      <c r="M478" s="130"/>
      <c r="N478" s="130"/>
      <c r="O478" s="157"/>
      <c r="P478" s="130"/>
      <c r="Q478" s="130"/>
      <c r="R478" s="130"/>
      <c r="S478" s="136"/>
      <c r="T478" s="137"/>
      <c r="U478" s="136"/>
      <c r="V478" s="130"/>
      <c r="W478" s="130"/>
      <c r="X478" s="137"/>
      <c r="Y478" s="130"/>
      <c r="Z478" s="130"/>
      <c r="AA478" s="130"/>
      <c r="AB478" s="130"/>
      <c r="AC478" s="130" t="str">
        <f>IF(基本情報登録!$D$10="","",IF(基本情報登録!$D$10='登録データ（男）'!F478,1,0))</f>
        <v/>
      </c>
      <c r="AD478" s="130"/>
    </row>
    <row r="479" spans="1:30" ht="13.5">
      <c r="A479" s="189">
        <v>477</v>
      </c>
      <c r="B479" s="189" t="s">
        <v>3308</v>
      </c>
      <c r="C479" s="189" t="s">
        <v>3309</v>
      </c>
      <c r="D479" s="189" t="s">
        <v>347</v>
      </c>
      <c r="E479" s="189">
        <v>43</v>
      </c>
      <c r="F479" s="189" t="s">
        <v>28</v>
      </c>
      <c r="G479" s="189" t="s">
        <v>350</v>
      </c>
      <c r="H479" s="189" t="s">
        <v>4063</v>
      </c>
      <c r="I479" s="189" t="s">
        <v>4401</v>
      </c>
      <c r="J479" s="189" t="s">
        <v>4326</v>
      </c>
      <c r="K479" s="189" t="s">
        <v>2004</v>
      </c>
      <c r="L479" s="189" t="s">
        <v>2005</v>
      </c>
      <c r="M479" s="130"/>
      <c r="N479" s="130"/>
      <c r="O479" s="157"/>
      <c r="P479" s="130"/>
      <c r="Q479" s="130"/>
      <c r="R479" s="130"/>
      <c r="S479" s="136"/>
      <c r="T479" s="137"/>
      <c r="U479" s="136"/>
      <c r="V479" s="130"/>
      <c r="W479" s="130"/>
      <c r="X479" s="137"/>
      <c r="Y479" s="130"/>
      <c r="Z479" s="130"/>
      <c r="AA479" s="130"/>
      <c r="AB479" s="130"/>
      <c r="AC479" s="130" t="str">
        <f>IF(基本情報登録!$D$10="","",IF(基本情報登録!$D$10='登録データ（男）'!F479,1,0))</f>
        <v/>
      </c>
      <c r="AD479" s="130"/>
    </row>
    <row r="480" spans="1:30" ht="13.5">
      <c r="A480" s="189">
        <v>478</v>
      </c>
      <c r="B480" s="189" t="s">
        <v>3310</v>
      </c>
      <c r="C480" s="189" t="s">
        <v>3311</v>
      </c>
      <c r="D480" s="189" t="s">
        <v>347</v>
      </c>
      <c r="E480" s="189">
        <v>43</v>
      </c>
      <c r="F480" s="189" t="s">
        <v>28</v>
      </c>
      <c r="G480" s="189" t="s">
        <v>350</v>
      </c>
      <c r="H480" s="189" t="s">
        <v>2183</v>
      </c>
      <c r="I480" s="189" t="s">
        <v>4600</v>
      </c>
      <c r="J480" s="189" t="s">
        <v>4809</v>
      </c>
      <c r="K480" s="189" t="s">
        <v>2004</v>
      </c>
      <c r="L480" s="189" t="s">
        <v>2005</v>
      </c>
      <c r="M480" s="130"/>
      <c r="N480" s="130"/>
      <c r="O480" s="157"/>
      <c r="P480" s="130"/>
      <c r="Q480" s="130"/>
      <c r="R480" s="130"/>
      <c r="S480" s="136"/>
      <c r="T480" s="137"/>
      <c r="U480" s="136"/>
      <c r="V480" s="130"/>
      <c r="W480" s="130"/>
      <c r="X480" s="137"/>
      <c r="Y480" s="130"/>
      <c r="Z480" s="130"/>
      <c r="AA480" s="130"/>
      <c r="AB480" s="130"/>
      <c r="AC480" s="130" t="str">
        <f>IF(基本情報登録!$D$10="","",IF(基本情報登録!$D$10='登録データ（男）'!F480,1,0))</f>
        <v/>
      </c>
      <c r="AD480" s="130"/>
    </row>
    <row r="481" spans="1:30" ht="13.5">
      <c r="A481" s="189">
        <v>479</v>
      </c>
      <c r="B481" s="189" t="s">
        <v>1352</v>
      </c>
      <c r="C481" s="189" t="s">
        <v>1353</v>
      </c>
      <c r="D481" s="189" t="s">
        <v>347</v>
      </c>
      <c r="E481" s="189">
        <v>43</v>
      </c>
      <c r="F481" s="189" t="s">
        <v>28</v>
      </c>
      <c r="G481" s="189" t="s">
        <v>335</v>
      </c>
      <c r="H481" s="189" t="s">
        <v>816</v>
      </c>
      <c r="I481" s="189" t="s">
        <v>4923</v>
      </c>
      <c r="J481" s="189" t="s">
        <v>4924</v>
      </c>
      <c r="K481" s="189" t="s">
        <v>2004</v>
      </c>
      <c r="L481" s="189" t="s">
        <v>2005</v>
      </c>
      <c r="M481" s="130"/>
      <c r="N481" s="130"/>
      <c r="O481" s="157"/>
      <c r="P481" s="130"/>
      <c r="Q481" s="130"/>
      <c r="R481" s="130"/>
      <c r="S481" s="136"/>
      <c r="T481" s="137"/>
      <c r="U481" s="136"/>
      <c r="V481" s="130"/>
      <c r="W481" s="130"/>
      <c r="X481" s="137"/>
      <c r="Y481" s="130"/>
      <c r="Z481" s="130"/>
      <c r="AA481" s="130"/>
      <c r="AB481" s="130"/>
      <c r="AC481" s="130" t="str">
        <f>IF(基本情報登録!$D$10="","",IF(基本情報登録!$D$10='登録データ（男）'!F481,1,0))</f>
        <v/>
      </c>
      <c r="AD481" s="130"/>
    </row>
    <row r="482" spans="1:30" ht="13.5">
      <c r="A482" s="189">
        <v>480</v>
      </c>
      <c r="B482" s="189" t="s">
        <v>1231</v>
      </c>
      <c r="C482" s="189" t="s">
        <v>2337</v>
      </c>
      <c r="D482" s="189" t="s">
        <v>347</v>
      </c>
      <c r="E482" s="189">
        <v>43</v>
      </c>
      <c r="F482" s="189" t="s">
        <v>30</v>
      </c>
      <c r="G482" s="189" t="s">
        <v>501</v>
      </c>
      <c r="H482" s="189" t="s">
        <v>546</v>
      </c>
      <c r="I482" s="189" t="s">
        <v>4925</v>
      </c>
      <c r="J482" s="189" t="s">
        <v>4926</v>
      </c>
      <c r="K482" s="189" t="s">
        <v>2004</v>
      </c>
      <c r="L482" s="189" t="s">
        <v>2005</v>
      </c>
      <c r="M482" s="130"/>
      <c r="N482" s="130"/>
      <c r="O482" s="157"/>
      <c r="P482" s="130"/>
      <c r="Q482" s="130"/>
      <c r="R482" s="130"/>
      <c r="S482" s="136"/>
      <c r="T482" s="137"/>
      <c r="U482" s="136"/>
      <c r="V482" s="130"/>
      <c r="W482" s="130"/>
      <c r="X482" s="137"/>
      <c r="Y482" s="130"/>
      <c r="Z482" s="130"/>
      <c r="AA482" s="130"/>
      <c r="AB482" s="130"/>
      <c r="AC482" s="130" t="str">
        <f>IF(基本情報登録!$D$10="","",IF(基本情報登録!$D$10='登録データ（男）'!F482,1,0))</f>
        <v/>
      </c>
      <c r="AD482" s="130"/>
    </row>
    <row r="483" spans="1:30" ht="13.5">
      <c r="A483" s="189">
        <v>481</v>
      </c>
      <c r="B483" s="189" t="s">
        <v>541</v>
      </c>
      <c r="C483" s="189" t="s">
        <v>2010</v>
      </c>
      <c r="D483" s="189" t="s">
        <v>347</v>
      </c>
      <c r="E483" s="189">
        <v>43</v>
      </c>
      <c r="F483" s="189" t="s">
        <v>30</v>
      </c>
      <c r="G483" s="189" t="s">
        <v>501</v>
      </c>
      <c r="H483" s="189" t="s">
        <v>2011</v>
      </c>
      <c r="I483" s="189" t="s">
        <v>4303</v>
      </c>
      <c r="J483" s="189" t="s">
        <v>4373</v>
      </c>
      <c r="K483" s="189" t="s">
        <v>2004</v>
      </c>
      <c r="L483" s="189" t="s">
        <v>2005</v>
      </c>
      <c r="M483" s="130"/>
      <c r="N483" s="130"/>
      <c r="O483" s="157"/>
      <c r="P483" s="130"/>
      <c r="Q483" s="130"/>
      <c r="R483" s="130"/>
      <c r="S483" s="136"/>
      <c r="T483" s="137"/>
      <c r="U483" s="136"/>
      <c r="V483" s="130"/>
      <c r="W483" s="130"/>
      <c r="X483" s="137"/>
      <c r="Y483" s="130"/>
      <c r="Z483" s="130"/>
      <c r="AA483" s="130"/>
      <c r="AB483" s="130"/>
      <c r="AC483" s="130" t="str">
        <f>IF(基本情報登録!$D$10="","",IF(基本情報登録!$D$10='登録データ（男）'!F483,1,0))</f>
        <v/>
      </c>
      <c r="AD483" s="130"/>
    </row>
    <row r="484" spans="1:30" ht="13.5">
      <c r="A484" s="189">
        <v>482</v>
      </c>
      <c r="B484" s="189" t="s">
        <v>911</v>
      </c>
      <c r="C484" s="189" t="s">
        <v>912</v>
      </c>
      <c r="D484" s="189" t="s">
        <v>347</v>
      </c>
      <c r="E484" s="189">
        <v>43</v>
      </c>
      <c r="F484" s="189" t="s">
        <v>30</v>
      </c>
      <c r="G484" s="189" t="s">
        <v>501</v>
      </c>
      <c r="H484" s="189" t="s">
        <v>913</v>
      </c>
      <c r="I484" s="189" t="s">
        <v>4927</v>
      </c>
      <c r="J484" s="189" t="s">
        <v>4606</v>
      </c>
      <c r="K484" s="189" t="s">
        <v>2004</v>
      </c>
      <c r="L484" s="189" t="s">
        <v>2005</v>
      </c>
      <c r="M484" s="130"/>
      <c r="N484" s="130"/>
      <c r="O484" s="157"/>
      <c r="P484" s="130"/>
      <c r="Q484" s="130"/>
      <c r="R484" s="130"/>
      <c r="S484" s="136"/>
      <c r="T484" s="137"/>
      <c r="U484" s="136"/>
      <c r="V484" s="130"/>
      <c r="W484" s="130"/>
      <c r="X484" s="137"/>
      <c r="Y484" s="130"/>
      <c r="Z484" s="130"/>
      <c r="AA484" s="130"/>
      <c r="AB484" s="130"/>
      <c r="AC484" s="130" t="str">
        <f>IF(基本情報登録!$D$10="","",IF(基本情報登録!$D$10='登録データ（男）'!F484,1,0))</f>
        <v/>
      </c>
      <c r="AD484" s="130"/>
    </row>
    <row r="485" spans="1:30" ht="13.5">
      <c r="A485" s="189">
        <v>483</v>
      </c>
      <c r="B485" s="189" t="s">
        <v>542</v>
      </c>
      <c r="C485" s="189" t="s">
        <v>2020</v>
      </c>
      <c r="D485" s="189" t="s">
        <v>347</v>
      </c>
      <c r="E485" s="189">
        <v>43</v>
      </c>
      <c r="F485" s="189" t="s">
        <v>30</v>
      </c>
      <c r="G485" s="189" t="s">
        <v>501</v>
      </c>
      <c r="H485" s="189" t="s">
        <v>2021</v>
      </c>
      <c r="I485" s="189" t="s">
        <v>4928</v>
      </c>
      <c r="J485" s="189" t="s">
        <v>4326</v>
      </c>
      <c r="K485" s="189" t="s">
        <v>2004</v>
      </c>
      <c r="L485" s="189" t="s">
        <v>2005</v>
      </c>
      <c r="M485" s="130"/>
      <c r="N485" s="130"/>
      <c r="O485" s="157"/>
      <c r="P485" s="130"/>
      <c r="Q485" s="130"/>
      <c r="R485" s="130"/>
      <c r="S485" s="136"/>
      <c r="T485" s="137"/>
      <c r="U485" s="136"/>
      <c r="V485" s="130"/>
      <c r="W485" s="130"/>
      <c r="X485" s="137"/>
      <c r="Y485" s="130"/>
      <c r="Z485" s="130"/>
      <c r="AA485" s="130"/>
      <c r="AB485" s="130"/>
      <c r="AC485" s="130" t="str">
        <f>IF(基本情報登録!$D$10="","",IF(基本情報登録!$D$10='登録データ（男）'!F485,1,0))</f>
        <v/>
      </c>
      <c r="AD485" s="130"/>
    </row>
    <row r="486" spans="1:30" ht="13.5">
      <c r="A486" s="189">
        <v>484</v>
      </c>
      <c r="B486" s="189" t="s">
        <v>544</v>
      </c>
      <c r="C486" s="189" t="s">
        <v>2027</v>
      </c>
      <c r="D486" s="189" t="s">
        <v>347</v>
      </c>
      <c r="E486" s="189">
        <v>43</v>
      </c>
      <c r="F486" s="189" t="s">
        <v>30</v>
      </c>
      <c r="G486" s="189" t="s">
        <v>335</v>
      </c>
      <c r="H486" s="189" t="s">
        <v>1569</v>
      </c>
      <c r="I486" s="189" t="s">
        <v>4929</v>
      </c>
      <c r="J486" s="189" t="s">
        <v>4930</v>
      </c>
      <c r="K486" s="189" t="s">
        <v>2004</v>
      </c>
      <c r="L486" s="189" t="s">
        <v>2005</v>
      </c>
      <c r="M486" s="130"/>
      <c r="N486" s="130"/>
      <c r="O486" s="157"/>
      <c r="P486" s="130"/>
      <c r="Q486" s="130"/>
      <c r="R486" s="130"/>
      <c r="S486" s="136"/>
      <c r="T486" s="137"/>
      <c r="U486" s="136"/>
      <c r="V486" s="130"/>
      <c r="W486" s="130"/>
      <c r="X486" s="137"/>
      <c r="Y486" s="130"/>
      <c r="Z486" s="130"/>
      <c r="AA486" s="130"/>
      <c r="AB486" s="130"/>
      <c r="AC486" s="130" t="str">
        <f>IF(基本情報登録!$D$10="","",IF(基本情報登録!$D$10='登録データ（男）'!F486,1,0))</f>
        <v/>
      </c>
      <c r="AD486" s="130"/>
    </row>
    <row r="487" spans="1:30" ht="13.5">
      <c r="A487" s="189">
        <v>485</v>
      </c>
      <c r="B487" s="189" t="s">
        <v>1232</v>
      </c>
      <c r="C487" s="189" t="s">
        <v>2028</v>
      </c>
      <c r="D487" s="189" t="s">
        <v>347</v>
      </c>
      <c r="E487" s="189">
        <v>43</v>
      </c>
      <c r="F487" s="189" t="s">
        <v>30</v>
      </c>
      <c r="G487" s="189" t="s">
        <v>335</v>
      </c>
      <c r="H487" s="189" t="s">
        <v>1233</v>
      </c>
      <c r="I487" s="189" t="s">
        <v>4931</v>
      </c>
      <c r="J487" s="189" t="s">
        <v>4861</v>
      </c>
      <c r="K487" s="189" t="s">
        <v>2004</v>
      </c>
      <c r="L487" s="189" t="s">
        <v>2005</v>
      </c>
      <c r="M487" s="130"/>
      <c r="N487" s="130"/>
      <c r="O487" s="157"/>
      <c r="P487" s="130"/>
      <c r="Q487" s="130"/>
      <c r="R487" s="130"/>
      <c r="S487" s="136"/>
      <c r="T487" s="137"/>
      <c r="U487" s="136"/>
      <c r="V487" s="130"/>
      <c r="W487" s="130"/>
      <c r="X487" s="137"/>
      <c r="Y487" s="130"/>
      <c r="Z487" s="130"/>
      <c r="AA487" s="130"/>
      <c r="AB487" s="130"/>
      <c r="AC487" s="130" t="str">
        <f>IF(基本情報登録!$D$10="","",IF(基本情報登録!$D$10='登録データ（男）'!F487,1,0))</f>
        <v/>
      </c>
      <c r="AD487" s="130"/>
    </row>
    <row r="488" spans="1:30" ht="13.5">
      <c r="A488" s="189">
        <v>486</v>
      </c>
      <c r="B488" s="189" t="s">
        <v>2031</v>
      </c>
      <c r="C488" s="189" t="s">
        <v>2032</v>
      </c>
      <c r="D488" s="189" t="s">
        <v>347</v>
      </c>
      <c r="E488" s="189">
        <v>43</v>
      </c>
      <c r="F488" s="189" t="s">
        <v>30</v>
      </c>
      <c r="G488" s="189" t="s">
        <v>335</v>
      </c>
      <c r="H488" s="189" t="s">
        <v>1234</v>
      </c>
      <c r="I488" s="189" t="s">
        <v>4932</v>
      </c>
      <c r="J488" s="189" t="s">
        <v>4933</v>
      </c>
      <c r="K488" s="189" t="s">
        <v>2004</v>
      </c>
      <c r="L488" s="189" t="s">
        <v>2005</v>
      </c>
      <c r="M488" s="130"/>
      <c r="N488" s="130"/>
      <c r="O488" s="157"/>
      <c r="P488" s="130"/>
      <c r="Q488" s="130"/>
      <c r="R488" s="130"/>
      <c r="S488" s="136"/>
      <c r="T488" s="137"/>
      <c r="U488" s="136"/>
      <c r="V488" s="130"/>
      <c r="W488" s="130"/>
      <c r="X488" s="137"/>
      <c r="Y488" s="130"/>
      <c r="Z488" s="130"/>
      <c r="AA488" s="130"/>
      <c r="AB488" s="130"/>
      <c r="AC488" s="130" t="str">
        <f>IF(基本情報登録!$D$10="","",IF(基本情報登録!$D$10='登録データ（男）'!F488,1,0))</f>
        <v/>
      </c>
      <c r="AD488" s="130"/>
    </row>
    <row r="489" spans="1:30" ht="13.5">
      <c r="A489" s="189">
        <v>487</v>
      </c>
      <c r="B489" s="189" t="s">
        <v>1491</v>
      </c>
      <c r="C489" s="189" t="s">
        <v>1492</v>
      </c>
      <c r="D489" s="189" t="s">
        <v>347</v>
      </c>
      <c r="E489" s="189">
        <v>43</v>
      </c>
      <c r="F489" s="189" t="s">
        <v>30</v>
      </c>
      <c r="G489" s="189" t="s">
        <v>343</v>
      </c>
      <c r="H489" s="189" t="s">
        <v>1285</v>
      </c>
      <c r="I489" s="189" t="s">
        <v>4934</v>
      </c>
      <c r="J489" s="189" t="s">
        <v>4291</v>
      </c>
      <c r="K489" s="189" t="s">
        <v>2004</v>
      </c>
      <c r="L489" s="189" t="s">
        <v>2005</v>
      </c>
      <c r="M489" s="130"/>
      <c r="N489" s="130"/>
      <c r="O489" s="157"/>
      <c r="P489" s="130"/>
      <c r="Q489" s="130"/>
      <c r="R489" s="130"/>
      <c r="S489" s="136"/>
      <c r="T489" s="137"/>
      <c r="U489" s="136"/>
      <c r="V489" s="130"/>
      <c r="W489" s="130"/>
      <c r="X489" s="137"/>
      <c r="Y489" s="130"/>
      <c r="Z489" s="130"/>
      <c r="AA489" s="130"/>
      <c r="AB489" s="130"/>
      <c r="AC489" s="130" t="str">
        <f>IF(基本情報登録!$D$10="","",IF(基本情報登録!$D$10='登録データ（男）'!F489,1,0))</f>
        <v/>
      </c>
      <c r="AD489" s="130"/>
    </row>
    <row r="490" spans="1:30" ht="13.5">
      <c r="A490" s="189">
        <v>488</v>
      </c>
      <c r="B490" s="189" t="s">
        <v>1493</v>
      </c>
      <c r="C490" s="189" t="s">
        <v>1494</v>
      </c>
      <c r="D490" s="189" t="s">
        <v>347</v>
      </c>
      <c r="E490" s="189">
        <v>43</v>
      </c>
      <c r="F490" s="189" t="s">
        <v>30</v>
      </c>
      <c r="G490" s="189" t="s">
        <v>343</v>
      </c>
      <c r="H490" s="189" t="s">
        <v>1336</v>
      </c>
      <c r="I490" s="189" t="s">
        <v>4935</v>
      </c>
      <c r="J490" s="189" t="s">
        <v>4426</v>
      </c>
      <c r="K490" s="189" t="s">
        <v>2004</v>
      </c>
      <c r="L490" s="189" t="s">
        <v>2005</v>
      </c>
      <c r="M490" s="130"/>
      <c r="N490" s="130"/>
      <c r="O490" s="157"/>
      <c r="P490" s="130"/>
      <c r="Q490" s="130"/>
      <c r="R490" s="130"/>
      <c r="S490" s="136"/>
      <c r="T490" s="137"/>
      <c r="U490" s="136"/>
      <c r="V490" s="130"/>
      <c r="W490" s="130"/>
      <c r="X490" s="137"/>
      <c r="Y490" s="130"/>
      <c r="Z490" s="130"/>
      <c r="AA490" s="130"/>
      <c r="AB490" s="130"/>
      <c r="AC490" s="130" t="str">
        <f>IF(基本情報登録!$D$10="","",IF(基本情報登録!$D$10='登録データ（男）'!F490,1,0))</f>
        <v/>
      </c>
      <c r="AD490" s="130"/>
    </row>
    <row r="491" spans="1:30" ht="13.5">
      <c r="A491" s="189">
        <v>489</v>
      </c>
      <c r="B491" s="189" t="s">
        <v>1495</v>
      </c>
      <c r="C491" s="189" t="s">
        <v>1496</v>
      </c>
      <c r="D491" s="189" t="s">
        <v>347</v>
      </c>
      <c r="E491" s="189">
        <v>43</v>
      </c>
      <c r="F491" s="189" t="s">
        <v>30</v>
      </c>
      <c r="G491" s="189" t="s">
        <v>343</v>
      </c>
      <c r="H491" s="189" t="s">
        <v>1225</v>
      </c>
      <c r="I491" s="189" t="s">
        <v>4463</v>
      </c>
      <c r="J491" s="189" t="s">
        <v>4936</v>
      </c>
      <c r="K491" s="189" t="s">
        <v>2004</v>
      </c>
      <c r="L491" s="189" t="s">
        <v>2005</v>
      </c>
      <c r="M491" s="130"/>
      <c r="N491" s="130"/>
      <c r="O491" s="157"/>
      <c r="P491" s="130"/>
      <c r="Q491" s="130"/>
      <c r="R491" s="130"/>
      <c r="S491" s="136"/>
      <c r="T491" s="137"/>
      <c r="U491" s="136"/>
      <c r="V491" s="130"/>
      <c r="W491" s="130"/>
      <c r="X491" s="137"/>
      <c r="Y491" s="130"/>
      <c r="Z491" s="130"/>
      <c r="AA491" s="130"/>
      <c r="AB491" s="130"/>
      <c r="AC491" s="130" t="str">
        <f>IF(基本情報登録!$D$10="","",IF(基本情報登録!$D$10='登録データ（男）'!F491,1,0))</f>
        <v/>
      </c>
      <c r="AD491" s="130"/>
    </row>
    <row r="492" spans="1:30" ht="13.5">
      <c r="A492" s="189">
        <v>490</v>
      </c>
      <c r="B492" s="189" t="s">
        <v>3312</v>
      </c>
      <c r="C492" s="189" t="s">
        <v>2037</v>
      </c>
      <c r="D492" s="189" t="s">
        <v>347</v>
      </c>
      <c r="E492" s="189">
        <v>43</v>
      </c>
      <c r="F492" s="189" t="s">
        <v>30</v>
      </c>
      <c r="G492" s="189" t="s">
        <v>343</v>
      </c>
      <c r="H492" s="189" t="s">
        <v>1201</v>
      </c>
      <c r="I492" s="189" t="s">
        <v>4937</v>
      </c>
      <c r="J492" s="189" t="s">
        <v>4512</v>
      </c>
      <c r="K492" s="189" t="s">
        <v>2004</v>
      </c>
      <c r="L492" s="189" t="s">
        <v>2005</v>
      </c>
      <c r="M492" s="130"/>
      <c r="N492" s="130"/>
      <c r="O492" s="157"/>
      <c r="P492" s="130"/>
      <c r="Q492" s="130"/>
      <c r="R492" s="130"/>
      <c r="S492" s="136"/>
      <c r="T492" s="137"/>
      <c r="U492" s="136"/>
      <c r="V492" s="130"/>
      <c r="W492" s="130"/>
      <c r="X492" s="137"/>
      <c r="Y492" s="130"/>
      <c r="Z492" s="130"/>
      <c r="AA492" s="130"/>
      <c r="AB492" s="130"/>
      <c r="AC492" s="130" t="str">
        <f>IF(基本情報登録!$D$10="","",IF(基本情報登録!$D$10='登録データ（男）'!F492,1,0))</f>
        <v/>
      </c>
      <c r="AD492" s="130"/>
    </row>
    <row r="493" spans="1:30" ht="13.5">
      <c r="A493" s="189">
        <v>491</v>
      </c>
      <c r="B493" s="189" t="s">
        <v>2038</v>
      </c>
      <c r="C493" s="189" t="s">
        <v>1497</v>
      </c>
      <c r="D493" s="189" t="s">
        <v>347</v>
      </c>
      <c r="E493" s="189">
        <v>43</v>
      </c>
      <c r="F493" s="189" t="s">
        <v>30</v>
      </c>
      <c r="G493" s="189" t="s">
        <v>343</v>
      </c>
      <c r="H493" s="189" t="s">
        <v>439</v>
      </c>
      <c r="I493" s="189" t="s">
        <v>4938</v>
      </c>
      <c r="J493" s="189" t="s">
        <v>4293</v>
      </c>
      <c r="K493" s="189" t="s">
        <v>2004</v>
      </c>
      <c r="L493" s="189" t="s">
        <v>2005</v>
      </c>
      <c r="M493" s="130"/>
      <c r="N493" s="130"/>
      <c r="O493" s="157"/>
      <c r="P493" s="130"/>
      <c r="Q493" s="130"/>
      <c r="R493" s="130"/>
      <c r="S493" s="136"/>
      <c r="T493" s="137"/>
      <c r="U493" s="136"/>
      <c r="V493" s="130"/>
      <c r="W493" s="130"/>
      <c r="X493" s="137"/>
      <c r="Y493" s="130"/>
      <c r="Z493" s="130"/>
      <c r="AA493" s="130"/>
      <c r="AB493" s="130"/>
      <c r="AC493" s="130" t="str">
        <f>IF(基本情報登録!$D$10="","",IF(基本情報登録!$D$10='登録データ（男）'!F493,1,0))</f>
        <v/>
      </c>
      <c r="AD493" s="130"/>
    </row>
    <row r="494" spans="1:30" ht="13.5">
      <c r="A494" s="189">
        <v>492</v>
      </c>
      <c r="B494" s="189" t="s">
        <v>1498</v>
      </c>
      <c r="C494" s="189" t="s">
        <v>1499</v>
      </c>
      <c r="D494" s="189" t="s">
        <v>347</v>
      </c>
      <c r="E494" s="189">
        <v>43</v>
      </c>
      <c r="F494" s="189" t="s">
        <v>30</v>
      </c>
      <c r="G494" s="189" t="s">
        <v>343</v>
      </c>
      <c r="H494" s="189" t="s">
        <v>1500</v>
      </c>
      <c r="I494" s="189" t="s">
        <v>4939</v>
      </c>
      <c r="J494" s="189" t="s">
        <v>4940</v>
      </c>
      <c r="K494" s="189" t="s">
        <v>2004</v>
      </c>
      <c r="L494" s="189" t="s">
        <v>2005</v>
      </c>
      <c r="M494" s="130"/>
      <c r="N494" s="130"/>
      <c r="O494" s="157"/>
      <c r="P494" s="130"/>
      <c r="Q494" s="130"/>
      <c r="R494" s="130"/>
      <c r="S494" s="136"/>
      <c r="T494" s="137"/>
      <c r="U494" s="136"/>
      <c r="V494" s="130"/>
      <c r="W494" s="130"/>
      <c r="X494" s="137"/>
      <c r="Y494" s="130"/>
      <c r="Z494" s="130"/>
      <c r="AA494" s="130"/>
      <c r="AB494" s="130"/>
      <c r="AC494" s="130" t="str">
        <f>IF(基本情報登録!$D$10="","",IF(基本情報登録!$D$10='登録データ（男）'!F494,1,0))</f>
        <v/>
      </c>
      <c r="AD494" s="130"/>
    </row>
    <row r="495" spans="1:30" ht="13.5">
      <c r="A495" s="189">
        <v>493</v>
      </c>
      <c r="B495" s="189" t="s">
        <v>1236</v>
      </c>
      <c r="C495" s="189" t="s">
        <v>2041</v>
      </c>
      <c r="D495" s="189" t="s">
        <v>347</v>
      </c>
      <c r="E495" s="189">
        <v>43</v>
      </c>
      <c r="F495" s="189" t="s">
        <v>30</v>
      </c>
      <c r="G495" s="189" t="s">
        <v>343</v>
      </c>
      <c r="H495" s="189" t="s">
        <v>1186</v>
      </c>
      <c r="I495" s="189" t="s">
        <v>4941</v>
      </c>
      <c r="J495" s="189" t="s">
        <v>4471</v>
      </c>
      <c r="K495" s="189" t="s">
        <v>2004</v>
      </c>
      <c r="L495" s="189" t="s">
        <v>2005</v>
      </c>
      <c r="M495" s="130"/>
      <c r="N495" s="130"/>
      <c r="O495" s="157"/>
      <c r="P495" s="130"/>
      <c r="Q495" s="130"/>
      <c r="R495" s="130"/>
      <c r="S495" s="136"/>
      <c r="T495" s="137"/>
      <c r="U495" s="136"/>
      <c r="V495" s="130"/>
      <c r="W495" s="130"/>
      <c r="X495" s="137"/>
      <c r="Y495" s="130"/>
      <c r="Z495" s="130"/>
      <c r="AA495" s="130"/>
      <c r="AB495" s="130"/>
      <c r="AC495" s="130" t="str">
        <f>IF(基本情報登録!$D$10="","",IF(基本情報登録!$D$10='登録データ（男）'!F495,1,0))</f>
        <v/>
      </c>
      <c r="AD495" s="130"/>
    </row>
    <row r="496" spans="1:30" ht="13.5">
      <c r="A496" s="189">
        <v>494</v>
      </c>
      <c r="B496" s="189" t="s">
        <v>3313</v>
      </c>
      <c r="C496" s="189" t="s">
        <v>3314</v>
      </c>
      <c r="D496" s="189" t="s">
        <v>347</v>
      </c>
      <c r="E496" s="189">
        <v>43</v>
      </c>
      <c r="F496" s="189" t="s">
        <v>30</v>
      </c>
      <c r="G496" s="189" t="s">
        <v>350</v>
      </c>
      <c r="H496" s="189" t="s">
        <v>4064</v>
      </c>
      <c r="I496" s="189" t="s">
        <v>4942</v>
      </c>
      <c r="J496" s="189" t="s">
        <v>4943</v>
      </c>
      <c r="K496" s="189" t="s">
        <v>2004</v>
      </c>
      <c r="L496" s="189" t="s">
        <v>2005</v>
      </c>
      <c r="M496" s="130"/>
      <c r="N496" s="130"/>
      <c r="O496" s="157"/>
      <c r="P496" s="130"/>
      <c r="Q496" s="130"/>
      <c r="R496" s="130"/>
      <c r="S496" s="136"/>
      <c r="T496" s="137"/>
      <c r="U496" s="136"/>
      <c r="V496" s="130"/>
      <c r="W496" s="130"/>
      <c r="X496" s="137"/>
      <c r="Y496" s="130"/>
      <c r="Z496" s="130"/>
      <c r="AA496" s="130"/>
      <c r="AB496" s="130"/>
      <c r="AC496" s="130" t="str">
        <f>IF(基本情報登録!$D$10="","",IF(基本情報登録!$D$10='登録データ（男）'!F496,1,0))</f>
        <v/>
      </c>
      <c r="AD496" s="130"/>
    </row>
    <row r="497" spans="1:30" ht="13.5">
      <c r="A497" s="189">
        <v>495</v>
      </c>
      <c r="B497" s="189" t="s">
        <v>2623</v>
      </c>
      <c r="C497" s="189" t="s">
        <v>2624</v>
      </c>
      <c r="D497" s="189" t="s">
        <v>347</v>
      </c>
      <c r="E497" s="189">
        <v>43</v>
      </c>
      <c r="F497" s="189" t="s">
        <v>30</v>
      </c>
      <c r="G497" s="189" t="s">
        <v>350</v>
      </c>
      <c r="H497" s="189" t="s">
        <v>2625</v>
      </c>
      <c r="I497" s="189" t="s">
        <v>4944</v>
      </c>
      <c r="J497" s="189" t="s">
        <v>4945</v>
      </c>
      <c r="K497" s="189" t="s">
        <v>2004</v>
      </c>
      <c r="L497" s="189" t="s">
        <v>2005</v>
      </c>
      <c r="M497" s="130"/>
      <c r="N497" s="130"/>
      <c r="O497" s="157"/>
      <c r="P497" s="130"/>
      <c r="Q497" s="130"/>
      <c r="R497" s="130"/>
      <c r="S497" s="136"/>
      <c r="T497" s="137"/>
      <c r="U497" s="136"/>
      <c r="V497" s="130"/>
      <c r="W497" s="130"/>
      <c r="X497" s="137"/>
      <c r="Y497" s="130"/>
      <c r="Z497" s="130"/>
      <c r="AA497" s="130"/>
      <c r="AB497" s="130"/>
      <c r="AC497" s="130" t="str">
        <f>IF(基本情報登録!$D$10="","",IF(基本情報登録!$D$10='登録データ（男）'!F497,1,0))</f>
        <v/>
      </c>
      <c r="AD497" s="130"/>
    </row>
    <row r="498" spans="1:30" ht="13.5">
      <c r="A498" s="189">
        <v>496</v>
      </c>
      <c r="B498" s="189" t="s">
        <v>3315</v>
      </c>
      <c r="C498" s="189" t="s">
        <v>3316</v>
      </c>
      <c r="D498" s="189" t="s">
        <v>347</v>
      </c>
      <c r="E498" s="189">
        <v>43</v>
      </c>
      <c r="F498" s="189" t="s">
        <v>30</v>
      </c>
      <c r="G498" s="189" t="s">
        <v>350</v>
      </c>
      <c r="H498" s="189" t="s">
        <v>4065</v>
      </c>
      <c r="I498" s="189" t="s">
        <v>4946</v>
      </c>
      <c r="J498" s="189" t="s">
        <v>4947</v>
      </c>
      <c r="K498" s="189" t="s">
        <v>2004</v>
      </c>
      <c r="L498" s="189" t="s">
        <v>2005</v>
      </c>
      <c r="M498" s="130"/>
      <c r="N498" s="130"/>
      <c r="O498" s="157"/>
      <c r="P498" s="130"/>
      <c r="Q498" s="130"/>
      <c r="R498" s="130"/>
      <c r="S498" s="136"/>
      <c r="T498" s="137"/>
      <c r="U498" s="136"/>
      <c r="V498" s="130"/>
      <c r="W498" s="130"/>
      <c r="X498" s="137"/>
      <c r="Y498" s="130"/>
      <c r="Z498" s="130"/>
      <c r="AA498" s="130"/>
      <c r="AB498" s="130"/>
      <c r="AC498" s="130" t="str">
        <f>IF(基本情報登録!$D$10="","",IF(基本情報登録!$D$10='登録データ（男）'!F498,1,0))</f>
        <v/>
      </c>
      <c r="AD498" s="130"/>
    </row>
    <row r="499" spans="1:30" ht="13.5">
      <c r="A499" s="189">
        <v>497</v>
      </c>
      <c r="B499" s="189" t="s">
        <v>2627</v>
      </c>
      <c r="C499" s="189" t="s">
        <v>2628</v>
      </c>
      <c r="D499" s="189" t="s">
        <v>347</v>
      </c>
      <c r="E499" s="189">
        <v>43</v>
      </c>
      <c r="F499" s="189" t="s">
        <v>30</v>
      </c>
      <c r="G499" s="189" t="s">
        <v>350</v>
      </c>
      <c r="H499" s="189" t="s">
        <v>1625</v>
      </c>
      <c r="I499" s="189" t="s">
        <v>4948</v>
      </c>
      <c r="J499" s="189" t="s">
        <v>4530</v>
      </c>
      <c r="K499" s="189" t="s">
        <v>2004</v>
      </c>
      <c r="L499" s="189" t="s">
        <v>2005</v>
      </c>
      <c r="M499" s="130"/>
      <c r="N499" s="130"/>
      <c r="O499" s="157"/>
      <c r="P499" s="130"/>
      <c r="Q499" s="130"/>
      <c r="R499" s="130"/>
      <c r="S499" s="136"/>
      <c r="T499" s="137"/>
      <c r="U499" s="136"/>
      <c r="V499" s="130"/>
      <c r="W499" s="130"/>
      <c r="X499" s="137"/>
      <c r="Y499" s="130"/>
      <c r="Z499" s="130"/>
      <c r="AA499" s="130"/>
      <c r="AB499" s="130"/>
      <c r="AC499" s="130" t="str">
        <f>IF(基本情報登録!$D$10="","",IF(基本情報登録!$D$10='登録データ（男）'!F499,1,0))</f>
        <v/>
      </c>
      <c r="AD499" s="130"/>
    </row>
    <row r="500" spans="1:30" ht="13.5">
      <c r="A500" s="189">
        <v>498</v>
      </c>
      <c r="B500" s="189" t="s">
        <v>2339</v>
      </c>
      <c r="C500" s="189" t="s">
        <v>2340</v>
      </c>
      <c r="D500" s="189" t="s">
        <v>347</v>
      </c>
      <c r="E500" s="189">
        <v>43</v>
      </c>
      <c r="F500" s="189" t="s">
        <v>30</v>
      </c>
      <c r="G500" s="189" t="s">
        <v>350</v>
      </c>
      <c r="H500" s="189" t="s">
        <v>2341</v>
      </c>
      <c r="I500" s="189" t="s">
        <v>4949</v>
      </c>
      <c r="J500" s="189" t="s">
        <v>4385</v>
      </c>
      <c r="K500" s="189" t="s">
        <v>2004</v>
      </c>
      <c r="L500" s="189" t="s">
        <v>2005</v>
      </c>
      <c r="M500" s="130"/>
      <c r="N500" s="130"/>
      <c r="O500" s="157"/>
      <c r="P500" s="130"/>
      <c r="Q500" s="130"/>
      <c r="R500" s="130"/>
      <c r="S500" s="136"/>
      <c r="T500" s="137"/>
      <c r="U500" s="136"/>
      <c r="V500" s="130"/>
      <c r="W500" s="130"/>
      <c r="X500" s="137"/>
      <c r="Y500" s="130"/>
      <c r="Z500" s="130"/>
      <c r="AA500" s="130"/>
      <c r="AB500" s="130"/>
      <c r="AC500" s="130" t="str">
        <f>IF(基本情報登録!$D$10="","",IF(基本情報登録!$D$10='登録データ（男）'!F500,1,0))</f>
        <v/>
      </c>
      <c r="AD500" s="130"/>
    </row>
    <row r="501" spans="1:30" ht="13.5">
      <c r="A501" s="189">
        <v>499</v>
      </c>
      <c r="B501" s="189" t="s">
        <v>2797</v>
      </c>
      <c r="C501" s="189" t="s">
        <v>2798</v>
      </c>
      <c r="D501" s="189" t="s">
        <v>347</v>
      </c>
      <c r="E501" s="189">
        <v>43</v>
      </c>
      <c r="F501" s="189" t="s">
        <v>30</v>
      </c>
      <c r="G501" s="189" t="s">
        <v>350</v>
      </c>
      <c r="H501" s="189" t="s">
        <v>2626</v>
      </c>
      <c r="I501" s="189" t="s">
        <v>4950</v>
      </c>
      <c r="J501" s="189" t="s">
        <v>4385</v>
      </c>
      <c r="K501" s="189" t="s">
        <v>2004</v>
      </c>
      <c r="L501" s="189" t="s">
        <v>2005</v>
      </c>
      <c r="M501" s="130"/>
      <c r="N501" s="130"/>
      <c r="O501" s="157"/>
      <c r="P501" s="130"/>
      <c r="Q501" s="130"/>
      <c r="R501" s="130"/>
      <c r="S501" s="136"/>
      <c r="T501" s="137"/>
      <c r="U501" s="136"/>
      <c r="V501" s="130"/>
      <c r="W501" s="130"/>
      <c r="X501" s="137"/>
      <c r="Y501" s="130"/>
      <c r="Z501" s="130"/>
      <c r="AA501" s="130"/>
      <c r="AB501" s="130"/>
      <c r="AC501" s="130" t="str">
        <f>IF(基本情報登録!$D$10="","",IF(基本情報登録!$D$10='登録データ（男）'!F501,1,0))</f>
        <v/>
      </c>
      <c r="AD501" s="130"/>
    </row>
    <row r="502" spans="1:30" ht="13.5">
      <c r="A502" s="189">
        <v>500</v>
      </c>
      <c r="B502" s="189" t="s">
        <v>3317</v>
      </c>
      <c r="C502" s="189" t="s">
        <v>3318</v>
      </c>
      <c r="D502" s="189" t="s">
        <v>347</v>
      </c>
      <c r="E502" s="189">
        <v>43</v>
      </c>
      <c r="F502" s="189" t="s">
        <v>30</v>
      </c>
      <c r="G502" s="189" t="s">
        <v>350</v>
      </c>
      <c r="H502" s="189" t="s">
        <v>2597</v>
      </c>
      <c r="I502" s="189" t="s">
        <v>4951</v>
      </c>
      <c r="J502" s="189" t="s">
        <v>4952</v>
      </c>
      <c r="K502" s="189" t="s">
        <v>2004</v>
      </c>
      <c r="L502" s="189" t="s">
        <v>2005</v>
      </c>
      <c r="M502" s="130"/>
      <c r="N502" s="130"/>
      <c r="O502" s="157"/>
      <c r="P502" s="130"/>
      <c r="Q502" s="130"/>
      <c r="R502" s="130"/>
      <c r="S502" s="136"/>
      <c r="T502" s="137"/>
      <c r="U502" s="136"/>
      <c r="V502" s="130"/>
      <c r="W502" s="130"/>
      <c r="X502" s="137"/>
      <c r="Y502" s="130"/>
      <c r="Z502" s="130"/>
      <c r="AA502" s="130"/>
      <c r="AB502" s="130"/>
      <c r="AC502" s="130" t="str">
        <f>IF(基本情報登録!$D$10="","",IF(基本情報登録!$D$10='登録データ（男）'!F502,1,0))</f>
        <v/>
      </c>
      <c r="AD502" s="130"/>
    </row>
    <row r="503" spans="1:30" ht="13.5">
      <c r="A503" s="189">
        <v>501</v>
      </c>
      <c r="B503" s="189" t="s">
        <v>2342</v>
      </c>
      <c r="C503" s="189" t="s">
        <v>2343</v>
      </c>
      <c r="D503" s="189" t="s">
        <v>347</v>
      </c>
      <c r="E503" s="189">
        <v>43</v>
      </c>
      <c r="F503" s="189" t="s">
        <v>30</v>
      </c>
      <c r="G503" s="189" t="s">
        <v>350</v>
      </c>
      <c r="H503" s="189" t="s">
        <v>2344</v>
      </c>
      <c r="I503" s="189" t="s">
        <v>4441</v>
      </c>
      <c r="J503" s="189" t="s">
        <v>4710</v>
      </c>
      <c r="K503" s="189" t="s">
        <v>2004</v>
      </c>
      <c r="L503" s="189" t="s">
        <v>2005</v>
      </c>
      <c r="M503" s="130"/>
      <c r="N503" s="130"/>
      <c r="O503" s="157"/>
      <c r="P503" s="130"/>
      <c r="Q503" s="130"/>
      <c r="R503" s="130"/>
      <c r="S503" s="136"/>
      <c r="T503" s="137"/>
      <c r="U503" s="136"/>
      <c r="V503" s="130"/>
      <c r="W503" s="130"/>
      <c r="X503" s="137"/>
      <c r="Y503" s="130"/>
      <c r="Z503" s="130"/>
      <c r="AA503" s="130"/>
      <c r="AB503" s="130"/>
      <c r="AC503" s="130" t="str">
        <f>IF(基本情報登録!$D$10="","",IF(基本情報登録!$D$10='登録データ（男）'!F503,1,0))</f>
        <v/>
      </c>
      <c r="AD503" s="130"/>
    </row>
    <row r="504" spans="1:30" ht="13.5">
      <c r="A504" s="189">
        <v>502</v>
      </c>
      <c r="B504" s="189" t="s">
        <v>2630</v>
      </c>
      <c r="C504" s="189" t="s">
        <v>2631</v>
      </c>
      <c r="D504" s="189" t="s">
        <v>347</v>
      </c>
      <c r="E504" s="189">
        <v>43</v>
      </c>
      <c r="F504" s="189" t="s">
        <v>30</v>
      </c>
      <c r="G504" s="189" t="s">
        <v>350</v>
      </c>
      <c r="H504" s="189" t="s">
        <v>2632</v>
      </c>
      <c r="I504" s="189" t="s">
        <v>4928</v>
      </c>
      <c r="J504" s="189" t="s">
        <v>4323</v>
      </c>
      <c r="K504" s="189" t="s">
        <v>2004</v>
      </c>
      <c r="L504" s="189" t="s">
        <v>2005</v>
      </c>
      <c r="M504" s="130"/>
      <c r="N504" s="130"/>
      <c r="O504" s="157"/>
      <c r="P504" s="130"/>
      <c r="Q504" s="130"/>
      <c r="R504" s="130"/>
      <c r="S504" s="136"/>
      <c r="T504" s="137"/>
      <c r="U504" s="136"/>
      <c r="V504" s="130"/>
      <c r="W504" s="130"/>
      <c r="X504" s="137"/>
      <c r="Y504" s="130"/>
      <c r="Z504" s="130"/>
      <c r="AA504" s="130"/>
      <c r="AB504" s="130"/>
      <c r="AC504" s="130" t="str">
        <f>IF(基本情報登録!$D$10="","",IF(基本情報登録!$D$10='登録データ（男）'!F504,1,0))</f>
        <v/>
      </c>
      <c r="AD504" s="130"/>
    </row>
    <row r="505" spans="1:30" ht="13.5">
      <c r="A505" s="189">
        <v>503</v>
      </c>
      <c r="B505" s="189" t="s">
        <v>575</v>
      </c>
      <c r="C505" s="189" t="s">
        <v>576</v>
      </c>
      <c r="D505" s="189" t="s">
        <v>349</v>
      </c>
      <c r="E505" s="189">
        <v>46</v>
      </c>
      <c r="F505" s="189" t="s">
        <v>11</v>
      </c>
      <c r="G505" s="189" t="s">
        <v>386</v>
      </c>
      <c r="H505" s="189" t="s">
        <v>577</v>
      </c>
      <c r="I505" s="189" t="s">
        <v>4337</v>
      </c>
      <c r="J505" s="189" t="s">
        <v>4306</v>
      </c>
      <c r="K505" s="189" t="s">
        <v>2004</v>
      </c>
      <c r="L505" s="189" t="s">
        <v>2005</v>
      </c>
      <c r="M505" s="130"/>
      <c r="N505" s="130"/>
      <c r="O505" s="157"/>
      <c r="P505" s="130"/>
      <c r="Q505" s="130"/>
      <c r="R505" s="130"/>
      <c r="S505" s="136"/>
      <c r="T505" s="137"/>
      <c r="U505" s="136"/>
      <c r="V505" s="130"/>
      <c r="W505" s="130"/>
      <c r="X505" s="137"/>
      <c r="Y505" s="130"/>
      <c r="Z505" s="130"/>
      <c r="AA505" s="130"/>
      <c r="AB505" s="130"/>
      <c r="AC505" s="130" t="str">
        <f>IF(基本情報登録!$D$10="","",IF(基本情報登録!$D$10='登録データ（男）'!F505,1,0))</f>
        <v/>
      </c>
      <c r="AD505" s="130"/>
    </row>
    <row r="506" spans="1:30" ht="13.5">
      <c r="A506" s="189">
        <v>504</v>
      </c>
      <c r="B506" s="189" t="s">
        <v>1283</v>
      </c>
      <c r="C506" s="189" t="s">
        <v>1284</v>
      </c>
      <c r="D506" s="189" t="s">
        <v>349</v>
      </c>
      <c r="E506" s="189">
        <v>46</v>
      </c>
      <c r="F506" s="189" t="s">
        <v>11</v>
      </c>
      <c r="G506" s="189" t="s">
        <v>343</v>
      </c>
      <c r="H506" s="189" t="s">
        <v>1285</v>
      </c>
      <c r="I506" s="189" t="s">
        <v>4953</v>
      </c>
      <c r="J506" s="189" t="s">
        <v>4293</v>
      </c>
      <c r="K506" s="189" t="s">
        <v>2004</v>
      </c>
      <c r="L506" s="189" t="s">
        <v>2005</v>
      </c>
      <c r="M506" s="130"/>
      <c r="N506" s="130"/>
      <c r="O506" s="157"/>
      <c r="P506" s="130"/>
      <c r="Q506" s="130"/>
      <c r="R506" s="130"/>
      <c r="S506" s="136"/>
      <c r="T506" s="137"/>
      <c r="U506" s="136"/>
      <c r="V506" s="130"/>
      <c r="W506" s="130"/>
      <c r="X506" s="137"/>
      <c r="Y506" s="130"/>
      <c r="Z506" s="130"/>
      <c r="AA506" s="130"/>
      <c r="AB506" s="130"/>
      <c r="AC506" s="130" t="str">
        <f>IF(基本情報登録!$D$10="","",IF(基本情報登録!$D$10='登録データ（男）'!F506,1,0))</f>
        <v/>
      </c>
      <c r="AD506" s="130"/>
    </row>
    <row r="507" spans="1:30" ht="13.5">
      <c r="A507" s="189">
        <v>505</v>
      </c>
      <c r="B507" s="189" t="s">
        <v>589</v>
      </c>
      <c r="C507" s="189" t="s">
        <v>590</v>
      </c>
      <c r="D507" s="189" t="s">
        <v>349</v>
      </c>
      <c r="E507" s="189">
        <v>46</v>
      </c>
      <c r="F507" s="189" t="s">
        <v>11</v>
      </c>
      <c r="G507" s="189" t="s">
        <v>335</v>
      </c>
      <c r="H507" s="189" t="s">
        <v>591</v>
      </c>
      <c r="I507" s="189" t="s">
        <v>4954</v>
      </c>
      <c r="J507" s="189" t="s">
        <v>4434</v>
      </c>
      <c r="K507" s="189" t="s">
        <v>2004</v>
      </c>
      <c r="L507" s="189" t="s">
        <v>2005</v>
      </c>
      <c r="M507" s="130"/>
      <c r="N507" s="130"/>
      <c r="O507" s="157"/>
      <c r="P507" s="130"/>
      <c r="Q507" s="130"/>
      <c r="R507" s="130"/>
      <c r="S507" s="136"/>
      <c r="T507" s="137"/>
      <c r="U507" s="136"/>
      <c r="V507" s="130"/>
      <c r="W507" s="130"/>
      <c r="X507" s="137"/>
      <c r="Y507" s="130"/>
      <c r="Z507" s="130"/>
      <c r="AA507" s="130"/>
      <c r="AB507" s="130"/>
      <c r="AC507" s="130" t="str">
        <f>IF(基本情報登録!$D$10="","",IF(基本情報登録!$D$10='登録データ（男）'!F507,1,0))</f>
        <v/>
      </c>
      <c r="AD507" s="130"/>
    </row>
    <row r="508" spans="1:30" ht="13.5">
      <c r="A508" s="189">
        <v>506</v>
      </c>
      <c r="B508" s="189" t="s">
        <v>595</v>
      </c>
      <c r="C508" s="189" t="s">
        <v>596</v>
      </c>
      <c r="D508" s="189" t="s">
        <v>349</v>
      </c>
      <c r="E508" s="189">
        <v>46</v>
      </c>
      <c r="F508" s="189" t="s">
        <v>11</v>
      </c>
      <c r="G508" s="189" t="s">
        <v>335</v>
      </c>
      <c r="H508" s="189" t="s">
        <v>597</v>
      </c>
      <c r="I508" s="189" t="s">
        <v>4955</v>
      </c>
      <c r="J508" s="189" t="s">
        <v>4880</v>
      </c>
      <c r="K508" s="189" t="s">
        <v>2004</v>
      </c>
      <c r="L508" s="189" t="s">
        <v>2005</v>
      </c>
      <c r="M508" s="130"/>
      <c r="N508" s="130"/>
      <c r="O508" s="157"/>
      <c r="P508" s="130"/>
      <c r="Q508" s="130"/>
      <c r="R508" s="130"/>
      <c r="S508" s="136"/>
      <c r="T508" s="137"/>
      <c r="U508" s="136"/>
      <c r="V508" s="130"/>
      <c r="W508" s="130"/>
      <c r="X508" s="137"/>
      <c r="Y508" s="130"/>
      <c r="Z508" s="130"/>
      <c r="AA508" s="130"/>
      <c r="AB508" s="130"/>
      <c r="AC508" s="130" t="str">
        <f>IF(基本情報登録!$D$10="","",IF(基本情報登録!$D$10='登録データ（男）'!F508,1,0))</f>
        <v/>
      </c>
      <c r="AD508" s="130"/>
    </row>
    <row r="509" spans="1:30" ht="13.5">
      <c r="A509" s="189">
        <v>507</v>
      </c>
      <c r="B509" s="189" t="s">
        <v>583</v>
      </c>
      <c r="C509" s="189" t="s">
        <v>584</v>
      </c>
      <c r="D509" s="189" t="s">
        <v>349</v>
      </c>
      <c r="E509" s="189">
        <v>46</v>
      </c>
      <c r="F509" s="189" t="s">
        <v>11</v>
      </c>
      <c r="G509" s="189" t="s">
        <v>386</v>
      </c>
      <c r="H509" s="189" t="s">
        <v>585</v>
      </c>
      <c r="I509" s="189" t="s">
        <v>4956</v>
      </c>
      <c r="J509" s="189" t="s">
        <v>4957</v>
      </c>
      <c r="K509" s="189" t="s">
        <v>2004</v>
      </c>
      <c r="L509" s="189" t="s">
        <v>2005</v>
      </c>
      <c r="M509" s="130"/>
      <c r="N509" s="130"/>
      <c r="O509" s="157"/>
      <c r="P509" s="130"/>
      <c r="Q509" s="130"/>
      <c r="R509" s="130"/>
      <c r="S509" s="136"/>
      <c r="T509" s="137"/>
      <c r="U509" s="136"/>
      <c r="V509" s="130"/>
      <c r="W509" s="130"/>
      <c r="X509" s="137"/>
      <c r="Y509" s="130"/>
      <c r="Z509" s="130"/>
      <c r="AA509" s="130"/>
      <c r="AB509" s="130"/>
      <c r="AC509" s="130" t="str">
        <f>IF(基本情報登録!$D$10="","",IF(基本情報登録!$D$10='登録データ（男）'!F509,1,0))</f>
        <v/>
      </c>
      <c r="AD509" s="130"/>
    </row>
    <row r="510" spans="1:30" ht="13.5">
      <c r="A510" s="189">
        <v>508</v>
      </c>
      <c r="B510" s="189" t="s">
        <v>3319</v>
      </c>
      <c r="C510" s="189" t="s">
        <v>578</v>
      </c>
      <c r="D510" s="189" t="s">
        <v>349</v>
      </c>
      <c r="E510" s="189">
        <v>46</v>
      </c>
      <c r="F510" s="189" t="s">
        <v>11</v>
      </c>
      <c r="G510" s="189" t="s">
        <v>501</v>
      </c>
      <c r="H510" s="189" t="s">
        <v>579</v>
      </c>
      <c r="I510" s="189" t="s">
        <v>4958</v>
      </c>
      <c r="J510" s="189" t="s">
        <v>4474</v>
      </c>
      <c r="K510" s="189" t="s">
        <v>2004</v>
      </c>
      <c r="L510" s="189" t="s">
        <v>2005</v>
      </c>
      <c r="M510" s="130"/>
      <c r="N510" s="130"/>
      <c r="O510" s="157"/>
      <c r="P510" s="130"/>
      <c r="Q510" s="130"/>
      <c r="R510" s="130"/>
      <c r="S510" s="136"/>
      <c r="T510" s="137"/>
      <c r="U510" s="136"/>
      <c r="V510" s="130"/>
      <c r="W510" s="130"/>
      <c r="X510" s="137"/>
      <c r="Y510" s="130"/>
      <c r="Z510" s="130"/>
      <c r="AA510" s="130"/>
      <c r="AB510" s="130"/>
      <c r="AC510" s="130" t="str">
        <f>IF(基本情報登録!$D$10="","",IF(基本情報登録!$D$10='登録データ（男）'!F510,1,0))</f>
        <v/>
      </c>
      <c r="AD510" s="130"/>
    </row>
    <row r="511" spans="1:30" ht="13.5">
      <c r="A511" s="189">
        <v>509</v>
      </c>
      <c r="B511" s="189" t="s">
        <v>572</v>
      </c>
      <c r="C511" s="189" t="s">
        <v>573</v>
      </c>
      <c r="D511" s="189" t="s">
        <v>347</v>
      </c>
      <c r="E511" s="189">
        <v>43</v>
      </c>
      <c r="F511" s="189" t="s">
        <v>11</v>
      </c>
      <c r="G511" s="189" t="s">
        <v>335</v>
      </c>
      <c r="H511" s="189" t="s">
        <v>574</v>
      </c>
      <c r="I511" s="189" t="s">
        <v>4959</v>
      </c>
      <c r="J511" s="189" t="s">
        <v>4960</v>
      </c>
      <c r="K511" s="189" t="s">
        <v>2004</v>
      </c>
      <c r="L511" s="189" t="s">
        <v>2005</v>
      </c>
      <c r="M511" s="130"/>
      <c r="N511" s="130"/>
      <c r="O511" s="157"/>
      <c r="P511" s="130"/>
      <c r="Q511" s="130"/>
      <c r="R511" s="130"/>
      <c r="S511" s="136"/>
      <c r="T511" s="137"/>
      <c r="U511" s="136"/>
      <c r="V511" s="130"/>
      <c r="W511" s="130"/>
      <c r="X511" s="137"/>
      <c r="Y511" s="130"/>
      <c r="Z511" s="130"/>
      <c r="AA511" s="130"/>
      <c r="AB511" s="130"/>
      <c r="AC511" s="130" t="str">
        <f>IF(基本情報登録!$D$10="","",IF(基本情報登録!$D$10='登録データ（男）'!F511,1,0))</f>
        <v/>
      </c>
      <c r="AD511" s="130"/>
    </row>
    <row r="512" spans="1:30" ht="13.5">
      <c r="A512" s="189">
        <v>510</v>
      </c>
      <c r="B512" s="189" t="s">
        <v>1432</v>
      </c>
      <c r="C512" s="189" t="s">
        <v>1433</v>
      </c>
      <c r="D512" s="189" t="s">
        <v>354</v>
      </c>
      <c r="E512" s="189">
        <v>41</v>
      </c>
      <c r="F512" s="189" t="s">
        <v>48</v>
      </c>
      <c r="G512" s="189" t="s">
        <v>343</v>
      </c>
      <c r="H512" s="189" t="s">
        <v>1075</v>
      </c>
      <c r="I512" s="189" t="s">
        <v>4961</v>
      </c>
      <c r="J512" s="189" t="s">
        <v>4962</v>
      </c>
      <c r="K512" s="189" t="s">
        <v>2004</v>
      </c>
      <c r="L512" s="189" t="s">
        <v>2005</v>
      </c>
      <c r="M512" s="130"/>
      <c r="N512" s="130"/>
      <c r="O512" s="157"/>
      <c r="P512" s="130"/>
      <c r="Q512" s="130"/>
      <c r="R512" s="130"/>
      <c r="S512" s="136"/>
      <c r="T512" s="137"/>
      <c r="U512" s="136"/>
      <c r="V512" s="130"/>
      <c r="W512" s="130"/>
      <c r="X512" s="137"/>
      <c r="Y512" s="130"/>
      <c r="Z512" s="130"/>
      <c r="AA512" s="130"/>
      <c r="AB512" s="130"/>
      <c r="AC512" s="130" t="str">
        <f>IF(基本情報登録!$D$10="","",IF(基本情報登録!$D$10='登録データ（男）'!F512,1,0))</f>
        <v/>
      </c>
      <c r="AD512" s="130"/>
    </row>
    <row r="513" spans="1:30" ht="13.5">
      <c r="A513" s="189">
        <v>511</v>
      </c>
      <c r="B513" s="189" t="s">
        <v>1296</v>
      </c>
      <c r="C513" s="189" t="s">
        <v>1297</v>
      </c>
      <c r="D513" s="189" t="s">
        <v>354</v>
      </c>
      <c r="E513" s="189">
        <v>41</v>
      </c>
      <c r="F513" s="189" t="s">
        <v>48</v>
      </c>
      <c r="G513" s="189" t="s">
        <v>343</v>
      </c>
      <c r="H513" s="189" t="s">
        <v>459</v>
      </c>
      <c r="I513" s="189" t="s">
        <v>4963</v>
      </c>
      <c r="J513" s="189" t="s">
        <v>4283</v>
      </c>
      <c r="K513" s="189" t="s">
        <v>2004</v>
      </c>
      <c r="L513" s="189" t="s">
        <v>2005</v>
      </c>
      <c r="M513" s="130"/>
      <c r="N513" s="130"/>
      <c r="O513" s="157"/>
      <c r="P513" s="130"/>
      <c r="Q513" s="130"/>
      <c r="R513" s="130"/>
      <c r="S513" s="136"/>
      <c r="T513" s="137"/>
      <c r="U513" s="136"/>
      <c r="V513" s="130"/>
      <c r="W513" s="130"/>
      <c r="X513" s="137"/>
      <c r="Y513" s="130"/>
      <c r="Z513" s="130"/>
      <c r="AA513" s="130"/>
      <c r="AB513" s="130"/>
      <c r="AC513" s="130" t="str">
        <f>IF(基本情報登録!$D$10="","",IF(基本情報登録!$D$10='登録データ（男）'!F513,1,0))</f>
        <v/>
      </c>
      <c r="AD513" s="130"/>
    </row>
    <row r="514" spans="1:30" ht="13.5">
      <c r="A514" s="189">
        <v>512</v>
      </c>
      <c r="B514" s="189" t="s">
        <v>3320</v>
      </c>
      <c r="C514" s="189" t="s">
        <v>3321</v>
      </c>
      <c r="D514" s="189" t="s">
        <v>354</v>
      </c>
      <c r="E514" s="189">
        <v>41</v>
      </c>
      <c r="F514" s="189" t="s">
        <v>48</v>
      </c>
      <c r="G514" s="189" t="s">
        <v>350</v>
      </c>
      <c r="H514" s="189" t="s">
        <v>4066</v>
      </c>
      <c r="I514" s="189" t="s">
        <v>4964</v>
      </c>
      <c r="J514" s="189" t="s">
        <v>4455</v>
      </c>
      <c r="K514" s="189" t="s">
        <v>2004</v>
      </c>
      <c r="L514" s="189" t="s">
        <v>2005</v>
      </c>
      <c r="M514" s="130"/>
      <c r="N514" s="130"/>
      <c r="O514" s="157"/>
      <c r="P514" s="130"/>
      <c r="Q514" s="130"/>
      <c r="R514" s="130"/>
      <c r="S514" s="136"/>
      <c r="T514" s="137"/>
      <c r="U514" s="136"/>
      <c r="V514" s="130"/>
      <c r="W514" s="130"/>
      <c r="X514" s="137"/>
      <c r="Y514" s="130"/>
      <c r="Z514" s="130"/>
      <c r="AA514" s="130"/>
      <c r="AB514" s="130"/>
      <c r="AC514" s="130" t="str">
        <f>IF(基本情報登録!$D$10="","",IF(基本情報登録!$D$10='登録データ（男）'!F514,1,0))</f>
        <v/>
      </c>
      <c r="AD514" s="130"/>
    </row>
    <row r="515" spans="1:30" ht="13.5">
      <c r="A515" s="189">
        <v>513</v>
      </c>
      <c r="B515" s="189" t="s">
        <v>3322</v>
      </c>
      <c r="C515" s="189" t="s">
        <v>3323</v>
      </c>
      <c r="D515" s="189" t="s">
        <v>354</v>
      </c>
      <c r="E515" s="189">
        <v>41</v>
      </c>
      <c r="F515" s="189" t="s">
        <v>48</v>
      </c>
      <c r="G515" s="189" t="s">
        <v>350</v>
      </c>
      <c r="H515" s="189" t="s">
        <v>2735</v>
      </c>
      <c r="I515" s="189" t="s">
        <v>4492</v>
      </c>
      <c r="J515" s="189" t="s">
        <v>4707</v>
      </c>
      <c r="K515" s="189" t="s">
        <v>2004</v>
      </c>
      <c r="L515" s="189" t="s">
        <v>2005</v>
      </c>
      <c r="M515" s="130"/>
      <c r="N515" s="130"/>
      <c r="O515" s="157"/>
      <c r="P515" s="130"/>
      <c r="Q515" s="130"/>
      <c r="R515" s="130"/>
      <c r="S515" s="136"/>
      <c r="T515" s="137"/>
      <c r="U515" s="136"/>
      <c r="V515" s="130"/>
      <c r="W515" s="130"/>
      <c r="X515" s="137"/>
      <c r="Y515" s="130"/>
      <c r="Z515" s="130"/>
      <c r="AA515" s="130"/>
      <c r="AB515" s="130"/>
      <c r="AC515" s="130" t="str">
        <f>IF(基本情報登録!$D$10="","",IF(基本情報登録!$D$10='登録データ（男）'!F515,1,0))</f>
        <v/>
      </c>
      <c r="AD515" s="130"/>
    </row>
    <row r="516" spans="1:30" ht="13.5">
      <c r="A516" s="189">
        <v>514</v>
      </c>
      <c r="B516" s="189" t="s">
        <v>3324</v>
      </c>
      <c r="C516" s="189" t="s">
        <v>3325</v>
      </c>
      <c r="D516" s="189" t="s">
        <v>354</v>
      </c>
      <c r="E516" s="189">
        <v>41</v>
      </c>
      <c r="F516" s="189" t="s">
        <v>48</v>
      </c>
      <c r="G516" s="189" t="s">
        <v>350</v>
      </c>
      <c r="H516" s="189" t="s">
        <v>4067</v>
      </c>
      <c r="I516" s="189" t="s">
        <v>4965</v>
      </c>
      <c r="J516" s="189" t="s">
        <v>4966</v>
      </c>
      <c r="K516" s="189" t="s">
        <v>2004</v>
      </c>
      <c r="L516" s="189" t="s">
        <v>2005</v>
      </c>
      <c r="M516" s="130"/>
      <c r="N516" s="130"/>
      <c r="O516" s="157"/>
      <c r="P516" s="130"/>
      <c r="Q516" s="130"/>
      <c r="R516" s="130"/>
      <c r="S516" s="136"/>
      <c r="T516" s="137"/>
      <c r="U516" s="136"/>
      <c r="V516" s="130"/>
      <c r="W516" s="130"/>
      <c r="X516" s="137"/>
      <c r="Y516" s="130"/>
      <c r="Z516" s="130"/>
      <c r="AA516" s="130"/>
      <c r="AB516" s="130"/>
      <c r="AC516" s="130" t="str">
        <f>IF(基本情報登録!$D$10="","",IF(基本情報登録!$D$10='登録データ（男）'!F516,1,0))</f>
        <v/>
      </c>
      <c r="AD516" s="130"/>
    </row>
    <row r="517" spans="1:30" ht="13.5">
      <c r="A517" s="189">
        <v>515</v>
      </c>
      <c r="B517" s="189" t="s">
        <v>2648</v>
      </c>
      <c r="C517" s="189" t="s">
        <v>3326</v>
      </c>
      <c r="D517" s="189" t="s">
        <v>338</v>
      </c>
      <c r="E517" s="189">
        <v>44</v>
      </c>
      <c r="F517" s="189" t="s">
        <v>103</v>
      </c>
      <c r="G517" s="189" t="s">
        <v>350</v>
      </c>
      <c r="H517" s="189" t="s">
        <v>2649</v>
      </c>
      <c r="I517" s="189" t="s">
        <v>4967</v>
      </c>
      <c r="J517" s="189" t="s">
        <v>4968</v>
      </c>
      <c r="K517" s="189" t="s">
        <v>2004</v>
      </c>
      <c r="L517" s="189" t="s">
        <v>2005</v>
      </c>
      <c r="M517" s="130"/>
      <c r="N517" s="130"/>
      <c r="O517" s="157"/>
      <c r="P517" s="130"/>
      <c r="Q517" s="130"/>
      <c r="R517" s="130"/>
      <c r="S517" s="136"/>
      <c r="T517" s="137"/>
      <c r="U517" s="136"/>
      <c r="V517" s="130"/>
      <c r="W517" s="130"/>
      <c r="X517" s="137"/>
      <c r="Y517" s="130"/>
      <c r="Z517" s="130"/>
      <c r="AA517" s="130"/>
      <c r="AB517" s="130"/>
      <c r="AC517" s="130" t="str">
        <f>IF(基本情報登録!$D$10="","",IF(基本情報登録!$D$10='登録データ（男）'!F517,1,0))</f>
        <v/>
      </c>
      <c r="AD517" s="130"/>
    </row>
    <row r="518" spans="1:30" ht="13.5">
      <c r="A518" s="189">
        <v>516</v>
      </c>
      <c r="B518" s="189" t="s">
        <v>2802</v>
      </c>
      <c r="C518" s="189" t="s">
        <v>2803</v>
      </c>
      <c r="D518" s="189" t="s">
        <v>338</v>
      </c>
      <c r="E518" s="189">
        <v>44</v>
      </c>
      <c r="F518" s="189" t="s">
        <v>103</v>
      </c>
      <c r="G518" s="189" t="s">
        <v>350</v>
      </c>
      <c r="H518" s="189" t="s">
        <v>2804</v>
      </c>
      <c r="I518" s="189" t="s">
        <v>4969</v>
      </c>
      <c r="J518" s="189" t="s">
        <v>4970</v>
      </c>
      <c r="K518" s="189" t="s">
        <v>2004</v>
      </c>
      <c r="L518" s="189" t="s">
        <v>2005</v>
      </c>
      <c r="M518" s="130"/>
      <c r="N518" s="130"/>
      <c r="O518" s="157"/>
      <c r="P518" s="130"/>
      <c r="Q518" s="130"/>
      <c r="R518" s="130"/>
      <c r="S518" s="136"/>
      <c r="T518" s="137"/>
      <c r="U518" s="136"/>
      <c r="V518" s="130"/>
      <c r="W518" s="130"/>
      <c r="X518" s="137"/>
      <c r="Y518" s="130"/>
      <c r="Z518" s="130"/>
      <c r="AA518" s="130"/>
      <c r="AB518" s="130"/>
      <c r="AC518" s="130" t="str">
        <f>IF(基本情報登録!$D$10="","",IF(基本情報登録!$D$10='登録データ（男）'!F518,1,0))</f>
        <v/>
      </c>
      <c r="AD518" s="130"/>
    </row>
    <row r="519" spans="1:30" ht="13.5">
      <c r="A519" s="189">
        <v>517</v>
      </c>
      <c r="B519" s="189" t="s">
        <v>2650</v>
      </c>
      <c r="C519" s="189" t="s">
        <v>2651</v>
      </c>
      <c r="D519" s="189" t="s">
        <v>338</v>
      </c>
      <c r="E519" s="189">
        <v>44</v>
      </c>
      <c r="F519" s="189" t="s">
        <v>103</v>
      </c>
      <c r="G519" s="189" t="s">
        <v>350</v>
      </c>
      <c r="H519" s="189" t="s">
        <v>2652</v>
      </c>
      <c r="I519" s="189" t="s">
        <v>4971</v>
      </c>
      <c r="J519" s="189" t="s">
        <v>4490</v>
      </c>
      <c r="K519" s="189" t="s">
        <v>2004</v>
      </c>
      <c r="L519" s="189" t="s">
        <v>2005</v>
      </c>
      <c r="M519" s="130"/>
      <c r="N519" s="130"/>
      <c r="O519" s="157"/>
      <c r="P519" s="130"/>
      <c r="Q519" s="130"/>
      <c r="R519" s="130"/>
      <c r="S519" s="136"/>
      <c r="T519" s="137"/>
      <c r="U519" s="136"/>
      <c r="V519" s="130"/>
      <c r="W519" s="130"/>
      <c r="X519" s="137"/>
      <c r="Y519" s="130"/>
      <c r="Z519" s="130"/>
      <c r="AA519" s="130"/>
      <c r="AB519" s="130"/>
      <c r="AC519" s="130" t="str">
        <f>IF(基本情報登録!$D$10="","",IF(基本情報登録!$D$10='登録データ（男）'!F519,1,0))</f>
        <v/>
      </c>
      <c r="AD519" s="130"/>
    </row>
    <row r="520" spans="1:30" ht="13.5">
      <c r="A520" s="189">
        <v>518</v>
      </c>
      <c r="B520" s="189" t="s">
        <v>743</v>
      </c>
      <c r="C520" s="189" t="s">
        <v>744</v>
      </c>
      <c r="D520" s="189" t="s">
        <v>338</v>
      </c>
      <c r="E520" s="189">
        <v>44</v>
      </c>
      <c r="F520" s="189" t="s">
        <v>103</v>
      </c>
      <c r="G520" s="189" t="s">
        <v>335</v>
      </c>
      <c r="H520" s="189" t="s">
        <v>745</v>
      </c>
      <c r="I520" s="189" t="s">
        <v>4972</v>
      </c>
      <c r="J520" s="189" t="s">
        <v>4973</v>
      </c>
      <c r="K520" s="189" t="s">
        <v>2004</v>
      </c>
      <c r="L520" s="189" t="s">
        <v>2005</v>
      </c>
      <c r="M520" s="130"/>
      <c r="N520" s="130"/>
      <c r="O520" s="157"/>
      <c r="P520" s="130"/>
      <c r="Q520" s="130"/>
      <c r="R520" s="130"/>
      <c r="S520" s="136"/>
      <c r="T520" s="137"/>
      <c r="U520" s="136"/>
      <c r="V520" s="130"/>
      <c r="W520" s="130"/>
      <c r="X520" s="137"/>
      <c r="Y520" s="130"/>
      <c r="Z520" s="130"/>
      <c r="AA520" s="130"/>
      <c r="AB520" s="130"/>
      <c r="AC520" s="130" t="str">
        <f>IF(基本情報登録!$D$10="","",IF(基本情報登録!$D$10='登録データ（男）'!F520,1,0))</f>
        <v/>
      </c>
      <c r="AD520" s="130"/>
    </row>
    <row r="521" spans="1:30" ht="13.5">
      <c r="A521" s="189">
        <v>519</v>
      </c>
      <c r="B521" s="189" t="s">
        <v>612</v>
      </c>
      <c r="C521" s="189" t="s">
        <v>613</v>
      </c>
      <c r="D521" s="189" t="s">
        <v>349</v>
      </c>
      <c r="E521" s="189">
        <v>46</v>
      </c>
      <c r="F521" s="189" t="s">
        <v>4001</v>
      </c>
      <c r="G521" s="189" t="s">
        <v>335</v>
      </c>
      <c r="H521" s="189" t="s">
        <v>614</v>
      </c>
      <c r="I521" s="189" t="s">
        <v>4814</v>
      </c>
      <c r="J521" s="189" t="s">
        <v>4659</v>
      </c>
      <c r="K521" s="189" t="s">
        <v>2004</v>
      </c>
      <c r="L521" s="189" t="s">
        <v>2005</v>
      </c>
      <c r="M521" s="130"/>
      <c r="N521" s="130"/>
      <c r="O521" s="157"/>
      <c r="P521" s="130"/>
      <c r="Q521" s="130"/>
      <c r="R521" s="130"/>
      <c r="S521" s="136"/>
      <c r="T521" s="137"/>
      <c r="U521" s="136"/>
      <c r="V521" s="130"/>
      <c r="W521" s="130"/>
      <c r="X521" s="137"/>
      <c r="Y521" s="130"/>
      <c r="Z521" s="130"/>
      <c r="AA521" s="130"/>
      <c r="AB521" s="130"/>
      <c r="AC521" s="130" t="str">
        <f>IF(基本情報登録!$D$10="","",IF(基本情報登録!$D$10='登録データ（男）'!F521,1,0))</f>
        <v/>
      </c>
      <c r="AD521" s="130"/>
    </row>
    <row r="522" spans="1:30" ht="13.5">
      <c r="A522" s="189">
        <v>520</v>
      </c>
      <c r="B522" s="189" t="s">
        <v>615</v>
      </c>
      <c r="C522" s="189" t="s">
        <v>616</v>
      </c>
      <c r="D522" s="189" t="s">
        <v>349</v>
      </c>
      <c r="E522" s="189">
        <v>46</v>
      </c>
      <c r="F522" s="189" t="s">
        <v>4001</v>
      </c>
      <c r="G522" s="189" t="s">
        <v>335</v>
      </c>
      <c r="H522" s="189" t="s">
        <v>617</v>
      </c>
      <c r="I522" s="189" t="s">
        <v>4814</v>
      </c>
      <c r="J522" s="189" t="s">
        <v>4480</v>
      </c>
      <c r="K522" s="189" t="s">
        <v>2004</v>
      </c>
      <c r="L522" s="189" t="s">
        <v>2005</v>
      </c>
      <c r="M522" s="130"/>
      <c r="N522" s="130"/>
      <c r="O522" s="157"/>
      <c r="P522" s="130"/>
      <c r="Q522" s="130"/>
      <c r="R522" s="130"/>
      <c r="S522" s="136"/>
      <c r="T522" s="137"/>
      <c r="U522" s="136"/>
      <c r="V522" s="130"/>
      <c r="W522" s="130"/>
      <c r="X522" s="137"/>
      <c r="Y522" s="130"/>
      <c r="Z522" s="130"/>
      <c r="AA522" s="130"/>
      <c r="AB522" s="130"/>
      <c r="AC522" s="130" t="str">
        <f>IF(基本情報登録!$D$10="","",IF(基本情報登録!$D$10='登録データ（男）'!F522,1,0))</f>
        <v/>
      </c>
      <c r="AD522" s="130"/>
    </row>
    <row r="523" spans="1:30" ht="13.5">
      <c r="A523" s="189">
        <v>521</v>
      </c>
      <c r="B523" s="189" t="s">
        <v>618</v>
      </c>
      <c r="C523" s="189" t="s">
        <v>619</v>
      </c>
      <c r="D523" s="189" t="s">
        <v>349</v>
      </c>
      <c r="E523" s="189">
        <v>46</v>
      </c>
      <c r="F523" s="189" t="s">
        <v>4001</v>
      </c>
      <c r="G523" s="189" t="s">
        <v>335</v>
      </c>
      <c r="H523" s="189" t="s">
        <v>620</v>
      </c>
      <c r="I523" s="189" t="s">
        <v>4397</v>
      </c>
      <c r="J523" s="189" t="s">
        <v>4306</v>
      </c>
      <c r="K523" s="189" t="s">
        <v>2004</v>
      </c>
      <c r="L523" s="189" t="s">
        <v>2005</v>
      </c>
      <c r="M523" s="130"/>
      <c r="N523" s="130"/>
      <c r="O523" s="157"/>
      <c r="P523" s="130"/>
      <c r="Q523" s="130"/>
      <c r="R523" s="130"/>
      <c r="S523" s="136"/>
      <c r="T523" s="137"/>
      <c r="U523" s="136"/>
      <c r="V523" s="130"/>
      <c r="W523" s="130"/>
      <c r="X523" s="137"/>
      <c r="Y523" s="130"/>
      <c r="Z523" s="130"/>
      <c r="AA523" s="130"/>
      <c r="AB523" s="130"/>
      <c r="AC523" s="130" t="str">
        <f>IF(基本情報登録!$D$10="","",IF(基本情報登録!$D$10='登録データ（男）'!F523,1,0))</f>
        <v/>
      </c>
      <c r="AD523" s="130"/>
    </row>
    <row r="524" spans="1:30" ht="13.5">
      <c r="A524" s="189">
        <v>522</v>
      </c>
      <c r="B524" s="189" t="s">
        <v>624</v>
      </c>
      <c r="C524" s="189" t="s">
        <v>625</v>
      </c>
      <c r="D524" s="189" t="s">
        <v>349</v>
      </c>
      <c r="E524" s="189">
        <v>46</v>
      </c>
      <c r="F524" s="189" t="s">
        <v>4001</v>
      </c>
      <c r="G524" s="189" t="s">
        <v>335</v>
      </c>
      <c r="H524" s="189" t="s">
        <v>626</v>
      </c>
      <c r="I524" s="189" t="s">
        <v>4974</v>
      </c>
      <c r="J524" s="189" t="s">
        <v>4306</v>
      </c>
      <c r="K524" s="189" t="s">
        <v>2004</v>
      </c>
      <c r="L524" s="189" t="s">
        <v>2005</v>
      </c>
      <c r="M524" s="130"/>
      <c r="N524" s="130"/>
      <c r="O524" s="157"/>
      <c r="P524" s="130"/>
      <c r="Q524" s="130"/>
      <c r="R524" s="130"/>
      <c r="S524" s="136"/>
      <c r="T524" s="137"/>
      <c r="U524" s="136"/>
      <c r="V524" s="130"/>
      <c r="W524" s="130"/>
      <c r="X524" s="137"/>
      <c r="Y524" s="130"/>
      <c r="Z524" s="130"/>
      <c r="AA524" s="130"/>
      <c r="AB524" s="130"/>
      <c r="AC524" s="130" t="str">
        <f>IF(基本情報登録!$D$10="","",IF(基本情報登録!$D$10='登録データ（男）'!F524,1,0))</f>
        <v/>
      </c>
      <c r="AD524" s="130"/>
    </row>
    <row r="525" spans="1:30" ht="13.5">
      <c r="A525" s="189">
        <v>523</v>
      </c>
      <c r="B525" s="189" t="s">
        <v>627</v>
      </c>
      <c r="C525" s="189" t="s">
        <v>628</v>
      </c>
      <c r="D525" s="189" t="s">
        <v>349</v>
      </c>
      <c r="E525" s="189">
        <v>46</v>
      </c>
      <c r="F525" s="189" t="s">
        <v>4001</v>
      </c>
      <c r="G525" s="189" t="s">
        <v>335</v>
      </c>
      <c r="H525" s="189" t="s">
        <v>629</v>
      </c>
      <c r="I525" s="189" t="s">
        <v>4975</v>
      </c>
      <c r="J525" s="189" t="s">
        <v>4283</v>
      </c>
      <c r="K525" s="189" t="s">
        <v>2004</v>
      </c>
      <c r="L525" s="189" t="s">
        <v>2005</v>
      </c>
      <c r="M525" s="130"/>
      <c r="N525" s="130"/>
      <c r="O525" s="157"/>
      <c r="P525" s="130"/>
      <c r="Q525" s="130"/>
      <c r="R525" s="130"/>
      <c r="S525" s="136"/>
      <c r="T525" s="137"/>
      <c r="U525" s="136"/>
      <c r="V525" s="130"/>
      <c r="W525" s="130"/>
      <c r="X525" s="137"/>
      <c r="Y525" s="130"/>
      <c r="Z525" s="130"/>
      <c r="AA525" s="130"/>
      <c r="AB525" s="130"/>
      <c r="AC525" s="130" t="str">
        <f>IF(基本情報登録!$D$10="","",IF(基本情報登録!$D$10='登録データ（男）'!F525,1,0))</f>
        <v/>
      </c>
      <c r="AD525" s="130"/>
    </row>
    <row r="526" spans="1:30" ht="13.5">
      <c r="A526" s="189">
        <v>524</v>
      </c>
      <c r="B526" s="189" t="s">
        <v>621</v>
      </c>
      <c r="C526" s="189" t="s">
        <v>622</v>
      </c>
      <c r="D526" s="189" t="s">
        <v>349</v>
      </c>
      <c r="E526" s="189">
        <v>46</v>
      </c>
      <c r="F526" s="189" t="s">
        <v>4001</v>
      </c>
      <c r="G526" s="189" t="s">
        <v>335</v>
      </c>
      <c r="H526" s="189" t="s">
        <v>623</v>
      </c>
      <c r="I526" s="189" t="s">
        <v>4976</v>
      </c>
      <c r="J526" s="189" t="s">
        <v>4509</v>
      </c>
      <c r="K526" s="189" t="s">
        <v>2004</v>
      </c>
      <c r="L526" s="189" t="s">
        <v>2005</v>
      </c>
      <c r="M526" s="130"/>
      <c r="N526" s="130"/>
      <c r="O526" s="157"/>
      <c r="P526" s="130"/>
      <c r="Q526" s="130"/>
      <c r="R526" s="130"/>
      <c r="S526" s="136"/>
      <c r="T526" s="137"/>
      <c r="U526" s="136"/>
      <c r="V526" s="130"/>
      <c r="W526" s="130"/>
      <c r="X526" s="137"/>
      <c r="Y526" s="130"/>
      <c r="Z526" s="130"/>
      <c r="AA526" s="130"/>
      <c r="AB526" s="130"/>
      <c r="AC526" s="130" t="str">
        <f>IF(基本情報登録!$D$10="","",IF(基本情報登録!$D$10='登録データ（男）'!F526,1,0))</f>
        <v/>
      </c>
      <c r="AD526" s="130"/>
    </row>
    <row r="527" spans="1:30" ht="13.5">
      <c r="A527" s="189">
        <v>525</v>
      </c>
      <c r="B527" s="189" t="s">
        <v>3327</v>
      </c>
      <c r="C527" s="189" t="s">
        <v>3328</v>
      </c>
      <c r="D527" s="189" t="s">
        <v>349</v>
      </c>
      <c r="E527" s="189">
        <v>46</v>
      </c>
      <c r="F527" s="189" t="s">
        <v>4001</v>
      </c>
      <c r="G527" s="189" t="s">
        <v>343</v>
      </c>
      <c r="H527" s="189" t="s">
        <v>390</v>
      </c>
      <c r="I527" s="189" t="s">
        <v>4977</v>
      </c>
      <c r="J527" s="189" t="s">
        <v>4978</v>
      </c>
      <c r="K527" s="189" t="s">
        <v>2004</v>
      </c>
      <c r="L527" s="189" t="s">
        <v>2005</v>
      </c>
      <c r="M527" s="130"/>
      <c r="N527" s="130"/>
      <c r="O527" s="157"/>
      <c r="P527" s="130"/>
      <c r="Q527" s="130"/>
      <c r="R527" s="130"/>
      <c r="S527" s="136"/>
      <c r="T527" s="137"/>
      <c r="U527" s="136"/>
      <c r="V527" s="130"/>
      <c r="W527" s="130"/>
      <c r="X527" s="137"/>
      <c r="Y527" s="130"/>
      <c r="Z527" s="130"/>
      <c r="AA527" s="130"/>
      <c r="AB527" s="130"/>
      <c r="AC527" s="130" t="str">
        <f>IF(基本情報登録!$D$10="","",IF(基本情報登録!$D$10='登録データ（男）'!F527,1,0))</f>
        <v/>
      </c>
      <c r="AD527" s="130"/>
    </row>
    <row r="528" spans="1:30" ht="13.5">
      <c r="A528" s="189">
        <v>526</v>
      </c>
      <c r="B528" s="189" t="s">
        <v>630</v>
      </c>
      <c r="C528" s="189" t="s">
        <v>631</v>
      </c>
      <c r="D528" s="189" t="s">
        <v>349</v>
      </c>
      <c r="E528" s="189">
        <v>46</v>
      </c>
      <c r="F528" s="189" t="s">
        <v>4001</v>
      </c>
      <c r="G528" s="189" t="s">
        <v>343</v>
      </c>
      <c r="H528" s="189" t="s">
        <v>632</v>
      </c>
      <c r="I528" s="189" t="s">
        <v>4850</v>
      </c>
      <c r="J528" s="189" t="s">
        <v>4979</v>
      </c>
      <c r="K528" s="189" t="s">
        <v>2004</v>
      </c>
      <c r="L528" s="189" t="s">
        <v>2005</v>
      </c>
      <c r="M528" s="130"/>
      <c r="N528" s="130"/>
      <c r="O528" s="157"/>
      <c r="P528" s="130"/>
      <c r="Q528" s="130"/>
      <c r="R528" s="130"/>
      <c r="S528" s="136"/>
      <c r="T528" s="137"/>
      <c r="U528" s="136"/>
      <c r="V528" s="130"/>
      <c r="W528" s="130"/>
      <c r="X528" s="137"/>
      <c r="Y528" s="130"/>
      <c r="Z528" s="130"/>
      <c r="AA528" s="130"/>
      <c r="AB528" s="130"/>
      <c r="AC528" s="130" t="str">
        <f>IF(基本情報登録!$D$10="","",IF(基本情報登録!$D$10='登録データ（男）'!F528,1,0))</f>
        <v/>
      </c>
      <c r="AD528" s="130"/>
    </row>
    <row r="529" spans="1:30" ht="13.5">
      <c r="A529" s="189">
        <v>527</v>
      </c>
      <c r="B529" s="189" t="s">
        <v>633</v>
      </c>
      <c r="C529" s="189" t="s">
        <v>634</v>
      </c>
      <c r="D529" s="189" t="s">
        <v>349</v>
      </c>
      <c r="E529" s="189">
        <v>46</v>
      </c>
      <c r="F529" s="189" t="s">
        <v>4001</v>
      </c>
      <c r="G529" s="189" t="s">
        <v>343</v>
      </c>
      <c r="H529" s="189" t="s">
        <v>444</v>
      </c>
      <c r="I529" s="189" t="s">
        <v>4980</v>
      </c>
      <c r="J529" s="189" t="s">
        <v>4281</v>
      </c>
      <c r="K529" s="189" t="s">
        <v>2004</v>
      </c>
      <c r="L529" s="189" t="s">
        <v>2005</v>
      </c>
      <c r="M529" s="130"/>
      <c r="N529" s="130"/>
      <c r="O529" s="157"/>
      <c r="P529" s="130"/>
      <c r="Q529" s="130"/>
      <c r="R529" s="130"/>
      <c r="S529" s="136"/>
      <c r="T529" s="137"/>
      <c r="U529" s="136"/>
      <c r="V529" s="130"/>
      <c r="W529" s="130"/>
      <c r="X529" s="137"/>
      <c r="Y529" s="130"/>
      <c r="Z529" s="130"/>
      <c r="AA529" s="130"/>
      <c r="AB529" s="130"/>
      <c r="AC529" s="130" t="str">
        <f>IF(基本情報登録!$D$10="","",IF(基本情報登録!$D$10='登録データ（男）'!F529,1,0))</f>
        <v/>
      </c>
      <c r="AD529" s="130"/>
    </row>
    <row r="530" spans="1:30" ht="13.5">
      <c r="A530" s="189">
        <v>528</v>
      </c>
      <c r="B530" s="189" t="s">
        <v>2273</v>
      </c>
      <c r="C530" s="189" t="s">
        <v>3329</v>
      </c>
      <c r="D530" s="189" t="s">
        <v>349</v>
      </c>
      <c r="E530" s="189">
        <v>46</v>
      </c>
      <c r="F530" s="189" t="s">
        <v>4001</v>
      </c>
      <c r="G530" s="189" t="s">
        <v>343</v>
      </c>
      <c r="H530" s="189" t="s">
        <v>636</v>
      </c>
      <c r="I530" s="189" t="s">
        <v>4981</v>
      </c>
      <c r="J530" s="189" t="s">
        <v>4328</v>
      </c>
      <c r="K530" s="189" t="s">
        <v>2004</v>
      </c>
      <c r="L530" s="189" t="s">
        <v>2005</v>
      </c>
      <c r="M530" s="130"/>
      <c r="N530" s="130"/>
      <c r="O530" s="157"/>
      <c r="P530" s="130"/>
      <c r="Q530" s="130"/>
      <c r="R530" s="130"/>
      <c r="S530" s="136"/>
      <c r="T530" s="137"/>
      <c r="U530" s="136"/>
      <c r="V530" s="130"/>
      <c r="W530" s="130"/>
      <c r="X530" s="137"/>
      <c r="Y530" s="130"/>
      <c r="Z530" s="130"/>
      <c r="AA530" s="130"/>
      <c r="AB530" s="130"/>
      <c r="AC530" s="130" t="str">
        <f>IF(基本情報登録!$D$10="","",IF(基本情報登録!$D$10='登録データ（男）'!F530,1,0))</f>
        <v/>
      </c>
      <c r="AD530" s="130"/>
    </row>
    <row r="531" spans="1:30" ht="13.5">
      <c r="A531" s="189">
        <v>529</v>
      </c>
      <c r="B531" s="189" t="s">
        <v>2291</v>
      </c>
      <c r="C531" s="189" t="s">
        <v>2292</v>
      </c>
      <c r="D531" s="189" t="s">
        <v>349</v>
      </c>
      <c r="E531" s="189">
        <v>46</v>
      </c>
      <c r="F531" s="189" t="s">
        <v>4001</v>
      </c>
      <c r="G531" s="189" t="s">
        <v>350</v>
      </c>
      <c r="H531" s="189" t="s">
        <v>2293</v>
      </c>
      <c r="I531" s="189" t="s">
        <v>4982</v>
      </c>
      <c r="J531" s="189" t="s">
        <v>4424</v>
      </c>
      <c r="K531" s="189" t="s">
        <v>2004</v>
      </c>
      <c r="L531" s="189" t="s">
        <v>2005</v>
      </c>
      <c r="M531" s="130"/>
      <c r="N531" s="130"/>
      <c r="O531" s="157"/>
      <c r="P531" s="130"/>
      <c r="Q531" s="130"/>
      <c r="R531" s="130"/>
      <c r="S531" s="136"/>
      <c r="T531" s="137"/>
      <c r="U531" s="136"/>
      <c r="V531" s="130"/>
      <c r="W531" s="130"/>
      <c r="X531" s="137"/>
      <c r="Y531" s="130"/>
      <c r="Z531" s="130"/>
      <c r="AA531" s="130"/>
      <c r="AB531" s="130"/>
      <c r="AC531" s="130" t="str">
        <f>IF(基本情報登録!$D$10="","",IF(基本情報登録!$D$10='登録データ（男）'!F531,1,0))</f>
        <v/>
      </c>
      <c r="AD531" s="130"/>
    </row>
    <row r="532" spans="1:30" ht="13.5">
      <c r="A532" s="189">
        <v>530</v>
      </c>
      <c r="B532" s="189" t="s">
        <v>2594</v>
      </c>
      <c r="C532" s="189" t="s">
        <v>3330</v>
      </c>
      <c r="D532" s="189" t="s">
        <v>349</v>
      </c>
      <c r="E532" s="189">
        <v>46</v>
      </c>
      <c r="F532" s="189" t="s">
        <v>4001</v>
      </c>
      <c r="G532" s="189" t="s">
        <v>350</v>
      </c>
      <c r="H532" s="189" t="s">
        <v>2251</v>
      </c>
      <c r="I532" s="189" t="s">
        <v>4983</v>
      </c>
      <c r="J532" s="189" t="s">
        <v>4550</v>
      </c>
      <c r="K532" s="189" t="s">
        <v>2004</v>
      </c>
      <c r="L532" s="189" t="s">
        <v>2005</v>
      </c>
      <c r="M532" s="130"/>
      <c r="N532" s="130"/>
      <c r="O532" s="157"/>
      <c r="P532" s="130"/>
      <c r="Q532" s="130"/>
      <c r="R532" s="130"/>
      <c r="S532" s="136"/>
      <c r="T532" s="137"/>
      <c r="U532" s="136"/>
      <c r="V532" s="130"/>
      <c r="W532" s="130"/>
      <c r="X532" s="137"/>
      <c r="Y532" s="130"/>
      <c r="Z532" s="130"/>
      <c r="AA532" s="130"/>
      <c r="AB532" s="130"/>
      <c r="AC532" s="130" t="str">
        <f>IF(基本情報登録!$D$10="","",IF(基本情報登録!$D$10='登録データ（男）'!F532,1,0))</f>
        <v/>
      </c>
      <c r="AD532" s="130"/>
    </row>
    <row r="533" spans="1:30" ht="13.5">
      <c r="A533" s="189">
        <v>531</v>
      </c>
      <c r="B533" s="189" t="s">
        <v>2285</v>
      </c>
      <c r="C533" s="189" t="s">
        <v>2286</v>
      </c>
      <c r="D533" s="189" t="s">
        <v>349</v>
      </c>
      <c r="E533" s="189">
        <v>46</v>
      </c>
      <c r="F533" s="189" t="s">
        <v>4001</v>
      </c>
      <c r="G533" s="189" t="s">
        <v>350</v>
      </c>
      <c r="H533" s="189" t="s">
        <v>2287</v>
      </c>
      <c r="I533" s="189" t="s">
        <v>4984</v>
      </c>
      <c r="J533" s="189" t="s">
        <v>4985</v>
      </c>
      <c r="K533" s="189" t="s">
        <v>2004</v>
      </c>
      <c r="L533" s="189" t="s">
        <v>2005</v>
      </c>
      <c r="M533" s="130"/>
      <c r="N533" s="130"/>
      <c r="O533" s="157"/>
      <c r="P533" s="130"/>
      <c r="Q533" s="130"/>
      <c r="R533" s="130"/>
      <c r="S533" s="136"/>
      <c r="T533" s="137"/>
      <c r="U533" s="136"/>
      <c r="V533" s="130"/>
      <c r="W533" s="130"/>
      <c r="X533" s="137"/>
      <c r="Y533" s="130"/>
      <c r="Z533" s="130"/>
      <c r="AA533" s="130"/>
      <c r="AB533" s="130"/>
      <c r="AC533" s="130" t="str">
        <f>IF(基本情報登録!$D$10="","",IF(基本情報登録!$D$10='登録データ（男）'!F533,1,0))</f>
        <v/>
      </c>
      <c r="AD533" s="130"/>
    </row>
    <row r="534" spans="1:30" ht="13.5">
      <c r="A534" s="189">
        <v>532</v>
      </c>
      <c r="B534" s="189" t="s">
        <v>2282</v>
      </c>
      <c r="C534" s="189" t="s">
        <v>2283</v>
      </c>
      <c r="D534" s="189" t="s">
        <v>349</v>
      </c>
      <c r="E534" s="189">
        <v>46</v>
      </c>
      <c r="F534" s="189" t="s">
        <v>4001</v>
      </c>
      <c r="G534" s="189" t="s">
        <v>350</v>
      </c>
      <c r="H534" s="189" t="s">
        <v>2284</v>
      </c>
      <c r="I534" s="189" t="s">
        <v>4881</v>
      </c>
      <c r="J534" s="189" t="s">
        <v>4326</v>
      </c>
      <c r="K534" s="189" t="s">
        <v>2004</v>
      </c>
      <c r="L534" s="189" t="s">
        <v>2005</v>
      </c>
      <c r="M534" s="130"/>
      <c r="N534" s="130"/>
      <c r="O534" s="157"/>
      <c r="P534" s="130"/>
      <c r="Q534" s="130"/>
      <c r="R534" s="130"/>
      <c r="S534" s="136"/>
      <c r="T534" s="137"/>
      <c r="U534" s="136"/>
      <c r="V534" s="130"/>
      <c r="W534" s="130"/>
      <c r="X534" s="137"/>
      <c r="Y534" s="130"/>
      <c r="Z534" s="130"/>
      <c r="AA534" s="130"/>
      <c r="AB534" s="130"/>
      <c r="AC534" s="130" t="str">
        <f>IF(基本情報登録!$D$10="","",IF(基本情報登録!$D$10='登録データ（男）'!F534,1,0))</f>
        <v/>
      </c>
      <c r="AD534" s="130"/>
    </row>
    <row r="535" spans="1:30" ht="13.5">
      <c r="A535" s="189">
        <v>533</v>
      </c>
      <c r="B535" s="189" t="s">
        <v>2390</v>
      </c>
      <c r="C535" s="189" t="s">
        <v>2391</v>
      </c>
      <c r="D535" s="189" t="s">
        <v>349</v>
      </c>
      <c r="E535" s="189">
        <v>46</v>
      </c>
      <c r="F535" s="189" t="s">
        <v>4001</v>
      </c>
      <c r="G535" s="189" t="s">
        <v>350</v>
      </c>
      <c r="H535" s="189" t="s">
        <v>2392</v>
      </c>
      <c r="I535" s="189" t="s">
        <v>4986</v>
      </c>
      <c r="J535" s="189" t="s">
        <v>4306</v>
      </c>
      <c r="K535" s="189" t="s">
        <v>2004</v>
      </c>
      <c r="L535" s="189" t="s">
        <v>2005</v>
      </c>
      <c r="M535" s="130"/>
      <c r="N535" s="130"/>
      <c r="O535" s="157"/>
      <c r="P535" s="130"/>
      <c r="Q535" s="130"/>
      <c r="R535" s="130"/>
      <c r="S535" s="136"/>
      <c r="T535" s="137"/>
      <c r="U535" s="136"/>
      <c r="V535" s="130"/>
      <c r="W535" s="130"/>
      <c r="X535" s="137"/>
      <c r="Y535" s="130"/>
      <c r="Z535" s="130"/>
      <c r="AA535" s="130"/>
      <c r="AB535" s="130"/>
      <c r="AC535" s="130" t="str">
        <f>IF(基本情報登録!$D$10="","",IF(基本情報登録!$D$10='登録データ（男）'!F535,1,0))</f>
        <v/>
      </c>
      <c r="AD535" s="130"/>
    </row>
    <row r="536" spans="1:30" ht="13.5">
      <c r="A536" s="189">
        <v>534</v>
      </c>
      <c r="B536" s="189" t="s">
        <v>2279</v>
      </c>
      <c r="C536" s="189" t="s">
        <v>2280</v>
      </c>
      <c r="D536" s="189" t="s">
        <v>349</v>
      </c>
      <c r="E536" s="189">
        <v>46</v>
      </c>
      <c r="F536" s="189" t="s">
        <v>4001</v>
      </c>
      <c r="G536" s="189" t="s">
        <v>350</v>
      </c>
      <c r="H536" s="189" t="s">
        <v>2281</v>
      </c>
      <c r="I536" s="189" t="s">
        <v>4987</v>
      </c>
      <c r="J536" s="189" t="s">
        <v>4659</v>
      </c>
      <c r="K536" s="189" t="s">
        <v>2004</v>
      </c>
      <c r="L536" s="189" t="s">
        <v>2005</v>
      </c>
      <c r="M536" s="130"/>
      <c r="N536" s="130"/>
      <c r="O536" s="157"/>
      <c r="P536" s="130"/>
      <c r="Q536" s="130"/>
      <c r="R536" s="130"/>
      <c r="S536" s="136"/>
      <c r="T536" s="137"/>
      <c r="U536" s="136"/>
      <c r="V536" s="130"/>
      <c r="W536" s="130"/>
      <c r="X536" s="137"/>
      <c r="Y536" s="130"/>
      <c r="Z536" s="130"/>
      <c r="AA536" s="130"/>
      <c r="AB536" s="130"/>
      <c r="AC536" s="130" t="str">
        <f>IF(基本情報登録!$D$10="","",IF(基本情報登録!$D$10='登録データ（男）'!F536,1,0))</f>
        <v/>
      </c>
      <c r="AD536" s="130"/>
    </row>
    <row r="537" spans="1:30" ht="13.5">
      <c r="A537" s="189">
        <v>535</v>
      </c>
      <c r="B537" s="189" t="s">
        <v>2276</v>
      </c>
      <c r="C537" s="189" t="s">
        <v>2277</v>
      </c>
      <c r="D537" s="189" t="s">
        <v>349</v>
      </c>
      <c r="E537" s="189">
        <v>46</v>
      </c>
      <c r="F537" s="189" t="s">
        <v>4001</v>
      </c>
      <c r="G537" s="189" t="s">
        <v>350</v>
      </c>
      <c r="H537" s="189" t="s">
        <v>2278</v>
      </c>
      <c r="I537" s="189" t="s">
        <v>4988</v>
      </c>
      <c r="J537" s="189" t="s">
        <v>4636</v>
      </c>
      <c r="K537" s="189" t="s">
        <v>2004</v>
      </c>
      <c r="L537" s="189" t="s">
        <v>2005</v>
      </c>
      <c r="M537" s="130"/>
      <c r="N537" s="130"/>
      <c r="O537" s="157"/>
      <c r="P537" s="130"/>
      <c r="Q537" s="130"/>
      <c r="R537" s="130"/>
      <c r="S537" s="136"/>
      <c r="T537" s="137"/>
      <c r="U537" s="136"/>
      <c r="V537" s="130"/>
      <c r="W537" s="130"/>
      <c r="X537" s="137"/>
      <c r="Y537" s="130"/>
      <c r="Z537" s="130"/>
      <c r="AA537" s="130"/>
      <c r="AB537" s="130"/>
      <c r="AC537" s="130" t="str">
        <f>IF(基本情報登録!$D$10="","",IF(基本情報登録!$D$10='登録データ（男）'!F537,1,0))</f>
        <v/>
      </c>
      <c r="AD537" s="130"/>
    </row>
    <row r="538" spans="1:30" ht="13.5">
      <c r="A538" s="189">
        <v>536</v>
      </c>
      <c r="B538" s="189" t="s">
        <v>2288</v>
      </c>
      <c r="C538" s="189" t="s">
        <v>2289</v>
      </c>
      <c r="D538" s="189" t="s">
        <v>349</v>
      </c>
      <c r="E538" s="189">
        <v>46</v>
      </c>
      <c r="F538" s="189" t="s">
        <v>4001</v>
      </c>
      <c r="G538" s="189" t="s">
        <v>350</v>
      </c>
      <c r="H538" s="189" t="s">
        <v>2290</v>
      </c>
      <c r="I538" s="189" t="s">
        <v>4427</v>
      </c>
      <c r="J538" s="189" t="s">
        <v>4861</v>
      </c>
      <c r="K538" s="189" t="s">
        <v>2004</v>
      </c>
      <c r="L538" s="189" t="s">
        <v>2005</v>
      </c>
      <c r="M538" s="130"/>
      <c r="N538" s="130"/>
      <c r="O538" s="157"/>
      <c r="P538" s="130"/>
      <c r="Q538" s="130"/>
      <c r="R538" s="130"/>
      <c r="S538" s="136"/>
      <c r="T538" s="137"/>
      <c r="U538" s="136"/>
      <c r="V538" s="130"/>
      <c r="W538" s="130"/>
      <c r="X538" s="137"/>
      <c r="Y538" s="130"/>
      <c r="Z538" s="130"/>
      <c r="AA538" s="130"/>
      <c r="AB538" s="130"/>
      <c r="AC538" s="130" t="str">
        <f>IF(基本情報登録!$D$10="","",IF(基本情報登録!$D$10='登録データ（男）'!F538,1,0))</f>
        <v/>
      </c>
      <c r="AD538" s="130"/>
    </row>
    <row r="539" spans="1:30" ht="13.5">
      <c r="A539" s="189">
        <v>537</v>
      </c>
      <c r="B539" s="189" t="s">
        <v>2294</v>
      </c>
      <c r="C539" s="189" t="s">
        <v>2295</v>
      </c>
      <c r="D539" s="189" t="s">
        <v>349</v>
      </c>
      <c r="E539" s="189">
        <v>46</v>
      </c>
      <c r="F539" s="189" t="s">
        <v>4001</v>
      </c>
      <c r="G539" s="189" t="s">
        <v>350</v>
      </c>
      <c r="H539" s="189" t="s">
        <v>2247</v>
      </c>
      <c r="I539" s="189" t="s">
        <v>4976</v>
      </c>
      <c r="J539" s="189" t="s">
        <v>4989</v>
      </c>
      <c r="K539" s="189" t="s">
        <v>2004</v>
      </c>
      <c r="L539" s="189" t="s">
        <v>2005</v>
      </c>
      <c r="M539" s="130"/>
      <c r="N539" s="130"/>
      <c r="O539" s="157"/>
      <c r="P539" s="130"/>
      <c r="Q539" s="130"/>
      <c r="R539" s="130"/>
      <c r="S539" s="136"/>
      <c r="T539" s="137"/>
      <c r="U539" s="136"/>
      <c r="V539" s="130"/>
      <c r="W539" s="130"/>
      <c r="X539" s="137"/>
      <c r="Y539" s="130"/>
      <c r="Z539" s="130"/>
      <c r="AA539" s="130"/>
      <c r="AB539" s="130"/>
      <c r="AC539" s="130" t="str">
        <f>IF(基本情報登録!$D$10="","",IF(基本情報登録!$D$10='登録データ（男）'!F539,1,0))</f>
        <v/>
      </c>
      <c r="AD539" s="130"/>
    </row>
    <row r="540" spans="1:30" ht="13.5">
      <c r="A540" s="189">
        <v>538</v>
      </c>
      <c r="B540" s="189" t="s">
        <v>3331</v>
      </c>
      <c r="C540" s="189" t="s">
        <v>3332</v>
      </c>
      <c r="D540" s="189" t="s">
        <v>349</v>
      </c>
      <c r="E540" s="189">
        <v>46</v>
      </c>
      <c r="F540" s="189" t="s">
        <v>4001</v>
      </c>
      <c r="G540" s="189" t="s">
        <v>435</v>
      </c>
      <c r="H540" s="189" t="s">
        <v>4068</v>
      </c>
      <c r="I540" s="189" t="s">
        <v>4990</v>
      </c>
      <c r="J540" s="189" t="s">
        <v>4297</v>
      </c>
      <c r="K540" s="189" t="s">
        <v>2004</v>
      </c>
      <c r="L540" s="189" t="s">
        <v>2005</v>
      </c>
      <c r="M540" s="130"/>
      <c r="N540" s="130"/>
      <c r="O540" s="157"/>
      <c r="P540" s="130"/>
      <c r="Q540" s="130"/>
      <c r="R540" s="130"/>
      <c r="S540" s="136"/>
      <c r="T540" s="137"/>
      <c r="U540" s="136"/>
      <c r="V540" s="130"/>
      <c r="W540" s="130"/>
      <c r="X540" s="137"/>
      <c r="Y540" s="130"/>
      <c r="Z540" s="130"/>
      <c r="AA540" s="130"/>
      <c r="AB540" s="130"/>
      <c r="AC540" s="130" t="str">
        <f>IF(基本情報登録!$D$10="","",IF(基本情報登録!$D$10='登録データ（男）'!F540,1,0))</f>
        <v/>
      </c>
      <c r="AD540" s="130"/>
    </row>
    <row r="541" spans="1:30" ht="13.5">
      <c r="A541" s="189">
        <v>539</v>
      </c>
      <c r="B541" s="189" t="s">
        <v>3333</v>
      </c>
      <c r="C541" s="189" t="s">
        <v>3334</v>
      </c>
      <c r="D541" s="189" t="s">
        <v>349</v>
      </c>
      <c r="E541" s="189">
        <v>46</v>
      </c>
      <c r="F541" s="189" t="s">
        <v>4001</v>
      </c>
      <c r="G541" s="189" t="s">
        <v>435</v>
      </c>
      <c r="H541" s="189" t="s">
        <v>4069</v>
      </c>
      <c r="I541" s="189" t="s">
        <v>4457</v>
      </c>
      <c r="J541" s="189" t="s">
        <v>4936</v>
      </c>
      <c r="K541" s="189" t="s">
        <v>2004</v>
      </c>
      <c r="L541" s="189" t="s">
        <v>2005</v>
      </c>
      <c r="M541" s="130"/>
      <c r="N541" s="130"/>
      <c r="O541" s="157"/>
      <c r="P541" s="130"/>
      <c r="Q541" s="130"/>
      <c r="R541" s="130"/>
      <c r="S541" s="136"/>
      <c r="T541" s="137"/>
      <c r="U541" s="136"/>
      <c r="V541" s="130"/>
      <c r="W541" s="130"/>
      <c r="X541" s="137"/>
      <c r="Y541" s="130"/>
      <c r="Z541" s="130"/>
      <c r="AA541" s="130"/>
      <c r="AB541" s="130"/>
      <c r="AC541" s="130" t="str">
        <f>IF(基本情報登録!$D$10="","",IF(基本情報登録!$D$10='登録データ（男）'!F541,1,0))</f>
        <v/>
      </c>
      <c r="AD541" s="130"/>
    </row>
    <row r="542" spans="1:30" ht="13.5">
      <c r="A542" s="189">
        <v>540</v>
      </c>
      <c r="B542" s="189" t="s">
        <v>3335</v>
      </c>
      <c r="C542" s="189" t="s">
        <v>3336</v>
      </c>
      <c r="D542" s="189" t="s">
        <v>349</v>
      </c>
      <c r="E542" s="189">
        <v>46</v>
      </c>
      <c r="F542" s="189" t="s">
        <v>4001</v>
      </c>
      <c r="G542" s="189" t="s">
        <v>435</v>
      </c>
      <c r="H542" s="189" t="s">
        <v>4070</v>
      </c>
      <c r="I542" s="189" t="s">
        <v>4991</v>
      </c>
      <c r="J542" s="189" t="s">
        <v>4562</v>
      </c>
      <c r="K542" s="189" t="s">
        <v>2004</v>
      </c>
      <c r="L542" s="189" t="s">
        <v>2005</v>
      </c>
      <c r="M542" s="130"/>
      <c r="N542" s="130"/>
      <c r="O542" s="157"/>
      <c r="P542" s="130"/>
      <c r="Q542" s="130"/>
      <c r="R542" s="130"/>
      <c r="S542" s="136"/>
      <c r="T542" s="137"/>
      <c r="U542" s="136"/>
      <c r="V542" s="130"/>
      <c r="W542" s="130"/>
      <c r="X542" s="137"/>
      <c r="Y542" s="130"/>
      <c r="Z542" s="130"/>
      <c r="AA542" s="130"/>
      <c r="AB542" s="130"/>
      <c r="AC542" s="130" t="str">
        <f>IF(基本情報登録!$D$10="","",IF(基本情報登録!$D$10='登録データ（男）'!F542,1,0))</f>
        <v/>
      </c>
      <c r="AD542" s="130"/>
    </row>
    <row r="543" spans="1:30" ht="13.5">
      <c r="A543" s="189">
        <v>541</v>
      </c>
      <c r="B543" s="189" t="s">
        <v>3337</v>
      </c>
      <c r="C543" s="189" t="s">
        <v>3338</v>
      </c>
      <c r="D543" s="189" t="s">
        <v>349</v>
      </c>
      <c r="E543" s="189">
        <v>46</v>
      </c>
      <c r="F543" s="189" t="s">
        <v>4001</v>
      </c>
      <c r="G543" s="189" t="s">
        <v>435</v>
      </c>
      <c r="H543" s="189" t="s">
        <v>4071</v>
      </c>
      <c r="I543" s="189" t="s">
        <v>4992</v>
      </c>
      <c r="J543" s="189" t="s">
        <v>4606</v>
      </c>
      <c r="K543" s="189" t="s">
        <v>2004</v>
      </c>
      <c r="L543" s="189" t="s">
        <v>2005</v>
      </c>
      <c r="M543" s="130"/>
      <c r="N543" s="130"/>
      <c r="O543" s="157"/>
      <c r="P543" s="130"/>
      <c r="Q543" s="130"/>
      <c r="R543" s="130"/>
      <c r="S543" s="136"/>
      <c r="T543" s="137"/>
      <c r="U543" s="136"/>
      <c r="V543" s="130"/>
      <c r="W543" s="130"/>
      <c r="X543" s="137"/>
      <c r="Y543" s="130"/>
      <c r="Z543" s="130"/>
      <c r="AA543" s="130"/>
      <c r="AB543" s="130"/>
      <c r="AC543" s="130" t="str">
        <f>IF(基本情報登録!$D$10="","",IF(基本情報登録!$D$10='登録データ（男）'!F543,1,0))</f>
        <v/>
      </c>
      <c r="AD543" s="130"/>
    </row>
    <row r="544" spans="1:30" ht="13.5">
      <c r="A544" s="189">
        <v>542</v>
      </c>
      <c r="B544" s="189" t="s">
        <v>3339</v>
      </c>
      <c r="C544" s="189" t="s">
        <v>3340</v>
      </c>
      <c r="D544" s="189" t="s">
        <v>349</v>
      </c>
      <c r="E544" s="189">
        <v>46</v>
      </c>
      <c r="F544" s="189" t="s">
        <v>4001</v>
      </c>
      <c r="G544" s="189" t="s">
        <v>435</v>
      </c>
      <c r="H544" s="189" t="s">
        <v>4072</v>
      </c>
      <c r="I544" s="189" t="s">
        <v>4993</v>
      </c>
      <c r="J544" s="189" t="s">
        <v>4472</v>
      </c>
      <c r="K544" s="189" t="s">
        <v>2004</v>
      </c>
      <c r="L544" s="189" t="s">
        <v>2005</v>
      </c>
      <c r="M544" s="130"/>
      <c r="N544" s="130"/>
      <c r="O544" s="157"/>
      <c r="P544" s="130"/>
      <c r="Q544" s="130"/>
      <c r="R544" s="130"/>
      <c r="S544" s="136"/>
      <c r="T544" s="137"/>
      <c r="U544" s="136"/>
      <c r="V544" s="130"/>
      <c r="W544" s="130"/>
      <c r="X544" s="137"/>
      <c r="Y544" s="130"/>
      <c r="Z544" s="130"/>
      <c r="AA544" s="130"/>
      <c r="AB544" s="130"/>
      <c r="AC544" s="130" t="str">
        <f>IF(基本情報登録!$D$10="","",IF(基本情報登録!$D$10='登録データ（男）'!F544,1,0))</f>
        <v/>
      </c>
      <c r="AD544" s="130"/>
    </row>
    <row r="545" spans="1:30" ht="13.5">
      <c r="A545" s="189">
        <v>543</v>
      </c>
      <c r="B545" s="189" t="s">
        <v>3341</v>
      </c>
      <c r="C545" s="189" t="s">
        <v>3342</v>
      </c>
      <c r="D545" s="189" t="s">
        <v>349</v>
      </c>
      <c r="E545" s="189">
        <v>46</v>
      </c>
      <c r="F545" s="189" t="s">
        <v>4001</v>
      </c>
      <c r="G545" s="189" t="s">
        <v>435</v>
      </c>
      <c r="H545" s="189" t="s">
        <v>4073</v>
      </c>
      <c r="I545" s="189" t="s">
        <v>4327</v>
      </c>
      <c r="J545" s="189" t="s">
        <v>4994</v>
      </c>
      <c r="K545" s="189" t="s">
        <v>2004</v>
      </c>
      <c r="L545" s="189" t="s">
        <v>2005</v>
      </c>
      <c r="M545" s="130"/>
      <c r="N545" s="130"/>
      <c r="O545" s="157"/>
      <c r="P545" s="130"/>
      <c r="Q545" s="130"/>
      <c r="R545" s="130"/>
      <c r="S545" s="136"/>
      <c r="T545" s="137"/>
      <c r="U545" s="136"/>
      <c r="V545" s="130"/>
      <c r="W545" s="130"/>
      <c r="X545" s="137"/>
      <c r="Y545" s="130"/>
      <c r="Z545" s="130"/>
      <c r="AA545" s="130"/>
      <c r="AB545" s="130"/>
      <c r="AC545" s="130" t="str">
        <f>IF(基本情報登録!$D$10="","",IF(基本情報登録!$D$10='登録データ（男）'!F545,1,0))</f>
        <v/>
      </c>
      <c r="AD545" s="130"/>
    </row>
    <row r="546" spans="1:30" ht="13.5">
      <c r="A546" s="189">
        <v>544</v>
      </c>
      <c r="B546" s="189" t="s">
        <v>3343</v>
      </c>
      <c r="C546" s="189" t="s">
        <v>3344</v>
      </c>
      <c r="D546" s="189" t="s">
        <v>349</v>
      </c>
      <c r="E546" s="189">
        <v>46</v>
      </c>
      <c r="F546" s="189" t="s">
        <v>4001</v>
      </c>
      <c r="G546" s="189" t="s">
        <v>435</v>
      </c>
      <c r="H546" s="189" t="s">
        <v>4074</v>
      </c>
      <c r="I546" s="189" t="s">
        <v>4995</v>
      </c>
      <c r="J546" s="189" t="s">
        <v>4996</v>
      </c>
      <c r="K546" s="189" t="s">
        <v>2004</v>
      </c>
      <c r="L546" s="189" t="s">
        <v>2005</v>
      </c>
      <c r="M546" s="130"/>
      <c r="N546" s="130"/>
      <c r="O546" s="157"/>
      <c r="P546" s="130"/>
      <c r="Q546" s="130"/>
      <c r="R546" s="130"/>
      <c r="S546" s="136"/>
      <c r="T546" s="137"/>
      <c r="U546" s="136"/>
      <c r="V546" s="130"/>
      <c r="W546" s="130"/>
      <c r="X546" s="137"/>
      <c r="Y546" s="130"/>
      <c r="Z546" s="130"/>
      <c r="AA546" s="130"/>
      <c r="AB546" s="130"/>
      <c r="AC546" s="130" t="str">
        <f>IF(基本情報登録!$D$10="","",IF(基本情報登録!$D$10='登録データ（男）'!F546,1,0))</f>
        <v/>
      </c>
      <c r="AD546" s="130"/>
    </row>
    <row r="547" spans="1:30" ht="13.5">
      <c r="A547" s="189">
        <v>545</v>
      </c>
      <c r="B547" s="189" t="s">
        <v>3345</v>
      </c>
      <c r="C547" s="189" t="s">
        <v>3346</v>
      </c>
      <c r="D547" s="189" t="s">
        <v>349</v>
      </c>
      <c r="E547" s="189">
        <v>46</v>
      </c>
      <c r="F547" s="189" t="s">
        <v>4001</v>
      </c>
      <c r="G547" s="189" t="s">
        <v>435</v>
      </c>
      <c r="H547" s="189" t="s">
        <v>4075</v>
      </c>
      <c r="I547" s="189" t="s">
        <v>4975</v>
      </c>
      <c r="J547" s="189" t="s">
        <v>4997</v>
      </c>
      <c r="K547" s="189" t="s">
        <v>2004</v>
      </c>
      <c r="L547" s="189" t="s">
        <v>2005</v>
      </c>
      <c r="M547" s="130"/>
      <c r="N547" s="130"/>
      <c r="O547" s="157"/>
      <c r="P547" s="130"/>
      <c r="Q547" s="130"/>
      <c r="R547" s="130"/>
      <c r="S547" s="136"/>
      <c r="T547" s="137"/>
      <c r="U547" s="136"/>
      <c r="V547" s="130"/>
      <c r="W547" s="130"/>
      <c r="X547" s="137"/>
      <c r="Y547" s="130"/>
      <c r="Z547" s="130"/>
      <c r="AA547" s="130"/>
      <c r="AB547" s="130"/>
      <c r="AC547" s="130" t="str">
        <f>IF(基本情報登録!$D$10="","",IF(基本情報登録!$D$10='登録データ（男）'!F547,1,0))</f>
        <v/>
      </c>
      <c r="AD547" s="130"/>
    </row>
    <row r="548" spans="1:30" ht="13.5">
      <c r="A548" s="189">
        <v>546</v>
      </c>
      <c r="B548" s="189" t="s">
        <v>2373</v>
      </c>
      <c r="C548" s="189" t="s">
        <v>2374</v>
      </c>
      <c r="D548" s="189" t="s">
        <v>1265</v>
      </c>
      <c r="E548" s="189">
        <v>39</v>
      </c>
      <c r="F548" s="189" t="s">
        <v>51</v>
      </c>
      <c r="G548" s="189" t="s">
        <v>343</v>
      </c>
      <c r="H548" s="189" t="s">
        <v>2375</v>
      </c>
      <c r="I548" s="189" t="s">
        <v>4569</v>
      </c>
      <c r="J548" s="189" t="s">
        <v>4778</v>
      </c>
      <c r="K548" s="189" t="s">
        <v>2004</v>
      </c>
      <c r="L548" s="189" t="s">
        <v>2005</v>
      </c>
      <c r="M548" s="130"/>
      <c r="N548" s="130"/>
      <c r="O548" s="157"/>
      <c r="P548" s="130"/>
      <c r="Q548" s="130"/>
      <c r="R548" s="130"/>
      <c r="S548" s="136"/>
      <c r="T548" s="137"/>
      <c r="U548" s="136"/>
      <c r="V548" s="130"/>
      <c r="W548" s="130"/>
      <c r="X548" s="137"/>
      <c r="Y548" s="130"/>
      <c r="Z548" s="130"/>
      <c r="AA548" s="130"/>
      <c r="AB548" s="130"/>
      <c r="AC548" s="130" t="str">
        <f>IF(基本情報登録!$D$10="","",IF(基本情報登録!$D$10='登録データ（男）'!F548,1,0))</f>
        <v/>
      </c>
      <c r="AD548" s="130"/>
    </row>
    <row r="549" spans="1:30" ht="13.5">
      <c r="A549" s="189">
        <v>547</v>
      </c>
      <c r="B549" s="189" t="s">
        <v>2376</v>
      </c>
      <c r="C549" s="189" t="s">
        <v>2377</v>
      </c>
      <c r="D549" s="189" t="s">
        <v>374</v>
      </c>
      <c r="E549" s="189">
        <v>45</v>
      </c>
      <c r="F549" s="189" t="s">
        <v>51</v>
      </c>
      <c r="G549" s="189" t="s">
        <v>343</v>
      </c>
      <c r="H549" s="189" t="s">
        <v>1190</v>
      </c>
      <c r="I549" s="189" t="s">
        <v>4531</v>
      </c>
      <c r="J549" s="189" t="s">
        <v>4510</v>
      </c>
      <c r="K549" s="189" t="s">
        <v>2004</v>
      </c>
      <c r="L549" s="189" t="s">
        <v>2005</v>
      </c>
      <c r="M549" s="130"/>
      <c r="N549" s="130"/>
      <c r="O549" s="157"/>
      <c r="P549" s="130"/>
      <c r="Q549" s="130"/>
      <c r="R549" s="130"/>
      <c r="S549" s="136"/>
      <c r="T549" s="137"/>
      <c r="U549" s="136"/>
      <c r="V549" s="130"/>
      <c r="W549" s="130"/>
      <c r="X549" s="137"/>
      <c r="Y549" s="130"/>
      <c r="Z549" s="130"/>
      <c r="AA549" s="130"/>
      <c r="AB549" s="130"/>
      <c r="AC549" s="130" t="str">
        <f>IF(基本情報登録!$D$10="","",IF(基本情報登録!$D$10='登録データ（男）'!F549,1,0))</f>
        <v/>
      </c>
      <c r="AD549" s="130"/>
    </row>
    <row r="550" spans="1:30" ht="13.5">
      <c r="A550" s="189">
        <v>548</v>
      </c>
      <c r="B550" s="189" t="s">
        <v>919</v>
      </c>
      <c r="C550" s="189" t="s">
        <v>920</v>
      </c>
      <c r="D550" s="189" t="s">
        <v>374</v>
      </c>
      <c r="E550" s="189">
        <v>45</v>
      </c>
      <c r="F550" s="189" t="s">
        <v>55</v>
      </c>
      <c r="G550" s="189" t="s">
        <v>4076</v>
      </c>
      <c r="H550" s="189" t="s">
        <v>921</v>
      </c>
      <c r="I550" s="189" t="s">
        <v>4998</v>
      </c>
      <c r="J550" s="189" t="s">
        <v>4659</v>
      </c>
      <c r="K550" s="189" t="s">
        <v>2004</v>
      </c>
      <c r="L550" s="189" t="s">
        <v>2005</v>
      </c>
      <c r="M550" s="130"/>
      <c r="N550" s="130"/>
      <c r="O550" s="157"/>
      <c r="P550" s="130"/>
      <c r="Q550" s="130"/>
      <c r="R550" s="130"/>
      <c r="S550" s="136"/>
      <c r="T550" s="137"/>
      <c r="U550" s="136"/>
      <c r="V550" s="130"/>
      <c r="W550" s="130"/>
      <c r="X550" s="137"/>
      <c r="Y550" s="130"/>
      <c r="Z550" s="130"/>
      <c r="AA550" s="130"/>
      <c r="AB550" s="130"/>
      <c r="AC550" s="130" t="str">
        <f>IF(基本情報登録!$D$10="","",IF(基本情報登録!$D$10='登録データ（男）'!F550,1,0))</f>
        <v/>
      </c>
      <c r="AD550" s="130"/>
    </row>
    <row r="551" spans="1:30" ht="13.5">
      <c r="A551" s="189">
        <v>549</v>
      </c>
      <c r="B551" s="189" t="s">
        <v>917</v>
      </c>
      <c r="C551" s="189" t="s">
        <v>918</v>
      </c>
      <c r="D551" s="189" t="s">
        <v>465</v>
      </c>
      <c r="E551" s="189">
        <v>34</v>
      </c>
      <c r="F551" s="189" t="s">
        <v>55</v>
      </c>
      <c r="G551" s="189" t="s">
        <v>4076</v>
      </c>
      <c r="H551" s="189" t="s">
        <v>531</v>
      </c>
      <c r="I551" s="189" t="s">
        <v>4999</v>
      </c>
      <c r="J551" s="189" t="s">
        <v>5000</v>
      </c>
      <c r="K551" s="189" t="s">
        <v>2004</v>
      </c>
      <c r="L551" s="189" t="s">
        <v>2005</v>
      </c>
      <c r="M551" s="130"/>
      <c r="N551" s="130"/>
      <c r="O551" s="157"/>
      <c r="P551" s="130"/>
      <c r="Q551" s="130"/>
      <c r="R551" s="130"/>
      <c r="S551" s="136"/>
      <c r="T551" s="137"/>
      <c r="U551" s="136"/>
      <c r="V551" s="130"/>
      <c r="W551" s="130"/>
      <c r="X551" s="137"/>
      <c r="Y551" s="130"/>
      <c r="Z551" s="130"/>
      <c r="AA551" s="130"/>
      <c r="AB551" s="130"/>
      <c r="AC551" s="130" t="str">
        <f>IF(基本情報登録!$D$10="","",IF(基本情報登録!$D$10='登録データ（男）'!F551,1,0))</f>
        <v/>
      </c>
      <c r="AD551" s="130"/>
    </row>
    <row r="552" spans="1:30" ht="13.5">
      <c r="A552" s="189">
        <v>550</v>
      </c>
      <c r="B552" s="189" t="s">
        <v>914</v>
      </c>
      <c r="C552" s="189" t="s">
        <v>915</v>
      </c>
      <c r="D552" s="189" t="s">
        <v>336</v>
      </c>
      <c r="E552" s="189">
        <v>42</v>
      </c>
      <c r="F552" s="189" t="s">
        <v>55</v>
      </c>
      <c r="G552" s="189" t="s">
        <v>4076</v>
      </c>
      <c r="H552" s="189" t="s">
        <v>916</v>
      </c>
      <c r="I552" s="189" t="s">
        <v>5001</v>
      </c>
      <c r="J552" s="189" t="s">
        <v>5002</v>
      </c>
      <c r="K552" s="189" t="s">
        <v>2004</v>
      </c>
      <c r="L552" s="189" t="s">
        <v>2005</v>
      </c>
      <c r="M552" s="130"/>
      <c r="N552" s="130"/>
      <c r="O552" s="157"/>
      <c r="P552" s="130"/>
      <c r="Q552" s="130"/>
      <c r="R552" s="130"/>
      <c r="S552" s="136"/>
      <c r="T552" s="137"/>
      <c r="U552" s="136"/>
      <c r="V552" s="130"/>
      <c r="W552" s="130"/>
      <c r="X552" s="137"/>
      <c r="Y552" s="130"/>
      <c r="Z552" s="130"/>
      <c r="AA552" s="130"/>
      <c r="AB552" s="130"/>
      <c r="AC552" s="130" t="str">
        <f>IF(基本情報登録!$D$10="","",IF(基本情報登録!$D$10='登録データ（男）'!F552,1,0))</f>
        <v/>
      </c>
      <c r="AD552" s="130"/>
    </row>
    <row r="553" spans="1:30" ht="13.5">
      <c r="A553" s="189">
        <v>551</v>
      </c>
      <c r="B553" s="189" t="s">
        <v>1338</v>
      </c>
      <c r="C553" s="189" t="s">
        <v>1339</v>
      </c>
      <c r="D553" s="189" t="s">
        <v>374</v>
      </c>
      <c r="E553" s="189">
        <v>45</v>
      </c>
      <c r="F553" s="189" t="s">
        <v>55</v>
      </c>
      <c r="G553" s="189" t="s">
        <v>4077</v>
      </c>
      <c r="H553" s="189" t="s">
        <v>1174</v>
      </c>
      <c r="I553" s="189" t="s">
        <v>4313</v>
      </c>
      <c r="J553" s="189" t="s">
        <v>5003</v>
      </c>
      <c r="K553" s="189" t="s">
        <v>2004</v>
      </c>
      <c r="L553" s="189" t="s">
        <v>2005</v>
      </c>
      <c r="M553" s="130"/>
      <c r="N553" s="130"/>
      <c r="O553" s="157"/>
      <c r="P553" s="130"/>
      <c r="Q553" s="130"/>
      <c r="R553" s="130"/>
      <c r="S553" s="136"/>
      <c r="T553" s="137"/>
      <c r="U553" s="136"/>
      <c r="V553" s="130"/>
      <c r="W553" s="130"/>
      <c r="X553" s="137"/>
      <c r="Y553" s="130"/>
      <c r="Z553" s="130"/>
      <c r="AA553" s="130"/>
      <c r="AB553" s="130"/>
      <c r="AC553" s="130" t="str">
        <f>IF(基本情報登録!$D$10="","",IF(基本情報登録!$D$10='登録データ（男）'!F553,1,0))</f>
        <v/>
      </c>
      <c r="AD553" s="130"/>
    </row>
    <row r="554" spans="1:30" ht="13.5">
      <c r="A554" s="189">
        <v>552</v>
      </c>
      <c r="B554" s="189" t="s">
        <v>3347</v>
      </c>
      <c r="C554" s="189" t="s">
        <v>1340</v>
      </c>
      <c r="D554" s="189" t="s">
        <v>374</v>
      </c>
      <c r="E554" s="189">
        <v>45</v>
      </c>
      <c r="F554" s="189" t="s">
        <v>55</v>
      </c>
      <c r="G554" s="189" t="s">
        <v>4077</v>
      </c>
      <c r="H554" s="189" t="s">
        <v>1341</v>
      </c>
      <c r="I554" s="189" t="s">
        <v>4814</v>
      </c>
      <c r="J554" s="189" t="s">
        <v>4606</v>
      </c>
      <c r="K554" s="189" t="s">
        <v>2004</v>
      </c>
      <c r="L554" s="189" t="s">
        <v>2005</v>
      </c>
      <c r="M554" s="130"/>
      <c r="N554" s="130"/>
      <c r="O554" s="157"/>
      <c r="P554" s="130"/>
      <c r="Q554" s="130"/>
      <c r="R554" s="130"/>
      <c r="S554" s="136"/>
      <c r="T554" s="137"/>
      <c r="U554" s="136"/>
      <c r="V554" s="130"/>
      <c r="W554" s="130"/>
      <c r="X554" s="137"/>
      <c r="Y554" s="130"/>
      <c r="Z554" s="130"/>
      <c r="AA554" s="130"/>
      <c r="AB554" s="130"/>
      <c r="AC554" s="130" t="str">
        <f>IF(基本情報登録!$D$10="","",IF(基本情報登録!$D$10='登録データ（男）'!F554,1,0))</f>
        <v/>
      </c>
      <c r="AD554" s="130"/>
    </row>
    <row r="555" spans="1:30" ht="13.5">
      <c r="A555" s="189">
        <v>553</v>
      </c>
      <c r="B555" s="189" t="s">
        <v>1342</v>
      </c>
      <c r="C555" s="189" t="s">
        <v>1343</v>
      </c>
      <c r="D555" s="189" t="s">
        <v>334</v>
      </c>
      <c r="E555" s="189">
        <v>40</v>
      </c>
      <c r="F555" s="189" t="s">
        <v>55</v>
      </c>
      <c r="G555" s="189" t="s">
        <v>4077</v>
      </c>
      <c r="H555" s="189" t="s">
        <v>1344</v>
      </c>
      <c r="I555" s="189" t="s">
        <v>4879</v>
      </c>
      <c r="J555" s="189" t="s">
        <v>4804</v>
      </c>
      <c r="K555" s="189" t="s">
        <v>2004</v>
      </c>
      <c r="L555" s="189" t="s">
        <v>2005</v>
      </c>
      <c r="M555" s="130"/>
      <c r="N555" s="130"/>
      <c r="O555" s="157"/>
      <c r="P555" s="130"/>
      <c r="Q555" s="130"/>
      <c r="R555" s="130"/>
      <c r="S555" s="136"/>
      <c r="T555" s="137"/>
      <c r="U555" s="136"/>
      <c r="V555" s="130"/>
      <c r="W555" s="130"/>
      <c r="X555" s="137"/>
      <c r="Y555" s="130"/>
      <c r="Z555" s="130"/>
      <c r="AA555" s="130"/>
      <c r="AB555" s="130"/>
      <c r="AC555" s="130" t="str">
        <f>IF(基本情報登録!$D$10="","",IF(基本情報登録!$D$10='登録データ（男）'!F555,1,0))</f>
        <v/>
      </c>
      <c r="AD555" s="130"/>
    </row>
    <row r="556" spans="1:30" ht="13.5">
      <c r="A556" s="189">
        <v>554</v>
      </c>
      <c r="B556" s="189" t="s">
        <v>2091</v>
      </c>
      <c r="C556" s="189" t="s">
        <v>1345</v>
      </c>
      <c r="D556" s="189" t="s">
        <v>354</v>
      </c>
      <c r="E556" s="189">
        <v>41</v>
      </c>
      <c r="F556" s="189" t="s">
        <v>55</v>
      </c>
      <c r="G556" s="189" t="s">
        <v>4077</v>
      </c>
      <c r="H556" s="189" t="s">
        <v>636</v>
      </c>
      <c r="I556" s="189" t="s">
        <v>5004</v>
      </c>
      <c r="J556" s="189" t="s">
        <v>5005</v>
      </c>
      <c r="K556" s="189" t="s">
        <v>2004</v>
      </c>
      <c r="L556" s="189" t="s">
        <v>2005</v>
      </c>
      <c r="M556" s="130"/>
      <c r="N556" s="130"/>
      <c r="O556" s="157"/>
      <c r="P556" s="130"/>
      <c r="Q556" s="130"/>
      <c r="R556" s="130"/>
      <c r="S556" s="136"/>
      <c r="T556" s="137"/>
      <c r="U556" s="136"/>
      <c r="V556" s="130"/>
      <c r="W556" s="130"/>
      <c r="X556" s="137"/>
      <c r="Y556" s="130"/>
      <c r="Z556" s="130"/>
      <c r="AA556" s="130"/>
      <c r="AB556" s="130"/>
      <c r="AC556" s="130" t="str">
        <f>IF(基本情報登録!$D$10="","",IF(基本情報登録!$D$10='登録データ（男）'!F556,1,0))</f>
        <v/>
      </c>
      <c r="AD556" s="130"/>
    </row>
    <row r="557" spans="1:30" ht="13.5">
      <c r="A557" s="189">
        <v>555</v>
      </c>
      <c r="B557" s="189" t="s">
        <v>2542</v>
      </c>
      <c r="C557" s="189" t="s">
        <v>2543</v>
      </c>
      <c r="D557" s="189" t="s">
        <v>334</v>
      </c>
      <c r="E557" s="189">
        <v>40</v>
      </c>
      <c r="F557" s="189" t="s">
        <v>55</v>
      </c>
      <c r="G557" s="189" t="s">
        <v>4078</v>
      </c>
      <c r="H557" s="189" t="s">
        <v>2251</v>
      </c>
      <c r="I557" s="189" t="s">
        <v>4683</v>
      </c>
      <c r="J557" s="189" t="s">
        <v>5006</v>
      </c>
      <c r="K557" s="189" t="s">
        <v>2004</v>
      </c>
      <c r="L557" s="189" t="s">
        <v>2005</v>
      </c>
      <c r="M557" s="130"/>
      <c r="N557" s="130"/>
      <c r="O557" s="157"/>
      <c r="P557" s="130"/>
      <c r="Q557" s="130"/>
      <c r="R557" s="130"/>
      <c r="S557" s="136"/>
      <c r="T557" s="137"/>
      <c r="U557" s="136"/>
      <c r="V557" s="130"/>
      <c r="W557" s="130"/>
      <c r="X557" s="137"/>
      <c r="Y557" s="130"/>
      <c r="Z557" s="130"/>
      <c r="AA557" s="130"/>
      <c r="AB557" s="130"/>
      <c r="AC557" s="130" t="str">
        <f>IF(基本情報登録!$D$10="","",IF(基本情報登録!$D$10='登録データ（男）'!F557,1,0))</f>
        <v/>
      </c>
      <c r="AD557" s="130"/>
    </row>
    <row r="558" spans="1:30" ht="13.5">
      <c r="A558" s="189">
        <v>556</v>
      </c>
      <c r="B558" s="189" t="s">
        <v>2539</v>
      </c>
      <c r="C558" s="189" t="s">
        <v>2540</v>
      </c>
      <c r="D558" s="189" t="s">
        <v>374</v>
      </c>
      <c r="E558" s="189">
        <v>45</v>
      </c>
      <c r="F558" s="189" t="s">
        <v>55</v>
      </c>
      <c r="G558" s="189" t="s">
        <v>4078</v>
      </c>
      <c r="H558" s="189" t="s">
        <v>2541</v>
      </c>
      <c r="I558" s="189" t="s">
        <v>4415</v>
      </c>
      <c r="J558" s="189" t="s">
        <v>4906</v>
      </c>
      <c r="K558" s="189" t="s">
        <v>2004</v>
      </c>
      <c r="L558" s="189" t="s">
        <v>2005</v>
      </c>
      <c r="M558" s="130"/>
      <c r="N558" s="130"/>
      <c r="O558" s="157"/>
      <c r="P558" s="130"/>
      <c r="Q558" s="130"/>
      <c r="R558" s="130"/>
      <c r="S558" s="136"/>
      <c r="T558" s="137"/>
      <c r="U558" s="136"/>
      <c r="V558" s="130"/>
      <c r="W558" s="130"/>
      <c r="X558" s="137"/>
      <c r="Y558" s="130"/>
      <c r="Z558" s="130"/>
      <c r="AA558" s="130"/>
      <c r="AB558" s="130"/>
      <c r="AC558" s="130" t="str">
        <f>IF(基本情報登録!$D$10="","",IF(基本情報登録!$D$10='登録データ（男）'!F558,1,0))</f>
        <v/>
      </c>
      <c r="AD558" s="130"/>
    </row>
    <row r="559" spans="1:30" ht="13.5">
      <c r="A559" s="189">
        <v>557</v>
      </c>
      <c r="B559" s="189" t="s">
        <v>862</v>
      </c>
      <c r="C559" s="189" t="s">
        <v>863</v>
      </c>
      <c r="D559" s="189" t="s">
        <v>487</v>
      </c>
      <c r="E559" s="189">
        <v>14</v>
      </c>
      <c r="F559" s="189" t="s">
        <v>59</v>
      </c>
      <c r="G559" s="189" t="s">
        <v>501</v>
      </c>
      <c r="H559" s="189" t="s">
        <v>404</v>
      </c>
      <c r="I559" s="189" t="s">
        <v>4391</v>
      </c>
      <c r="J559" s="189" t="s">
        <v>4428</v>
      </c>
      <c r="K559" s="189" t="s">
        <v>2004</v>
      </c>
      <c r="L559" s="189" t="s">
        <v>2005</v>
      </c>
      <c r="M559" s="130"/>
      <c r="N559" s="130"/>
      <c r="O559" s="157"/>
      <c r="P559" s="130"/>
      <c r="Q559" s="130"/>
      <c r="R559" s="130"/>
      <c r="S559" s="136"/>
      <c r="T559" s="137"/>
      <c r="U559" s="136"/>
      <c r="V559" s="130"/>
      <c r="W559" s="130"/>
      <c r="X559" s="137"/>
      <c r="Y559" s="130"/>
      <c r="Z559" s="130"/>
      <c r="AA559" s="130"/>
      <c r="AB559" s="130"/>
      <c r="AC559" s="130" t="str">
        <f>IF(基本情報登録!$D$10="","",IF(基本情報登録!$D$10='登録データ（男）'!F559,1,0))</f>
        <v/>
      </c>
      <c r="AD559" s="130"/>
    </row>
    <row r="560" spans="1:30" ht="13.5">
      <c r="A560" s="189">
        <v>558</v>
      </c>
      <c r="B560" s="189" t="s">
        <v>3348</v>
      </c>
      <c r="C560" s="189" t="s">
        <v>3349</v>
      </c>
      <c r="D560" s="189" t="s">
        <v>347</v>
      </c>
      <c r="E560" s="189">
        <v>43</v>
      </c>
      <c r="F560" s="189" t="s">
        <v>59</v>
      </c>
      <c r="G560" s="189" t="s">
        <v>435</v>
      </c>
      <c r="H560" s="189" t="s">
        <v>4050</v>
      </c>
      <c r="I560" s="189" t="s">
        <v>4660</v>
      </c>
      <c r="J560" s="189" t="s">
        <v>4453</v>
      </c>
      <c r="K560" s="189" t="s">
        <v>2004</v>
      </c>
      <c r="L560" s="189" t="s">
        <v>2005</v>
      </c>
      <c r="M560" s="130"/>
      <c r="N560" s="130"/>
      <c r="O560" s="157"/>
      <c r="P560" s="130"/>
      <c r="Q560" s="130"/>
      <c r="R560" s="130"/>
      <c r="S560" s="136"/>
      <c r="T560" s="137"/>
      <c r="U560" s="136"/>
      <c r="V560" s="130"/>
      <c r="W560" s="130"/>
      <c r="X560" s="137"/>
      <c r="Y560" s="130"/>
      <c r="Z560" s="130"/>
      <c r="AA560" s="130"/>
      <c r="AB560" s="130"/>
      <c r="AC560" s="130" t="str">
        <f>IF(基本情報登録!$D$10="","",IF(基本情報登録!$D$10='登録データ（男）'!F560,1,0))</f>
        <v/>
      </c>
      <c r="AD560" s="130"/>
    </row>
    <row r="561" spans="1:30" ht="13.5">
      <c r="A561" s="189">
        <v>559</v>
      </c>
      <c r="B561" s="189" t="s">
        <v>3350</v>
      </c>
      <c r="C561" s="189" t="s">
        <v>3351</v>
      </c>
      <c r="D561" s="189" t="s">
        <v>465</v>
      </c>
      <c r="E561" s="189">
        <v>34</v>
      </c>
      <c r="F561" s="189" t="s">
        <v>59</v>
      </c>
      <c r="G561" s="189" t="s">
        <v>435</v>
      </c>
      <c r="H561" s="189" t="s">
        <v>4079</v>
      </c>
      <c r="I561" s="189" t="s">
        <v>5007</v>
      </c>
      <c r="J561" s="189" t="s">
        <v>4420</v>
      </c>
      <c r="K561" s="189" t="s">
        <v>2004</v>
      </c>
      <c r="L561" s="189" t="s">
        <v>2005</v>
      </c>
      <c r="M561" s="130"/>
      <c r="N561" s="130"/>
      <c r="O561" s="157"/>
      <c r="P561" s="130"/>
      <c r="Q561" s="130"/>
      <c r="R561" s="130"/>
      <c r="S561" s="136"/>
      <c r="T561" s="137"/>
      <c r="U561" s="136"/>
      <c r="V561" s="130"/>
      <c r="W561" s="130"/>
      <c r="X561" s="137"/>
      <c r="Y561" s="130"/>
      <c r="Z561" s="130"/>
      <c r="AA561" s="130"/>
      <c r="AB561" s="130"/>
      <c r="AC561" s="130" t="str">
        <f>IF(基本情報登録!$D$10="","",IF(基本情報登録!$D$10='登録データ（男）'!F561,1,0))</f>
        <v/>
      </c>
      <c r="AD561" s="130"/>
    </row>
    <row r="562" spans="1:30" ht="13.5">
      <c r="A562" s="189">
        <v>560</v>
      </c>
      <c r="B562" s="189" t="s">
        <v>3352</v>
      </c>
      <c r="C562" s="189" t="s">
        <v>3353</v>
      </c>
      <c r="D562" s="189" t="s">
        <v>489</v>
      </c>
      <c r="E562" s="189">
        <v>33</v>
      </c>
      <c r="F562" s="189" t="s">
        <v>59</v>
      </c>
      <c r="G562" s="189" t="s">
        <v>435</v>
      </c>
      <c r="H562" s="189" t="s">
        <v>4080</v>
      </c>
      <c r="I562" s="189" t="s">
        <v>5008</v>
      </c>
      <c r="J562" s="189" t="s">
        <v>5009</v>
      </c>
      <c r="K562" s="189" t="s">
        <v>2004</v>
      </c>
      <c r="L562" s="189" t="s">
        <v>2005</v>
      </c>
      <c r="M562" s="130"/>
      <c r="N562" s="130"/>
      <c r="O562" s="157"/>
      <c r="P562" s="130"/>
      <c r="Q562" s="130"/>
      <c r="R562" s="130"/>
      <c r="S562" s="136"/>
      <c r="T562" s="137"/>
      <c r="U562" s="136"/>
      <c r="V562" s="130"/>
      <c r="W562" s="130"/>
      <c r="X562" s="137"/>
      <c r="Y562" s="130"/>
      <c r="Z562" s="130"/>
      <c r="AA562" s="130"/>
      <c r="AB562" s="130"/>
      <c r="AC562" s="130" t="str">
        <f>IF(基本情報登録!$D$10="","",IF(基本情報登録!$D$10='登録データ（男）'!F562,1,0))</f>
        <v/>
      </c>
      <c r="AD562" s="130"/>
    </row>
    <row r="563" spans="1:30" ht="13.5">
      <c r="A563" s="189">
        <v>561</v>
      </c>
      <c r="B563" s="189" t="s">
        <v>2185</v>
      </c>
      <c r="C563" s="189" t="s">
        <v>1226</v>
      </c>
      <c r="D563" s="189" t="s">
        <v>354</v>
      </c>
      <c r="E563" s="189">
        <v>41</v>
      </c>
      <c r="F563" s="189" t="s">
        <v>20</v>
      </c>
      <c r="G563" s="189" t="s">
        <v>343</v>
      </c>
      <c r="H563" s="189" t="s">
        <v>1094</v>
      </c>
      <c r="I563" s="189" t="s">
        <v>4777</v>
      </c>
      <c r="J563" s="189" t="s">
        <v>5010</v>
      </c>
      <c r="K563" s="189" t="s">
        <v>2004</v>
      </c>
      <c r="L563" s="189" t="s">
        <v>2005</v>
      </c>
      <c r="M563" s="130"/>
      <c r="N563" s="130"/>
      <c r="O563" s="157"/>
      <c r="P563" s="130"/>
      <c r="Q563" s="130"/>
      <c r="R563" s="130"/>
      <c r="S563" s="136"/>
      <c r="T563" s="137"/>
      <c r="U563" s="136"/>
      <c r="V563" s="130"/>
      <c r="W563" s="130"/>
      <c r="X563" s="137"/>
      <c r="Y563" s="130"/>
      <c r="Z563" s="130"/>
      <c r="AA563" s="130"/>
      <c r="AB563" s="130"/>
      <c r="AC563" s="130" t="str">
        <f>IF(基本情報登録!$D$10="","",IF(基本情報登録!$D$10='登録データ（男）'!F563,1,0))</f>
        <v/>
      </c>
      <c r="AD563" s="130"/>
    </row>
    <row r="564" spans="1:30" ht="13.5">
      <c r="A564" s="189">
        <v>562</v>
      </c>
      <c r="B564" s="189" t="s">
        <v>2186</v>
      </c>
      <c r="C564" s="189" t="s">
        <v>2187</v>
      </c>
      <c r="D564" s="189" t="s">
        <v>648</v>
      </c>
      <c r="E564" s="189">
        <v>38</v>
      </c>
      <c r="F564" s="189" t="s">
        <v>20</v>
      </c>
      <c r="G564" s="189" t="s">
        <v>343</v>
      </c>
      <c r="H564" s="189" t="s">
        <v>2188</v>
      </c>
      <c r="I564" s="189" t="s">
        <v>4346</v>
      </c>
      <c r="J564" s="189" t="s">
        <v>4345</v>
      </c>
      <c r="K564" s="189" t="s">
        <v>2004</v>
      </c>
      <c r="L564" s="189" t="s">
        <v>2005</v>
      </c>
      <c r="M564" s="130"/>
      <c r="N564" s="130"/>
      <c r="O564" s="157"/>
      <c r="P564" s="130"/>
      <c r="Q564" s="130"/>
      <c r="R564" s="130"/>
      <c r="S564" s="136"/>
      <c r="T564" s="137"/>
      <c r="U564" s="136"/>
      <c r="V564" s="130"/>
      <c r="W564" s="130"/>
      <c r="X564" s="137"/>
      <c r="Y564" s="130"/>
      <c r="Z564" s="130"/>
      <c r="AA564" s="130"/>
      <c r="AB564" s="130"/>
      <c r="AC564" s="130" t="str">
        <f>IF(基本情報登録!$D$10="","",IF(基本情報登録!$D$10='登録データ（男）'!F564,1,0))</f>
        <v/>
      </c>
      <c r="AD564" s="130"/>
    </row>
    <row r="565" spans="1:30" ht="13.5">
      <c r="A565" s="189">
        <v>563</v>
      </c>
      <c r="B565" s="189" t="s">
        <v>1220</v>
      </c>
      <c r="C565" s="189" t="s">
        <v>1221</v>
      </c>
      <c r="D565" s="189" t="s">
        <v>334</v>
      </c>
      <c r="E565" s="189">
        <v>40</v>
      </c>
      <c r="F565" s="189" t="s">
        <v>20</v>
      </c>
      <c r="G565" s="189" t="s">
        <v>343</v>
      </c>
      <c r="H565" s="189" t="s">
        <v>1222</v>
      </c>
      <c r="I565" s="189" t="s">
        <v>5011</v>
      </c>
      <c r="J565" s="189" t="s">
        <v>4340</v>
      </c>
      <c r="K565" s="189" t="s">
        <v>2004</v>
      </c>
      <c r="L565" s="189" t="s">
        <v>2005</v>
      </c>
      <c r="M565" s="130"/>
      <c r="N565" s="130"/>
      <c r="O565" s="157"/>
      <c r="P565" s="130"/>
      <c r="Q565" s="130"/>
      <c r="R565" s="130"/>
      <c r="S565" s="136"/>
      <c r="T565" s="137"/>
      <c r="U565" s="136"/>
      <c r="V565" s="130"/>
      <c r="W565" s="130"/>
      <c r="X565" s="137"/>
      <c r="Y565" s="130"/>
      <c r="Z565" s="130"/>
      <c r="AA565" s="130"/>
      <c r="AB565" s="130"/>
      <c r="AC565" s="130" t="str">
        <f>IF(基本情報登録!$D$10="","",IF(基本情報登録!$D$10='登録データ（男）'!F565,1,0))</f>
        <v/>
      </c>
      <c r="AD565" s="130"/>
    </row>
    <row r="566" spans="1:30" ht="13.5">
      <c r="A566" s="189">
        <v>564</v>
      </c>
      <c r="B566" s="189" t="s">
        <v>1429</v>
      </c>
      <c r="C566" s="189" t="s">
        <v>1430</v>
      </c>
      <c r="D566" s="189" t="s">
        <v>489</v>
      </c>
      <c r="E566" s="189">
        <v>33</v>
      </c>
      <c r="F566" s="189" t="s">
        <v>20</v>
      </c>
      <c r="G566" s="189" t="s">
        <v>343</v>
      </c>
      <c r="H566" s="189" t="s">
        <v>1405</v>
      </c>
      <c r="I566" s="189" t="s">
        <v>4745</v>
      </c>
      <c r="J566" s="189" t="s">
        <v>4750</v>
      </c>
      <c r="K566" s="189" t="s">
        <v>2004</v>
      </c>
      <c r="L566" s="189" t="s">
        <v>2005</v>
      </c>
      <c r="M566" s="130"/>
      <c r="N566" s="130"/>
      <c r="O566" s="157"/>
      <c r="P566" s="130"/>
      <c r="Q566" s="130"/>
      <c r="R566" s="130"/>
      <c r="S566" s="136"/>
      <c r="T566" s="137"/>
      <c r="U566" s="136"/>
      <c r="V566" s="130"/>
      <c r="W566" s="130"/>
      <c r="X566" s="137"/>
      <c r="Y566" s="130"/>
      <c r="Z566" s="130"/>
      <c r="AA566" s="130"/>
      <c r="AB566" s="130"/>
      <c r="AC566" s="130" t="str">
        <f>IF(基本情報登録!$D$10="","",IF(基本情報登録!$D$10='登録データ（男）'!F566,1,0))</f>
        <v/>
      </c>
      <c r="AD566" s="130"/>
    </row>
    <row r="567" spans="1:30" ht="13.5">
      <c r="A567" s="189">
        <v>565</v>
      </c>
      <c r="B567" s="189" t="s">
        <v>1223</v>
      </c>
      <c r="C567" s="189" t="s">
        <v>1224</v>
      </c>
      <c r="D567" s="189" t="s">
        <v>594</v>
      </c>
      <c r="E567" s="189">
        <v>28</v>
      </c>
      <c r="F567" s="189" t="s">
        <v>20</v>
      </c>
      <c r="G567" s="189" t="s">
        <v>343</v>
      </c>
      <c r="H567" s="189" t="s">
        <v>1225</v>
      </c>
      <c r="I567" s="189" t="s">
        <v>4662</v>
      </c>
      <c r="J567" s="189" t="s">
        <v>4659</v>
      </c>
      <c r="K567" s="189" t="s">
        <v>2004</v>
      </c>
      <c r="L567" s="189" t="s">
        <v>2005</v>
      </c>
      <c r="M567" s="130"/>
      <c r="N567" s="130"/>
      <c r="O567" s="157"/>
      <c r="P567" s="130"/>
      <c r="Q567" s="130"/>
      <c r="R567" s="130"/>
      <c r="S567" s="136"/>
      <c r="T567" s="137"/>
      <c r="U567" s="136"/>
      <c r="V567" s="130"/>
      <c r="W567" s="130"/>
      <c r="X567" s="137"/>
      <c r="Y567" s="130"/>
      <c r="Z567" s="130"/>
      <c r="AA567" s="130"/>
      <c r="AB567" s="130"/>
      <c r="AC567" s="130" t="str">
        <f>IF(基本情報登録!$D$10="","",IF(基本情報登録!$D$10='登録データ（男）'!F567,1,0))</f>
        <v/>
      </c>
      <c r="AD567" s="130"/>
    </row>
    <row r="568" spans="1:30" ht="13.5">
      <c r="A568" s="189">
        <v>566</v>
      </c>
      <c r="B568" s="189" t="s">
        <v>1431</v>
      </c>
      <c r="C568" s="189" t="s">
        <v>3354</v>
      </c>
      <c r="D568" s="189" t="s">
        <v>349</v>
      </c>
      <c r="E568" s="189">
        <v>46</v>
      </c>
      <c r="F568" s="189" t="s">
        <v>20</v>
      </c>
      <c r="G568" s="189" t="s">
        <v>343</v>
      </c>
      <c r="H568" s="189" t="s">
        <v>423</v>
      </c>
      <c r="I568" s="189" t="s">
        <v>4815</v>
      </c>
      <c r="J568" s="189" t="s">
        <v>4299</v>
      </c>
      <c r="K568" s="189" t="s">
        <v>2004</v>
      </c>
      <c r="L568" s="189" t="s">
        <v>2005</v>
      </c>
      <c r="M568" s="130"/>
      <c r="N568" s="130"/>
      <c r="O568" s="157"/>
      <c r="P568" s="130"/>
      <c r="Q568" s="130"/>
      <c r="R568" s="130"/>
      <c r="S568" s="136"/>
      <c r="T568" s="137"/>
      <c r="U568" s="136"/>
      <c r="V568" s="130"/>
      <c r="W568" s="130"/>
      <c r="X568" s="137"/>
      <c r="Y568" s="130"/>
      <c r="Z568" s="130"/>
      <c r="AA568" s="130"/>
      <c r="AB568" s="130"/>
      <c r="AC568" s="130" t="str">
        <f>IF(基本情報登録!$D$10="","",IF(基本情報登録!$D$10='登録データ（男）'!F568,1,0))</f>
        <v/>
      </c>
      <c r="AD568" s="130"/>
    </row>
    <row r="569" spans="1:30" ht="13.5">
      <c r="A569" s="189">
        <v>567</v>
      </c>
      <c r="B569" s="189" t="s">
        <v>642</v>
      </c>
      <c r="C569" s="189" t="s">
        <v>643</v>
      </c>
      <c r="D569" s="189" t="s">
        <v>489</v>
      </c>
      <c r="E569" s="189">
        <v>33</v>
      </c>
      <c r="F569" s="189" t="s">
        <v>20</v>
      </c>
      <c r="G569" s="189" t="s">
        <v>501</v>
      </c>
      <c r="H569" s="189" t="s">
        <v>644</v>
      </c>
      <c r="I569" s="189" t="s">
        <v>5012</v>
      </c>
      <c r="J569" s="189" t="s">
        <v>4490</v>
      </c>
      <c r="K569" s="189" t="s">
        <v>2004</v>
      </c>
      <c r="L569" s="189" t="s">
        <v>2005</v>
      </c>
      <c r="M569" s="130"/>
      <c r="N569" s="130"/>
      <c r="O569" s="157"/>
      <c r="P569" s="130"/>
      <c r="Q569" s="130"/>
      <c r="R569" s="130"/>
      <c r="S569" s="136"/>
      <c r="T569" s="137"/>
      <c r="U569" s="136"/>
      <c r="V569" s="130"/>
      <c r="W569" s="130"/>
      <c r="X569" s="137"/>
      <c r="Y569" s="130"/>
      <c r="Z569" s="130"/>
      <c r="AA569" s="130"/>
      <c r="AB569" s="130"/>
      <c r="AC569" s="130" t="str">
        <f>IF(基本情報登録!$D$10="","",IF(基本情報登録!$D$10='登録データ（男）'!F569,1,0))</f>
        <v/>
      </c>
      <c r="AD569" s="130"/>
    </row>
    <row r="570" spans="1:30" ht="13.5">
      <c r="A570" s="189">
        <v>568</v>
      </c>
      <c r="B570" s="189" t="s">
        <v>401</v>
      </c>
      <c r="C570" s="189" t="s">
        <v>402</v>
      </c>
      <c r="D570" s="189" t="s">
        <v>334</v>
      </c>
      <c r="E570" s="189">
        <v>40</v>
      </c>
      <c r="F570" s="189" t="s">
        <v>20</v>
      </c>
      <c r="G570" s="189" t="s">
        <v>335</v>
      </c>
      <c r="H570" s="189" t="s">
        <v>403</v>
      </c>
      <c r="I570" s="189" t="s">
        <v>5013</v>
      </c>
      <c r="J570" s="189" t="s">
        <v>4464</v>
      </c>
      <c r="K570" s="189" t="s">
        <v>2004</v>
      </c>
      <c r="L570" s="189" t="s">
        <v>2005</v>
      </c>
      <c r="M570" s="130"/>
      <c r="N570" s="130"/>
      <c r="O570" s="157"/>
      <c r="P570" s="130"/>
      <c r="Q570" s="130"/>
      <c r="R570" s="130"/>
      <c r="S570" s="136"/>
      <c r="T570" s="137"/>
      <c r="U570" s="136"/>
      <c r="V570" s="130"/>
      <c r="W570" s="130"/>
      <c r="X570" s="137"/>
      <c r="Y570" s="130"/>
      <c r="Z570" s="130"/>
      <c r="AA570" s="130"/>
      <c r="AB570" s="130"/>
      <c r="AC570" s="130" t="str">
        <f>IF(基本情報登録!$D$10="","",IF(基本情報登録!$D$10='登録データ（男）'!F570,1,0))</f>
        <v/>
      </c>
      <c r="AD570" s="130"/>
    </row>
    <row r="571" spans="1:30" ht="13.5">
      <c r="A571" s="189">
        <v>569</v>
      </c>
      <c r="B571" s="189" t="s">
        <v>651</v>
      </c>
      <c r="C571" s="189" t="s">
        <v>652</v>
      </c>
      <c r="D571" s="189" t="s">
        <v>653</v>
      </c>
      <c r="E571" s="189">
        <v>37</v>
      </c>
      <c r="F571" s="189" t="s">
        <v>20</v>
      </c>
      <c r="G571" s="189" t="s">
        <v>335</v>
      </c>
      <c r="H571" s="189" t="s">
        <v>654</v>
      </c>
      <c r="I571" s="189" t="s">
        <v>5014</v>
      </c>
      <c r="J571" s="189" t="s">
        <v>4665</v>
      </c>
      <c r="K571" s="189" t="s">
        <v>2004</v>
      </c>
      <c r="L571" s="189" t="s">
        <v>2005</v>
      </c>
      <c r="M571" s="130"/>
      <c r="N571" s="130"/>
      <c r="O571" s="157"/>
      <c r="P571" s="130"/>
      <c r="Q571" s="130"/>
      <c r="R571" s="130"/>
      <c r="S571" s="136"/>
      <c r="T571" s="137"/>
      <c r="U571" s="136"/>
      <c r="V571" s="130"/>
      <c r="W571" s="130"/>
      <c r="X571" s="137"/>
      <c r="Y571" s="130"/>
      <c r="Z571" s="130"/>
      <c r="AA571" s="130"/>
      <c r="AB571" s="130"/>
      <c r="AC571" s="130" t="str">
        <f>IF(基本情報登録!$D$10="","",IF(基本情報登録!$D$10='登録データ（男）'!F571,1,0))</f>
        <v/>
      </c>
      <c r="AD571" s="130"/>
    </row>
    <row r="572" spans="1:30" ht="13.5">
      <c r="A572" s="189">
        <v>570</v>
      </c>
      <c r="B572" s="189" t="s">
        <v>3355</v>
      </c>
      <c r="C572" s="189" t="s">
        <v>649</v>
      </c>
      <c r="D572" s="189" t="s">
        <v>465</v>
      </c>
      <c r="E572" s="189">
        <v>34</v>
      </c>
      <c r="F572" s="189" t="s">
        <v>20</v>
      </c>
      <c r="G572" s="189" t="s">
        <v>335</v>
      </c>
      <c r="H572" s="189" t="s">
        <v>650</v>
      </c>
      <c r="I572" s="189" t="s">
        <v>5015</v>
      </c>
      <c r="J572" s="189" t="s">
        <v>5016</v>
      </c>
      <c r="K572" s="189" t="s">
        <v>2004</v>
      </c>
      <c r="L572" s="189" t="s">
        <v>2005</v>
      </c>
      <c r="M572" s="130"/>
      <c r="N572" s="130"/>
      <c r="O572" s="157"/>
      <c r="P572" s="130"/>
      <c r="Q572" s="130"/>
      <c r="R572" s="130"/>
      <c r="S572" s="136"/>
      <c r="T572" s="137"/>
      <c r="U572" s="136"/>
      <c r="V572" s="130"/>
      <c r="W572" s="130"/>
      <c r="X572" s="137"/>
      <c r="Y572" s="130"/>
      <c r="Z572" s="130"/>
      <c r="AA572" s="130"/>
      <c r="AB572" s="130"/>
      <c r="AC572" s="130" t="str">
        <f>IF(基本情報登録!$D$10="","",IF(基本情報登録!$D$10='登録データ（男）'!F572,1,0))</f>
        <v/>
      </c>
      <c r="AD572" s="130"/>
    </row>
    <row r="573" spans="1:30" ht="13.5">
      <c r="A573" s="189">
        <v>571</v>
      </c>
      <c r="B573" s="189" t="s">
        <v>2437</v>
      </c>
      <c r="C573" s="189" t="s">
        <v>2438</v>
      </c>
      <c r="D573" s="189" t="s">
        <v>374</v>
      </c>
      <c r="E573" s="189">
        <v>45</v>
      </c>
      <c r="F573" s="189" t="s">
        <v>20</v>
      </c>
      <c r="G573" s="189" t="s">
        <v>350</v>
      </c>
      <c r="H573" s="189" t="s">
        <v>2439</v>
      </c>
      <c r="I573" s="189" t="s">
        <v>5017</v>
      </c>
      <c r="J573" s="189" t="s">
        <v>4634</v>
      </c>
      <c r="K573" s="189" t="s">
        <v>2004</v>
      </c>
      <c r="L573" s="189" t="s">
        <v>2005</v>
      </c>
      <c r="M573" s="130"/>
      <c r="N573" s="130"/>
      <c r="O573" s="157"/>
      <c r="P573" s="130"/>
      <c r="Q573" s="130"/>
      <c r="R573" s="130"/>
      <c r="S573" s="136"/>
      <c r="T573" s="137"/>
      <c r="U573" s="136"/>
      <c r="V573" s="130"/>
      <c r="W573" s="130"/>
      <c r="X573" s="137"/>
      <c r="Y573" s="130"/>
      <c r="Z573" s="130"/>
      <c r="AA573" s="130"/>
      <c r="AB573" s="130"/>
      <c r="AC573" s="130" t="str">
        <f>IF(基本情報登録!$D$10="","",IF(基本情報登録!$D$10='登録データ（男）'!F573,1,0))</f>
        <v/>
      </c>
      <c r="AD573" s="130"/>
    </row>
    <row r="574" spans="1:30" ht="13.5">
      <c r="A574" s="189">
        <v>572</v>
      </c>
      <c r="B574" s="189" t="s">
        <v>2781</v>
      </c>
      <c r="C574" s="189" t="s">
        <v>2782</v>
      </c>
      <c r="D574" s="189" t="s">
        <v>474</v>
      </c>
      <c r="E574" s="189">
        <v>27</v>
      </c>
      <c r="F574" s="189" t="s">
        <v>20</v>
      </c>
      <c r="G574" s="189" t="s">
        <v>350</v>
      </c>
      <c r="H574" s="189" t="s">
        <v>2783</v>
      </c>
      <c r="I574" s="189" t="s">
        <v>5018</v>
      </c>
      <c r="J574" s="189" t="s">
        <v>4700</v>
      </c>
      <c r="K574" s="189" t="s">
        <v>2004</v>
      </c>
      <c r="L574" s="189" t="s">
        <v>2005</v>
      </c>
      <c r="M574" s="130"/>
      <c r="N574" s="130"/>
      <c r="O574" s="157"/>
      <c r="P574" s="130"/>
      <c r="Q574" s="130"/>
      <c r="R574" s="130"/>
      <c r="S574" s="136"/>
      <c r="T574" s="137"/>
      <c r="U574" s="136"/>
      <c r="V574" s="130"/>
      <c r="W574" s="130"/>
      <c r="X574" s="137"/>
      <c r="Y574" s="130"/>
      <c r="Z574" s="130"/>
      <c r="AA574" s="130"/>
      <c r="AB574" s="130"/>
      <c r="AC574" s="130" t="str">
        <f>IF(基本情報登録!$D$10="","",IF(基本情報登録!$D$10='登録データ（男）'!F574,1,0))</f>
        <v/>
      </c>
      <c r="AD574" s="130"/>
    </row>
    <row r="575" spans="1:30" ht="13.5">
      <c r="A575" s="189">
        <v>573</v>
      </c>
      <c r="B575" s="189" t="s">
        <v>2779</v>
      </c>
      <c r="C575" s="189" t="s">
        <v>2780</v>
      </c>
      <c r="D575" s="189" t="s">
        <v>594</v>
      </c>
      <c r="E575" s="189">
        <v>28</v>
      </c>
      <c r="F575" s="189" t="s">
        <v>20</v>
      </c>
      <c r="G575" s="189" t="s">
        <v>350</v>
      </c>
      <c r="H575" s="189" t="s">
        <v>2564</v>
      </c>
      <c r="I575" s="189" t="s">
        <v>4278</v>
      </c>
      <c r="J575" s="189" t="s">
        <v>5019</v>
      </c>
      <c r="K575" s="189" t="s">
        <v>2004</v>
      </c>
      <c r="L575" s="189" t="s">
        <v>2005</v>
      </c>
      <c r="M575" s="130"/>
      <c r="N575" s="130"/>
      <c r="O575" s="157"/>
      <c r="P575" s="130"/>
      <c r="Q575" s="130"/>
      <c r="R575" s="130"/>
      <c r="S575" s="136"/>
      <c r="T575" s="137"/>
      <c r="U575" s="136"/>
      <c r="V575" s="130"/>
      <c r="W575" s="130"/>
      <c r="X575" s="137"/>
      <c r="Y575" s="130"/>
      <c r="Z575" s="130"/>
      <c r="AA575" s="130"/>
      <c r="AB575" s="130"/>
      <c r="AC575" s="130" t="str">
        <f>IF(基本情報登録!$D$10="","",IF(基本情報登録!$D$10='登録データ（男）'!F575,1,0))</f>
        <v/>
      </c>
      <c r="AD575" s="130"/>
    </row>
    <row r="576" spans="1:30" ht="13.5">
      <c r="A576" s="189">
        <v>574</v>
      </c>
      <c r="B576" s="189" t="s">
        <v>3356</v>
      </c>
      <c r="C576" s="189" t="s">
        <v>3357</v>
      </c>
      <c r="D576" s="189" t="s">
        <v>336</v>
      </c>
      <c r="E576" s="189">
        <v>42</v>
      </c>
      <c r="F576" s="189" t="s">
        <v>20</v>
      </c>
      <c r="G576" s="189" t="s">
        <v>501</v>
      </c>
      <c r="H576" s="189" t="s">
        <v>4081</v>
      </c>
      <c r="I576" s="189" t="s">
        <v>5020</v>
      </c>
      <c r="J576" s="189" t="s">
        <v>4908</v>
      </c>
      <c r="K576" s="189" t="s">
        <v>2004</v>
      </c>
      <c r="L576" s="189" t="s">
        <v>2005</v>
      </c>
      <c r="M576" s="130"/>
      <c r="N576" s="130"/>
      <c r="O576" s="157"/>
      <c r="P576" s="130"/>
      <c r="Q576" s="130"/>
      <c r="R576" s="130"/>
      <c r="S576" s="136"/>
      <c r="T576" s="137"/>
      <c r="U576" s="136"/>
      <c r="V576" s="130"/>
      <c r="W576" s="130"/>
      <c r="X576" s="137"/>
      <c r="Y576" s="130"/>
      <c r="Z576" s="130"/>
      <c r="AA576" s="130"/>
      <c r="AB576" s="130"/>
      <c r="AC576" s="130" t="str">
        <f>IF(基本情報登録!$D$10="","",IF(基本情報登録!$D$10='登録データ（男）'!F576,1,0))</f>
        <v/>
      </c>
      <c r="AD576" s="130"/>
    </row>
    <row r="577" spans="1:30" ht="13.5">
      <c r="A577" s="189">
        <v>575</v>
      </c>
      <c r="B577" s="189" t="s">
        <v>645</v>
      </c>
      <c r="C577" s="189" t="s">
        <v>646</v>
      </c>
      <c r="D577" s="189" t="s">
        <v>354</v>
      </c>
      <c r="E577" s="189">
        <v>41</v>
      </c>
      <c r="F577" s="189" t="s">
        <v>20</v>
      </c>
      <c r="G577" s="189" t="s">
        <v>386</v>
      </c>
      <c r="H577" s="189" t="s">
        <v>647</v>
      </c>
      <c r="I577" s="189" t="s">
        <v>5021</v>
      </c>
      <c r="J577" s="189" t="s">
        <v>5022</v>
      </c>
      <c r="K577" s="189" t="s">
        <v>2004</v>
      </c>
      <c r="L577" s="189" t="s">
        <v>2005</v>
      </c>
      <c r="M577" s="130"/>
      <c r="N577" s="130"/>
      <c r="O577" s="157"/>
      <c r="P577" s="130"/>
      <c r="Q577" s="130"/>
      <c r="R577" s="130"/>
      <c r="S577" s="136"/>
      <c r="T577" s="137"/>
      <c r="U577" s="136"/>
      <c r="V577" s="130"/>
      <c r="W577" s="130"/>
      <c r="X577" s="137"/>
      <c r="Y577" s="130"/>
      <c r="Z577" s="130"/>
      <c r="AA577" s="130"/>
      <c r="AB577" s="130"/>
      <c r="AC577" s="130" t="str">
        <f>IF(基本情報登録!$D$10="","",IF(基本情報登録!$D$10='登録データ（男）'!F577,1,0))</f>
        <v/>
      </c>
      <c r="AD577" s="130"/>
    </row>
    <row r="578" spans="1:30" ht="13.5">
      <c r="A578" s="189">
        <v>576</v>
      </c>
      <c r="B578" s="189" t="s">
        <v>657</v>
      </c>
      <c r="C578" s="189" t="s">
        <v>658</v>
      </c>
      <c r="D578" s="189" t="s">
        <v>334</v>
      </c>
      <c r="E578" s="189">
        <v>40</v>
      </c>
      <c r="F578" s="189" t="s">
        <v>20</v>
      </c>
      <c r="G578" s="189" t="s">
        <v>501</v>
      </c>
      <c r="H578" s="189" t="s">
        <v>344</v>
      </c>
      <c r="I578" s="189" t="s">
        <v>5023</v>
      </c>
      <c r="J578" s="189" t="s">
        <v>5024</v>
      </c>
      <c r="K578" s="189" t="s">
        <v>2004</v>
      </c>
      <c r="L578" s="189" t="s">
        <v>2005</v>
      </c>
      <c r="M578" s="130"/>
      <c r="N578" s="130"/>
      <c r="O578" s="157"/>
      <c r="P578" s="130"/>
      <c r="Q578" s="130"/>
      <c r="R578" s="130"/>
      <c r="S578" s="136"/>
      <c r="T578" s="137"/>
      <c r="U578" s="136"/>
      <c r="V578" s="130"/>
      <c r="W578" s="130"/>
      <c r="X578" s="137"/>
      <c r="Y578" s="130"/>
      <c r="Z578" s="130"/>
      <c r="AA578" s="130"/>
      <c r="AB578" s="130"/>
      <c r="AC578" s="130" t="str">
        <f>IF(基本情報登録!$D$10="","",IF(基本情報登録!$D$10='登録データ（男）'!F578,1,0))</f>
        <v/>
      </c>
      <c r="AD578" s="130"/>
    </row>
    <row r="579" spans="1:30" ht="13.5">
      <c r="A579" s="189">
        <v>577</v>
      </c>
      <c r="B579" s="189" t="s">
        <v>655</v>
      </c>
      <c r="C579" s="189" t="s">
        <v>656</v>
      </c>
      <c r="D579" s="189" t="s">
        <v>334</v>
      </c>
      <c r="E579" s="189">
        <v>40</v>
      </c>
      <c r="F579" s="189" t="s">
        <v>20</v>
      </c>
      <c r="G579" s="189" t="s">
        <v>335</v>
      </c>
      <c r="H579" s="189" t="s">
        <v>517</v>
      </c>
      <c r="I579" s="189" t="s">
        <v>4951</v>
      </c>
      <c r="J579" s="189" t="s">
        <v>5025</v>
      </c>
      <c r="K579" s="189" t="s">
        <v>2004</v>
      </c>
      <c r="L579" s="189" t="s">
        <v>2005</v>
      </c>
      <c r="M579" s="130"/>
      <c r="N579" s="130"/>
      <c r="O579" s="157"/>
      <c r="P579" s="130"/>
      <c r="Q579" s="130"/>
      <c r="R579" s="130"/>
      <c r="S579" s="136"/>
      <c r="T579" s="137"/>
      <c r="U579" s="136"/>
      <c r="V579" s="130"/>
      <c r="W579" s="130"/>
      <c r="X579" s="137"/>
      <c r="Y579" s="130"/>
      <c r="Z579" s="130"/>
      <c r="AA579" s="130"/>
      <c r="AB579" s="130"/>
      <c r="AC579" s="130" t="str">
        <f>IF(基本情報登録!$D$10="","",IF(基本情報登録!$D$10='登録データ（男）'!F579,1,0))</f>
        <v/>
      </c>
      <c r="AD579" s="130"/>
    </row>
    <row r="580" spans="1:30" ht="13.5">
      <c r="A580" s="189">
        <v>578</v>
      </c>
      <c r="B580" s="189" t="s">
        <v>2191</v>
      </c>
      <c r="C580" s="189" t="s">
        <v>1427</v>
      </c>
      <c r="D580" s="189" t="s">
        <v>334</v>
      </c>
      <c r="E580" s="189">
        <v>40</v>
      </c>
      <c r="F580" s="189" t="s">
        <v>20</v>
      </c>
      <c r="G580" s="189" t="s">
        <v>343</v>
      </c>
      <c r="H580" s="189" t="s">
        <v>1237</v>
      </c>
      <c r="I580" s="189" t="s">
        <v>4629</v>
      </c>
      <c r="J580" s="189" t="s">
        <v>4323</v>
      </c>
      <c r="K580" s="189" t="s">
        <v>2004</v>
      </c>
      <c r="L580" s="189" t="s">
        <v>2005</v>
      </c>
      <c r="M580" s="130"/>
      <c r="N580" s="130"/>
      <c r="O580" s="157"/>
      <c r="P580" s="130"/>
      <c r="Q580" s="130"/>
      <c r="R580" s="130"/>
      <c r="S580" s="136"/>
      <c r="T580" s="137"/>
      <c r="U580" s="136"/>
      <c r="V580" s="130"/>
      <c r="W580" s="130"/>
      <c r="X580" s="137"/>
      <c r="Y580" s="130"/>
      <c r="Z580" s="130"/>
      <c r="AA580" s="130"/>
      <c r="AB580" s="130"/>
      <c r="AC580" s="130" t="str">
        <f>IF(基本情報登録!$D$10="","",IF(基本情報登録!$D$10='登録データ（男）'!F580,1,0))</f>
        <v/>
      </c>
      <c r="AD580" s="130"/>
    </row>
    <row r="581" spans="1:30" ht="13.5">
      <c r="A581" s="189">
        <v>579</v>
      </c>
      <c r="B581" s="189" t="s">
        <v>3358</v>
      </c>
      <c r="C581" s="189" t="s">
        <v>3359</v>
      </c>
      <c r="D581" s="189" t="s">
        <v>334</v>
      </c>
      <c r="E581" s="189">
        <v>40</v>
      </c>
      <c r="F581" s="189" t="s">
        <v>20</v>
      </c>
      <c r="G581" s="189" t="s">
        <v>350</v>
      </c>
      <c r="H581" s="189" t="s">
        <v>2117</v>
      </c>
      <c r="I581" s="189" t="s">
        <v>5026</v>
      </c>
      <c r="J581" s="189" t="s">
        <v>4385</v>
      </c>
      <c r="K581" s="189" t="s">
        <v>2004</v>
      </c>
      <c r="L581" s="189" t="s">
        <v>2005</v>
      </c>
      <c r="M581" s="130"/>
      <c r="N581" s="130"/>
      <c r="O581" s="157"/>
      <c r="P581" s="130"/>
      <c r="Q581" s="130"/>
      <c r="R581" s="130"/>
      <c r="S581" s="136"/>
      <c r="T581" s="137"/>
      <c r="U581" s="136"/>
      <c r="V581" s="130"/>
      <c r="W581" s="130"/>
      <c r="X581" s="137"/>
      <c r="Y581" s="130"/>
      <c r="Z581" s="130"/>
      <c r="AA581" s="130"/>
      <c r="AB581" s="130"/>
      <c r="AC581" s="130" t="str">
        <f>IF(基本情報登録!$D$10="","",IF(基本情報登録!$D$10='登録データ（男）'!F581,1,0))</f>
        <v/>
      </c>
      <c r="AD581" s="130"/>
    </row>
    <row r="582" spans="1:30" ht="13.5">
      <c r="A582" s="189">
        <v>580</v>
      </c>
      <c r="B582" s="189" t="s">
        <v>534</v>
      </c>
      <c r="C582" s="189" t="s">
        <v>535</v>
      </c>
      <c r="D582" s="189" t="s">
        <v>339</v>
      </c>
      <c r="E582" s="189">
        <v>35</v>
      </c>
      <c r="F582" s="189" t="s">
        <v>26</v>
      </c>
      <c r="G582" s="189" t="s">
        <v>501</v>
      </c>
      <c r="H582" s="189" t="s">
        <v>536</v>
      </c>
      <c r="I582" s="189" t="s">
        <v>4958</v>
      </c>
      <c r="J582" s="189" t="s">
        <v>4672</v>
      </c>
      <c r="K582" s="189" t="s">
        <v>2004</v>
      </c>
      <c r="L582" s="189" t="s">
        <v>2005</v>
      </c>
      <c r="M582" s="130"/>
      <c r="N582" s="130"/>
      <c r="O582" s="157"/>
      <c r="P582" s="130"/>
      <c r="Q582" s="130"/>
      <c r="R582" s="130"/>
      <c r="S582" s="136"/>
      <c r="T582" s="137"/>
      <c r="U582" s="136"/>
      <c r="V582" s="130"/>
      <c r="W582" s="130"/>
      <c r="X582" s="137"/>
      <c r="Y582" s="130"/>
      <c r="Z582" s="130"/>
      <c r="AA582" s="130"/>
      <c r="AB582" s="130"/>
      <c r="AC582" s="130" t="str">
        <f>IF(基本情報登録!$D$10="","",IF(基本情報登録!$D$10='登録データ（男）'!F582,1,0))</f>
        <v/>
      </c>
      <c r="AD582" s="130"/>
    </row>
    <row r="583" spans="1:30" ht="13.5">
      <c r="A583" s="189">
        <v>581</v>
      </c>
      <c r="B583" s="189" t="s">
        <v>1468</v>
      </c>
      <c r="C583" s="189" t="s">
        <v>1469</v>
      </c>
      <c r="D583" s="189" t="s">
        <v>892</v>
      </c>
      <c r="E583" s="189" t="s">
        <v>893</v>
      </c>
      <c r="F583" s="189" t="s">
        <v>26</v>
      </c>
      <c r="G583" s="189" t="s">
        <v>343</v>
      </c>
      <c r="H583" s="189" t="s">
        <v>1470</v>
      </c>
      <c r="I583" s="189" t="s">
        <v>5027</v>
      </c>
      <c r="J583" s="189" t="s">
        <v>4306</v>
      </c>
      <c r="K583" s="189" t="s">
        <v>2004</v>
      </c>
      <c r="L583" s="189" t="s">
        <v>2005</v>
      </c>
      <c r="M583" s="130"/>
      <c r="N583" s="130"/>
      <c r="O583" s="157"/>
      <c r="P583" s="130"/>
      <c r="Q583" s="130"/>
      <c r="R583" s="130"/>
      <c r="S583" s="136"/>
      <c r="T583" s="137"/>
      <c r="U583" s="136"/>
      <c r="V583" s="130"/>
      <c r="W583" s="130"/>
      <c r="X583" s="137"/>
      <c r="Y583" s="130"/>
      <c r="Z583" s="130"/>
      <c r="AA583" s="130"/>
      <c r="AB583" s="130"/>
      <c r="AC583" s="130" t="str">
        <f>IF(基本情報登録!$D$10="","",IF(基本情報登録!$D$10='登録データ（男）'!F583,1,0))</f>
        <v/>
      </c>
      <c r="AD583" s="130"/>
    </row>
    <row r="584" spans="1:30" ht="13.5">
      <c r="A584" s="189">
        <v>582</v>
      </c>
      <c r="B584" s="189" t="s">
        <v>509</v>
      </c>
      <c r="C584" s="189" t="s">
        <v>510</v>
      </c>
      <c r="D584" s="189" t="s">
        <v>487</v>
      </c>
      <c r="E584" s="189">
        <v>14</v>
      </c>
      <c r="F584" s="189" t="s">
        <v>26</v>
      </c>
      <c r="G584" s="189" t="s">
        <v>501</v>
      </c>
      <c r="H584" s="189" t="s">
        <v>511</v>
      </c>
      <c r="I584" s="189" t="s">
        <v>5028</v>
      </c>
      <c r="J584" s="189" t="s">
        <v>4283</v>
      </c>
      <c r="K584" s="189" t="s">
        <v>2004</v>
      </c>
      <c r="L584" s="189" t="s">
        <v>2005</v>
      </c>
      <c r="M584" s="130"/>
      <c r="N584" s="130"/>
      <c r="O584" s="157"/>
      <c r="P584" s="130"/>
      <c r="Q584" s="130"/>
      <c r="R584" s="130"/>
      <c r="S584" s="136"/>
      <c r="T584" s="137"/>
      <c r="U584" s="136"/>
      <c r="V584" s="130"/>
      <c r="W584" s="130"/>
      <c r="X584" s="137"/>
      <c r="Y584" s="130"/>
      <c r="Z584" s="130"/>
      <c r="AA584" s="130"/>
      <c r="AB584" s="130"/>
      <c r="AC584" s="130" t="str">
        <f>IF(基本情報登録!$D$10="","",IF(基本情報登録!$D$10='登録データ（男）'!F584,1,0))</f>
        <v/>
      </c>
      <c r="AD584" s="130"/>
    </row>
    <row r="585" spans="1:30" ht="13.5">
      <c r="A585" s="189">
        <v>583</v>
      </c>
      <c r="B585" s="189" t="s">
        <v>1334</v>
      </c>
      <c r="C585" s="189" t="s">
        <v>1335</v>
      </c>
      <c r="D585" s="189" t="s">
        <v>474</v>
      </c>
      <c r="E585" s="189">
        <v>27</v>
      </c>
      <c r="F585" s="189" t="s">
        <v>26</v>
      </c>
      <c r="G585" s="189" t="s">
        <v>343</v>
      </c>
      <c r="H585" s="189" t="s">
        <v>1336</v>
      </c>
      <c r="I585" s="189" t="s">
        <v>5029</v>
      </c>
      <c r="J585" s="189" t="s">
        <v>4474</v>
      </c>
      <c r="K585" s="189" t="s">
        <v>2004</v>
      </c>
      <c r="L585" s="189" t="s">
        <v>2005</v>
      </c>
      <c r="M585" s="130"/>
      <c r="N585" s="130"/>
      <c r="O585" s="157"/>
      <c r="P585" s="130"/>
      <c r="Q585" s="130"/>
      <c r="R585" s="130"/>
      <c r="S585" s="136"/>
      <c r="T585" s="137"/>
      <c r="U585" s="136"/>
      <c r="V585" s="130"/>
      <c r="W585" s="130"/>
      <c r="X585" s="137"/>
      <c r="Y585" s="130"/>
      <c r="Z585" s="130"/>
      <c r="AA585" s="130"/>
      <c r="AB585" s="130"/>
      <c r="AC585" s="130" t="str">
        <f>IF(基本情報登録!$D$10="","",IF(基本情報登録!$D$10='登録データ（男）'!F585,1,0))</f>
        <v/>
      </c>
      <c r="AD585" s="130"/>
    </row>
    <row r="586" spans="1:30" ht="13.5">
      <c r="A586" s="189">
        <v>584</v>
      </c>
      <c r="B586" s="189" t="s">
        <v>490</v>
      </c>
      <c r="C586" s="189" t="s">
        <v>491</v>
      </c>
      <c r="D586" s="189" t="s">
        <v>334</v>
      </c>
      <c r="E586" s="189">
        <v>40</v>
      </c>
      <c r="F586" s="189" t="s">
        <v>26</v>
      </c>
      <c r="G586" s="189" t="s">
        <v>335</v>
      </c>
      <c r="H586" s="189" t="s">
        <v>492</v>
      </c>
      <c r="I586" s="189" t="s">
        <v>5030</v>
      </c>
      <c r="J586" s="189" t="s">
        <v>4342</v>
      </c>
      <c r="K586" s="189" t="s">
        <v>2004</v>
      </c>
      <c r="L586" s="189" t="s">
        <v>2005</v>
      </c>
      <c r="M586" s="130"/>
      <c r="N586" s="130"/>
      <c r="O586" s="157"/>
      <c r="P586" s="130"/>
      <c r="Q586" s="130"/>
      <c r="R586" s="130"/>
      <c r="S586" s="136"/>
      <c r="T586" s="137"/>
      <c r="U586" s="136"/>
      <c r="V586" s="130"/>
      <c r="W586" s="130"/>
      <c r="X586" s="137"/>
      <c r="Y586" s="130"/>
      <c r="Z586" s="130"/>
      <c r="AA586" s="130"/>
      <c r="AB586" s="130"/>
      <c r="AC586" s="130" t="str">
        <f>IF(基本情報登録!$D$10="","",IF(基本情報登録!$D$10='登録データ（男）'!F586,1,0))</f>
        <v/>
      </c>
      <c r="AD586" s="130"/>
    </row>
    <row r="587" spans="1:30" ht="13.5">
      <c r="A587" s="189">
        <v>585</v>
      </c>
      <c r="B587" s="189" t="s">
        <v>3360</v>
      </c>
      <c r="C587" s="189" t="s">
        <v>3361</v>
      </c>
      <c r="D587" s="189" t="s">
        <v>334</v>
      </c>
      <c r="E587" s="189">
        <v>40</v>
      </c>
      <c r="F587" s="189" t="s">
        <v>26</v>
      </c>
      <c r="G587" s="189" t="s">
        <v>350</v>
      </c>
      <c r="H587" s="189" t="s">
        <v>4082</v>
      </c>
      <c r="I587" s="189" t="s">
        <v>5031</v>
      </c>
      <c r="J587" s="189" t="s">
        <v>4933</v>
      </c>
      <c r="K587" s="189" t="s">
        <v>2004</v>
      </c>
      <c r="L587" s="189" t="s">
        <v>2005</v>
      </c>
      <c r="M587" s="130"/>
      <c r="N587" s="130"/>
      <c r="O587" s="157"/>
      <c r="P587" s="130"/>
      <c r="Q587" s="130"/>
      <c r="R587" s="130"/>
      <c r="S587" s="136"/>
      <c r="T587" s="137"/>
      <c r="U587" s="136"/>
      <c r="V587" s="130"/>
      <c r="W587" s="130"/>
      <c r="X587" s="137"/>
      <c r="Y587" s="130"/>
      <c r="Z587" s="130"/>
      <c r="AA587" s="130"/>
      <c r="AB587" s="130"/>
      <c r="AC587" s="130" t="str">
        <f>IF(基本情報登録!$D$10="","",IF(基本情報登録!$D$10='登録データ（男）'!F587,1,0))</f>
        <v/>
      </c>
      <c r="AD587" s="130"/>
    </row>
    <row r="588" spans="1:30" ht="13.5">
      <c r="A588" s="189">
        <v>586</v>
      </c>
      <c r="B588" s="189" t="s">
        <v>3362</v>
      </c>
      <c r="C588" s="189" t="s">
        <v>530</v>
      </c>
      <c r="D588" s="189" t="s">
        <v>336</v>
      </c>
      <c r="E588" s="189">
        <v>42</v>
      </c>
      <c r="F588" s="189" t="s">
        <v>26</v>
      </c>
      <c r="G588" s="189" t="s">
        <v>335</v>
      </c>
      <c r="H588" s="189" t="s">
        <v>531</v>
      </c>
      <c r="I588" s="189" t="s">
        <v>4740</v>
      </c>
      <c r="J588" s="189" t="s">
        <v>4915</v>
      </c>
      <c r="K588" s="189" t="s">
        <v>2004</v>
      </c>
      <c r="L588" s="189" t="s">
        <v>2005</v>
      </c>
      <c r="M588" s="130"/>
      <c r="N588" s="130"/>
      <c r="O588" s="157"/>
      <c r="P588" s="130"/>
      <c r="Q588" s="130"/>
      <c r="R588" s="130"/>
      <c r="S588" s="136"/>
      <c r="T588" s="137"/>
      <c r="U588" s="136"/>
      <c r="V588" s="130"/>
      <c r="W588" s="130"/>
      <c r="X588" s="137"/>
      <c r="Y588" s="130"/>
      <c r="Z588" s="130"/>
      <c r="AA588" s="130"/>
      <c r="AB588" s="130"/>
      <c r="AC588" s="130" t="str">
        <f>IF(基本情報登録!$D$10="","",IF(基本情報登録!$D$10='登録データ（男）'!F588,1,0))</f>
        <v/>
      </c>
      <c r="AD588" s="130"/>
    </row>
    <row r="589" spans="1:30" ht="13.5">
      <c r="A589" s="189">
        <v>587</v>
      </c>
      <c r="B589" s="189" t="s">
        <v>1471</v>
      </c>
      <c r="C589" s="189" t="s">
        <v>1472</v>
      </c>
      <c r="D589" s="189" t="s">
        <v>594</v>
      </c>
      <c r="E589" s="189">
        <v>28</v>
      </c>
      <c r="F589" s="189" t="s">
        <v>26</v>
      </c>
      <c r="G589" s="189" t="s">
        <v>343</v>
      </c>
      <c r="H589" s="189" t="s">
        <v>1164</v>
      </c>
      <c r="I589" s="189" t="s">
        <v>5032</v>
      </c>
      <c r="J589" s="189" t="s">
        <v>5033</v>
      </c>
      <c r="K589" s="189" t="s">
        <v>2004</v>
      </c>
      <c r="L589" s="189" t="s">
        <v>2005</v>
      </c>
      <c r="M589" s="130"/>
      <c r="N589" s="130"/>
      <c r="O589" s="157"/>
      <c r="P589" s="130"/>
      <c r="Q589" s="130"/>
      <c r="R589" s="130"/>
      <c r="S589" s="136"/>
      <c r="T589" s="137"/>
      <c r="U589" s="136"/>
      <c r="V589" s="130"/>
      <c r="W589" s="130"/>
      <c r="X589" s="137"/>
      <c r="Y589" s="130"/>
      <c r="Z589" s="130"/>
      <c r="AA589" s="130"/>
      <c r="AB589" s="130"/>
      <c r="AC589" s="130" t="str">
        <f>IF(基本情報登録!$D$10="","",IF(基本情報登録!$D$10='登録データ（男）'!F589,1,0))</f>
        <v/>
      </c>
      <c r="AD589" s="130"/>
    </row>
    <row r="590" spans="1:30" ht="13.5">
      <c r="A590" s="189">
        <v>588</v>
      </c>
      <c r="B590" s="189" t="s">
        <v>1389</v>
      </c>
      <c r="C590" s="189" t="s">
        <v>1390</v>
      </c>
      <c r="D590" s="189" t="s">
        <v>364</v>
      </c>
      <c r="E590" s="189">
        <v>32</v>
      </c>
      <c r="F590" s="189" t="s">
        <v>26</v>
      </c>
      <c r="G590" s="189" t="s">
        <v>343</v>
      </c>
      <c r="H590" s="189" t="s">
        <v>1081</v>
      </c>
      <c r="I590" s="189" t="s">
        <v>5034</v>
      </c>
      <c r="J590" s="189" t="s">
        <v>4595</v>
      </c>
      <c r="K590" s="189" t="s">
        <v>2004</v>
      </c>
      <c r="L590" s="189" t="s">
        <v>2005</v>
      </c>
      <c r="M590" s="130"/>
      <c r="N590" s="130"/>
      <c r="O590" s="157"/>
      <c r="P590" s="130"/>
      <c r="Q590" s="130"/>
      <c r="R590" s="130"/>
      <c r="S590" s="136"/>
      <c r="T590" s="137"/>
      <c r="U590" s="136"/>
      <c r="V590" s="130"/>
      <c r="W590" s="130"/>
      <c r="X590" s="137"/>
      <c r="Y590" s="130"/>
      <c r="Z590" s="130"/>
      <c r="AA590" s="130"/>
      <c r="AB590" s="130"/>
      <c r="AC590" s="130" t="str">
        <f>IF(基本情報登録!$D$10="","",IF(基本情報登録!$D$10='登録データ（男）'!F590,1,0))</f>
        <v/>
      </c>
      <c r="AD590" s="130"/>
    </row>
    <row r="591" spans="1:30" ht="13.5">
      <c r="A591" s="189">
        <v>589</v>
      </c>
      <c r="B591" s="189" t="s">
        <v>1467</v>
      </c>
      <c r="C591" s="189" t="s">
        <v>2202</v>
      </c>
      <c r="D591" s="189" t="s">
        <v>334</v>
      </c>
      <c r="E591" s="189">
        <v>40</v>
      </c>
      <c r="F591" s="189" t="s">
        <v>26</v>
      </c>
      <c r="G591" s="189" t="s">
        <v>343</v>
      </c>
      <c r="H591" s="189" t="s">
        <v>514</v>
      </c>
      <c r="I591" s="189" t="s">
        <v>5035</v>
      </c>
      <c r="J591" s="189" t="s">
        <v>4778</v>
      </c>
      <c r="K591" s="189" t="s">
        <v>2004</v>
      </c>
      <c r="L591" s="189" t="s">
        <v>2005</v>
      </c>
      <c r="M591" s="130"/>
      <c r="N591" s="130"/>
      <c r="O591" s="157"/>
      <c r="P591" s="130"/>
      <c r="Q591" s="130"/>
      <c r="R591" s="130"/>
      <c r="S591" s="136"/>
      <c r="T591" s="137"/>
      <c r="U591" s="136"/>
      <c r="V591" s="130"/>
      <c r="W591" s="130"/>
      <c r="X591" s="137"/>
      <c r="Y591" s="130"/>
      <c r="Z591" s="130"/>
      <c r="AA591" s="130"/>
      <c r="AB591" s="130"/>
      <c r="AC591" s="130" t="str">
        <f>IF(基本情報登録!$D$10="","",IF(基本情報登録!$D$10='登録データ（男）'!F591,1,0))</f>
        <v/>
      </c>
      <c r="AD591" s="130"/>
    </row>
    <row r="592" spans="1:30" ht="13.5">
      <c r="A592" s="189">
        <v>590</v>
      </c>
      <c r="B592" s="189" t="s">
        <v>1387</v>
      </c>
      <c r="C592" s="189" t="s">
        <v>1388</v>
      </c>
      <c r="D592" s="189" t="s">
        <v>354</v>
      </c>
      <c r="E592" s="189">
        <v>41</v>
      </c>
      <c r="F592" s="189" t="s">
        <v>26</v>
      </c>
      <c r="G592" s="189" t="s">
        <v>343</v>
      </c>
      <c r="H592" s="189" t="s">
        <v>664</v>
      </c>
      <c r="I592" s="189" t="s">
        <v>5036</v>
      </c>
      <c r="J592" s="189" t="s">
        <v>4568</v>
      </c>
      <c r="K592" s="189" t="s">
        <v>2004</v>
      </c>
      <c r="L592" s="189" t="s">
        <v>2005</v>
      </c>
      <c r="M592" s="130"/>
      <c r="N592" s="130"/>
      <c r="O592" s="157"/>
      <c r="P592" s="130"/>
      <c r="Q592" s="130"/>
      <c r="R592" s="130"/>
      <c r="S592" s="136"/>
      <c r="T592" s="137"/>
      <c r="U592" s="136"/>
      <c r="V592" s="130"/>
      <c r="W592" s="130"/>
      <c r="X592" s="137"/>
      <c r="Y592" s="130"/>
      <c r="Z592" s="130"/>
      <c r="AA592" s="130"/>
      <c r="AB592" s="130"/>
      <c r="AC592" s="130" t="str">
        <f>IF(基本情報登録!$D$10="","",IF(基本情報登録!$D$10='登録データ（男）'!F592,1,0))</f>
        <v/>
      </c>
      <c r="AD592" s="130"/>
    </row>
    <row r="593" spans="1:30" ht="13.5">
      <c r="A593" s="189">
        <v>591</v>
      </c>
      <c r="B593" s="189" t="s">
        <v>518</v>
      </c>
      <c r="C593" s="189" t="s">
        <v>519</v>
      </c>
      <c r="D593" s="189" t="s">
        <v>334</v>
      </c>
      <c r="E593" s="189">
        <v>40</v>
      </c>
      <c r="F593" s="189" t="s">
        <v>26</v>
      </c>
      <c r="G593" s="189" t="s">
        <v>335</v>
      </c>
      <c r="H593" s="189" t="s">
        <v>520</v>
      </c>
      <c r="I593" s="189" t="s">
        <v>5037</v>
      </c>
      <c r="J593" s="189" t="s">
        <v>4308</v>
      </c>
      <c r="K593" s="189" t="s">
        <v>2004</v>
      </c>
      <c r="L593" s="189" t="s">
        <v>2005</v>
      </c>
      <c r="M593" s="130"/>
      <c r="N593" s="130"/>
      <c r="O593" s="157"/>
      <c r="P593" s="130"/>
      <c r="Q593" s="130"/>
      <c r="R593" s="130"/>
      <c r="S593" s="136"/>
      <c r="T593" s="137"/>
      <c r="U593" s="136"/>
      <c r="V593" s="130"/>
      <c r="W593" s="130"/>
      <c r="X593" s="137"/>
      <c r="Y593" s="130"/>
      <c r="Z593" s="130"/>
      <c r="AA593" s="130"/>
      <c r="AB593" s="130"/>
      <c r="AC593" s="130" t="str">
        <f>IF(基本情報登録!$D$10="","",IF(基本情報登録!$D$10='登録データ（男）'!F593,1,0))</f>
        <v/>
      </c>
      <c r="AD593" s="130"/>
    </row>
    <row r="594" spans="1:30" ht="13.5">
      <c r="A594" s="189">
        <v>592</v>
      </c>
      <c r="B594" s="189" t="s">
        <v>2207</v>
      </c>
      <c r="C594" s="189" t="s">
        <v>2208</v>
      </c>
      <c r="D594" s="189" t="s">
        <v>334</v>
      </c>
      <c r="E594" s="189">
        <v>40</v>
      </c>
      <c r="F594" s="189" t="s">
        <v>26</v>
      </c>
      <c r="G594" s="189" t="s">
        <v>335</v>
      </c>
      <c r="H594" s="189" t="s">
        <v>1046</v>
      </c>
      <c r="I594" s="189" t="s">
        <v>5038</v>
      </c>
      <c r="J594" s="189" t="s">
        <v>5039</v>
      </c>
      <c r="K594" s="189" t="s">
        <v>2004</v>
      </c>
      <c r="L594" s="189" t="s">
        <v>2005</v>
      </c>
      <c r="M594" s="130"/>
      <c r="N594" s="130"/>
      <c r="O594" s="157"/>
      <c r="P594" s="130"/>
      <c r="Q594" s="130"/>
      <c r="R594" s="130"/>
      <c r="S594" s="136"/>
      <c r="T594" s="137"/>
      <c r="U594" s="136"/>
      <c r="V594" s="130"/>
      <c r="W594" s="130"/>
      <c r="X594" s="137"/>
      <c r="Y594" s="130"/>
      <c r="Z594" s="130"/>
      <c r="AA594" s="130"/>
      <c r="AB594" s="130"/>
      <c r="AC594" s="130" t="str">
        <f>IF(基本情報登録!$D$10="","",IF(基本情報登録!$D$10='登録データ（男）'!F594,1,0))</f>
        <v/>
      </c>
      <c r="AD594" s="130"/>
    </row>
    <row r="595" spans="1:30" ht="13.5">
      <c r="A595" s="189">
        <v>593</v>
      </c>
      <c r="B595" s="189" t="s">
        <v>1538</v>
      </c>
      <c r="C595" s="189" t="s">
        <v>1539</v>
      </c>
      <c r="D595" s="189" t="s">
        <v>594</v>
      </c>
      <c r="E595" s="189">
        <v>28</v>
      </c>
      <c r="F595" s="189" t="s">
        <v>26</v>
      </c>
      <c r="G595" s="189" t="s">
        <v>343</v>
      </c>
      <c r="H595" s="189" t="s">
        <v>1540</v>
      </c>
      <c r="I595" s="189" t="s">
        <v>4348</v>
      </c>
      <c r="J595" s="189" t="s">
        <v>4659</v>
      </c>
      <c r="K595" s="189" t="s">
        <v>2004</v>
      </c>
      <c r="L595" s="189" t="s">
        <v>2005</v>
      </c>
      <c r="M595" s="130"/>
      <c r="N595" s="130"/>
      <c r="O595" s="157"/>
      <c r="P595" s="130"/>
      <c r="Q595" s="130"/>
      <c r="R595" s="130"/>
      <c r="S595" s="136"/>
      <c r="T595" s="137"/>
      <c r="U595" s="136"/>
      <c r="V595" s="130"/>
      <c r="W595" s="130"/>
      <c r="X595" s="137"/>
      <c r="Y595" s="130"/>
      <c r="Z595" s="130"/>
      <c r="AA595" s="130"/>
      <c r="AB595" s="130"/>
      <c r="AC595" s="130" t="str">
        <f>IF(基本情報登録!$D$10="","",IF(基本情報登録!$D$10='登録データ（男）'!F595,1,0))</f>
        <v/>
      </c>
      <c r="AD595" s="130"/>
    </row>
    <row r="596" spans="1:30" ht="13.5">
      <c r="A596" s="189">
        <v>594</v>
      </c>
      <c r="B596" s="189" t="s">
        <v>475</v>
      </c>
      <c r="C596" s="189" t="s">
        <v>476</v>
      </c>
      <c r="D596" s="189" t="s">
        <v>339</v>
      </c>
      <c r="E596" s="189">
        <v>35</v>
      </c>
      <c r="F596" s="189" t="s">
        <v>26</v>
      </c>
      <c r="G596" s="189" t="s">
        <v>501</v>
      </c>
      <c r="H596" s="189" t="s">
        <v>477</v>
      </c>
      <c r="I596" s="189" t="s">
        <v>4697</v>
      </c>
      <c r="J596" s="189" t="s">
        <v>5040</v>
      </c>
      <c r="K596" s="189" t="s">
        <v>2004</v>
      </c>
      <c r="L596" s="189" t="s">
        <v>2005</v>
      </c>
      <c r="M596" s="130"/>
      <c r="N596" s="130"/>
      <c r="O596" s="157"/>
      <c r="P596" s="130"/>
      <c r="Q596" s="130"/>
      <c r="R596" s="130"/>
      <c r="S596" s="136"/>
      <c r="T596" s="137"/>
      <c r="U596" s="136"/>
      <c r="V596" s="130"/>
      <c r="W596" s="130"/>
      <c r="X596" s="137"/>
      <c r="Y596" s="130"/>
      <c r="Z596" s="130"/>
      <c r="AA596" s="130"/>
      <c r="AB596" s="130"/>
      <c r="AC596" s="130" t="str">
        <f>IF(基本情報登録!$D$10="","",IF(基本情報登録!$D$10='登録データ（男）'!F596,1,0))</f>
        <v/>
      </c>
      <c r="AD596" s="130"/>
    </row>
    <row r="597" spans="1:30" ht="13.5">
      <c r="A597" s="189">
        <v>595</v>
      </c>
      <c r="B597" s="189" t="s">
        <v>1541</v>
      </c>
      <c r="C597" s="189" t="s">
        <v>1542</v>
      </c>
      <c r="D597" s="189" t="s">
        <v>680</v>
      </c>
      <c r="E597" s="189">
        <v>26</v>
      </c>
      <c r="F597" s="189" t="s">
        <v>26</v>
      </c>
      <c r="G597" s="189" t="s">
        <v>343</v>
      </c>
      <c r="H597" s="189" t="s">
        <v>1543</v>
      </c>
      <c r="I597" s="189" t="s">
        <v>5041</v>
      </c>
      <c r="J597" s="189" t="s">
        <v>5042</v>
      </c>
      <c r="K597" s="189" t="s">
        <v>2004</v>
      </c>
      <c r="L597" s="189" t="s">
        <v>2005</v>
      </c>
      <c r="M597" s="130"/>
      <c r="N597" s="130"/>
      <c r="O597" s="157"/>
      <c r="P597" s="130"/>
      <c r="Q597" s="130"/>
      <c r="R597" s="130"/>
      <c r="S597" s="136"/>
      <c r="T597" s="137"/>
      <c r="U597" s="136"/>
      <c r="V597" s="130"/>
      <c r="W597" s="130"/>
      <c r="X597" s="137"/>
      <c r="Y597" s="130"/>
      <c r="Z597" s="130"/>
      <c r="AA597" s="130"/>
      <c r="AB597" s="130"/>
      <c r="AC597" s="130" t="str">
        <f>IF(基本情報登録!$D$10="","",IF(基本情報登録!$D$10='登録データ（男）'!F597,1,0))</f>
        <v/>
      </c>
      <c r="AD597" s="130"/>
    </row>
    <row r="598" spans="1:30" ht="13.5">
      <c r="A598" s="189">
        <v>596</v>
      </c>
      <c r="B598" s="189" t="s">
        <v>3363</v>
      </c>
      <c r="C598" s="189" t="s">
        <v>3364</v>
      </c>
      <c r="D598" s="189" t="s">
        <v>474</v>
      </c>
      <c r="E598" s="189">
        <v>27</v>
      </c>
      <c r="F598" s="189" t="s">
        <v>26</v>
      </c>
      <c r="G598" s="189" t="s">
        <v>350</v>
      </c>
      <c r="H598" s="189" t="s">
        <v>3098</v>
      </c>
      <c r="I598" s="189" t="s">
        <v>4366</v>
      </c>
      <c r="J598" s="189" t="s">
        <v>4911</v>
      </c>
      <c r="K598" s="189" t="s">
        <v>2004</v>
      </c>
      <c r="L598" s="189" t="s">
        <v>2005</v>
      </c>
      <c r="M598" s="130"/>
      <c r="N598" s="130"/>
      <c r="O598" s="157"/>
      <c r="P598" s="130"/>
      <c r="Q598" s="130"/>
      <c r="R598" s="130"/>
      <c r="S598" s="136"/>
      <c r="T598" s="137"/>
      <c r="U598" s="136"/>
      <c r="V598" s="130"/>
      <c r="W598" s="130"/>
      <c r="X598" s="137"/>
      <c r="Y598" s="130"/>
      <c r="Z598" s="130"/>
      <c r="AA598" s="130"/>
      <c r="AB598" s="130"/>
      <c r="AC598" s="130" t="str">
        <f>IF(基本情報登録!$D$10="","",IF(基本情報登録!$D$10='登録データ（男）'!F598,1,0))</f>
        <v/>
      </c>
      <c r="AD598" s="130"/>
    </row>
    <row r="599" spans="1:30" ht="13.5">
      <c r="A599" s="189">
        <v>597</v>
      </c>
      <c r="B599" s="189" t="s">
        <v>467</v>
      </c>
      <c r="C599" s="189" t="s">
        <v>468</v>
      </c>
      <c r="D599" s="189" t="s">
        <v>334</v>
      </c>
      <c r="E599" s="189">
        <v>40</v>
      </c>
      <c r="F599" s="189" t="s">
        <v>26</v>
      </c>
      <c r="G599" s="189" t="s">
        <v>386</v>
      </c>
      <c r="H599" s="189" t="s">
        <v>469</v>
      </c>
      <c r="I599" s="189" t="s">
        <v>4322</v>
      </c>
      <c r="J599" s="189" t="s">
        <v>4898</v>
      </c>
      <c r="K599" s="189" t="s">
        <v>2004</v>
      </c>
      <c r="L599" s="189" t="s">
        <v>2005</v>
      </c>
      <c r="M599" s="130"/>
      <c r="N599" s="130"/>
      <c r="O599" s="157"/>
      <c r="P599" s="130"/>
      <c r="Q599" s="130"/>
      <c r="R599" s="130"/>
      <c r="S599" s="136"/>
      <c r="T599" s="137"/>
      <c r="U599" s="136"/>
      <c r="V599" s="130"/>
      <c r="W599" s="130"/>
      <c r="X599" s="137"/>
      <c r="Y599" s="130"/>
      <c r="Z599" s="130"/>
      <c r="AA599" s="130"/>
      <c r="AB599" s="130"/>
      <c r="AC599" s="130" t="str">
        <f>IF(基本情報登録!$D$10="","",IF(基本情報登録!$D$10='登録データ（男）'!F599,1,0))</f>
        <v/>
      </c>
      <c r="AD599" s="130"/>
    </row>
    <row r="600" spans="1:30" ht="13.5">
      <c r="A600" s="189">
        <v>598</v>
      </c>
      <c r="B600" s="189" t="s">
        <v>1536</v>
      </c>
      <c r="C600" s="189" t="s">
        <v>1537</v>
      </c>
      <c r="D600" s="189" t="s">
        <v>364</v>
      </c>
      <c r="E600" s="189">
        <v>32</v>
      </c>
      <c r="F600" s="189" t="s">
        <v>26</v>
      </c>
      <c r="G600" s="189" t="s">
        <v>343</v>
      </c>
      <c r="H600" s="189" t="s">
        <v>1064</v>
      </c>
      <c r="I600" s="189" t="s">
        <v>4303</v>
      </c>
      <c r="J600" s="189" t="s">
        <v>5043</v>
      </c>
      <c r="K600" s="189" t="s">
        <v>2004</v>
      </c>
      <c r="L600" s="189" t="s">
        <v>2005</v>
      </c>
      <c r="M600" s="130"/>
      <c r="N600" s="130"/>
      <c r="O600" s="157"/>
      <c r="P600" s="130"/>
      <c r="Q600" s="130"/>
      <c r="R600" s="130"/>
      <c r="S600" s="136"/>
      <c r="T600" s="137"/>
      <c r="U600" s="136"/>
      <c r="V600" s="130"/>
      <c r="W600" s="130"/>
      <c r="X600" s="137"/>
      <c r="Y600" s="130"/>
      <c r="Z600" s="130"/>
      <c r="AA600" s="130"/>
      <c r="AB600" s="130"/>
      <c r="AC600" s="130" t="str">
        <f>IF(基本情報登録!$D$10="","",IF(基本情報登録!$D$10='登録データ（男）'!F600,1,0))</f>
        <v/>
      </c>
      <c r="AD600" s="130"/>
    </row>
    <row r="601" spans="1:30" ht="13.5">
      <c r="A601" s="189">
        <v>599</v>
      </c>
      <c r="B601" s="189" t="s">
        <v>1952</v>
      </c>
      <c r="C601" s="189" t="s">
        <v>1953</v>
      </c>
      <c r="D601" s="189" t="s">
        <v>465</v>
      </c>
      <c r="E601" s="189">
        <v>34</v>
      </c>
      <c r="F601" s="189" t="s">
        <v>26</v>
      </c>
      <c r="G601" s="189" t="s">
        <v>343</v>
      </c>
      <c r="H601" s="189" t="s">
        <v>1047</v>
      </c>
      <c r="I601" s="189" t="s">
        <v>4278</v>
      </c>
      <c r="J601" s="189" t="s">
        <v>5044</v>
      </c>
      <c r="K601" s="189" t="s">
        <v>2004</v>
      </c>
      <c r="L601" s="189" t="s">
        <v>2005</v>
      </c>
      <c r="M601" s="130"/>
      <c r="N601" s="130"/>
      <c r="O601" s="157"/>
      <c r="P601" s="130"/>
      <c r="Q601" s="130"/>
      <c r="R601" s="130"/>
      <c r="S601" s="136"/>
      <c r="T601" s="137"/>
      <c r="U601" s="136"/>
      <c r="V601" s="130"/>
      <c r="W601" s="130"/>
      <c r="X601" s="137"/>
      <c r="Y601" s="130"/>
      <c r="Z601" s="130"/>
      <c r="AA601" s="130"/>
      <c r="AB601" s="130"/>
      <c r="AC601" s="130" t="str">
        <f>IF(基本情報登録!$D$10="","",IF(基本情報登録!$D$10='登録データ（男）'!F601,1,0))</f>
        <v/>
      </c>
      <c r="AD601" s="130"/>
    </row>
    <row r="602" spans="1:30" ht="13.5">
      <c r="A602" s="189">
        <v>600</v>
      </c>
      <c r="B602" s="189" t="s">
        <v>3365</v>
      </c>
      <c r="C602" s="189" t="s">
        <v>3366</v>
      </c>
      <c r="D602" s="189" t="s">
        <v>336</v>
      </c>
      <c r="E602" s="189">
        <v>42</v>
      </c>
      <c r="F602" s="189" t="s">
        <v>26</v>
      </c>
      <c r="G602" s="189" t="s">
        <v>350</v>
      </c>
      <c r="H602" s="189" t="s">
        <v>4083</v>
      </c>
      <c r="I602" s="189" t="s">
        <v>5045</v>
      </c>
      <c r="J602" s="189" t="s">
        <v>4510</v>
      </c>
      <c r="K602" s="189" t="s">
        <v>2004</v>
      </c>
      <c r="L602" s="189" t="s">
        <v>2005</v>
      </c>
      <c r="M602" s="130"/>
      <c r="N602" s="130"/>
      <c r="O602" s="157"/>
      <c r="P602" s="130"/>
      <c r="Q602" s="130"/>
      <c r="R602" s="130"/>
      <c r="S602" s="136"/>
      <c r="T602" s="137"/>
      <c r="U602" s="136"/>
      <c r="V602" s="130"/>
      <c r="W602" s="130"/>
      <c r="X602" s="137"/>
      <c r="Y602" s="130"/>
      <c r="Z602" s="130"/>
      <c r="AA602" s="130"/>
      <c r="AB602" s="130"/>
      <c r="AC602" s="130" t="str">
        <f>IF(基本情報登録!$D$10="","",IF(基本情報登録!$D$10='登録データ（男）'!F602,1,0))</f>
        <v/>
      </c>
      <c r="AD602" s="130"/>
    </row>
    <row r="603" spans="1:30" ht="13.5">
      <c r="A603" s="189">
        <v>601</v>
      </c>
      <c r="B603" s="189" t="s">
        <v>506</v>
      </c>
      <c r="C603" s="189" t="s">
        <v>507</v>
      </c>
      <c r="D603" s="189" t="s">
        <v>334</v>
      </c>
      <c r="E603" s="189">
        <v>40</v>
      </c>
      <c r="F603" s="189" t="s">
        <v>26</v>
      </c>
      <c r="G603" s="189" t="s">
        <v>335</v>
      </c>
      <c r="H603" s="189" t="s">
        <v>508</v>
      </c>
      <c r="I603" s="189" t="s">
        <v>4451</v>
      </c>
      <c r="J603" s="189" t="s">
        <v>5046</v>
      </c>
      <c r="K603" s="189" t="s">
        <v>2004</v>
      </c>
      <c r="L603" s="189" t="s">
        <v>2005</v>
      </c>
      <c r="M603" s="130"/>
      <c r="N603" s="130"/>
      <c r="O603" s="157"/>
      <c r="P603" s="130"/>
      <c r="Q603" s="130"/>
      <c r="R603" s="130"/>
      <c r="S603" s="136"/>
      <c r="T603" s="137"/>
      <c r="U603" s="136"/>
      <c r="V603" s="130"/>
      <c r="W603" s="130"/>
      <c r="X603" s="137"/>
      <c r="Y603" s="130"/>
      <c r="Z603" s="130"/>
      <c r="AA603" s="130"/>
      <c r="AB603" s="130"/>
      <c r="AC603" s="130" t="str">
        <f>IF(基本情報登録!$D$10="","",IF(基本情報登録!$D$10='登録データ（男）'!F603,1,0))</f>
        <v/>
      </c>
      <c r="AD603" s="130"/>
    </row>
    <row r="604" spans="1:30" ht="13.5">
      <c r="A604" s="189">
        <v>602</v>
      </c>
      <c r="B604" s="189" t="s">
        <v>3367</v>
      </c>
      <c r="C604" s="189" t="s">
        <v>3368</v>
      </c>
      <c r="D604" s="189" t="s">
        <v>465</v>
      </c>
      <c r="E604" s="189">
        <v>34</v>
      </c>
      <c r="F604" s="189" t="s">
        <v>26</v>
      </c>
      <c r="G604" s="189" t="s">
        <v>350</v>
      </c>
      <c r="H604" s="189" t="s">
        <v>1192</v>
      </c>
      <c r="I604" s="189" t="s">
        <v>5047</v>
      </c>
      <c r="J604" s="189" t="s">
        <v>4293</v>
      </c>
      <c r="K604" s="189" t="s">
        <v>2004</v>
      </c>
      <c r="L604" s="189" t="s">
        <v>2005</v>
      </c>
      <c r="M604" s="130"/>
      <c r="N604" s="130"/>
      <c r="O604" s="157"/>
      <c r="P604" s="130"/>
      <c r="Q604" s="130"/>
      <c r="R604" s="130"/>
      <c r="S604" s="136"/>
      <c r="T604" s="137"/>
      <c r="U604" s="136"/>
      <c r="V604" s="130"/>
      <c r="W604" s="130"/>
      <c r="X604" s="137"/>
      <c r="Y604" s="130"/>
      <c r="Z604" s="130"/>
      <c r="AA604" s="130"/>
      <c r="AB604" s="130"/>
      <c r="AC604" s="130" t="str">
        <f>IF(基本情報登録!$D$10="","",IF(基本情報登録!$D$10='登録データ（男）'!F604,1,0))</f>
        <v/>
      </c>
      <c r="AD604" s="130"/>
    </row>
    <row r="605" spans="1:30" ht="13.5">
      <c r="A605" s="189">
        <v>603</v>
      </c>
      <c r="B605" s="189" t="s">
        <v>493</v>
      </c>
      <c r="C605" s="189" t="s">
        <v>494</v>
      </c>
      <c r="D605" s="189" t="s">
        <v>478</v>
      </c>
      <c r="E605" s="189">
        <v>23</v>
      </c>
      <c r="F605" s="189" t="s">
        <v>26</v>
      </c>
      <c r="G605" s="189" t="s">
        <v>335</v>
      </c>
      <c r="H605" s="189" t="s">
        <v>495</v>
      </c>
      <c r="I605" s="189" t="s">
        <v>4588</v>
      </c>
      <c r="J605" s="189" t="s">
        <v>4681</v>
      </c>
      <c r="K605" s="189" t="s">
        <v>2004</v>
      </c>
      <c r="L605" s="189" t="s">
        <v>2005</v>
      </c>
      <c r="M605" s="130"/>
      <c r="N605" s="130"/>
      <c r="O605" s="157"/>
      <c r="P605" s="130"/>
      <c r="Q605" s="130"/>
      <c r="R605" s="130"/>
      <c r="S605" s="136"/>
      <c r="T605" s="137"/>
      <c r="U605" s="136"/>
      <c r="V605" s="130"/>
      <c r="W605" s="130"/>
      <c r="X605" s="137"/>
      <c r="Y605" s="130"/>
      <c r="Z605" s="130"/>
      <c r="AA605" s="130"/>
      <c r="AB605" s="130"/>
      <c r="AC605" s="130" t="str">
        <f>IF(基本情報登録!$D$10="","",IF(基本情報登録!$D$10='登録データ（男）'!F605,1,0))</f>
        <v/>
      </c>
      <c r="AD605" s="130"/>
    </row>
    <row r="606" spans="1:30" ht="13.5">
      <c r="A606" s="189">
        <v>604</v>
      </c>
      <c r="B606" s="189" t="s">
        <v>1534</v>
      </c>
      <c r="C606" s="189" t="s">
        <v>1535</v>
      </c>
      <c r="D606" s="189" t="s">
        <v>338</v>
      </c>
      <c r="E606" s="189">
        <v>44</v>
      </c>
      <c r="F606" s="189" t="s">
        <v>26</v>
      </c>
      <c r="G606" s="189" t="s">
        <v>343</v>
      </c>
      <c r="H606" s="189" t="s">
        <v>1405</v>
      </c>
      <c r="I606" s="189" t="s">
        <v>5048</v>
      </c>
      <c r="J606" s="189" t="s">
        <v>4328</v>
      </c>
      <c r="K606" s="189" t="s">
        <v>2004</v>
      </c>
      <c r="L606" s="189" t="s">
        <v>2005</v>
      </c>
      <c r="M606" s="130"/>
      <c r="N606" s="130"/>
      <c r="O606" s="157"/>
      <c r="P606" s="130"/>
      <c r="Q606" s="130"/>
      <c r="R606" s="130"/>
      <c r="S606" s="136"/>
      <c r="T606" s="137"/>
      <c r="U606" s="136"/>
      <c r="V606" s="130"/>
      <c r="W606" s="130"/>
      <c r="X606" s="137"/>
      <c r="Y606" s="130"/>
      <c r="Z606" s="130"/>
      <c r="AA606" s="130"/>
      <c r="AB606" s="130"/>
      <c r="AC606" s="130" t="str">
        <f>IF(基本情報登録!$D$10="","",IF(基本情報登録!$D$10='登録データ（男）'!F606,1,0))</f>
        <v/>
      </c>
      <c r="AD606" s="130"/>
    </row>
    <row r="607" spans="1:30" ht="13.5">
      <c r="A607" s="189">
        <v>605</v>
      </c>
      <c r="B607" s="189" t="s">
        <v>1954</v>
      </c>
      <c r="C607" s="189" t="s">
        <v>1955</v>
      </c>
      <c r="D607" s="189" t="s">
        <v>347</v>
      </c>
      <c r="E607" s="189">
        <v>43</v>
      </c>
      <c r="F607" s="189" t="s">
        <v>26</v>
      </c>
      <c r="G607" s="189" t="s">
        <v>343</v>
      </c>
      <c r="H607" s="189" t="s">
        <v>1625</v>
      </c>
      <c r="I607" s="189" t="s">
        <v>4984</v>
      </c>
      <c r="J607" s="189" t="s">
        <v>4293</v>
      </c>
      <c r="K607" s="189" t="s">
        <v>2004</v>
      </c>
      <c r="L607" s="189" t="s">
        <v>2005</v>
      </c>
      <c r="M607" s="130"/>
      <c r="N607" s="130"/>
      <c r="O607" s="157"/>
      <c r="P607" s="130"/>
      <c r="Q607" s="130"/>
      <c r="R607" s="130"/>
      <c r="S607" s="136"/>
      <c r="T607" s="137"/>
      <c r="U607" s="136"/>
      <c r="V607" s="130"/>
      <c r="W607" s="130"/>
      <c r="X607" s="137"/>
      <c r="Y607" s="130"/>
      <c r="Z607" s="130"/>
      <c r="AA607" s="130"/>
      <c r="AB607" s="130"/>
      <c r="AC607" s="130" t="str">
        <f>IF(基本情報登録!$D$10="","",IF(基本情報登録!$D$10='登録データ（男）'!F607,1,0))</f>
        <v/>
      </c>
      <c r="AD607" s="130"/>
    </row>
    <row r="608" spans="1:30" ht="13.5">
      <c r="A608" s="189">
        <v>606</v>
      </c>
      <c r="B608" s="189" t="s">
        <v>3369</v>
      </c>
      <c r="C608" s="189" t="s">
        <v>3370</v>
      </c>
      <c r="D608" s="189" t="s">
        <v>465</v>
      </c>
      <c r="E608" s="189">
        <v>34</v>
      </c>
      <c r="F608" s="189" t="s">
        <v>26</v>
      </c>
      <c r="G608" s="189" t="s">
        <v>350</v>
      </c>
      <c r="H608" s="189" t="s">
        <v>4084</v>
      </c>
      <c r="I608" s="189" t="s">
        <v>5049</v>
      </c>
      <c r="J608" s="189" t="s">
        <v>4472</v>
      </c>
      <c r="K608" s="189" t="s">
        <v>2004</v>
      </c>
      <c r="L608" s="189" t="s">
        <v>2005</v>
      </c>
      <c r="M608" s="130"/>
      <c r="N608" s="130"/>
      <c r="O608" s="157"/>
      <c r="P608" s="130"/>
      <c r="Q608" s="130"/>
      <c r="R608" s="130"/>
      <c r="S608" s="136"/>
      <c r="T608" s="137"/>
      <c r="U608" s="136"/>
      <c r="V608" s="130"/>
      <c r="W608" s="130"/>
      <c r="X608" s="137"/>
      <c r="Y608" s="130"/>
      <c r="Z608" s="130"/>
      <c r="AA608" s="130"/>
      <c r="AB608" s="130"/>
      <c r="AC608" s="130" t="str">
        <f>IF(基本情報登録!$D$10="","",IF(基本情報登録!$D$10='登録データ（男）'!F608,1,0))</f>
        <v/>
      </c>
      <c r="AD608" s="130"/>
    </row>
    <row r="609" spans="1:30" ht="13.5">
      <c r="A609" s="189">
        <v>607</v>
      </c>
      <c r="B609" s="189" t="s">
        <v>1462</v>
      </c>
      <c r="C609" s="189" t="s">
        <v>1463</v>
      </c>
      <c r="D609" s="189" t="s">
        <v>339</v>
      </c>
      <c r="E609" s="189">
        <v>35</v>
      </c>
      <c r="F609" s="189" t="s">
        <v>26</v>
      </c>
      <c r="G609" s="189" t="s">
        <v>343</v>
      </c>
      <c r="H609" s="189" t="s">
        <v>1464</v>
      </c>
      <c r="I609" s="189" t="s">
        <v>5050</v>
      </c>
      <c r="J609" s="189" t="s">
        <v>5051</v>
      </c>
      <c r="K609" s="189" t="s">
        <v>2004</v>
      </c>
      <c r="L609" s="189" t="s">
        <v>2005</v>
      </c>
      <c r="M609" s="130"/>
      <c r="N609" s="130"/>
      <c r="O609" s="157"/>
      <c r="P609" s="130"/>
      <c r="Q609" s="130"/>
      <c r="R609" s="130"/>
      <c r="S609" s="136"/>
      <c r="T609" s="137"/>
      <c r="U609" s="136"/>
      <c r="V609" s="130"/>
      <c r="W609" s="130"/>
      <c r="X609" s="137"/>
      <c r="Y609" s="130"/>
      <c r="Z609" s="130"/>
      <c r="AA609" s="130"/>
      <c r="AB609" s="130"/>
      <c r="AC609" s="130" t="str">
        <f>IF(基本情報登録!$D$10="","",IF(基本情報登録!$D$10='登録データ（男）'!F609,1,0))</f>
        <v/>
      </c>
      <c r="AD609" s="130"/>
    </row>
    <row r="610" spans="1:30" ht="13.5">
      <c r="A610" s="189">
        <v>608</v>
      </c>
      <c r="B610" s="189" t="s">
        <v>482</v>
      </c>
      <c r="C610" s="189" t="s">
        <v>483</v>
      </c>
      <c r="D610" s="189" t="s">
        <v>334</v>
      </c>
      <c r="E610" s="189">
        <v>40</v>
      </c>
      <c r="F610" s="189" t="s">
        <v>26</v>
      </c>
      <c r="G610" s="189" t="s">
        <v>335</v>
      </c>
      <c r="H610" s="189" t="s">
        <v>484</v>
      </c>
      <c r="I610" s="189" t="s">
        <v>5052</v>
      </c>
      <c r="J610" s="189" t="s">
        <v>5053</v>
      </c>
      <c r="K610" s="189" t="s">
        <v>2004</v>
      </c>
      <c r="L610" s="189" t="s">
        <v>2005</v>
      </c>
      <c r="M610" s="130"/>
      <c r="N610" s="130"/>
      <c r="O610" s="157"/>
      <c r="P610" s="130"/>
      <c r="Q610" s="130"/>
      <c r="R610" s="130"/>
      <c r="S610" s="136"/>
      <c r="T610" s="137"/>
      <c r="U610" s="136"/>
      <c r="V610" s="130"/>
      <c r="W610" s="130"/>
      <c r="X610" s="137"/>
      <c r="Y610" s="130"/>
      <c r="Z610" s="130"/>
      <c r="AA610" s="130"/>
      <c r="AB610" s="130"/>
      <c r="AC610" s="130" t="str">
        <f>IF(基本情報登録!$D$10="","",IF(基本情報登録!$D$10='登録データ（男）'!F610,1,0))</f>
        <v/>
      </c>
      <c r="AD610" s="130"/>
    </row>
    <row r="611" spans="1:30" ht="13.5">
      <c r="A611" s="189">
        <v>609</v>
      </c>
      <c r="B611" s="189" t="s">
        <v>526</v>
      </c>
      <c r="C611" s="189" t="s">
        <v>527</v>
      </c>
      <c r="D611" s="189" t="s">
        <v>334</v>
      </c>
      <c r="E611" s="189">
        <v>40</v>
      </c>
      <c r="F611" s="189" t="s">
        <v>26</v>
      </c>
      <c r="G611" s="189" t="s">
        <v>386</v>
      </c>
      <c r="H611" s="189" t="s">
        <v>528</v>
      </c>
      <c r="I611" s="189" t="s">
        <v>5054</v>
      </c>
      <c r="J611" s="189" t="s">
        <v>4914</v>
      </c>
      <c r="K611" s="189" t="s">
        <v>2004</v>
      </c>
      <c r="L611" s="189" t="s">
        <v>2005</v>
      </c>
      <c r="M611" s="130"/>
      <c r="N611" s="130"/>
      <c r="O611" s="157"/>
      <c r="P611" s="130"/>
      <c r="Q611" s="130"/>
      <c r="R611" s="130"/>
      <c r="S611" s="136"/>
      <c r="T611" s="137"/>
      <c r="U611" s="136"/>
      <c r="V611" s="130"/>
      <c r="W611" s="130"/>
      <c r="X611" s="137"/>
      <c r="Y611" s="130"/>
      <c r="Z611" s="130"/>
      <c r="AA611" s="130"/>
      <c r="AB611" s="130"/>
      <c r="AC611" s="130" t="str">
        <f>IF(基本情報登録!$D$10="","",IF(基本情報登録!$D$10='登録データ（男）'!F611,1,0))</f>
        <v/>
      </c>
      <c r="AD611" s="130"/>
    </row>
    <row r="612" spans="1:30" ht="13.5">
      <c r="A612" s="189">
        <v>610</v>
      </c>
      <c r="B612" s="189" t="s">
        <v>3371</v>
      </c>
      <c r="C612" s="189" t="s">
        <v>3372</v>
      </c>
      <c r="D612" s="189" t="s">
        <v>532</v>
      </c>
      <c r="E612" s="189">
        <v>31</v>
      </c>
      <c r="F612" s="189" t="s">
        <v>26</v>
      </c>
      <c r="G612" s="189" t="s">
        <v>350</v>
      </c>
      <c r="H612" s="189" t="s">
        <v>1461</v>
      </c>
      <c r="I612" s="189" t="s">
        <v>5055</v>
      </c>
      <c r="J612" s="189" t="s">
        <v>5056</v>
      </c>
      <c r="K612" s="189" t="s">
        <v>2004</v>
      </c>
      <c r="L612" s="189" t="s">
        <v>2005</v>
      </c>
      <c r="M612" s="130"/>
      <c r="N612" s="130"/>
      <c r="O612" s="157"/>
      <c r="P612" s="130"/>
      <c r="Q612" s="130"/>
      <c r="R612" s="130"/>
      <c r="S612" s="136"/>
      <c r="T612" s="137"/>
      <c r="U612" s="136"/>
      <c r="V612" s="130"/>
      <c r="W612" s="130"/>
      <c r="X612" s="137"/>
      <c r="Y612" s="130"/>
      <c r="Z612" s="130"/>
      <c r="AA612" s="130"/>
      <c r="AB612" s="130"/>
      <c r="AC612" s="130" t="str">
        <f>IF(基本情報登録!$D$10="","",IF(基本情報登録!$D$10='登録データ（男）'!F612,1,0))</f>
        <v/>
      </c>
      <c r="AD612" s="130"/>
    </row>
    <row r="613" spans="1:30" ht="13.5">
      <c r="A613" s="189">
        <v>611</v>
      </c>
      <c r="B613" s="189" t="s">
        <v>521</v>
      </c>
      <c r="C613" s="189" t="s">
        <v>522</v>
      </c>
      <c r="D613" s="189" t="s">
        <v>334</v>
      </c>
      <c r="E613" s="189">
        <v>40</v>
      </c>
      <c r="F613" s="189" t="s">
        <v>26</v>
      </c>
      <c r="G613" s="189" t="s">
        <v>386</v>
      </c>
      <c r="H613" s="189" t="s">
        <v>523</v>
      </c>
      <c r="I613" s="189" t="s">
        <v>4322</v>
      </c>
      <c r="J613" s="189" t="s">
        <v>4428</v>
      </c>
      <c r="K613" s="189" t="s">
        <v>2004</v>
      </c>
      <c r="L613" s="189" t="s">
        <v>2005</v>
      </c>
      <c r="M613" s="130"/>
      <c r="N613" s="130"/>
      <c r="O613" s="157"/>
      <c r="P613" s="130"/>
      <c r="Q613" s="130"/>
      <c r="R613" s="130"/>
      <c r="S613" s="136"/>
      <c r="T613" s="137"/>
      <c r="U613" s="136"/>
      <c r="V613" s="130"/>
      <c r="W613" s="130"/>
      <c r="X613" s="137"/>
      <c r="Y613" s="130"/>
      <c r="Z613" s="130"/>
      <c r="AA613" s="130"/>
      <c r="AB613" s="130"/>
      <c r="AC613" s="130" t="str">
        <f>IF(基本情報登録!$D$10="","",IF(基本情報登録!$D$10='登録データ（男）'!F613,1,0))</f>
        <v/>
      </c>
      <c r="AD613" s="130"/>
    </row>
    <row r="614" spans="1:30" ht="13.5">
      <c r="A614" s="189">
        <v>612</v>
      </c>
      <c r="B614" s="189" t="s">
        <v>1550</v>
      </c>
      <c r="C614" s="189" t="s">
        <v>1551</v>
      </c>
      <c r="D614" s="189" t="s">
        <v>354</v>
      </c>
      <c r="E614" s="189">
        <v>41</v>
      </c>
      <c r="F614" s="189" t="s">
        <v>26</v>
      </c>
      <c r="G614" s="189" t="s">
        <v>343</v>
      </c>
      <c r="H614" s="189" t="s">
        <v>1552</v>
      </c>
      <c r="I614" s="189" t="s">
        <v>4675</v>
      </c>
      <c r="J614" s="189" t="s">
        <v>5057</v>
      </c>
      <c r="K614" s="189" t="s">
        <v>2004</v>
      </c>
      <c r="L614" s="189" t="s">
        <v>2005</v>
      </c>
      <c r="M614" s="130"/>
      <c r="N614" s="130"/>
      <c r="O614" s="157"/>
      <c r="P614" s="130"/>
      <c r="Q614" s="130"/>
      <c r="R614" s="130"/>
      <c r="S614" s="136"/>
      <c r="T614" s="137"/>
      <c r="U614" s="136"/>
      <c r="V614" s="130"/>
      <c r="W614" s="130"/>
      <c r="X614" s="137"/>
      <c r="Y614" s="130"/>
      <c r="Z614" s="130"/>
      <c r="AA614" s="130"/>
      <c r="AB614" s="130"/>
      <c r="AC614" s="130" t="str">
        <f>IF(基本情報登録!$D$10="","",IF(基本情報登録!$D$10='登録データ（男）'!F614,1,0))</f>
        <v/>
      </c>
      <c r="AD614" s="130"/>
    </row>
    <row r="615" spans="1:30" ht="13.5">
      <c r="A615" s="189">
        <v>613</v>
      </c>
      <c r="B615" s="189" t="s">
        <v>515</v>
      </c>
      <c r="C615" s="189" t="s">
        <v>516</v>
      </c>
      <c r="D615" s="189" t="s">
        <v>334</v>
      </c>
      <c r="E615" s="189">
        <v>40</v>
      </c>
      <c r="F615" s="189" t="s">
        <v>26</v>
      </c>
      <c r="G615" s="189" t="s">
        <v>335</v>
      </c>
      <c r="H615" s="189" t="s">
        <v>517</v>
      </c>
      <c r="I615" s="189" t="s">
        <v>5058</v>
      </c>
      <c r="J615" s="189" t="s">
        <v>4368</v>
      </c>
      <c r="K615" s="189" t="s">
        <v>2004</v>
      </c>
      <c r="L615" s="189" t="s">
        <v>2005</v>
      </c>
      <c r="M615" s="130"/>
      <c r="N615" s="130"/>
      <c r="O615" s="157"/>
      <c r="P615" s="130"/>
      <c r="Q615" s="130"/>
      <c r="R615" s="130"/>
      <c r="S615" s="136"/>
      <c r="T615" s="137"/>
      <c r="U615" s="136"/>
      <c r="V615" s="130"/>
      <c r="W615" s="130"/>
      <c r="X615" s="137"/>
      <c r="Y615" s="130"/>
      <c r="Z615" s="130"/>
      <c r="AA615" s="130"/>
      <c r="AB615" s="130"/>
      <c r="AC615" s="130" t="str">
        <f>IF(基本情報登録!$D$10="","",IF(基本情報登録!$D$10='登録データ（男）'!F615,1,0))</f>
        <v/>
      </c>
      <c r="AD615" s="130"/>
    </row>
    <row r="616" spans="1:30" ht="13.5">
      <c r="A616" s="189">
        <v>614</v>
      </c>
      <c r="B616" s="189" t="s">
        <v>2204</v>
      </c>
      <c r="C616" s="189" t="s">
        <v>1553</v>
      </c>
      <c r="D616" s="189" t="s">
        <v>334</v>
      </c>
      <c r="E616" s="189">
        <v>40</v>
      </c>
      <c r="F616" s="189" t="s">
        <v>26</v>
      </c>
      <c r="G616" s="189" t="s">
        <v>343</v>
      </c>
      <c r="H616" s="189" t="s">
        <v>1111</v>
      </c>
      <c r="I616" s="189" t="s">
        <v>5059</v>
      </c>
      <c r="J616" s="189" t="s">
        <v>5060</v>
      </c>
      <c r="K616" s="189" t="s">
        <v>2004</v>
      </c>
      <c r="L616" s="189" t="s">
        <v>2005</v>
      </c>
      <c r="M616" s="130"/>
      <c r="N616" s="130"/>
      <c r="O616" s="157"/>
      <c r="P616" s="130"/>
      <c r="Q616" s="130"/>
      <c r="R616" s="130"/>
      <c r="S616" s="136"/>
      <c r="T616" s="137"/>
      <c r="U616" s="136"/>
      <c r="V616" s="130"/>
      <c r="W616" s="130"/>
      <c r="X616" s="137"/>
      <c r="Y616" s="130"/>
      <c r="Z616" s="130"/>
      <c r="AA616" s="130"/>
      <c r="AB616" s="130"/>
      <c r="AC616" s="130" t="str">
        <f>IF(基本情報登録!$D$10="","",IF(基本情報登録!$D$10='登録データ（男）'!F616,1,0))</f>
        <v/>
      </c>
      <c r="AD616" s="130"/>
    </row>
    <row r="617" spans="1:30" ht="13.5">
      <c r="A617" s="189">
        <v>615</v>
      </c>
      <c r="B617" s="189" t="s">
        <v>3373</v>
      </c>
      <c r="C617" s="189" t="s">
        <v>3374</v>
      </c>
      <c r="D617" s="189" t="s">
        <v>354</v>
      </c>
      <c r="E617" s="189">
        <v>41</v>
      </c>
      <c r="F617" s="189" t="s">
        <v>26</v>
      </c>
      <c r="G617" s="189" t="s">
        <v>366</v>
      </c>
      <c r="H617" s="189" t="s">
        <v>4085</v>
      </c>
      <c r="I617" s="189" t="s">
        <v>5061</v>
      </c>
      <c r="J617" s="189" t="s">
        <v>5062</v>
      </c>
      <c r="K617" s="189" t="s">
        <v>2004</v>
      </c>
      <c r="L617" s="189" t="s">
        <v>2005</v>
      </c>
      <c r="M617" s="130"/>
      <c r="N617" s="130"/>
      <c r="O617" s="157"/>
      <c r="P617" s="130"/>
      <c r="Q617" s="130"/>
      <c r="R617" s="130"/>
      <c r="S617" s="136"/>
      <c r="T617" s="137"/>
      <c r="U617" s="136"/>
      <c r="V617" s="130"/>
      <c r="W617" s="130"/>
      <c r="X617" s="137"/>
      <c r="Y617" s="130"/>
      <c r="Z617" s="130"/>
      <c r="AA617" s="130"/>
      <c r="AB617" s="130"/>
      <c r="AC617" s="130" t="str">
        <f>IF(基本情報登録!$D$10="","",IF(基本情報登録!$D$10='登録データ（男）'!F617,1,0))</f>
        <v/>
      </c>
      <c r="AD617" s="130"/>
    </row>
    <row r="618" spans="1:30" ht="13.5">
      <c r="A618" s="189">
        <v>616</v>
      </c>
      <c r="B618" s="189" t="s">
        <v>659</v>
      </c>
      <c r="C618" s="189" t="s">
        <v>660</v>
      </c>
      <c r="D618" s="189" t="s">
        <v>465</v>
      </c>
      <c r="E618" s="189">
        <v>34</v>
      </c>
      <c r="F618" s="189" t="s">
        <v>26</v>
      </c>
      <c r="G618" s="189" t="s">
        <v>335</v>
      </c>
      <c r="H618" s="189" t="s">
        <v>691</v>
      </c>
      <c r="I618" s="189" t="s">
        <v>4775</v>
      </c>
      <c r="J618" s="189" t="s">
        <v>4402</v>
      </c>
      <c r="K618" s="189" t="s">
        <v>2004</v>
      </c>
      <c r="L618" s="189" t="s">
        <v>2005</v>
      </c>
      <c r="M618" s="130"/>
      <c r="N618" s="130"/>
      <c r="O618" s="157"/>
      <c r="P618" s="130"/>
      <c r="Q618" s="130"/>
      <c r="R618" s="130"/>
      <c r="S618" s="136"/>
      <c r="T618" s="137"/>
      <c r="U618" s="136"/>
      <c r="V618" s="130"/>
      <c r="W618" s="130"/>
      <c r="X618" s="137"/>
      <c r="Y618" s="130"/>
      <c r="Z618" s="130"/>
      <c r="AA618" s="130"/>
      <c r="AB618" s="130"/>
      <c r="AC618" s="130" t="str">
        <f>IF(基本情報登録!$D$10="","",IF(基本情報登録!$D$10='登録データ（男）'!F618,1,0))</f>
        <v/>
      </c>
      <c r="AD618" s="130"/>
    </row>
    <row r="619" spans="1:30" ht="13.5">
      <c r="A619" s="189">
        <v>617</v>
      </c>
      <c r="B619" s="189" t="s">
        <v>662</v>
      </c>
      <c r="C619" s="189" t="s">
        <v>663</v>
      </c>
      <c r="D619" s="189" t="s">
        <v>338</v>
      </c>
      <c r="E619" s="189">
        <v>44</v>
      </c>
      <c r="F619" s="189" t="s">
        <v>26</v>
      </c>
      <c r="G619" s="189" t="s">
        <v>335</v>
      </c>
      <c r="H619" s="189" t="s">
        <v>664</v>
      </c>
      <c r="I619" s="189" t="s">
        <v>4327</v>
      </c>
      <c r="J619" s="189" t="s">
        <v>4289</v>
      </c>
      <c r="K619" s="189" t="s">
        <v>2004</v>
      </c>
      <c r="L619" s="189" t="s">
        <v>2005</v>
      </c>
      <c r="M619" s="130"/>
      <c r="N619" s="130"/>
      <c r="O619" s="157"/>
      <c r="P619" s="130"/>
      <c r="Q619" s="130"/>
      <c r="R619" s="130"/>
      <c r="S619" s="136"/>
      <c r="T619" s="137"/>
      <c r="U619" s="136"/>
      <c r="V619" s="130"/>
      <c r="W619" s="130"/>
      <c r="X619" s="137"/>
      <c r="Y619" s="130"/>
      <c r="Z619" s="130"/>
      <c r="AA619" s="130"/>
      <c r="AB619" s="130"/>
      <c r="AC619" s="130" t="str">
        <f>IF(基本情報登録!$D$10="","",IF(基本情報登録!$D$10='登録データ（男）'!F619,1,0))</f>
        <v/>
      </c>
      <c r="AD619" s="130"/>
    </row>
    <row r="620" spans="1:30" ht="13.5">
      <c r="A620" s="189">
        <v>618</v>
      </c>
      <c r="B620" s="189" t="s">
        <v>3375</v>
      </c>
      <c r="C620" s="189" t="s">
        <v>503</v>
      </c>
      <c r="D620" s="189" t="s">
        <v>334</v>
      </c>
      <c r="E620" s="189">
        <v>40</v>
      </c>
      <c r="F620" s="189" t="s">
        <v>26</v>
      </c>
      <c r="G620" s="189" t="s">
        <v>335</v>
      </c>
      <c r="H620" s="189" t="s">
        <v>504</v>
      </c>
      <c r="I620" s="189" t="s">
        <v>5063</v>
      </c>
      <c r="J620" s="189" t="s">
        <v>4332</v>
      </c>
      <c r="K620" s="189" t="s">
        <v>2004</v>
      </c>
      <c r="L620" s="189" t="s">
        <v>2005</v>
      </c>
      <c r="M620" s="130"/>
      <c r="N620" s="130"/>
      <c r="O620" s="157"/>
      <c r="P620" s="130"/>
      <c r="Q620" s="130"/>
      <c r="R620" s="130"/>
      <c r="S620" s="136"/>
      <c r="T620" s="137"/>
      <c r="U620" s="136"/>
      <c r="V620" s="130"/>
      <c r="W620" s="130"/>
      <c r="X620" s="137"/>
      <c r="Y620" s="130"/>
      <c r="Z620" s="130"/>
      <c r="AA620" s="130"/>
      <c r="AB620" s="130"/>
      <c r="AC620" s="130" t="str">
        <f>IF(基本情報登録!$D$10="","",IF(基本情報登録!$D$10='登録データ（男）'!F620,1,0))</f>
        <v/>
      </c>
      <c r="AD620" s="130"/>
    </row>
    <row r="621" spans="1:30" ht="13.5">
      <c r="A621" s="189">
        <v>619</v>
      </c>
      <c r="B621" s="189" t="s">
        <v>3376</v>
      </c>
      <c r="C621" s="189" t="s">
        <v>3377</v>
      </c>
      <c r="D621" s="189" t="s">
        <v>892</v>
      </c>
      <c r="E621" s="189" t="s">
        <v>893</v>
      </c>
      <c r="F621" s="189" t="s">
        <v>26</v>
      </c>
      <c r="G621" s="189" t="s">
        <v>350</v>
      </c>
      <c r="H621" s="189" t="s">
        <v>2883</v>
      </c>
      <c r="I621" s="189" t="s">
        <v>5064</v>
      </c>
      <c r="J621" s="189" t="s">
        <v>5065</v>
      </c>
      <c r="K621" s="189" t="s">
        <v>2004</v>
      </c>
      <c r="L621" s="189" t="s">
        <v>2005</v>
      </c>
      <c r="M621" s="130"/>
      <c r="N621" s="130"/>
      <c r="O621" s="157"/>
      <c r="P621" s="130"/>
      <c r="Q621" s="130"/>
      <c r="R621" s="130"/>
      <c r="S621" s="136"/>
      <c r="T621" s="137"/>
      <c r="U621" s="136"/>
      <c r="V621" s="130"/>
      <c r="W621" s="130"/>
      <c r="X621" s="137"/>
      <c r="Y621" s="130"/>
      <c r="Z621" s="130"/>
      <c r="AA621" s="130"/>
      <c r="AB621" s="130"/>
      <c r="AC621" s="130" t="str">
        <f>IF(基本情報登録!$D$10="","",IF(基本情報登録!$D$10='登録データ（男）'!F621,1,0))</f>
        <v/>
      </c>
      <c r="AD621" s="130"/>
    </row>
    <row r="622" spans="1:30" ht="13.5">
      <c r="A622" s="189">
        <v>620</v>
      </c>
      <c r="B622" s="189" t="s">
        <v>2793</v>
      </c>
      <c r="C622" s="189" t="s">
        <v>2794</v>
      </c>
      <c r="D622" s="189" t="s">
        <v>354</v>
      </c>
      <c r="E622" s="189">
        <v>41</v>
      </c>
      <c r="F622" s="189" t="s">
        <v>26</v>
      </c>
      <c r="G622" s="189" t="s">
        <v>350</v>
      </c>
      <c r="H622" s="189" t="s">
        <v>1458</v>
      </c>
      <c r="I622" s="189" t="s">
        <v>5066</v>
      </c>
      <c r="J622" s="189" t="s">
        <v>5002</v>
      </c>
      <c r="K622" s="189" t="s">
        <v>2004</v>
      </c>
      <c r="L622" s="189" t="s">
        <v>2005</v>
      </c>
      <c r="M622" s="130"/>
      <c r="N622" s="130"/>
      <c r="O622" s="157"/>
      <c r="P622" s="130"/>
      <c r="Q622" s="130"/>
      <c r="R622" s="130"/>
      <c r="S622" s="136"/>
      <c r="T622" s="137"/>
      <c r="U622" s="136"/>
      <c r="V622" s="130"/>
      <c r="W622" s="130"/>
      <c r="X622" s="137"/>
      <c r="Y622" s="130"/>
      <c r="Z622" s="130"/>
      <c r="AA622" s="130"/>
      <c r="AB622" s="130"/>
      <c r="AC622" s="130" t="str">
        <f>IF(基本情報登録!$D$10="","",IF(基本情報登録!$D$10='登録データ（男）'!F622,1,0))</f>
        <v/>
      </c>
      <c r="AD622" s="130"/>
    </row>
    <row r="623" spans="1:30" ht="13.5">
      <c r="A623" s="189">
        <v>621</v>
      </c>
      <c r="B623" s="189" t="s">
        <v>499</v>
      </c>
      <c r="C623" s="189" t="s">
        <v>500</v>
      </c>
      <c r="D623" s="189" t="s">
        <v>334</v>
      </c>
      <c r="E623" s="189">
        <v>40</v>
      </c>
      <c r="F623" s="189" t="s">
        <v>26</v>
      </c>
      <c r="G623" s="189" t="s">
        <v>4086</v>
      </c>
      <c r="H623" s="189" t="s">
        <v>502</v>
      </c>
      <c r="I623" s="189" t="s">
        <v>5067</v>
      </c>
      <c r="J623" s="189" t="s">
        <v>5068</v>
      </c>
      <c r="K623" s="189" t="s">
        <v>2004</v>
      </c>
      <c r="L623" s="189" t="s">
        <v>2005</v>
      </c>
      <c r="M623" s="130"/>
      <c r="N623" s="130"/>
      <c r="O623" s="157"/>
      <c r="P623" s="130"/>
      <c r="Q623" s="130"/>
      <c r="R623" s="130"/>
      <c r="S623" s="136"/>
      <c r="T623" s="137"/>
      <c r="U623" s="136"/>
      <c r="V623" s="130"/>
      <c r="W623" s="130"/>
      <c r="X623" s="137"/>
      <c r="Y623" s="130"/>
      <c r="Z623" s="130"/>
      <c r="AA623" s="130"/>
      <c r="AB623" s="130"/>
      <c r="AC623" s="130" t="str">
        <f>IF(基本情報登録!$D$10="","",IF(基本情報登録!$D$10='登録データ（男）'!F623,1,0))</f>
        <v/>
      </c>
      <c r="AD623" s="130"/>
    </row>
    <row r="624" spans="1:30" ht="13.5">
      <c r="A624" s="189">
        <v>622</v>
      </c>
      <c r="B624" s="189" t="s">
        <v>479</v>
      </c>
      <c r="C624" s="189" t="s">
        <v>480</v>
      </c>
      <c r="D624" s="189" t="s">
        <v>334</v>
      </c>
      <c r="E624" s="189">
        <v>40</v>
      </c>
      <c r="F624" s="189" t="s">
        <v>26</v>
      </c>
      <c r="G624" s="189" t="s">
        <v>386</v>
      </c>
      <c r="H624" s="189" t="s">
        <v>481</v>
      </c>
      <c r="I624" s="189" t="s">
        <v>4366</v>
      </c>
      <c r="J624" s="189" t="s">
        <v>5069</v>
      </c>
      <c r="K624" s="189" t="s">
        <v>2004</v>
      </c>
      <c r="L624" s="189" t="s">
        <v>2005</v>
      </c>
      <c r="M624" s="130"/>
      <c r="N624" s="130"/>
      <c r="O624" s="157"/>
      <c r="P624" s="130"/>
      <c r="Q624" s="130"/>
      <c r="R624" s="130"/>
      <c r="S624" s="136"/>
      <c r="T624" s="137"/>
      <c r="U624" s="136"/>
      <c r="V624" s="130"/>
      <c r="W624" s="130"/>
      <c r="X624" s="137"/>
      <c r="Y624" s="130"/>
      <c r="Z624" s="130"/>
      <c r="AA624" s="130"/>
      <c r="AB624" s="130"/>
      <c r="AC624" s="130" t="str">
        <f>IF(基本情報登録!$D$10="","",IF(基本情報登録!$D$10='登録データ（男）'!F624,1,0))</f>
        <v/>
      </c>
      <c r="AD624" s="130"/>
    </row>
    <row r="625" spans="1:30" ht="13.5">
      <c r="A625" s="189">
        <v>623</v>
      </c>
      <c r="B625" s="189" t="s">
        <v>3378</v>
      </c>
      <c r="C625" s="189" t="s">
        <v>1546</v>
      </c>
      <c r="D625" s="189" t="s">
        <v>336</v>
      </c>
      <c r="E625" s="189">
        <v>42</v>
      </c>
      <c r="F625" s="189" t="s">
        <v>26</v>
      </c>
      <c r="G625" s="189" t="s">
        <v>343</v>
      </c>
      <c r="H625" s="189" t="s">
        <v>1200</v>
      </c>
      <c r="I625" s="189" t="s">
        <v>5070</v>
      </c>
      <c r="J625" s="189" t="s">
        <v>4474</v>
      </c>
      <c r="K625" s="189" t="s">
        <v>2004</v>
      </c>
      <c r="L625" s="189" t="s">
        <v>2005</v>
      </c>
      <c r="M625" s="130"/>
      <c r="N625" s="130"/>
      <c r="O625" s="157"/>
      <c r="P625" s="130"/>
      <c r="Q625" s="130"/>
      <c r="R625" s="130"/>
      <c r="S625" s="136"/>
      <c r="T625" s="137"/>
      <c r="U625" s="136"/>
      <c r="V625" s="130"/>
      <c r="W625" s="130"/>
      <c r="X625" s="137"/>
      <c r="Y625" s="130"/>
      <c r="Z625" s="130"/>
      <c r="AA625" s="130"/>
      <c r="AB625" s="130"/>
      <c r="AC625" s="130" t="str">
        <f>IF(基本情報登録!$D$10="","",IF(基本情報登録!$D$10='登録データ（男）'!F625,1,0))</f>
        <v/>
      </c>
      <c r="AD625" s="130"/>
    </row>
    <row r="626" spans="1:30" ht="13.5">
      <c r="A626" s="189">
        <v>624</v>
      </c>
      <c r="B626" s="189" t="s">
        <v>496</v>
      </c>
      <c r="C626" s="189" t="s">
        <v>497</v>
      </c>
      <c r="D626" s="189" t="s">
        <v>338</v>
      </c>
      <c r="E626" s="189">
        <v>44</v>
      </c>
      <c r="F626" s="189" t="s">
        <v>26</v>
      </c>
      <c r="G626" s="189" t="s">
        <v>335</v>
      </c>
      <c r="H626" s="189" t="s">
        <v>498</v>
      </c>
      <c r="I626" s="189" t="s">
        <v>5071</v>
      </c>
      <c r="J626" s="189" t="s">
        <v>4485</v>
      </c>
      <c r="K626" s="189" t="s">
        <v>2004</v>
      </c>
      <c r="L626" s="189" t="s">
        <v>2005</v>
      </c>
      <c r="M626" s="130"/>
      <c r="N626" s="130"/>
      <c r="O626" s="157"/>
      <c r="P626" s="130"/>
      <c r="Q626" s="130"/>
      <c r="R626" s="130"/>
      <c r="S626" s="136"/>
      <c r="T626" s="137"/>
      <c r="U626" s="136"/>
      <c r="V626" s="130"/>
      <c r="W626" s="130"/>
      <c r="X626" s="137"/>
      <c r="Y626" s="130"/>
      <c r="Z626" s="130"/>
      <c r="AA626" s="130"/>
      <c r="AB626" s="130"/>
      <c r="AC626" s="130" t="str">
        <f>IF(基本情報登録!$D$10="","",IF(基本情報登録!$D$10='登録データ（男）'!F626,1,0))</f>
        <v/>
      </c>
      <c r="AD626" s="130"/>
    </row>
    <row r="627" spans="1:30" ht="13.5">
      <c r="A627" s="189">
        <v>625</v>
      </c>
      <c r="B627" s="189" t="s">
        <v>485</v>
      </c>
      <c r="C627" s="189" t="s">
        <v>486</v>
      </c>
      <c r="D627" s="189" t="s">
        <v>487</v>
      </c>
      <c r="E627" s="189">
        <v>14</v>
      </c>
      <c r="F627" s="189" t="s">
        <v>26</v>
      </c>
      <c r="G627" s="189" t="s">
        <v>335</v>
      </c>
      <c r="H627" s="189" t="s">
        <v>488</v>
      </c>
      <c r="I627" s="189" t="s">
        <v>4329</v>
      </c>
      <c r="J627" s="189" t="s">
        <v>4485</v>
      </c>
      <c r="K627" s="189" t="s">
        <v>2004</v>
      </c>
      <c r="L627" s="189" t="s">
        <v>2005</v>
      </c>
      <c r="M627" s="130"/>
      <c r="N627" s="130"/>
      <c r="O627" s="157"/>
      <c r="P627" s="130"/>
      <c r="Q627" s="130"/>
      <c r="R627" s="130"/>
      <c r="S627" s="136"/>
      <c r="T627" s="137"/>
      <c r="U627" s="136"/>
      <c r="V627" s="130"/>
      <c r="W627" s="130"/>
      <c r="X627" s="137"/>
      <c r="Y627" s="130"/>
      <c r="Z627" s="130"/>
      <c r="AA627" s="130"/>
      <c r="AB627" s="130"/>
      <c r="AC627" s="130" t="str">
        <f>IF(基本情報登録!$D$10="","",IF(基本情報登録!$D$10='登録データ（男）'!F627,1,0))</f>
        <v/>
      </c>
      <c r="AD627" s="130"/>
    </row>
    <row r="628" spans="1:30" ht="13.5">
      <c r="A628" s="189">
        <v>626</v>
      </c>
      <c r="B628" s="189" t="s">
        <v>1532</v>
      </c>
      <c r="C628" s="189" t="s">
        <v>1533</v>
      </c>
      <c r="D628" s="189" t="s">
        <v>697</v>
      </c>
      <c r="E628" s="189">
        <v>30</v>
      </c>
      <c r="F628" s="189" t="s">
        <v>26</v>
      </c>
      <c r="G628" s="189" t="s">
        <v>343</v>
      </c>
      <c r="H628" s="189" t="s">
        <v>416</v>
      </c>
      <c r="I628" s="189" t="s">
        <v>4346</v>
      </c>
      <c r="J628" s="189" t="s">
        <v>4351</v>
      </c>
      <c r="K628" s="189" t="s">
        <v>2004</v>
      </c>
      <c r="L628" s="189" t="s">
        <v>2005</v>
      </c>
      <c r="M628" s="130"/>
      <c r="N628" s="130"/>
      <c r="O628" s="157"/>
      <c r="P628" s="130"/>
      <c r="Q628" s="130"/>
      <c r="R628" s="130"/>
      <c r="S628" s="136"/>
      <c r="T628" s="137"/>
      <c r="U628" s="136"/>
      <c r="V628" s="130"/>
      <c r="W628" s="130"/>
      <c r="X628" s="137"/>
      <c r="Y628" s="130"/>
      <c r="Z628" s="130"/>
      <c r="AA628" s="130"/>
      <c r="AB628" s="130"/>
      <c r="AC628" s="130" t="str">
        <f>IF(基本情報登録!$D$10="","",IF(基本情報登録!$D$10='登録データ（男）'!F628,1,0))</f>
        <v/>
      </c>
      <c r="AD628" s="130"/>
    </row>
    <row r="629" spans="1:30" ht="13.5">
      <c r="A629" s="189">
        <v>627</v>
      </c>
      <c r="B629" s="189" t="s">
        <v>524</v>
      </c>
      <c r="C629" s="189" t="s">
        <v>525</v>
      </c>
      <c r="D629" s="189" t="s">
        <v>347</v>
      </c>
      <c r="E629" s="189">
        <v>43</v>
      </c>
      <c r="F629" s="189" t="s">
        <v>26</v>
      </c>
      <c r="G629" s="189" t="s">
        <v>335</v>
      </c>
      <c r="H629" s="189" t="s">
        <v>432</v>
      </c>
      <c r="I629" s="189" t="s">
        <v>5072</v>
      </c>
      <c r="J629" s="189" t="s">
        <v>4560</v>
      </c>
      <c r="K629" s="189" t="s">
        <v>2004</v>
      </c>
      <c r="L629" s="189" t="s">
        <v>2005</v>
      </c>
      <c r="M629" s="130"/>
      <c r="N629" s="130"/>
      <c r="O629" s="157"/>
      <c r="P629" s="130"/>
      <c r="Q629" s="130"/>
      <c r="R629" s="130"/>
      <c r="S629" s="136"/>
      <c r="T629" s="137"/>
      <c r="U629" s="136"/>
      <c r="V629" s="130"/>
      <c r="W629" s="130"/>
      <c r="X629" s="137"/>
      <c r="Y629" s="130"/>
      <c r="Z629" s="130"/>
      <c r="AA629" s="130"/>
      <c r="AB629" s="130"/>
      <c r="AC629" s="130" t="str">
        <f>IF(基本情報登録!$D$10="","",IF(基本情報登録!$D$10='登録データ（男）'!F629,1,0))</f>
        <v/>
      </c>
      <c r="AD629" s="130"/>
    </row>
    <row r="630" spans="1:30" ht="13.5">
      <c r="A630" s="189">
        <v>628</v>
      </c>
      <c r="B630" s="189" t="s">
        <v>3379</v>
      </c>
      <c r="C630" s="189" t="s">
        <v>3380</v>
      </c>
      <c r="D630" s="189" t="s">
        <v>339</v>
      </c>
      <c r="E630" s="189">
        <v>35</v>
      </c>
      <c r="F630" s="189" t="s">
        <v>26</v>
      </c>
      <c r="G630" s="189" t="s">
        <v>350</v>
      </c>
      <c r="H630" s="189" t="s">
        <v>4087</v>
      </c>
      <c r="I630" s="189" t="s">
        <v>5073</v>
      </c>
      <c r="J630" s="189" t="s">
        <v>4620</v>
      </c>
      <c r="K630" s="189" t="s">
        <v>2004</v>
      </c>
      <c r="L630" s="189" t="s">
        <v>2005</v>
      </c>
      <c r="M630" s="130"/>
      <c r="N630" s="130"/>
      <c r="O630" s="157"/>
      <c r="P630" s="130"/>
      <c r="Q630" s="130"/>
      <c r="R630" s="130"/>
      <c r="S630" s="136"/>
      <c r="T630" s="137"/>
      <c r="U630" s="136"/>
      <c r="V630" s="130"/>
      <c r="W630" s="130"/>
      <c r="X630" s="137"/>
      <c r="Y630" s="130"/>
      <c r="Z630" s="130"/>
      <c r="AA630" s="130"/>
      <c r="AB630" s="130"/>
      <c r="AC630" s="130" t="str">
        <f>IF(基本情報登録!$D$10="","",IF(基本情報登録!$D$10='登録データ（男）'!F630,1,0))</f>
        <v/>
      </c>
      <c r="AD630" s="130"/>
    </row>
    <row r="631" spans="1:30" ht="13.5">
      <c r="A631" s="189">
        <v>629</v>
      </c>
      <c r="B631" s="189" t="s">
        <v>638</v>
      </c>
      <c r="C631" s="189" t="s">
        <v>639</v>
      </c>
      <c r="D631" s="189" t="s">
        <v>374</v>
      </c>
      <c r="E631" s="189">
        <v>45</v>
      </c>
      <c r="F631" s="189" t="s">
        <v>63</v>
      </c>
      <c r="G631" s="189" t="s">
        <v>343</v>
      </c>
      <c r="H631" s="189" t="s">
        <v>640</v>
      </c>
      <c r="I631" s="189" t="s">
        <v>2197</v>
      </c>
      <c r="J631" s="189" t="s">
        <v>2084</v>
      </c>
      <c r="K631" s="189" t="s">
        <v>2004</v>
      </c>
      <c r="L631" s="189" t="s">
        <v>2005</v>
      </c>
      <c r="M631" s="130"/>
      <c r="N631" s="130"/>
      <c r="O631" s="157"/>
      <c r="P631" s="130"/>
      <c r="Q631" s="130"/>
      <c r="R631" s="130"/>
      <c r="S631" s="136"/>
      <c r="T631" s="137"/>
      <c r="U631" s="136"/>
      <c r="V631" s="130"/>
      <c r="W631" s="130"/>
      <c r="X631" s="137"/>
      <c r="Y631" s="130"/>
      <c r="Z631" s="130"/>
      <c r="AA631" s="130"/>
      <c r="AB631" s="130"/>
      <c r="AC631" s="130" t="str">
        <f>IF(基本情報登録!$D$10="","",IF(基本情報登録!$D$10='登録データ（男）'!F631,1,0))</f>
        <v/>
      </c>
      <c r="AD631" s="130"/>
    </row>
    <row r="632" spans="1:30" ht="13.5">
      <c r="A632" s="189">
        <v>630</v>
      </c>
      <c r="B632" s="189" t="s">
        <v>3163</v>
      </c>
      <c r="C632" s="189" t="s">
        <v>3164</v>
      </c>
      <c r="D632" s="189" t="s">
        <v>374</v>
      </c>
      <c r="E632" s="189">
        <v>45</v>
      </c>
      <c r="F632" s="189" t="s">
        <v>63</v>
      </c>
      <c r="G632" s="189" t="s">
        <v>350</v>
      </c>
      <c r="H632" s="189" t="s">
        <v>2991</v>
      </c>
      <c r="I632" s="189" t="s">
        <v>2053</v>
      </c>
      <c r="J632" s="189" t="s">
        <v>2194</v>
      </c>
      <c r="K632" s="189" t="s">
        <v>2004</v>
      </c>
      <c r="L632" s="189" t="s">
        <v>2005</v>
      </c>
      <c r="M632" s="130"/>
      <c r="N632" s="130"/>
      <c r="O632" s="157"/>
      <c r="P632" s="130"/>
      <c r="Q632" s="130"/>
      <c r="R632" s="130"/>
      <c r="S632" s="136"/>
      <c r="T632" s="137"/>
      <c r="U632" s="136"/>
      <c r="V632" s="130"/>
      <c r="W632" s="130"/>
      <c r="X632" s="137"/>
      <c r="Y632" s="130"/>
      <c r="Z632" s="130"/>
      <c r="AA632" s="130"/>
      <c r="AB632" s="130"/>
      <c r="AC632" s="130" t="str">
        <f>IF(基本情報登録!$D$10="","",IF(基本情報登録!$D$10='登録データ（男）'!F632,1,0))</f>
        <v/>
      </c>
      <c r="AD632" s="130"/>
    </row>
    <row r="633" spans="1:30" ht="13.5">
      <c r="A633" s="189">
        <v>631</v>
      </c>
      <c r="B633" s="189" t="s">
        <v>3165</v>
      </c>
      <c r="C633" s="189" t="s">
        <v>3166</v>
      </c>
      <c r="D633" s="189" t="s">
        <v>374</v>
      </c>
      <c r="E633" s="189">
        <v>45</v>
      </c>
      <c r="F633" s="189" t="s">
        <v>63</v>
      </c>
      <c r="G633" s="189" t="s">
        <v>343</v>
      </c>
      <c r="H633" s="189" t="s">
        <v>1511</v>
      </c>
      <c r="I633" s="189" t="s">
        <v>5074</v>
      </c>
      <c r="J633" s="189" t="s">
        <v>2088</v>
      </c>
      <c r="K633" s="189" t="s">
        <v>2004</v>
      </c>
      <c r="L633" s="189" t="s">
        <v>2005</v>
      </c>
      <c r="M633" s="130"/>
      <c r="N633" s="130"/>
      <c r="O633" s="157"/>
      <c r="P633" s="130"/>
      <c r="Q633" s="130"/>
      <c r="R633" s="130"/>
      <c r="S633" s="136"/>
      <c r="T633" s="137"/>
      <c r="U633" s="136"/>
      <c r="V633" s="130"/>
      <c r="W633" s="130"/>
      <c r="X633" s="137"/>
      <c r="Y633" s="130"/>
      <c r="Z633" s="130"/>
      <c r="AA633" s="130"/>
      <c r="AB633" s="130"/>
      <c r="AC633" s="130" t="str">
        <f>IF(基本情報登録!$D$10="","",IF(基本情報登録!$D$10='登録データ（男）'!F633,1,0))</f>
        <v/>
      </c>
      <c r="AD633" s="130"/>
    </row>
    <row r="634" spans="1:30" ht="13.5">
      <c r="A634" s="189">
        <v>632</v>
      </c>
      <c r="B634" s="189" t="s">
        <v>1137</v>
      </c>
      <c r="C634" s="189" t="s">
        <v>1138</v>
      </c>
      <c r="D634" s="189" t="s">
        <v>374</v>
      </c>
      <c r="E634" s="189">
        <v>45</v>
      </c>
      <c r="F634" s="189" t="s">
        <v>63</v>
      </c>
      <c r="G634" s="189" t="s">
        <v>343</v>
      </c>
      <c r="H634" s="189" t="s">
        <v>782</v>
      </c>
      <c r="I634" s="189" t="s">
        <v>2077</v>
      </c>
      <c r="J634" s="189" t="s">
        <v>2078</v>
      </c>
      <c r="K634" s="189" t="s">
        <v>2004</v>
      </c>
      <c r="L634" s="189" t="s">
        <v>2005</v>
      </c>
      <c r="M634" s="130"/>
      <c r="N634" s="130"/>
      <c r="O634" s="157"/>
      <c r="P634" s="130"/>
      <c r="Q634" s="130"/>
      <c r="R634" s="130"/>
      <c r="S634" s="136"/>
      <c r="T634" s="137"/>
      <c r="U634" s="136"/>
      <c r="V634" s="130"/>
      <c r="W634" s="130"/>
      <c r="X634" s="137"/>
      <c r="Y634" s="130"/>
      <c r="Z634" s="130"/>
      <c r="AA634" s="130"/>
      <c r="AB634" s="130"/>
      <c r="AC634" s="130" t="str">
        <f>IF(基本情報登録!$D$10="","",IF(基本情報登録!$D$10='登録データ（男）'!F634,1,0))</f>
        <v/>
      </c>
      <c r="AD634" s="130"/>
    </row>
    <row r="635" spans="1:30" ht="13.5">
      <c r="A635" s="189">
        <v>633</v>
      </c>
      <c r="B635" s="189" t="s">
        <v>1135</v>
      </c>
      <c r="C635" s="189" t="s">
        <v>1136</v>
      </c>
      <c r="D635" s="189" t="s">
        <v>374</v>
      </c>
      <c r="E635" s="189">
        <v>45</v>
      </c>
      <c r="F635" s="189" t="s">
        <v>63</v>
      </c>
      <c r="G635" s="189" t="s">
        <v>343</v>
      </c>
      <c r="H635" s="189" t="s">
        <v>1075</v>
      </c>
      <c r="I635" s="189" t="s">
        <v>2073</v>
      </c>
      <c r="J635" s="189" t="s">
        <v>5075</v>
      </c>
      <c r="K635" s="189" t="s">
        <v>2004</v>
      </c>
      <c r="L635" s="189" t="s">
        <v>2005</v>
      </c>
      <c r="M635" s="130"/>
      <c r="N635" s="130"/>
      <c r="O635" s="157"/>
      <c r="P635" s="130"/>
      <c r="Q635" s="130"/>
      <c r="R635" s="130"/>
      <c r="S635" s="136"/>
      <c r="T635" s="137"/>
      <c r="U635" s="136"/>
      <c r="V635" s="130"/>
      <c r="W635" s="130"/>
      <c r="X635" s="137"/>
      <c r="Y635" s="130"/>
      <c r="Z635" s="130"/>
      <c r="AA635" s="130"/>
      <c r="AB635" s="130"/>
      <c r="AC635" s="130" t="str">
        <f>IF(基本情報登録!$D$10="","",IF(基本情報登録!$D$10='登録データ（男）'!F635,1,0))</f>
        <v/>
      </c>
      <c r="AD635" s="130"/>
    </row>
    <row r="636" spans="1:30" ht="13.5">
      <c r="A636" s="189">
        <v>634</v>
      </c>
      <c r="B636" s="189" t="s">
        <v>1507</v>
      </c>
      <c r="C636" s="189" t="s">
        <v>1508</v>
      </c>
      <c r="D636" s="189" t="s">
        <v>374</v>
      </c>
      <c r="E636" s="189">
        <v>45</v>
      </c>
      <c r="F636" s="189" t="s">
        <v>63</v>
      </c>
      <c r="G636" s="189" t="s">
        <v>343</v>
      </c>
      <c r="H636" s="189" t="s">
        <v>1509</v>
      </c>
      <c r="I636" s="189" t="s">
        <v>2083</v>
      </c>
      <c r="J636" s="189" t="s">
        <v>2008</v>
      </c>
      <c r="K636" s="189" t="s">
        <v>2004</v>
      </c>
      <c r="L636" s="189" t="s">
        <v>2005</v>
      </c>
      <c r="M636" s="130"/>
      <c r="N636" s="130"/>
      <c r="O636" s="157"/>
      <c r="P636" s="130"/>
      <c r="Q636" s="130"/>
      <c r="R636" s="130"/>
      <c r="S636" s="136"/>
      <c r="T636" s="137"/>
      <c r="U636" s="136"/>
      <c r="V636" s="130"/>
      <c r="W636" s="130"/>
      <c r="X636" s="137"/>
      <c r="Y636" s="130"/>
      <c r="Z636" s="130"/>
      <c r="AA636" s="130"/>
      <c r="AB636" s="130"/>
      <c r="AC636" s="130" t="str">
        <f>IF(基本情報登録!$D$10="","",IF(基本情報登録!$D$10='登録データ（男）'!F636,1,0))</f>
        <v/>
      </c>
      <c r="AD636" s="130"/>
    </row>
    <row r="637" spans="1:30" ht="13.5">
      <c r="A637" s="189">
        <v>635</v>
      </c>
      <c r="B637" s="189" t="s">
        <v>2842</v>
      </c>
      <c r="C637" s="189" t="s">
        <v>2843</v>
      </c>
      <c r="D637" s="189" t="s">
        <v>374</v>
      </c>
      <c r="E637" s="189">
        <v>45</v>
      </c>
      <c r="F637" s="189" t="s">
        <v>63</v>
      </c>
      <c r="G637" s="189" t="s">
        <v>350</v>
      </c>
      <c r="H637" s="189" t="s">
        <v>2313</v>
      </c>
      <c r="I637" s="189" t="s">
        <v>2844</v>
      </c>
      <c r="J637" s="189" t="s">
        <v>2206</v>
      </c>
      <c r="K637" s="189" t="s">
        <v>2004</v>
      </c>
      <c r="L637" s="189" t="s">
        <v>2005</v>
      </c>
      <c r="M637" s="130"/>
      <c r="N637" s="130"/>
      <c r="O637" s="157"/>
      <c r="P637" s="130"/>
      <c r="Q637" s="130"/>
      <c r="R637" s="130"/>
      <c r="S637" s="136"/>
      <c r="T637" s="137"/>
      <c r="U637" s="136"/>
      <c r="V637" s="130"/>
      <c r="W637" s="130"/>
      <c r="X637" s="137"/>
      <c r="Y637" s="130"/>
      <c r="Z637" s="130"/>
      <c r="AA637" s="130"/>
      <c r="AB637" s="130"/>
      <c r="AC637" s="130" t="str">
        <f>IF(基本情報登録!$D$10="","",IF(基本情報登録!$D$10='登録データ（男）'!F637,1,0))</f>
        <v/>
      </c>
      <c r="AD637" s="130"/>
    </row>
    <row r="638" spans="1:30" ht="13.5">
      <c r="A638" s="189">
        <v>636</v>
      </c>
      <c r="B638" s="189" t="s">
        <v>2603</v>
      </c>
      <c r="C638" s="189" t="s">
        <v>2604</v>
      </c>
      <c r="D638" s="189" t="s">
        <v>374</v>
      </c>
      <c r="E638" s="189">
        <v>45</v>
      </c>
      <c r="F638" s="189" t="s">
        <v>63</v>
      </c>
      <c r="G638" s="189" t="s">
        <v>350</v>
      </c>
      <c r="H638" s="189" t="s">
        <v>2290</v>
      </c>
      <c r="I638" s="189" t="s">
        <v>2024</v>
      </c>
      <c r="J638" s="189" t="s">
        <v>2058</v>
      </c>
      <c r="K638" s="189" t="s">
        <v>2004</v>
      </c>
      <c r="L638" s="189" t="s">
        <v>2005</v>
      </c>
      <c r="M638" s="130"/>
      <c r="N638" s="130"/>
      <c r="O638" s="157"/>
      <c r="P638" s="130"/>
      <c r="Q638" s="130"/>
      <c r="R638" s="130"/>
      <c r="S638" s="136"/>
      <c r="T638" s="137"/>
      <c r="U638" s="136"/>
      <c r="V638" s="130"/>
      <c r="W638" s="130"/>
      <c r="X638" s="137"/>
      <c r="Y638" s="130"/>
      <c r="Z638" s="130"/>
      <c r="AA638" s="130"/>
      <c r="AB638" s="130"/>
      <c r="AC638" s="130" t="str">
        <f>IF(基本情報登録!$D$10="","",IF(基本情報登録!$D$10='登録データ（男）'!F638,1,0))</f>
        <v/>
      </c>
      <c r="AD638" s="130"/>
    </row>
    <row r="639" spans="1:30" ht="13.5">
      <c r="A639" s="189">
        <v>637</v>
      </c>
      <c r="B639" s="189" t="s">
        <v>2847</v>
      </c>
      <c r="C639" s="189" t="s">
        <v>2848</v>
      </c>
      <c r="D639" s="189" t="s">
        <v>374</v>
      </c>
      <c r="E639" s="189">
        <v>45</v>
      </c>
      <c r="F639" s="189" t="s">
        <v>63</v>
      </c>
      <c r="G639" s="189" t="s">
        <v>350</v>
      </c>
      <c r="H639" s="189" t="s">
        <v>2849</v>
      </c>
      <c r="I639" s="189" t="s">
        <v>2050</v>
      </c>
      <c r="J639" s="189" t="s">
        <v>2148</v>
      </c>
      <c r="K639" s="189" t="s">
        <v>2004</v>
      </c>
      <c r="L639" s="189" t="s">
        <v>2005</v>
      </c>
      <c r="M639" s="130"/>
      <c r="N639" s="130"/>
      <c r="O639" s="157"/>
      <c r="P639" s="130"/>
      <c r="Q639" s="130"/>
      <c r="R639" s="130"/>
      <c r="S639" s="136"/>
      <c r="T639" s="137"/>
      <c r="U639" s="136"/>
      <c r="V639" s="130"/>
      <c r="W639" s="130"/>
      <c r="X639" s="137"/>
      <c r="Y639" s="130"/>
      <c r="Z639" s="130"/>
      <c r="AA639" s="130"/>
      <c r="AB639" s="130"/>
      <c r="AC639" s="130" t="str">
        <f>IF(基本情報登録!$D$10="","",IF(基本情報登録!$D$10='登録データ（男）'!F639,1,0))</f>
        <v/>
      </c>
      <c r="AD639" s="130"/>
    </row>
    <row r="640" spans="1:30" ht="13.5">
      <c r="A640" s="189">
        <v>638</v>
      </c>
      <c r="B640" s="189" t="s">
        <v>1514</v>
      </c>
      <c r="C640" s="189" t="s">
        <v>1515</v>
      </c>
      <c r="D640" s="189" t="s">
        <v>374</v>
      </c>
      <c r="E640" s="189">
        <v>45</v>
      </c>
      <c r="F640" s="189" t="s">
        <v>63</v>
      </c>
      <c r="G640" s="189" t="s">
        <v>343</v>
      </c>
      <c r="H640" s="189" t="s">
        <v>1516</v>
      </c>
      <c r="I640" s="189" t="s">
        <v>2081</v>
      </c>
      <c r="J640" s="189" t="s">
        <v>2082</v>
      </c>
      <c r="K640" s="189" t="s">
        <v>2004</v>
      </c>
      <c r="L640" s="189" t="s">
        <v>2005</v>
      </c>
      <c r="M640" s="130"/>
      <c r="N640" s="130"/>
      <c r="O640" s="157"/>
      <c r="P640" s="130"/>
      <c r="Q640" s="130"/>
      <c r="R640" s="130"/>
      <c r="S640" s="136"/>
      <c r="T640" s="137"/>
      <c r="U640" s="136"/>
      <c r="V640" s="130"/>
      <c r="W640" s="130"/>
      <c r="X640" s="137"/>
      <c r="Y640" s="130"/>
      <c r="Z640" s="130"/>
      <c r="AA640" s="130"/>
      <c r="AB640" s="130"/>
      <c r="AC640" s="130" t="str">
        <f>IF(基本情報登録!$D$10="","",IF(基本情報登録!$D$10='登録データ（男）'!F640,1,0))</f>
        <v/>
      </c>
      <c r="AD640" s="130"/>
    </row>
    <row r="641" spans="1:30" ht="13.5">
      <c r="A641" s="189">
        <v>639</v>
      </c>
      <c r="B641" s="189" t="s">
        <v>3167</v>
      </c>
      <c r="C641" s="189" t="s">
        <v>3168</v>
      </c>
      <c r="D641" s="189" t="s">
        <v>374</v>
      </c>
      <c r="E641" s="189">
        <v>45</v>
      </c>
      <c r="F641" s="189" t="s">
        <v>63</v>
      </c>
      <c r="G641" s="189" t="s">
        <v>435</v>
      </c>
      <c r="H641" s="189" t="s">
        <v>4013</v>
      </c>
      <c r="I641" s="189" t="s">
        <v>2201</v>
      </c>
      <c r="J641" s="189" t="s">
        <v>2007</v>
      </c>
      <c r="K641" s="189" t="s">
        <v>2004</v>
      </c>
      <c r="L641" s="189" t="s">
        <v>2005</v>
      </c>
      <c r="M641" s="130"/>
      <c r="N641" s="130"/>
      <c r="O641" s="157"/>
      <c r="P641" s="130"/>
      <c r="Q641" s="130"/>
      <c r="R641" s="130"/>
      <c r="S641" s="136"/>
      <c r="T641" s="137"/>
      <c r="U641" s="136"/>
      <c r="V641" s="130"/>
      <c r="W641" s="130"/>
      <c r="X641" s="137"/>
      <c r="Y641" s="130"/>
      <c r="Z641" s="130"/>
      <c r="AA641" s="130"/>
      <c r="AB641" s="130"/>
      <c r="AC641" s="130" t="str">
        <f>IF(基本情報登録!$D$10="","",IF(基本情報登録!$D$10='登録データ（男）'!F641,1,0))</f>
        <v/>
      </c>
      <c r="AD641" s="130"/>
    </row>
    <row r="642" spans="1:30" ht="13.5">
      <c r="A642" s="189">
        <v>640</v>
      </c>
      <c r="B642" s="189" t="s">
        <v>2850</v>
      </c>
      <c r="C642" s="189" t="s">
        <v>2851</v>
      </c>
      <c r="D642" s="189" t="s">
        <v>374</v>
      </c>
      <c r="E642" s="189">
        <v>45</v>
      </c>
      <c r="F642" s="189" t="s">
        <v>63</v>
      </c>
      <c r="G642" s="189" t="s">
        <v>350</v>
      </c>
      <c r="H642" s="189" t="s">
        <v>2852</v>
      </c>
      <c r="I642" s="189" t="s">
        <v>2092</v>
      </c>
      <c r="J642" s="189" t="s">
        <v>4299</v>
      </c>
      <c r="K642" s="189" t="s">
        <v>2004</v>
      </c>
      <c r="L642" s="189" t="s">
        <v>2005</v>
      </c>
      <c r="M642" s="130"/>
      <c r="N642" s="130"/>
      <c r="O642" s="157"/>
      <c r="P642" s="130"/>
      <c r="Q642" s="130"/>
      <c r="R642" s="130"/>
      <c r="S642" s="136"/>
      <c r="T642" s="137"/>
      <c r="U642" s="136"/>
      <c r="V642" s="130"/>
      <c r="W642" s="130"/>
      <c r="X642" s="137"/>
      <c r="Y642" s="130"/>
      <c r="Z642" s="130"/>
      <c r="AA642" s="130"/>
      <c r="AB642" s="130"/>
      <c r="AC642" s="130" t="str">
        <f>IF(基本情報登録!$D$10="","",IF(基本情報登録!$D$10='登録データ（男）'!F642,1,0))</f>
        <v/>
      </c>
      <c r="AD642" s="130"/>
    </row>
    <row r="643" spans="1:30" ht="13.5">
      <c r="A643" s="189">
        <v>641</v>
      </c>
      <c r="B643" s="189" t="s">
        <v>1512</v>
      </c>
      <c r="C643" s="189" t="s">
        <v>1513</v>
      </c>
      <c r="D643" s="189" t="s">
        <v>374</v>
      </c>
      <c r="E643" s="189">
        <v>45</v>
      </c>
      <c r="F643" s="189" t="s">
        <v>63</v>
      </c>
      <c r="G643" s="189" t="s">
        <v>343</v>
      </c>
      <c r="H643" s="189" t="s">
        <v>1169</v>
      </c>
      <c r="I643" s="189" t="s">
        <v>2080</v>
      </c>
      <c r="J643" s="189" t="s">
        <v>2056</v>
      </c>
      <c r="K643" s="189" t="s">
        <v>2004</v>
      </c>
      <c r="L643" s="189" t="s">
        <v>2005</v>
      </c>
      <c r="M643" s="130"/>
      <c r="N643" s="130"/>
      <c r="O643" s="157"/>
      <c r="P643" s="130"/>
      <c r="Q643" s="130"/>
      <c r="R643" s="130"/>
      <c r="S643" s="136"/>
      <c r="T643" s="137"/>
      <c r="U643" s="136"/>
      <c r="V643" s="130"/>
      <c r="W643" s="130"/>
      <c r="X643" s="137"/>
      <c r="Y643" s="130"/>
      <c r="Z643" s="130"/>
      <c r="AA643" s="130"/>
      <c r="AB643" s="130"/>
      <c r="AC643" s="130" t="str">
        <f>IF(基本情報登録!$D$10="","",IF(基本情報登録!$D$10='登録データ（男）'!F643,1,0))</f>
        <v/>
      </c>
      <c r="AD643" s="130"/>
    </row>
    <row r="644" spans="1:30" ht="13.5">
      <c r="A644" s="189">
        <v>642</v>
      </c>
      <c r="B644" s="189" t="s">
        <v>3169</v>
      </c>
      <c r="C644" s="189" t="s">
        <v>1510</v>
      </c>
      <c r="D644" s="189" t="s">
        <v>374</v>
      </c>
      <c r="E644" s="189">
        <v>45</v>
      </c>
      <c r="F644" s="189" t="s">
        <v>63</v>
      </c>
      <c r="G644" s="189" t="s">
        <v>343</v>
      </c>
      <c r="H644" s="189" t="s">
        <v>983</v>
      </c>
      <c r="I644" s="189" t="s">
        <v>2086</v>
      </c>
      <c r="J644" s="189" t="s">
        <v>2087</v>
      </c>
      <c r="K644" s="189" t="s">
        <v>2004</v>
      </c>
      <c r="L644" s="189" t="s">
        <v>2005</v>
      </c>
      <c r="M644" s="130"/>
      <c r="N644" s="130"/>
      <c r="O644" s="157"/>
      <c r="P644" s="130"/>
      <c r="Q644" s="130"/>
      <c r="R644" s="130"/>
      <c r="S644" s="136"/>
      <c r="T644" s="137"/>
      <c r="U644" s="136"/>
      <c r="V644" s="130"/>
      <c r="W644" s="130"/>
      <c r="X644" s="137"/>
      <c r="Y644" s="130"/>
      <c r="Z644" s="130"/>
      <c r="AA644" s="130"/>
      <c r="AB644" s="130"/>
      <c r="AC644" s="130" t="str">
        <f>IF(基本情報登録!$D$10="","",IF(基本情報登録!$D$10='登録データ（男）'!F644,1,0))</f>
        <v/>
      </c>
      <c r="AD644" s="130"/>
    </row>
    <row r="645" spans="1:30" ht="13.5">
      <c r="A645" s="189">
        <v>643</v>
      </c>
      <c r="B645" s="189" t="s">
        <v>3170</v>
      </c>
      <c r="C645" s="189" t="s">
        <v>2845</v>
      </c>
      <c r="D645" s="189" t="s">
        <v>374</v>
      </c>
      <c r="E645" s="189">
        <v>45</v>
      </c>
      <c r="F645" s="189" t="s">
        <v>63</v>
      </c>
      <c r="G645" s="189" t="s">
        <v>350</v>
      </c>
      <c r="H645" s="189" t="s">
        <v>1047</v>
      </c>
      <c r="I645" s="189" t="s">
        <v>2846</v>
      </c>
      <c r="J645" s="189" t="s">
        <v>2040</v>
      </c>
      <c r="K645" s="189" t="s">
        <v>2004</v>
      </c>
      <c r="L645" s="189" t="s">
        <v>2005</v>
      </c>
      <c r="M645" s="130"/>
      <c r="N645" s="130"/>
      <c r="O645" s="157"/>
      <c r="P645" s="130"/>
      <c r="Q645" s="130"/>
      <c r="R645" s="130"/>
      <c r="S645" s="136"/>
      <c r="T645" s="137"/>
      <c r="U645" s="136"/>
      <c r="V645" s="130"/>
      <c r="W645" s="130"/>
      <c r="X645" s="137"/>
      <c r="Y645" s="130"/>
      <c r="Z645" s="130"/>
      <c r="AA645" s="130"/>
      <c r="AB645" s="130"/>
      <c r="AC645" s="130" t="str">
        <f>IF(基本情報登録!$D$10="","",IF(基本情報登録!$D$10='登録データ（男）'!F645,1,0))</f>
        <v/>
      </c>
      <c r="AD645" s="130"/>
    </row>
    <row r="646" spans="1:30" ht="13.5">
      <c r="A646" s="189">
        <v>644</v>
      </c>
      <c r="B646" s="189" t="s">
        <v>2598</v>
      </c>
      <c r="C646" s="189" t="s">
        <v>1810</v>
      </c>
      <c r="D646" s="189" t="s">
        <v>374</v>
      </c>
      <c r="E646" s="189">
        <v>45</v>
      </c>
      <c r="F646" s="189" t="s">
        <v>63</v>
      </c>
      <c r="G646" s="189" t="s">
        <v>350</v>
      </c>
      <c r="H646" s="189" t="s">
        <v>2599</v>
      </c>
      <c r="I646" s="189" t="s">
        <v>2047</v>
      </c>
      <c r="J646" s="189" t="s">
        <v>2007</v>
      </c>
      <c r="K646" s="189" t="s">
        <v>2004</v>
      </c>
      <c r="L646" s="189" t="s">
        <v>2005</v>
      </c>
      <c r="M646" s="130"/>
      <c r="N646" s="130"/>
      <c r="O646" s="157"/>
      <c r="P646" s="130"/>
      <c r="Q646" s="130"/>
      <c r="R646" s="130"/>
      <c r="S646" s="136"/>
      <c r="T646" s="137"/>
      <c r="U646" s="136"/>
      <c r="V646" s="130"/>
      <c r="W646" s="130"/>
      <c r="X646" s="137"/>
      <c r="Y646" s="130"/>
      <c r="Z646" s="130"/>
      <c r="AA646" s="130"/>
      <c r="AB646" s="130"/>
      <c r="AC646" s="130" t="str">
        <f>IF(基本情報登録!$D$10="","",IF(基本情報登録!$D$10='登録データ（男）'!F646,1,0))</f>
        <v/>
      </c>
      <c r="AD646" s="130"/>
    </row>
    <row r="647" spans="1:30" ht="13.5">
      <c r="A647" s="189">
        <v>645</v>
      </c>
      <c r="B647" s="189" t="s">
        <v>1504</v>
      </c>
      <c r="C647" s="189" t="s">
        <v>1505</v>
      </c>
      <c r="D647" s="189" t="s">
        <v>374</v>
      </c>
      <c r="E647" s="189">
        <v>45</v>
      </c>
      <c r="F647" s="189" t="s">
        <v>63</v>
      </c>
      <c r="G647" s="189" t="s">
        <v>343</v>
      </c>
      <c r="H647" s="189" t="s">
        <v>1506</v>
      </c>
      <c r="I647" s="189" t="s">
        <v>2085</v>
      </c>
      <c r="J647" s="189" t="s">
        <v>2003</v>
      </c>
      <c r="K647" s="189" t="s">
        <v>2004</v>
      </c>
      <c r="L647" s="189" t="s">
        <v>2005</v>
      </c>
      <c r="M647" s="130"/>
      <c r="N647" s="130"/>
      <c r="O647" s="157"/>
      <c r="P647" s="130"/>
      <c r="Q647" s="130"/>
      <c r="R647" s="130"/>
      <c r="S647" s="136"/>
      <c r="T647" s="137"/>
      <c r="U647" s="136"/>
      <c r="V647" s="130"/>
      <c r="W647" s="130"/>
      <c r="X647" s="137"/>
      <c r="Y647" s="130"/>
      <c r="Z647" s="130"/>
      <c r="AA647" s="130"/>
      <c r="AB647" s="130"/>
      <c r="AC647" s="130" t="str">
        <f>IF(基本情報登録!$D$10="","",IF(基本情報登録!$D$10='登録データ（男）'!F647,1,0))</f>
        <v/>
      </c>
      <c r="AD647" s="130"/>
    </row>
    <row r="648" spans="1:30" ht="13.5">
      <c r="A648" s="189">
        <v>646</v>
      </c>
      <c r="B648" s="189" t="s">
        <v>1958</v>
      </c>
      <c r="C648" s="189" t="s">
        <v>1959</v>
      </c>
      <c r="D648" s="189" t="s">
        <v>374</v>
      </c>
      <c r="E648" s="189">
        <v>45</v>
      </c>
      <c r="F648" s="189" t="s">
        <v>63</v>
      </c>
      <c r="G648" s="189" t="s">
        <v>343</v>
      </c>
      <c r="H648" s="189" t="s">
        <v>1864</v>
      </c>
      <c r="I648" s="189" t="s">
        <v>2079</v>
      </c>
      <c r="J648" s="189" t="s">
        <v>2009</v>
      </c>
      <c r="K648" s="189" t="s">
        <v>2004</v>
      </c>
      <c r="L648" s="189" t="s">
        <v>2005</v>
      </c>
      <c r="M648" s="130"/>
      <c r="N648" s="130"/>
      <c r="O648" s="157"/>
      <c r="P648" s="130"/>
      <c r="Q648" s="130"/>
      <c r="R648" s="130"/>
      <c r="S648" s="136"/>
      <c r="T648" s="137"/>
      <c r="U648" s="136"/>
      <c r="V648" s="130"/>
      <c r="W648" s="130"/>
      <c r="X648" s="137"/>
      <c r="Y648" s="130"/>
      <c r="Z648" s="130"/>
      <c r="AA648" s="130"/>
      <c r="AB648" s="130"/>
      <c r="AC648" s="130" t="str">
        <f>IF(基本情報登録!$D$10="","",IF(基本情報登録!$D$10='登録データ（男）'!F648,1,0))</f>
        <v/>
      </c>
      <c r="AD648" s="130"/>
    </row>
    <row r="649" spans="1:30" ht="13.5">
      <c r="A649" s="189">
        <v>647</v>
      </c>
      <c r="B649" s="189" t="s">
        <v>3171</v>
      </c>
      <c r="C649" s="189" t="s">
        <v>3172</v>
      </c>
      <c r="D649" s="189" t="s">
        <v>374</v>
      </c>
      <c r="E649" s="189">
        <v>45</v>
      </c>
      <c r="F649" s="189" t="s">
        <v>63</v>
      </c>
      <c r="G649" s="189" t="s">
        <v>350</v>
      </c>
      <c r="H649" s="189" t="s">
        <v>2815</v>
      </c>
      <c r="I649" s="189" t="s">
        <v>5076</v>
      </c>
      <c r="J649" s="189" t="s">
        <v>2192</v>
      </c>
      <c r="K649" s="189" t="s">
        <v>2004</v>
      </c>
      <c r="L649" s="189" t="s">
        <v>2005</v>
      </c>
      <c r="M649" s="130"/>
      <c r="N649" s="130"/>
      <c r="O649" s="157"/>
      <c r="P649" s="130"/>
      <c r="Q649" s="130"/>
      <c r="R649" s="130"/>
      <c r="S649" s="136"/>
      <c r="T649" s="137"/>
      <c r="U649" s="136"/>
      <c r="V649" s="130"/>
      <c r="W649" s="130"/>
      <c r="X649" s="137"/>
      <c r="Y649" s="130"/>
      <c r="Z649" s="130"/>
      <c r="AA649" s="130"/>
      <c r="AB649" s="130"/>
      <c r="AC649" s="130" t="str">
        <f>IF(基本情報登録!$D$10="","",IF(基本情報登録!$D$10='登録データ（男）'!F649,1,0))</f>
        <v/>
      </c>
      <c r="AD649" s="130"/>
    </row>
    <row r="650" spans="1:30" ht="13.5">
      <c r="A650" s="189">
        <v>648</v>
      </c>
      <c r="B650" s="189" t="s">
        <v>1517</v>
      </c>
      <c r="C650" s="189" t="s">
        <v>1518</v>
      </c>
      <c r="D650" s="189" t="s">
        <v>374</v>
      </c>
      <c r="E650" s="189">
        <v>45</v>
      </c>
      <c r="F650" s="189" t="s">
        <v>63</v>
      </c>
      <c r="G650" s="189" t="s">
        <v>343</v>
      </c>
      <c r="H650" s="189" t="s">
        <v>1088</v>
      </c>
      <c r="I650" s="189" t="s">
        <v>2050</v>
      </c>
      <c r="J650" s="189" t="s">
        <v>2042</v>
      </c>
      <c r="K650" s="189" t="s">
        <v>2004</v>
      </c>
      <c r="L650" s="189" t="s">
        <v>2005</v>
      </c>
      <c r="M650" s="130"/>
      <c r="N650" s="130"/>
      <c r="O650" s="157"/>
      <c r="P650" s="130"/>
      <c r="Q650" s="130"/>
      <c r="R650" s="130"/>
      <c r="S650" s="136"/>
      <c r="T650" s="137"/>
      <c r="U650" s="136"/>
      <c r="V650" s="130"/>
      <c r="W650" s="130"/>
      <c r="X650" s="137"/>
      <c r="Y650" s="130"/>
      <c r="Z650" s="130"/>
      <c r="AA650" s="130"/>
      <c r="AB650" s="130"/>
      <c r="AC650" s="130" t="str">
        <f>IF(基本情報登録!$D$10="","",IF(基本情報登録!$D$10='登録データ（男）'!F650,1,0))</f>
        <v/>
      </c>
      <c r="AD650" s="130"/>
    </row>
    <row r="651" spans="1:30" ht="13.5">
      <c r="A651" s="189">
        <v>649</v>
      </c>
      <c r="B651" s="189" t="s">
        <v>3173</v>
      </c>
      <c r="C651" s="189" t="s">
        <v>2600</v>
      </c>
      <c r="D651" s="189" t="s">
        <v>374</v>
      </c>
      <c r="E651" s="189">
        <v>45</v>
      </c>
      <c r="F651" s="189" t="s">
        <v>63</v>
      </c>
      <c r="G651" s="189" t="s">
        <v>350</v>
      </c>
      <c r="H651" s="189" t="s">
        <v>2601</v>
      </c>
      <c r="I651" s="189" t="s">
        <v>2602</v>
      </c>
      <c r="J651" s="189" t="s">
        <v>2103</v>
      </c>
      <c r="K651" s="189" t="s">
        <v>2004</v>
      </c>
      <c r="L651" s="189" t="s">
        <v>2005</v>
      </c>
      <c r="M651" s="130"/>
      <c r="N651" s="130"/>
      <c r="O651" s="157"/>
      <c r="P651" s="130"/>
      <c r="Q651" s="130"/>
      <c r="R651" s="130"/>
      <c r="S651" s="136"/>
      <c r="T651" s="137"/>
      <c r="U651" s="136"/>
      <c r="V651" s="130"/>
      <c r="W651" s="130"/>
      <c r="X651" s="137"/>
      <c r="Y651" s="130"/>
      <c r="Z651" s="130"/>
      <c r="AA651" s="130"/>
      <c r="AB651" s="130"/>
      <c r="AC651" s="130" t="str">
        <f>IF(基本情報登録!$D$10="","",IF(基本情報登録!$D$10='登録データ（男）'!F651,1,0))</f>
        <v/>
      </c>
      <c r="AD651" s="130"/>
    </row>
    <row r="652" spans="1:30" ht="13.5">
      <c r="A652" s="189">
        <v>650</v>
      </c>
      <c r="B652" s="189" t="s">
        <v>3174</v>
      </c>
      <c r="C652" s="189" t="s">
        <v>3175</v>
      </c>
      <c r="D652" s="189" t="s">
        <v>374</v>
      </c>
      <c r="E652" s="189">
        <v>45</v>
      </c>
      <c r="F652" s="189" t="s">
        <v>63</v>
      </c>
      <c r="G652" s="189" t="s">
        <v>350</v>
      </c>
      <c r="H652" s="189" t="s">
        <v>4014</v>
      </c>
      <c r="I652" s="189" t="s">
        <v>5077</v>
      </c>
      <c r="J652" s="189" t="s">
        <v>2068</v>
      </c>
      <c r="K652" s="189" t="s">
        <v>2004</v>
      </c>
      <c r="L652" s="189" t="s">
        <v>2005</v>
      </c>
      <c r="M652" s="130"/>
      <c r="N652" s="130"/>
      <c r="O652" s="157"/>
      <c r="P652" s="130"/>
      <c r="Q652" s="130"/>
      <c r="R652" s="130"/>
      <c r="S652" s="136"/>
      <c r="T652" s="137"/>
      <c r="U652" s="136"/>
      <c r="V652" s="130"/>
      <c r="W652" s="130"/>
      <c r="X652" s="137"/>
      <c r="Y652" s="130"/>
      <c r="Z652" s="130"/>
      <c r="AA652" s="130"/>
      <c r="AB652" s="130"/>
      <c r="AC652" s="130" t="str">
        <f>IF(基本情報登録!$D$10="","",IF(基本情報登録!$D$10='登録データ（男）'!F652,1,0))</f>
        <v/>
      </c>
      <c r="AD652" s="130"/>
    </row>
    <row r="653" spans="1:30" ht="13.5">
      <c r="A653" s="189">
        <v>651</v>
      </c>
      <c r="B653" s="189" t="s">
        <v>3176</v>
      </c>
      <c r="C653" s="189" t="s">
        <v>3177</v>
      </c>
      <c r="D653" s="189" t="s">
        <v>374</v>
      </c>
      <c r="E653" s="189">
        <v>45</v>
      </c>
      <c r="F653" s="189" t="s">
        <v>63</v>
      </c>
      <c r="G653" s="189" t="s">
        <v>435</v>
      </c>
      <c r="H653" s="189" t="s">
        <v>4015</v>
      </c>
      <c r="I653" s="189" t="s">
        <v>2065</v>
      </c>
      <c r="J653" s="189" t="s">
        <v>4365</v>
      </c>
      <c r="K653" s="189" t="s">
        <v>2004</v>
      </c>
      <c r="L653" s="189" t="s">
        <v>2005</v>
      </c>
      <c r="M653" s="130"/>
      <c r="N653" s="130"/>
      <c r="O653" s="157"/>
      <c r="P653" s="130"/>
      <c r="Q653" s="130"/>
      <c r="R653" s="130"/>
      <c r="S653" s="136"/>
      <c r="T653" s="137"/>
      <c r="U653" s="136"/>
      <c r="V653" s="130"/>
      <c r="W653" s="130"/>
      <c r="X653" s="137"/>
      <c r="Y653" s="130"/>
      <c r="Z653" s="130"/>
      <c r="AA653" s="130"/>
      <c r="AB653" s="130"/>
      <c r="AC653" s="130" t="str">
        <f>IF(基本情報登録!$D$10="","",IF(基本情報登録!$D$10='登録データ（男）'!F653,1,0))</f>
        <v/>
      </c>
      <c r="AD653" s="130"/>
    </row>
    <row r="654" spans="1:30" ht="13.5">
      <c r="A654" s="189">
        <v>652</v>
      </c>
      <c r="B654" s="189" t="s">
        <v>396</v>
      </c>
      <c r="C654" s="189" t="s">
        <v>397</v>
      </c>
      <c r="D654" s="189" t="s">
        <v>374</v>
      </c>
      <c r="E654" s="189">
        <v>45</v>
      </c>
      <c r="F654" s="189" t="s">
        <v>63</v>
      </c>
      <c r="G654" s="189" t="s">
        <v>367</v>
      </c>
      <c r="H654" s="189" t="s">
        <v>398</v>
      </c>
      <c r="I654" s="189" t="s">
        <v>2051</v>
      </c>
      <c r="J654" s="189" t="s">
        <v>2220</v>
      </c>
      <c r="K654" s="189" t="s">
        <v>2004</v>
      </c>
      <c r="L654" s="189" t="s">
        <v>2005</v>
      </c>
      <c r="M654" s="130"/>
      <c r="N654" s="130"/>
      <c r="O654" s="157"/>
      <c r="P654" s="130"/>
      <c r="Q654" s="130"/>
      <c r="R654" s="130"/>
      <c r="S654" s="136"/>
      <c r="T654" s="137"/>
      <c r="U654" s="136"/>
      <c r="V654" s="130"/>
      <c r="W654" s="130"/>
      <c r="X654" s="137"/>
      <c r="Y654" s="130"/>
      <c r="Z654" s="130"/>
      <c r="AA654" s="130"/>
      <c r="AB654" s="130"/>
      <c r="AC654" s="130" t="str">
        <f>IF(基本情報登録!$D$10="","",IF(基本情報登録!$D$10='登録データ（男）'!F654,1,0))</f>
        <v/>
      </c>
      <c r="AD654" s="130"/>
    </row>
    <row r="655" spans="1:30" ht="13.5">
      <c r="A655" s="189">
        <v>653</v>
      </c>
      <c r="B655" s="189" t="s">
        <v>391</v>
      </c>
      <c r="C655" s="189" t="s">
        <v>392</v>
      </c>
      <c r="D655" s="189" t="s">
        <v>374</v>
      </c>
      <c r="E655" s="189">
        <v>45</v>
      </c>
      <c r="F655" s="189" t="s">
        <v>63</v>
      </c>
      <c r="G655" s="189" t="s">
        <v>366</v>
      </c>
      <c r="H655" s="189" t="s">
        <v>393</v>
      </c>
      <c r="I655" s="189" t="s">
        <v>2051</v>
      </c>
      <c r="J655" s="189" t="s">
        <v>2140</v>
      </c>
      <c r="K655" s="189" t="s">
        <v>2004</v>
      </c>
      <c r="L655" s="189" t="s">
        <v>2005</v>
      </c>
      <c r="M655" s="130"/>
      <c r="N655" s="130"/>
      <c r="O655" s="157"/>
      <c r="P655" s="130"/>
      <c r="Q655" s="130"/>
      <c r="R655" s="130"/>
      <c r="S655" s="136"/>
      <c r="T655" s="137"/>
      <c r="U655" s="136"/>
      <c r="V655" s="130"/>
      <c r="W655" s="130"/>
      <c r="X655" s="137"/>
      <c r="Y655" s="130"/>
      <c r="Z655" s="130"/>
      <c r="AA655" s="130"/>
      <c r="AB655" s="130"/>
      <c r="AC655" s="130" t="str">
        <f>IF(基本情報登録!$D$10="","",IF(基本情報登録!$D$10='登録データ（男）'!F655,1,0))</f>
        <v/>
      </c>
      <c r="AD655" s="130"/>
    </row>
    <row r="656" spans="1:30" ht="13.5">
      <c r="A656" s="189">
        <v>654</v>
      </c>
      <c r="B656" s="189" t="s">
        <v>387</v>
      </c>
      <c r="C656" s="189" t="s">
        <v>388</v>
      </c>
      <c r="D656" s="189" t="s">
        <v>374</v>
      </c>
      <c r="E656" s="189">
        <v>45</v>
      </c>
      <c r="F656" s="189" t="s">
        <v>63</v>
      </c>
      <c r="G656" s="189" t="s">
        <v>366</v>
      </c>
      <c r="H656" s="189" t="s">
        <v>389</v>
      </c>
      <c r="I656" s="189" t="s">
        <v>2219</v>
      </c>
      <c r="J656" s="189" t="s">
        <v>2422</v>
      </c>
      <c r="K656" s="189" t="s">
        <v>2004</v>
      </c>
      <c r="L656" s="189" t="s">
        <v>2005</v>
      </c>
      <c r="M656" s="130"/>
      <c r="N656" s="130"/>
      <c r="O656" s="157"/>
      <c r="P656" s="130"/>
      <c r="Q656" s="130"/>
      <c r="R656" s="130"/>
      <c r="S656" s="136"/>
      <c r="T656" s="137"/>
      <c r="U656" s="136"/>
      <c r="V656" s="130"/>
      <c r="W656" s="130"/>
      <c r="X656" s="137"/>
      <c r="Y656" s="130"/>
      <c r="Z656" s="130"/>
      <c r="AA656" s="130"/>
      <c r="AB656" s="130"/>
      <c r="AC656" s="130" t="str">
        <f>IF(基本情報登録!$D$10="","",IF(基本情報登録!$D$10='登録データ（男）'!F656,1,0))</f>
        <v/>
      </c>
      <c r="AD656" s="130"/>
    </row>
    <row r="657" spans="1:30" ht="13.5">
      <c r="A657" s="189">
        <v>655</v>
      </c>
      <c r="B657" s="189" t="s">
        <v>3178</v>
      </c>
      <c r="C657" s="189" t="s">
        <v>394</v>
      </c>
      <c r="D657" s="189" t="s">
        <v>374</v>
      </c>
      <c r="E657" s="189">
        <v>45</v>
      </c>
      <c r="F657" s="189" t="s">
        <v>63</v>
      </c>
      <c r="G657" s="189" t="s">
        <v>335</v>
      </c>
      <c r="H657" s="189" t="s">
        <v>395</v>
      </c>
      <c r="I657" s="189" t="s">
        <v>2135</v>
      </c>
      <c r="J657" s="189" t="s">
        <v>2064</v>
      </c>
      <c r="K657" s="189" t="s">
        <v>2004</v>
      </c>
      <c r="L657" s="189" t="s">
        <v>2005</v>
      </c>
      <c r="M657" s="130"/>
      <c r="N657" s="130"/>
      <c r="O657" s="157"/>
      <c r="P657" s="130"/>
      <c r="Q657" s="130"/>
      <c r="R657" s="130"/>
      <c r="S657" s="136"/>
      <c r="T657" s="137"/>
      <c r="U657" s="136"/>
      <c r="V657" s="130"/>
      <c r="W657" s="130"/>
      <c r="X657" s="137"/>
      <c r="Y657" s="130"/>
      <c r="Z657" s="130"/>
      <c r="AA657" s="130"/>
      <c r="AB657" s="130"/>
      <c r="AC657" s="130" t="str">
        <f>IF(基本情報登録!$D$10="","",IF(基本情報登録!$D$10='登録データ（男）'!F657,1,0))</f>
        <v/>
      </c>
      <c r="AD657" s="130"/>
    </row>
    <row r="658" spans="1:30" ht="13.5">
      <c r="A658" s="189">
        <v>656</v>
      </c>
      <c r="B658" s="189" t="s">
        <v>1950</v>
      </c>
      <c r="C658" s="189" t="s">
        <v>1951</v>
      </c>
      <c r="D658" s="189" t="s">
        <v>374</v>
      </c>
      <c r="E658" s="189">
        <v>45</v>
      </c>
      <c r="F658" s="189" t="s">
        <v>63</v>
      </c>
      <c r="G658" s="189" t="s">
        <v>343</v>
      </c>
      <c r="H658" s="189" t="s">
        <v>1628</v>
      </c>
      <c r="I658" s="189" t="s">
        <v>2216</v>
      </c>
      <c r="J658" s="189" t="s">
        <v>2013</v>
      </c>
      <c r="K658" s="189" t="s">
        <v>2004</v>
      </c>
      <c r="L658" s="189" t="s">
        <v>2005</v>
      </c>
      <c r="M658" s="130"/>
      <c r="N658" s="130"/>
      <c r="O658" s="157"/>
      <c r="P658" s="130"/>
      <c r="Q658" s="130"/>
      <c r="R658" s="130"/>
      <c r="S658" s="136"/>
      <c r="T658" s="137"/>
      <c r="U658" s="136"/>
      <c r="V658" s="130"/>
      <c r="W658" s="130"/>
      <c r="X658" s="137"/>
      <c r="Y658" s="130"/>
      <c r="Z658" s="130"/>
      <c r="AA658" s="130"/>
      <c r="AB658" s="130"/>
      <c r="AC658" s="130" t="str">
        <f>IF(基本情報登録!$D$10="","",IF(基本情報登録!$D$10='登録データ（男）'!F658,1,0))</f>
        <v/>
      </c>
      <c r="AD658" s="130"/>
    </row>
    <row r="659" spans="1:30" ht="13.5">
      <c r="A659" s="189">
        <v>657</v>
      </c>
      <c r="B659" s="189" t="s">
        <v>3179</v>
      </c>
      <c r="C659" s="189" t="s">
        <v>399</v>
      </c>
      <c r="D659" s="189" t="s">
        <v>374</v>
      </c>
      <c r="E659" s="189">
        <v>45</v>
      </c>
      <c r="F659" s="189" t="s">
        <v>63</v>
      </c>
      <c r="G659" s="189" t="s">
        <v>335</v>
      </c>
      <c r="H659" s="189" t="s">
        <v>400</v>
      </c>
      <c r="I659" s="189" t="s">
        <v>4374</v>
      </c>
      <c r="J659" s="189" t="s">
        <v>2221</v>
      </c>
      <c r="K659" s="189" t="s">
        <v>2004</v>
      </c>
      <c r="L659" s="189" t="s">
        <v>2005</v>
      </c>
      <c r="M659" s="130"/>
      <c r="N659" s="130"/>
      <c r="O659" s="157"/>
      <c r="P659" s="130"/>
      <c r="Q659" s="130"/>
      <c r="R659" s="130"/>
      <c r="S659" s="136"/>
      <c r="T659" s="137"/>
      <c r="U659" s="136"/>
      <c r="V659" s="130"/>
      <c r="W659" s="130"/>
      <c r="X659" s="137"/>
      <c r="Y659" s="130"/>
      <c r="Z659" s="130"/>
      <c r="AA659" s="130"/>
      <c r="AB659" s="130"/>
      <c r="AC659" s="130" t="str">
        <f>IF(基本情報登録!$D$10="","",IF(基本情報登録!$D$10='登録データ（男）'!F659,1,0))</f>
        <v/>
      </c>
      <c r="AD659" s="130"/>
    </row>
    <row r="660" spans="1:30" ht="13.5">
      <c r="A660" s="189">
        <v>658</v>
      </c>
      <c r="B660" s="189" t="s">
        <v>3180</v>
      </c>
      <c r="C660" s="189" t="s">
        <v>3181</v>
      </c>
      <c r="D660" s="189" t="s">
        <v>374</v>
      </c>
      <c r="E660" s="189">
        <v>45</v>
      </c>
      <c r="F660" s="189" t="s">
        <v>63</v>
      </c>
      <c r="G660" s="189" t="s">
        <v>350</v>
      </c>
      <c r="H660" s="189" t="s">
        <v>1127</v>
      </c>
      <c r="I660" s="189" t="s">
        <v>2265</v>
      </c>
      <c r="J660" s="189" t="s">
        <v>4293</v>
      </c>
      <c r="K660" s="189" t="s">
        <v>2004</v>
      </c>
      <c r="L660" s="189" t="s">
        <v>2005</v>
      </c>
      <c r="M660" s="130"/>
      <c r="N660" s="130"/>
      <c r="O660" s="157"/>
      <c r="P660" s="130"/>
      <c r="Q660" s="130"/>
      <c r="R660" s="130"/>
      <c r="S660" s="136"/>
      <c r="T660" s="137"/>
      <c r="U660" s="136"/>
      <c r="V660" s="130"/>
      <c r="W660" s="130"/>
      <c r="X660" s="137"/>
      <c r="Y660" s="130"/>
      <c r="Z660" s="130"/>
      <c r="AA660" s="130"/>
      <c r="AB660" s="130"/>
      <c r="AC660" s="130" t="str">
        <f>IF(基本情報登録!$D$10="","",IF(基本情報登録!$D$10='登録データ（男）'!F660,1,0))</f>
        <v/>
      </c>
      <c r="AD660" s="130"/>
    </row>
    <row r="661" spans="1:30" ht="13.5">
      <c r="A661" s="189">
        <v>659</v>
      </c>
      <c r="B661" s="189" t="s">
        <v>376</v>
      </c>
      <c r="C661" s="189" t="s">
        <v>377</v>
      </c>
      <c r="D661" s="189" t="s">
        <v>374</v>
      </c>
      <c r="E661" s="189">
        <v>45</v>
      </c>
      <c r="F661" s="189" t="s">
        <v>63</v>
      </c>
      <c r="G661" s="189" t="s">
        <v>367</v>
      </c>
      <c r="H661" s="189" t="s">
        <v>378</v>
      </c>
      <c r="I661" s="189" t="s">
        <v>2072</v>
      </c>
      <c r="J661" s="189" t="s">
        <v>2015</v>
      </c>
      <c r="K661" s="189" t="s">
        <v>2004</v>
      </c>
      <c r="L661" s="189" t="s">
        <v>2005</v>
      </c>
      <c r="M661" s="130"/>
      <c r="N661" s="130"/>
      <c r="O661" s="157"/>
      <c r="P661" s="130"/>
      <c r="Q661" s="130"/>
      <c r="R661" s="130"/>
      <c r="S661" s="136"/>
      <c r="T661" s="137"/>
      <c r="U661" s="136"/>
      <c r="V661" s="130"/>
      <c r="W661" s="130"/>
      <c r="X661" s="137"/>
      <c r="Y661" s="130"/>
      <c r="Z661" s="130"/>
      <c r="AA661" s="130"/>
      <c r="AB661" s="130"/>
      <c r="AC661" s="130" t="str">
        <f>IF(基本情報登録!$D$10="","",IF(基本情報登録!$D$10='登録データ（男）'!F661,1,0))</f>
        <v/>
      </c>
      <c r="AD661" s="130"/>
    </row>
    <row r="662" spans="1:30" ht="13.5">
      <c r="A662" s="189">
        <v>660</v>
      </c>
      <c r="B662" s="189" t="s">
        <v>2130</v>
      </c>
      <c r="C662" s="189" t="s">
        <v>2131</v>
      </c>
      <c r="D662" s="189" t="s">
        <v>334</v>
      </c>
      <c r="E662" s="189">
        <v>40</v>
      </c>
      <c r="F662" s="189" t="s">
        <v>2016</v>
      </c>
      <c r="G662" s="189" t="s">
        <v>367</v>
      </c>
      <c r="H662" s="189" t="s">
        <v>2132</v>
      </c>
      <c r="I662" s="189" t="s">
        <v>2133</v>
      </c>
      <c r="J662" s="189" t="s">
        <v>2103</v>
      </c>
      <c r="K662" s="189" t="s">
        <v>2004</v>
      </c>
      <c r="L662" s="189" t="s">
        <v>2005</v>
      </c>
      <c r="M662" s="130"/>
      <c r="N662" s="130"/>
      <c r="O662" s="157"/>
      <c r="P662" s="130"/>
      <c r="Q662" s="130"/>
      <c r="R662" s="130"/>
      <c r="S662" s="136"/>
      <c r="T662" s="137"/>
      <c r="U662" s="136"/>
      <c r="V662" s="130"/>
      <c r="W662" s="130"/>
      <c r="X662" s="137"/>
      <c r="Y662" s="130"/>
      <c r="Z662" s="130"/>
      <c r="AA662" s="130"/>
      <c r="AB662" s="130"/>
      <c r="AC662" s="130" t="str">
        <f>IF(基本情報登録!$D$10="","",IF(基本情報登録!$D$10='登録データ（男）'!F662,1,0))</f>
        <v/>
      </c>
      <c r="AD662" s="130"/>
    </row>
    <row r="663" spans="1:30" ht="13.5">
      <c r="A663" s="189">
        <v>661</v>
      </c>
      <c r="B663" s="189" t="s">
        <v>3381</v>
      </c>
      <c r="C663" s="189" t="s">
        <v>3382</v>
      </c>
      <c r="D663" s="189" t="s">
        <v>334</v>
      </c>
      <c r="E663" s="189">
        <v>40</v>
      </c>
      <c r="F663" s="189" t="s">
        <v>2016</v>
      </c>
      <c r="G663" s="189" t="s">
        <v>367</v>
      </c>
      <c r="H663" s="189" t="s">
        <v>2828</v>
      </c>
      <c r="I663" s="189" t="s">
        <v>2369</v>
      </c>
      <c r="J663" s="189" t="s">
        <v>5078</v>
      </c>
      <c r="K663" s="189" t="s">
        <v>2004</v>
      </c>
      <c r="L663" s="189" t="s">
        <v>2005</v>
      </c>
      <c r="M663" s="130"/>
      <c r="N663" s="130"/>
      <c r="O663" s="157"/>
      <c r="P663" s="130"/>
      <c r="Q663" s="130"/>
      <c r="R663" s="130"/>
      <c r="S663" s="136"/>
      <c r="T663" s="137"/>
      <c r="U663" s="136"/>
      <c r="V663" s="130"/>
      <c r="W663" s="130"/>
      <c r="X663" s="137"/>
      <c r="Y663" s="130"/>
      <c r="Z663" s="130"/>
      <c r="AA663" s="130"/>
      <c r="AB663" s="130"/>
      <c r="AC663" s="130" t="str">
        <f>IF(基本情報登録!$D$10="","",IF(基本情報登録!$D$10='登録データ（男）'!F663,1,0))</f>
        <v/>
      </c>
      <c r="AD663" s="130"/>
    </row>
    <row r="664" spans="1:30" ht="13.5">
      <c r="A664" s="189">
        <v>662</v>
      </c>
      <c r="B664" s="189" t="s">
        <v>370</v>
      </c>
      <c r="C664" s="189" t="s">
        <v>371</v>
      </c>
      <c r="D664" s="189" t="s">
        <v>334</v>
      </c>
      <c r="E664" s="189">
        <v>40</v>
      </c>
      <c r="F664" s="189" t="s">
        <v>32</v>
      </c>
      <c r="G664" s="189">
        <v>4</v>
      </c>
      <c r="H664" s="189">
        <v>970531</v>
      </c>
      <c r="I664" s="189" t="s">
        <v>5079</v>
      </c>
      <c r="J664" s="189" t="s">
        <v>5080</v>
      </c>
      <c r="K664" s="189" t="s">
        <v>2004</v>
      </c>
      <c r="L664" s="189" t="s">
        <v>2005</v>
      </c>
      <c r="M664" s="130"/>
      <c r="N664" s="130"/>
      <c r="O664" s="157"/>
      <c r="P664" s="130"/>
      <c r="Q664" s="130"/>
      <c r="R664" s="130"/>
      <c r="S664" s="136"/>
      <c r="T664" s="137"/>
      <c r="U664" s="136"/>
      <c r="V664" s="130"/>
      <c r="W664" s="130"/>
      <c r="X664" s="137"/>
      <c r="Y664" s="130"/>
      <c r="Z664" s="130"/>
      <c r="AA664" s="130"/>
      <c r="AB664" s="130"/>
      <c r="AC664" s="130" t="str">
        <f>IF(基本情報登録!$D$10="","",IF(基本情報登録!$D$10='登録データ（男）'!F664,1,0))</f>
        <v/>
      </c>
      <c r="AD664" s="130"/>
    </row>
    <row r="665" spans="1:30" ht="13.5">
      <c r="A665" s="189">
        <v>663</v>
      </c>
      <c r="B665" s="189" t="s">
        <v>368</v>
      </c>
      <c r="C665" s="189" t="s">
        <v>369</v>
      </c>
      <c r="D665" s="189" t="s">
        <v>334</v>
      </c>
      <c r="E665" s="189">
        <v>40</v>
      </c>
      <c r="F665" s="189" t="s">
        <v>32</v>
      </c>
      <c r="G665" s="189">
        <v>4</v>
      </c>
      <c r="H665" s="189">
        <v>981128</v>
      </c>
      <c r="I665" s="189" t="s">
        <v>5081</v>
      </c>
      <c r="J665" s="189" t="s">
        <v>5082</v>
      </c>
      <c r="K665" s="189" t="s">
        <v>2004</v>
      </c>
      <c r="L665" s="189" t="s">
        <v>2005</v>
      </c>
      <c r="M665" s="130"/>
      <c r="N665" s="130"/>
      <c r="O665" s="157"/>
      <c r="P665" s="130"/>
      <c r="Q665" s="130"/>
      <c r="R665" s="130"/>
      <c r="S665" s="136"/>
      <c r="T665" s="137"/>
      <c r="U665" s="136"/>
      <c r="V665" s="130"/>
      <c r="W665" s="130"/>
      <c r="X665" s="137"/>
      <c r="Y665" s="130"/>
      <c r="Z665" s="130"/>
      <c r="AA665" s="130"/>
      <c r="AB665" s="130"/>
      <c r="AC665" s="130" t="str">
        <f>IF(基本情報登録!$D$10="","",IF(基本情報登録!$D$10='登録データ（男）'!F665,1,0))</f>
        <v/>
      </c>
      <c r="AD665" s="130"/>
    </row>
    <row r="666" spans="1:30" ht="13.5">
      <c r="A666" s="189">
        <v>664</v>
      </c>
      <c r="B666" s="189" t="s">
        <v>1923</v>
      </c>
      <c r="C666" s="189" t="s">
        <v>1924</v>
      </c>
      <c r="D666" s="189" t="s">
        <v>334</v>
      </c>
      <c r="E666" s="189">
        <v>40</v>
      </c>
      <c r="F666" s="189" t="s">
        <v>32</v>
      </c>
      <c r="G666" s="189">
        <v>3</v>
      </c>
      <c r="H666" s="189" t="s">
        <v>1473</v>
      </c>
      <c r="I666" s="189" t="s">
        <v>5083</v>
      </c>
      <c r="J666" s="189" t="s">
        <v>5084</v>
      </c>
      <c r="K666" s="189" t="s">
        <v>2004</v>
      </c>
      <c r="L666" s="189" t="s">
        <v>2005</v>
      </c>
      <c r="M666" s="130"/>
      <c r="N666" s="130"/>
      <c r="O666" s="157"/>
      <c r="P666" s="130"/>
      <c r="Q666" s="130"/>
      <c r="R666" s="130"/>
      <c r="S666" s="136"/>
      <c r="T666" s="137"/>
      <c r="U666" s="136"/>
      <c r="V666" s="130"/>
      <c r="W666" s="130"/>
      <c r="X666" s="137"/>
      <c r="Y666" s="130"/>
      <c r="Z666" s="130"/>
      <c r="AA666" s="130"/>
      <c r="AB666" s="130"/>
      <c r="AC666" s="130" t="str">
        <f>IF(基本情報登録!$D$10="","",IF(基本情報登録!$D$10='登録データ（男）'!F666,1,0))</f>
        <v/>
      </c>
      <c r="AD666" s="130"/>
    </row>
    <row r="667" spans="1:30" ht="13.5">
      <c r="A667" s="189">
        <v>665</v>
      </c>
      <c r="B667" s="189" t="s">
        <v>1925</v>
      </c>
      <c r="C667" s="189" t="s">
        <v>1926</v>
      </c>
      <c r="D667" s="189" t="s">
        <v>489</v>
      </c>
      <c r="E667" s="189">
        <v>33</v>
      </c>
      <c r="F667" s="189" t="s">
        <v>32</v>
      </c>
      <c r="G667" s="189">
        <v>3</v>
      </c>
      <c r="H667" s="189" t="s">
        <v>1968</v>
      </c>
      <c r="I667" s="189" t="s">
        <v>5085</v>
      </c>
      <c r="J667" s="189" t="s">
        <v>5086</v>
      </c>
      <c r="K667" s="189" t="s">
        <v>2004</v>
      </c>
      <c r="L667" s="189" t="s">
        <v>2005</v>
      </c>
      <c r="M667" s="130"/>
      <c r="N667" s="130"/>
      <c r="O667" s="157"/>
      <c r="P667" s="130"/>
      <c r="Q667" s="130"/>
      <c r="R667" s="130"/>
      <c r="S667" s="136"/>
      <c r="T667" s="137"/>
      <c r="U667" s="136"/>
      <c r="V667" s="130"/>
      <c r="W667" s="130"/>
      <c r="X667" s="137"/>
      <c r="Y667" s="130"/>
      <c r="Z667" s="130"/>
      <c r="AA667" s="130"/>
      <c r="AB667" s="130"/>
      <c r="AC667" s="130" t="str">
        <f>IF(基本情報登録!$D$10="","",IF(基本情報登録!$D$10='登録データ（男）'!F667,1,0))</f>
        <v/>
      </c>
      <c r="AD667" s="130"/>
    </row>
    <row r="668" spans="1:30" ht="13.5">
      <c r="A668" s="189">
        <v>666</v>
      </c>
      <c r="B668" s="189" t="s">
        <v>3383</v>
      </c>
      <c r="C668" s="189" t="s">
        <v>1927</v>
      </c>
      <c r="D668" s="189" t="s">
        <v>334</v>
      </c>
      <c r="E668" s="189">
        <v>40</v>
      </c>
      <c r="F668" s="189" t="s">
        <v>32</v>
      </c>
      <c r="G668" s="189">
        <v>3</v>
      </c>
      <c r="H668" s="189">
        <v>991006</v>
      </c>
      <c r="I668" s="189" t="s">
        <v>5087</v>
      </c>
      <c r="J668" s="189" t="s">
        <v>5088</v>
      </c>
      <c r="K668" s="189" t="s">
        <v>2004</v>
      </c>
      <c r="L668" s="189" t="s">
        <v>2005</v>
      </c>
      <c r="M668" s="130"/>
      <c r="N668" s="130"/>
      <c r="O668" s="157"/>
      <c r="P668" s="130"/>
      <c r="Q668" s="130"/>
      <c r="R668" s="130"/>
      <c r="S668" s="136"/>
      <c r="T668" s="137"/>
      <c r="U668" s="136"/>
      <c r="V668" s="130"/>
      <c r="W668" s="130"/>
      <c r="X668" s="137"/>
      <c r="Y668" s="130"/>
      <c r="Z668" s="130"/>
      <c r="AA668" s="130"/>
      <c r="AB668" s="130"/>
      <c r="AC668" s="130" t="str">
        <f>IF(基本情報登録!$D$10="","",IF(基本情報登録!$D$10='登録データ（男）'!F668,1,0))</f>
        <v/>
      </c>
      <c r="AD668" s="130"/>
    </row>
    <row r="669" spans="1:30" ht="13.5">
      <c r="A669" s="189">
        <v>667</v>
      </c>
      <c r="B669" s="189" t="s">
        <v>1928</v>
      </c>
      <c r="C669" s="189" t="s">
        <v>1929</v>
      </c>
      <c r="D669" s="189" t="s">
        <v>334</v>
      </c>
      <c r="E669" s="189">
        <v>40</v>
      </c>
      <c r="F669" s="189" t="s">
        <v>32</v>
      </c>
      <c r="G669" s="189">
        <v>3</v>
      </c>
      <c r="H669" s="189">
        <v>970520</v>
      </c>
      <c r="I669" s="189" t="s">
        <v>5089</v>
      </c>
      <c r="J669" s="189" t="s">
        <v>5090</v>
      </c>
      <c r="K669" s="189" t="s">
        <v>2004</v>
      </c>
      <c r="L669" s="189" t="s">
        <v>2005</v>
      </c>
      <c r="M669" s="130"/>
      <c r="N669" s="130"/>
      <c r="O669" s="157"/>
      <c r="P669" s="130"/>
      <c r="Q669" s="130"/>
      <c r="R669" s="130"/>
      <c r="S669" s="136"/>
      <c r="T669" s="137"/>
      <c r="U669" s="136"/>
      <c r="V669" s="130"/>
      <c r="W669" s="130"/>
      <c r="X669" s="137"/>
      <c r="Y669" s="130"/>
      <c r="Z669" s="130"/>
      <c r="AA669" s="130"/>
      <c r="AB669" s="130"/>
      <c r="AC669" s="130" t="str">
        <f>IF(基本情報登録!$D$10="","",IF(基本情報登録!$D$10='登録データ（男）'!F669,1,0))</f>
        <v/>
      </c>
      <c r="AD669" s="130"/>
    </row>
    <row r="670" spans="1:30" ht="13.5">
      <c r="A670" s="189">
        <v>668</v>
      </c>
      <c r="B670" s="189" t="s">
        <v>1930</v>
      </c>
      <c r="C670" s="189" t="s">
        <v>1931</v>
      </c>
      <c r="D670" s="189" t="s">
        <v>489</v>
      </c>
      <c r="E670" s="189">
        <v>33</v>
      </c>
      <c r="F670" s="189" t="s">
        <v>32</v>
      </c>
      <c r="G670" s="189">
        <v>3</v>
      </c>
      <c r="H670" s="189">
        <v>960221</v>
      </c>
      <c r="I670" s="189" t="s">
        <v>5091</v>
      </c>
      <c r="J670" s="189" t="s">
        <v>5092</v>
      </c>
      <c r="K670" s="189" t="s">
        <v>2004</v>
      </c>
      <c r="L670" s="189" t="s">
        <v>2005</v>
      </c>
      <c r="M670" s="130"/>
      <c r="N670" s="130"/>
      <c r="O670" s="157"/>
      <c r="P670" s="130"/>
      <c r="Q670" s="130"/>
      <c r="R670" s="130"/>
      <c r="S670" s="136"/>
      <c r="T670" s="137"/>
      <c r="U670" s="136"/>
      <c r="V670" s="130"/>
      <c r="W670" s="130"/>
      <c r="X670" s="137"/>
      <c r="Y670" s="130"/>
      <c r="Z670" s="130"/>
      <c r="AA670" s="130"/>
      <c r="AB670" s="130"/>
      <c r="AC670" s="130" t="str">
        <f>IF(基本情報登録!$D$10="","",IF(基本情報登録!$D$10='登録データ（男）'!F670,1,0))</f>
        <v/>
      </c>
      <c r="AD670" s="130"/>
    </row>
    <row r="671" spans="1:30" ht="13.5">
      <c r="A671" s="189">
        <v>669</v>
      </c>
      <c r="B671" s="189" t="s">
        <v>3384</v>
      </c>
      <c r="C671" s="189" t="s">
        <v>3385</v>
      </c>
      <c r="D671" s="189" t="s">
        <v>334</v>
      </c>
      <c r="E671" s="189">
        <v>40</v>
      </c>
      <c r="F671" s="189" t="s">
        <v>32</v>
      </c>
      <c r="G671" s="189">
        <v>3</v>
      </c>
      <c r="H671" s="189">
        <v>990706</v>
      </c>
      <c r="I671" s="189" t="s">
        <v>5093</v>
      </c>
      <c r="J671" s="189" t="s">
        <v>5094</v>
      </c>
      <c r="K671" s="189" t="s">
        <v>2004</v>
      </c>
      <c r="L671" s="189" t="s">
        <v>2005</v>
      </c>
      <c r="M671" s="130"/>
      <c r="N671" s="130"/>
      <c r="O671" s="157"/>
      <c r="P671" s="130"/>
      <c r="Q671" s="130"/>
      <c r="R671" s="130"/>
      <c r="S671" s="136"/>
      <c r="T671" s="137"/>
      <c r="U671" s="136"/>
      <c r="V671" s="130"/>
      <c r="W671" s="130"/>
      <c r="X671" s="137"/>
      <c r="Y671" s="130"/>
      <c r="Z671" s="130"/>
      <c r="AA671" s="130"/>
      <c r="AB671" s="130"/>
      <c r="AC671" s="130" t="str">
        <f>IF(基本情報登録!$D$10="","",IF(基本情報登録!$D$10='登録データ（男）'!F671,1,0))</f>
        <v/>
      </c>
      <c r="AD671" s="130"/>
    </row>
    <row r="672" spans="1:30" ht="13.5">
      <c r="A672" s="189">
        <v>670</v>
      </c>
      <c r="B672" s="189" t="s">
        <v>3386</v>
      </c>
      <c r="C672" s="189" t="s">
        <v>3387</v>
      </c>
      <c r="D672" s="189" t="s">
        <v>489</v>
      </c>
      <c r="E672" s="189">
        <v>33</v>
      </c>
      <c r="F672" s="189" t="s">
        <v>32</v>
      </c>
      <c r="G672" s="189">
        <v>2</v>
      </c>
      <c r="H672" s="189">
        <v>980706</v>
      </c>
      <c r="I672" s="189" t="s">
        <v>5095</v>
      </c>
      <c r="J672" s="189" t="s">
        <v>5096</v>
      </c>
      <c r="K672" s="189" t="s">
        <v>2004</v>
      </c>
      <c r="L672" s="189" t="s">
        <v>2005</v>
      </c>
      <c r="M672" s="130"/>
      <c r="N672" s="130"/>
      <c r="O672" s="157"/>
      <c r="P672" s="130"/>
      <c r="Q672" s="130"/>
      <c r="R672" s="130"/>
      <c r="S672" s="136"/>
      <c r="T672" s="137"/>
      <c r="U672" s="136"/>
      <c r="V672" s="130"/>
      <c r="W672" s="130"/>
      <c r="X672" s="137"/>
      <c r="Y672" s="130"/>
      <c r="Z672" s="130"/>
      <c r="AA672" s="130"/>
      <c r="AB672" s="130"/>
      <c r="AC672" s="130" t="str">
        <f>IF(基本情報登録!$D$10="","",IF(基本情報登録!$D$10='登録データ（男）'!F672,1,0))</f>
        <v/>
      </c>
      <c r="AD672" s="130"/>
    </row>
    <row r="673" spans="1:30" ht="13.5">
      <c r="A673" s="189">
        <v>671</v>
      </c>
      <c r="B673" s="189" t="s">
        <v>3388</v>
      </c>
      <c r="C673" s="189" t="s">
        <v>3389</v>
      </c>
      <c r="D673" s="189" t="s">
        <v>334</v>
      </c>
      <c r="E673" s="189">
        <v>40</v>
      </c>
      <c r="F673" s="189" t="s">
        <v>32</v>
      </c>
      <c r="G673" s="189">
        <v>2</v>
      </c>
      <c r="H673" s="189">
        <v>990423</v>
      </c>
      <c r="I673" s="189" t="s">
        <v>5097</v>
      </c>
      <c r="J673" s="189" t="s">
        <v>5098</v>
      </c>
      <c r="K673" s="189" t="s">
        <v>2004</v>
      </c>
      <c r="L673" s="189" t="s">
        <v>2005</v>
      </c>
      <c r="M673" s="130"/>
      <c r="N673" s="130"/>
      <c r="O673" s="157"/>
      <c r="P673" s="130"/>
      <c r="Q673" s="130"/>
      <c r="R673" s="130"/>
      <c r="S673" s="136"/>
      <c r="T673" s="137"/>
      <c r="U673" s="136"/>
      <c r="V673" s="130"/>
      <c r="W673" s="130"/>
      <c r="X673" s="137"/>
      <c r="Y673" s="130"/>
      <c r="Z673" s="130"/>
      <c r="AA673" s="130"/>
      <c r="AB673" s="130"/>
      <c r="AC673" s="130" t="str">
        <f>IF(基本情報登録!$D$10="","",IF(基本情報登録!$D$10='登録データ（男）'!F673,1,0))</f>
        <v/>
      </c>
      <c r="AD673" s="130"/>
    </row>
    <row r="674" spans="1:30" ht="13.5">
      <c r="A674" s="189">
        <v>672</v>
      </c>
      <c r="B674" s="189" t="s">
        <v>3390</v>
      </c>
      <c r="C674" s="189" t="s">
        <v>1922</v>
      </c>
      <c r="D674" s="189" t="s">
        <v>336</v>
      </c>
      <c r="E674" s="189">
        <v>42</v>
      </c>
      <c r="F674" s="189" t="s">
        <v>32</v>
      </c>
      <c r="G674" s="189">
        <v>3</v>
      </c>
      <c r="H674" s="189">
        <v>970808</v>
      </c>
      <c r="I674" s="189" t="s">
        <v>5099</v>
      </c>
      <c r="J674" s="189" t="s">
        <v>5100</v>
      </c>
      <c r="K674" s="189" t="s">
        <v>2004</v>
      </c>
      <c r="L674" s="189" t="s">
        <v>2005</v>
      </c>
      <c r="M674" s="130"/>
      <c r="N674" s="130"/>
      <c r="O674" s="157"/>
      <c r="P674" s="130"/>
      <c r="Q674" s="130"/>
      <c r="R674" s="130"/>
      <c r="S674" s="136"/>
      <c r="T674" s="137"/>
      <c r="U674" s="136"/>
      <c r="V674" s="130"/>
      <c r="W674" s="130"/>
      <c r="X674" s="137"/>
      <c r="Y674" s="130"/>
      <c r="Z674" s="130"/>
      <c r="AA674" s="130"/>
      <c r="AB674" s="130"/>
      <c r="AC674" s="130" t="str">
        <f>IF(基本情報登録!$D$10="","",IF(基本情報登録!$D$10='登録データ（男）'!F674,1,0))</f>
        <v/>
      </c>
      <c r="AD674" s="130"/>
    </row>
    <row r="675" spans="1:30" ht="13.5">
      <c r="A675" s="189">
        <v>673</v>
      </c>
      <c r="B675" s="189" t="s">
        <v>1131</v>
      </c>
      <c r="C675" s="189" t="s">
        <v>1132</v>
      </c>
      <c r="D675" s="189" t="s">
        <v>374</v>
      </c>
      <c r="E675" s="189">
        <v>45</v>
      </c>
      <c r="F675" s="189" t="s">
        <v>61</v>
      </c>
      <c r="G675" s="189" t="s">
        <v>335</v>
      </c>
      <c r="H675" s="189" t="s">
        <v>1116</v>
      </c>
      <c r="I675" s="189" t="s">
        <v>2327</v>
      </c>
      <c r="J675" s="189" t="s">
        <v>2064</v>
      </c>
      <c r="K675" s="189" t="s">
        <v>2004</v>
      </c>
      <c r="L675" s="189" t="s">
        <v>2005</v>
      </c>
      <c r="M675" s="130"/>
      <c r="N675" s="130"/>
      <c r="O675" s="157"/>
      <c r="P675" s="130"/>
      <c r="Q675" s="130"/>
      <c r="R675" s="130"/>
      <c r="S675" s="136"/>
      <c r="T675" s="137"/>
      <c r="U675" s="136"/>
      <c r="V675" s="130"/>
      <c r="W675" s="130"/>
      <c r="X675" s="137"/>
      <c r="Y675" s="130"/>
      <c r="Z675" s="130"/>
      <c r="AA675" s="130"/>
      <c r="AB675" s="130"/>
      <c r="AC675" s="130" t="str">
        <f>IF(基本情報登録!$D$10="","",IF(基本情報登録!$D$10='登録データ（男）'!F675,1,0))</f>
        <v/>
      </c>
      <c r="AD675" s="130"/>
    </row>
    <row r="676" spans="1:30" ht="13.5">
      <c r="A676" s="189">
        <v>674</v>
      </c>
      <c r="B676" s="189" t="s">
        <v>1956</v>
      </c>
      <c r="C676" s="189" t="s">
        <v>1957</v>
      </c>
      <c r="D676" s="189" t="s">
        <v>374</v>
      </c>
      <c r="E676" s="189">
        <v>45</v>
      </c>
      <c r="F676" s="189" t="s">
        <v>61</v>
      </c>
      <c r="G676" s="189" t="s">
        <v>343</v>
      </c>
      <c r="H676" s="189" t="s">
        <v>1344</v>
      </c>
      <c r="I676" s="189" t="s">
        <v>2328</v>
      </c>
      <c r="J676" s="189" t="s">
        <v>2063</v>
      </c>
      <c r="K676" s="189" t="s">
        <v>2004</v>
      </c>
      <c r="L676" s="189" t="s">
        <v>2005</v>
      </c>
      <c r="M676" s="130"/>
      <c r="N676" s="130"/>
      <c r="O676" s="157"/>
      <c r="P676" s="130"/>
      <c r="Q676" s="130"/>
      <c r="R676" s="130"/>
      <c r="S676" s="136"/>
      <c r="T676" s="137"/>
      <c r="U676" s="136"/>
      <c r="V676" s="130"/>
      <c r="W676" s="130"/>
      <c r="X676" s="137"/>
      <c r="Y676" s="130"/>
      <c r="Z676" s="130"/>
      <c r="AA676" s="130"/>
      <c r="AB676" s="130"/>
      <c r="AC676" s="130" t="str">
        <f>IF(基本情報登録!$D$10="","",IF(基本情報登録!$D$10='登録データ（男）'!F676,1,0))</f>
        <v/>
      </c>
      <c r="AD676" s="130"/>
    </row>
    <row r="677" spans="1:30" ht="13.5">
      <c r="A677" s="189">
        <v>675</v>
      </c>
      <c r="B677" s="189" t="s">
        <v>1133</v>
      </c>
      <c r="C677" s="189" t="s">
        <v>3391</v>
      </c>
      <c r="D677" s="189" t="s">
        <v>374</v>
      </c>
      <c r="E677" s="189">
        <v>45</v>
      </c>
      <c r="F677" s="189" t="s">
        <v>61</v>
      </c>
      <c r="G677" s="189" t="s">
        <v>335</v>
      </c>
      <c r="H677" s="189" t="s">
        <v>1134</v>
      </c>
      <c r="I677" s="189" t="s">
        <v>2876</v>
      </c>
      <c r="J677" s="189" t="s">
        <v>5101</v>
      </c>
      <c r="K677" s="189" t="s">
        <v>2004</v>
      </c>
      <c r="L677" s="189" t="s">
        <v>2005</v>
      </c>
      <c r="M677" s="130"/>
      <c r="N677" s="130"/>
      <c r="O677" s="157"/>
      <c r="P677" s="130"/>
      <c r="Q677" s="130"/>
      <c r="R677" s="130"/>
      <c r="S677" s="136"/>
      <c r="T677" s="137"/>
      <c r="U677" s="136"/>
      <c r="V677" s="130"/>
      <c r="W677" s="130"/>
      <c r="X677" s="137"/>
      <c r="Y677" s="130"/>
      <c r="Z677" s="130"/>
      <c r="AA677" s="130"/>
      <c r="AB677" s="130"/>
      <c r="AC677" s="130" t="str">
        <f>IF(基本情報登録!$D$10="","",IF(基本情報登録!$D$10='登録データ（男）'!F677,1,0))</f>
        <v/>
      </c>
      <c r="AD677" s="130"/>
    </row>
    <row r="678" spans="1:30" ht="13.5">
      <c r="A678" s="189">
        <v>676</v>
      </c>
      <c r="B678" s="189" t="s">
        <v>1104</v>
      </c>
      <c r="C678" s="189" t="s">
        <v>1105</v>
      </c>
      <c r="D678" s="189" t="s">
        <v>721</v>
      </c>
      <c r="E678" s="189">
        <v>47</v>
      </c>
      <c r="F678" s="189" t="s">
        <v>5</v>
      </c>
      <c r="G678" s="189" t="s">
        <v>335</v>
      </c>
      <c r="H678" s="189" t="s">
        <v>1106</v>
      </c>
      <c r="I678" s="189" t="s">
        <v>5102</v>
      </c>
      <c r="J678" s="189" t="s">
        <v>4306</v>
      </c>
      <c r="K678" s="189" t="s">
        <v>2004</v>
      </c>
      <c r="L678" s="189" t="s">
        <v>2005</v>
      </c>
      <c r="M678" s="130"/>
      <c r="N678" s="130"/>
      <c r="O678" s="157"/>
      <c r="P678" s="130"/>
      <c r="Q678" s="130"/>
      <c r="R678" s="130"/>
      <c r="S678" s="136"/>
      <c r="T678" s="137"/>
      <c r="U678" s="136"/>
      <c r="V678" s="130"/>
      <c r="W678" s="130"/>
      <c r="X678" s="137"/>
      <c r="Y678" s="130"/>
      <c r="Z678" s="130"/>
      <c r="AA678" s="130"/>
      <c r="AB678" s="130"/>
      <c r="AC678" s="130" t="str">
        <f>IF(基本情報登録!$D$10="","",IF(基本情報登録!$D$10='登録データ（男）'!F678,1,0))</f>
        <v/>
      </c>
      <c r="AD678" s="130"/>
    </row>
    <row r="679" spans="1:30" ht="13.5">
      <c r="A679" s="189">
        <v>677</v>
      </c>
      <c r="B679" s="189" t="s">
        <v>1107</v>
      </c>
      <c r="C679" s="189" t="s">
        <v>1108</v>
      </c>
      <c r="D679" s="189" t="s">
        <v>721</v>
      </c>
      <c r="E679" s="189">
        <v>47</v>
      </c>
      <c r="F679" s="189" t="s">
        <v>5</v>
      </c>
      <c r="G679" s="189" t="s">
        <v>335</v>
      </c>
      <c r="H679" s="189" t="s">
        <v>4020</v>
      </c>
      <c r="I679" s="189" t="s">
        <v>5103</v>
      </c>
      <c r="J679" s="189" t="s">
        <v>5104</v>
      </c>
      <c r="K679" s="189" t="s">
        <v>2004</v>
      </c>
      <c r="L679" s="189" t="s">
        <v>2005</v>
      </c>
      <c r="M679" s="130"/>
      <c r="N679" s="130"/>
      <c r="O679" s="157"/>
      <c r="P679" s="130"/>
      <c r="Q679" s="130"/>
      <c r="R679" s="130"/>
      <c r="S679" s="136"/>
      <c r="T679" s="137"/>
      <c r="U679" s="136"/>
      <c r="V679" s="130"/>
      <c r="W679" s="130"/>
      <c r="X679" s="137"/>
      <c r="Y679" s="130"/>
      <c r="Z679" s="130"/>
      <c r="AA679" s="130"/>
      <c r="AB679" s="130"/>
      <c r="AC679" s="130" t="str">
        <f>IF(基本情報登録!$D$10="","",IF(基本情報登録!$D$10='登録データ（男）'!F679,1,0))</f>
        <v/>
      </c>
      <c r="AD679" s="130"/>
    </row>
    <row r="680" spans="1:30" ht="13.5">
      <c r="A680" s="189">
        <v>678</v>
      </c>
      <c r="B680" s="189" t="s">
        <v>1109</v>
      </c>
      <c r="C680" s="189" t="s">
        <v>1110</v>
      </c>
      <c r="D680" s="189" t="s">
        <v>721</v>
      </c>
      <c r="E680" s="189">
        <v>47</v>
      </c>
      <c r="F680" s="189" t="s">
        <v>5</v>
      </c>
      <c r="G680" s="189" t="s">
        <v>335</v>
      </c>
      <c r="H680" s="189" t="s">
        <v>1111</v>
      </c>
      <c r="I680" s="189" t="s">
        <v>5105</v>
      </c>
      <c r="J680" s="189" t="s">
        <v>4293</v>
      </c>
      <c r="K680" s="189" t="s">
        <v>2004</v>
      </c>
      <c r="L680" s="189" t="s">
        <v>2005</v>
      </c>
      <c r="M680" s="130"/>
      <c r="N680" s="130"/>
      <c r="O680" s="157"/>
      <c r="P680" s="130"/>
      <c r="Q680" s="130"/>
      <c r="R680" s="130"/>
      <c r="S680" s="136"/>
      <c r="T680" s="137"/>
      <c r="U680" s="136"/>
      <c r="V680" s="130"/>
      <c r="W680" s="130"/>
      <c r="X680" s="137"/>
      <c r="Y680" s="130"/>
      <c r="Z680" s="130"/>
      <c r="AA680" s="130"/>
      <c r="AB680" s="130"/>
      <c r="AC680" s="130" t="str">
        <f>IF(基本情報登録!$D$10="","",IF(基本情報登録!$D$10='登録データ（男）'!F680,1,0))</f>
        <v/>
      </c>
      <c r="AD680" s="130"/>
    </row>
    <row r="681" spans="1:30" ht="13.5">
      <c r="A681" s="189">
        <v>679</v>
      </c>
      <c r="B681" s="189" t="s">
        <v>2528</v>
      </c>
      <c r="C681" s="189" t="s">
        <v>1112</v>
      </c>
      <c r="D681" s="189" t="s">
        <v>721</v>
      </c>
      <c r="E681" s="189">
        <v>47</v>
      </c>
      <c r="F681" s="189" t="s">
        <v>5</v>
      </c>
      <c r="G681" s="189" t="s">
        <v>335</v>
      </c>
      <c r="H681" s="189" t="s">
        <v>819</v>
      </c>
      <c r="I681" s="189" t="s">
        <v>5106</v>
      </c>
      <c r="J681" s="189" t="s">
        <v>5107</v>
      </c>
      <c r="K681" s="189" t="s">
        <v>2004</v>
      </c>
      <c r="L681" s="189" t="s">
        <v>2005</v>
      </c>
      <c r="M681" s="130"/>
      <c r="N681" s="130"/>
      <c r="O681" s="157"/>
      <c r="P681" s="130"/>
      <c r="Q681" s="130"/>
      <c r="R681" s="130"/>
      <c r="S681" s="136"/>
      <c r="T681" s="137"/>
      <c r="U681" s="136"/>
      <c r="V681" s="130"/>
      <c r="W681" s="130"/>
      <c r="X681" s="137"/>
      <c r="Y681" s="130"/>
      <c r="Z681" s="130"/>
      <c r="AA681" s="130"/>
      <c r="AB681" s="130"/>
      <c r="AC681" s="130" t="str">
        <f>IF(基本情報登録!$D$10="","",IF(基本情報登録!$D$10='登録データ（男）'!F681,1,0))</f>
        <v/>
      </c>
      <c r="AD681" s="130"/>
    </row>
    <row r="682" spans="1:30" ht="13.5">
      <c r="A682" s="189">
        <v>680</v>
      </c>
      <c r="B682" s="189" t="s">
        <v>2529</v>
      </c>
      <c r="C682" s="189" t="s">
        <v>2530</v>
      </c>
      <c r="D682" s="189" t="s">
        <v>721</v>
      </c>
      <c r="E682" s="189">
        <v>47</v>
      </c>
      <c r="F682" s="189" t="s">
        <v>5</v>
      </c>
      <c r="G682" s="189" t="s">
        <v>350</v>
      </c>
      <c r="H682" s="189" t="s">
        <v>2683</v>
      </c>
      <c r="I682" s="189" t="s">
        <v>5108</v>
      </c>
      <c r="J682" s="189" t="s">
        <v>5109</v>
      </c>
      <c r="K682" s="189" t="s">
        <v>2004</v>
      </c>
      <c r="L682" s="189" t="s">
        <v>2005</v>
      </c>
      <c r="M682" s="130"/>
      <c r="N682" s="130"/>
      <c r="O682" s="157"/>
      <c r="P682" s="130"/>
      <c r="Q682" s="130"/>
      <c r="R682" s="130"/>
      <c r="S682" s="136"/>
      <c r="T682" s="137"/>
      <c r="U682" s="136"/>
      <c r="V682" s="130"/>
      <c r="W682" s="130"/>
      <c r="X682" s="137"/>
      <c r="Y682" s="130"/>
      <c r="Z682" s="130"/>
      <c r="AA682" s="130"/>
      <c r="AB682" s="130"/>
      <c r="AC682" s="130" t="str">
        <f>IF(基本情報登録!$D$10="","",IF(基本情報登録!$D$10='登録データ（男）'!F682,1,0))</f>
        <v/>
      </c>
      <c r="AD682" s="130"/>
    </row>
    <row r="683" spans="1:30" ht="13.5">
      <c r="A683" s="189">
        <v>681</v>
      </c>
      <c r="B683" s="189" t="s">
        <v>2532</v>
      </c>
      <c r="C683" s="189" t="s">
        <v>2533</v>
      </c>
      <c r="D683" s="189" t="s">
        <v>721</v>
      </c>
      <c r="E683" s="189">
        <v>47</v>
      </c>
      <c r="F683" s="189" t="s">
        <v>5</v>
      </c>
      <c r="G683" s="189" t="s">
        <v>350</v>
      </c>
      <c r="H683" s="189" t="s">
        <v>2534</v>
      </c>
      <c r="I683" s="189" t="s">
        <v>4527</v>
      </c>
      <c r="J683" s="189" t="s">
        <v>4453</v>
      </c>
      <c r="K683" s="189" t="s">
        <v>2004</v>
      </c>
      <c r="L683" s="189" t="s">
        <v>2005</v>
      </c>
      <c r="M683" s="130"/>
      <c r="N683" s="130"/>
      <c r="O683" s="157"/>
      <c r="P683" s="130"/>
      <c r="Q683" s="130"/>
      <c r="R683" s="130"/>
      <c r="S683" s="136"/>
      <c r="T683" s="137"/>
      <c r="U683" s="136"/>
      <c r="V683" s="130"/>
      <c r="W683" s="130"/>
      <c r="X683" s="137"/>
      <c r="Y683" s="130"/>
      <c r="Z683" s="130"/>
      <c r="AA683" s="130"/>
      <c r="AB683" s="130"/>
      <c r="AC683" s="130" t="str">
        <f>IF(基本情報登録!$D$10="","",IF(基本情報登録!$D$10='登録データ（男）'!F683,1,0))</f>
        <v/>
      </c>
      <c r="AD683" s="130"/>
    </row>
    <row r="684" spans="1:30" ht="13.5">
      <c r="A684" s="189">
        <v>682</v>
      </c>
      <c r="B684" s="189" t="s">
        <v>2535</v>
      </c>
      <c r="C684" s="189" t="s">
        <v>3392</v>
      </c>
      <c r="D684" s="189" t="s">
        <v>721</v>
      </c>
      <c r="E684" s="189">
        <v>47</v>
      </c>
      <c r="F684" s="189" t="s">
        <v>5</v>
      </c>
      <c r="G684" s="189" t="s">
        <v>350</v>
      </c>
      <c r="H684" s="189" t="s">
        <v>2536</v>
      </c>
      <c r="I684" s="189" t="s">
        <v>5110</v>
      </c>
      <c r="J684" s="189" t="s">
        <v>5111</v>
      </c>
      <c r="K684" s="189" t="s">
        <v>2274</v>
      </c>
      <c r="L684" s="189" t="s">
        <v>2275</v>
      </c>
      <c r="M684" s="130"/>
      <c r="N684" s="130"/>
      <c r="O684" s="157"/>
      <c r="P684" s="130"/>
      <c r="Q684" s="130"/>
      <c r="R684" s="130"/>
      <c r="S684" s="136"/>
      <c r="T684" s="137"/>
      <c r="U684" s="136"/>
      <c r="V684" s="130"/>
      <c r="W684" s="130"/>
      <c r="X684" s="137"/>
      <c r="Y684" s="130"/>
      <c r="Z684" s="130"/>
      <c r="AA684" s="130"/>
      <c r="AB684" s="130"/>
      <c r="AC684" s="130" t="str">
        <f>IF(基本情報登録!$D$10="","",IF(基本情報登録!$D$10='登録データ（男）'!F684,1,0))</f>
        <v/>
      </c>
      <c r="AD684" s="130"/>
    </row>
    <row r="685" spans="1:30" ht="13.5">
      <c r="A685" s="189">
        <v>683</v>
      </c>
      <c r="B685" s="189" t="s">
        <v>2537</v>
      </c>
      <c r="C685" s="189" t="s">
        <v>2538</v>
      </c>
      <c r="D685" s="189" t="s">
        <v>721</v>
      </c>
      <c r="E685" s="189">
        <v>47</v>
      </c>
      <c r="F685" s="189" t="s">
        <v>5</v>
      </c>
      <c r="G685" s="189" t="s">
        <v>350</v>
      </c>
      <c r="H685" s="189" t="s">
        <v>2531</v>
      </c>
      <c r="I685" s="189" t="s">
        <v>5112</v>
      </c>
      <c r="J685" s="189" t="s">
        <v>4297</v>
      </c>
      <c r="K685" s="189" t="s">
        <v>2004</v>
      </c>
      <c r="L685" s="189" t="s">
        <v>2005</v>
      </c>
      <c r="M685" s="130"/>
      <c r="N685" s="130"/>
      <c r="O685" s="157"/>
      <c r="P685" s="130"/>
      <c r="Q685" s="130"/>
      <c r="R685" s="130"/>
      <c r="S685" s="136"/>
      <c r="T685" s="137"/>
      <c r="U685" s="136"/>
      <c r="V685" s="130"/>
      <c r="W685" s="130"/>
      <c r="X685" s="137"/>
      <c r="Y685" s="130"/>
      <c r="Z685" s="130"/>
      <c r="AA685" s="130"/>
      <c r="AB685" s="130"/>
      <c r="AC685" s="130" t="str">
        <f>IF(基本情報登録!$D$10="","",IF(基本情報登録!$D$10='登録データ（男）'!F685,1,0))</f>
        <v/>
      </c>
      <c r="AD685" s="130"/>
    </row>
    <row r="686" spans="1:30" ht="13.5">
      <c r="A686" s="189">
        <v>684</v>
      </c>
      <c r="B686" s="189" t="s">
        <v>3393</v>
      </c>
      <c r="C686" s="189" t="s">
        <v>3394</v>
      </c>
      <c r="D686" s="189" t="s">
        <v>721</v>
      </c>
      <c r="E686" s="189">
        <v>47</v>
      </c>
      <c r="F686" s="189" t="s">
        <v>5</v>
      </c>
      <c r="G686" s="189" t="s">
        <v>435</v>
      </c>
      <c r="H686" s="189" t="s">
        <v>4088</v>
      </c>
      <c r="I686" s="189" t="s">
        <v>5113</v>
      </c>
      <c r="J686" s="189" t="s">
        <v>4583</v>
      </c>
      <c r="K686" s="189" t="s">
        <v>2004</v>
      </c>
      <c r="L686" s="189" t="s">
        <v>2005</v>
      </c>
      <c r="M686" s="130"/>
      <c r="N686" s="130"/>
      <c r="O686" s="157"/>
      <c r="P686" s="130"/>
      <c r="Q686" s="130"/>
      <c r="R686" s="130"/>
      <c r="S686" s="136"/>
      <c r="T686" s="137"/>
      <c r="U686" s="136"/>
      <c r="V686" s="130"/>
      <c r="W686" s="130"/>
      <c r="X686" s="137"/>
      <c r="Y686" s="130"/>
      <c r="Z686" s="130"/>
      <c r="AA686" s="130"/>
      <c r="AB686" s="130"/>
      <c r="AC686" s="130" t="str">
        <f>IF(基本情報登録!$D$10="","",IF(基本情報登録!$D$10='登録データ（男）'!F686,1,0))</f>
        <v/>
      </c>
      <c r="AD686" s="130"/>
    </row>
    <row r="687" spans="1:30" ht="13.5">
      <c r="A687" s="189">
        <v>685</v>
      </c>
      <c r="B687" s="189" t="s">
        <v>3395</v>
      </c>
      <c r="C687" s="189" t="s">
        <v>3396</v>
      </c>
      <c r="D687" s="189" t="s">
        <v>721</v>
      </c>
      <c r="E687" s="189">
        <v>47</v>
      </c>
      <c r="F687" s="189" t="s">
        <v>5</v>
      </c>
      <c r="G687" s="189" t="s">
        <v>435</v>
      </c>
      <c r="H687" s="189" t="s">
        <v>4089</v>
      </c>
      <c r="I687" s="189" t="s">
        <v>5114</v>
      </c>
      <c r="J687" s="189" t="s">
        <v>4552</v>
      </c>
      <c r="K687" s="189" t="s">
        <v>2004</v>
      </c>
      <c r="L687" s="189" t="s">
        <v>2005</v>
      </c>
      <c r="M687" s="130"/>
      <c r="N687" s="130"/>
      <c r="O687" s="157"/>
      <c r="P687" s="130"/>
      <c r="Q687" s="130"/>
      <c r="R687" s="130"/>
      <c r="S687" s="136"/>
      <c r="T687" s="137"/>
      <c r="U687" s="136"/>
      <c r="V687" s="130"/>
      <c r="W687" s="130"/>
      <c r="X687" s="137"/>
      <c r="Y687" s="130"/>
      <c r="Z687" s="130"/>
      <c r="AA687" s="130"/>
      <c r="AB687" s="130"/>
      <c r="AC687" s="130" t="str">
        <f>IF(基本情報登録!$D$10="","",IF(基本情報登録!$D$10='登録データ（男）'!F687,1,0))</f>
        <v/>
      </c>
      <c r="AD687" s="130"/>
    </row>
    <row r="688" spans="1:30" ht="13.5">
      <c r="A688" s="189">
        <v>686</v>
      </c>
      <c r="B688" s="189" t="s">
        <v>1114</v>
      </c>
      <c r="C688" s="189" t="s">
        <v>1115</v>
      </c>
      <c r="D688" s="189" t="s">
        <v>721</v>
      </c>
      <c r="E688" s="189">
        <v>47</v>
      </c>
      <c r="F688" s="189" t="s">
        <v>7</v>
      </c>
      <c r="G688" s="189" t="s">
        <v>335</v>
      </c>
      <c r="H688" s="189" t="s">
        <v>1116</v>
      </c>
      <c r="I688" s="189" t="s">
        <v>4633</v>
      </c>
      <c r="J688" s="189" t="s">
        <v>5115</v>
      </c>
      <c r="K688" s="189" t="s">
        <v>2004</v>
      </c>
      <c r="L688" s="189" t="s">
        <v>2005</v>
      </c>
      <c r="M688" s="130"/>
      <c r="N688" s="130"/>
      <c r="O688" s="157"/>
      <c r="P688" s="130"/>
      <c r="Q688" s="130"/>
      <c r="R688" s="130"/>
      <c r="S688" s="136"/>
      <c r="T688" s="137"/>
      <c r="U688" s="136"/>
      <c r="V688" s="130"/>
      <c r="W688" s="130"/>
      <c r="X688" s="137"/>
      <c r="Y688" s="130"/>
      <c r="Z688" s="130"/>
      <c r="AA688" s="130"/>
      <c r="AB688" s="130"/>
      <c r="AC688" s="130" t="str">
        <f>IF(基本情報登録!$D$10="","",IF(基本情報登録!$D$10='登録データ（男）'!F688,1,0))</f>
        <v/>
      </c>
      <c r="AD688" s="130"/>
    </row>
    <row r="689" spans="1:30" ht="13.5">
      <c r="A689" s="189">
        <v>687</v>
      </c>
      <c r="B689" s="189" t="s">
        <v>1128</v>
      </c>
      <c r="C689" s="189" t="s">
        <v>3397</v>
      </c>
      <c r="D689" s="189" t="s">
        <v>721</v>
      </c>
      <c r="E689" s="189">
        <v>47</v>
      </c>
      <c r="F689" s="189" t="s">
        <v>7</v>
      </c>
      <c r="G689" s="189" t="s">
        <v>335</v>
      </c>
      <c r="H689" s="189" t="s">
        <v>937</v>
      </c>
      <c r="I689" s="189" t="s">
        <v>5116</v>
      </c>
      <c r="J689" s="189" t="s">
        <v>5117</v>
      </c>
      <c r="K689" s="189" t="s">
        <v>2004</v>
      </c>
      <c r="L689" s="189" t="s">
        <v>2005</v>
      </c>
      <c r="M689" s="130"/>
      <c r="N689" s="130"/>
      <c r="O689" s="157"/>
      <c r="P689" s="130"/>
      <c r="Q689" s="130"/>
      <c r="R689" s="130"/>
      <c r="S689" s="136"/>
      <c r="T689" s="137"/>
      <c r="U689" s="136"/>
      <c r="V689" s="130"/>
      <c r="W689" s="130"/>
      <c r="X689" s="137"/>
      <c r="Y689" s="130"/>
      <c r="Z689" s="130"/>
      <c r="AA689" s="130"/>
      <c r="AB689" s="130"/>
      <c r="AC689" s="130" t="str">
        <f>IF(基本情報登録!$D$10="","",IF(基本情報登録!$D$10='登録データ（男）'!F689,1,0))</f>
        <v/>
      </c>
      <c r="AD689" s="130"/>
    </row>
    <row r="690" spans="1:30" ht="13.5">
      <c r="A690" s="189">
        <v>688</v>
      </c>
      <c r="B690" s="189" t="s">
        <v>1117</v>
      </c>
      <c r="C690" s="189" t="s">
        <v>3398</v>
      </c>
      <c r="D690" s="189" t="s">
        <v>721</v>
      </c>
      <c r="E690" s="189">
        <v>47</v>
      </c>
      <c r="F690" s="189" t="s">
        <v>7</v>
      </c>
      <c r="G690" s="189" t="s">
        <v>343</v>
      </c>
      <c r="H690" s="189" t="s">
        <v>1103</v>
      </c>
      <c r="I690" s="189" t="s">
        <v>4376</v>
      </c>
      <c r="J690" s="189" t="s">
        <v>5118</v>
      </c>
      <c r="K690" s="189" t="s">
        <v>2004</v>
      </c>
      <c r="L690" s="189" t="s">
        <v>2005</v>
      </c>
      <c r="M690" s="130"/>
      <c r="N690" s="130"/>
      <c r="O690" s="157"/>
      <c r="P690" s="130"/>
      <c r="Q690" s="130"/>
      <c r="R690" s="130"/>
      <c r="S690" s="136"/>
      <c r="T690" s="137"/>
      <c r="U690" s="136"/>
      <c r="V690" s="130"/>
      <c r="W690" s="130"/>
      <c r="X690" s="137"/>
      <c r="Y690" s="130"/>
      <c r="Z690" s="130"/>
      <c r="AA690" s="130"/>
      <c r="AB690" s="130"/>
      <c r="AC690" s="130" t="str">
        <f>IF(基本情報登録!$D$10="","",IF(基本情報登録!$D$10='登録データ（男）'!F690,1,0))</f>
        <v/>
      </c>
      <c r="AD690" s="130"/>
    </row>
    <row r="691" spans="1:30" ht="13.5">
      <c r="A691" s="189">
        <v>689</v>
      </c>
      <c r="B691" s="189" t="s">
        <v>1118</v>
      </c>
      <c r="C691" s="189" t="s">
        <v>3399</v>
      </c>
      <c r="D691" s="189" t="s">
        <v>721</v>
      </c>
      <c r="E691" s="189">
        <v>47</v>
      </c>
      <c r="F691" s="189" t="s">
        <v>7</v>
      </c>
      <c r="G691" s="189" t="s">
        <v>343</v>
      </c>
      <c r="H691" s="189" t="s">
        <v>1119</v>
      </c>
      <c r="I691" s="189" t="s">
        <v>5119</v>
      </c>
      <c r="J691" s="189" t="s">
        <v>5120</v>
      </c>
      <c r="K691" s="189" t="s">
        <v>2004</v>
      </c>
      <c r="L691" s="189" t="s">
        <v>2005</v>
      </c>
      <c r="M691" s="130"/>
      <c r="N691" s="130"/>
      <c r="O691" s="157"/>
      <c r="P691" s="130"/>
      <c r="Q691" s="130"/>
      <c r="R691" s="130"/>
      <c r="S691" s="136"/>
      <c r="T691" s="137"/>
      <c r="U691" s="136"/>
      <c r="V691" s="130"/>
      <c r="W691" s="130"/>
      <c r="X691" s="137"/>
      <c r="Y691" s="130"/>
      <c r="Z691" s="130"/>
      <c r="AA691" s="130"/>
      <c r="AB691" s="130"/>
      <c r="AC691" s="130" t="str">
        <f>IF(基本情報登録!$D$10="","",IF(基本情報登録!$D$10='登録データ（男）'!F691,1,0))</f>
        <v/>
      </c>
      <c r="AD691" s="130"/>
    </row>
    <row r="692" spans="1:30" ht="13.5">
      <c r="A692" s="189">
        <v>690</v>
      </c>
      <c r="B692" s="189" t="s">
        <v>1120</v>
      </c>
      <c r="C692" s="189" t="s">
        <v>3400</v>
      </c>
      <c r="D692" s="189" t="s">
        <v>721</v>
      </c>
      <c r="E692" s="189">
        <v>47</v>
      </c>
      <c r="F692" s="189" t="s">
        <v>7</v>
      </c>
      <c r="G692" s="189" t="s">
        <v>343</v>
      </c>
      <c r="H692" s="189" t="s">
        <v>1121</v>
      </c>
      <c r="I692" s="189" t="s">
        <v>5121</v>
      </c>
      <c r="J692" s="189" t="s">
        <v>4293</v>
      </c>
      <c r="K692" s="189" t="s">
        <v>2004</v>
      </c>
      <c r="L692" s="189" t="s">
        <v>2005</v>
      </c>
      <c r="M692" s="130"/>
      <c r="N692" s="130"/>
      <c r="O692" s="157"/>
      <c r="P692" s="130"/>
      <c r="Q692" s="130"/>
      <c r="R692" s="130"/>
      <c r="S692" s="136"/>
      <c r="T692" s="137"/>
      <c r="U692" s="136"/>
      <c r="V692" s="130"/>
      <c r="W692" s="130"/>
      <c r="X692" s="137"/>
      <c r="Y692" s="130"/>
      <c r="Z692" s="130"/>
      <c r="AA692" s="130"/>
      <c r="AB692" s="130"/>
      <c r="AC692" s="130" t="str">
        <f>IF(基本情報登録!$D$10="","",IF(基本情報登録!$D$10='登録データ（男）'!F692,1,0))</f>
        <v/>
      </c>
      <c r="AD692" s="130"/>
    </row>
    <row r="693" spans="1:30" ht="13.5">
      <c r="A693" s="189">
        <v>691</v>
      </c>
      <c r="B693" s="189" t="s">
        <v>1122</v>
      </c>
      <c r="C693" s="189" t="s">
        <v>3401</v>
      </c>
      <c r="D693" s="189" t="s">
        <v>721</v>
      </c>
      <c r="E693" s="189">
        <v>47</v>
      </c>
      <c r="F693" s="189" t="s">
        <v>7</v>
      </c>
      <c r="G693" s="189" t="s">
        <v>343</v>
      </c>
      <c r="H693" s="189" t="s">
        <v>1123</v>
      </c>
      <c r="I693" s="189" t="s">
        <v>4322</v>
      </c>
      <c r="J693" s="189" t="s">
        <v>5122</v>
      </c>
      <c r="K693" s="189" t="s">
        <v>2004</v>
      </c>
      <c r="L693" s="189" t="s">
        <v>2005</v>
      </c>
      <c r="M693" s="130"/>
      <c r="N693" s="130"/>
      <c r="O693" s="157"/>
      <c r="P693" s="130"/>
      <c r="Q693" s="130"/>
      <c r="R693" s="130"/>
      <c r="S693" s="136"/>
      <c r="T693" s="137"/>
      <c r="U693" s="136"/>
      <c r="V693" s="130"/>
      <c r="W693" s="130"/>
      <c r="X693" s="137"/>
      <c r="Y693" s="130"/>
      <c r="Z693" s="130"/>
      <c r="AA693" s="130"/>
      <c r="AB693" s="130"/>
      <c r="AC693" s="130" t="str">
        <f>IF(基本情報登録!$D$10="","",IF(基本情報登録!$D$10='登録データ（男）'!F693,1,0))</f>
        <v/>
      </c>
      <c r="AD693" s="130"/>
    </row>
    <row r="694" spans="1:30" ht="13.5">
      <c r="A694" s="189">
        <v>692</v>
      </c>
      <c r="B694" s="189" t="s">
        <v>1124</v>
      </c>
      <c r="C694" s="189" t="s">
        <v>3402</v>
      </c>
      <c r="D694" s="189" t="s">
        <v>721</v>
      </c>
      <c r="E694" s="189">
        <v>47</v>
      </c>
      <c r="F694" s="189" t="s">
        <v>7</v>
      </c>
      <c r="G694" s="189" t="s">
        <v>343</v>
      </c>
      <c r="H694" s="189" t="s">
        <v>1125</v>
      </c>
      <c r="I694" s="189" t="s">
        <v>5123</v>
      </c>
      <c r="J694" s="189" t="s">
        <v>5124</v>
      </c>
      <c r="K694" s="189" t="s">
        <v>2004</v>
      </c>
      <c r="L694" s="189" t="s">
        <v>2005</v>
      </c>
      <c r="M694" s="130"/>
      <c r="N694" s="130"/>
      <c r="O694" s="157"/>
      <c r="P694" s="130"/>
      <c r="Q694" s="130"/>
      <c r="R694" s="130"/>
      <c r="S694" s="136"/>
      <c r="T694" s="137"/>
      <c r="U694" s="136"/>
      <c r="V694" s="130"/>
      <c r="W694" s="130"/>
      <c r="X694" s="137"/>
      <c r="Y694" s="130"/>
      <c r="Z694" s="130"/>
      <c r="AA694" s="130"/>
      <c r="AB694" s="130"/>
      <c r="AC694" s="130" t="str">
        <f>IF(基本情報登録!$D$10="","",IF(基本情報登録!$D$10='登録データ（男）'!F694,1,0))</f>
        <v/>
      </c>
      <c r="AD694" s="130"/>
    </row>
    <row r="695" spans="1:30" ht="13.5">
      <c r="A695" s="189">
        <v>693</v>
      </c>
      <c r="B695" s="189" t="s">
        <v>1126</v>
      </c>
      <c r="C695" s="189" t="s">
        <v>3403</v>
      </c>
      <c r="D695" s="189" t="s">
        <v>721</v>
      </c>
      <c r="E695" s="189">
        <v>47</v>
      </c>
      <c r="F695" s="189" t="s">
        <v>7</v>
      </c>
      <c r="G695" s="189" t="s">
        <v>343</v>
      </c>
      <c r="H695" s="189" t="s">
        <v>1127</v>
      </c>
      <c r="I695" s="189" t="s">
        <v>4814</v>
      </c>
      <c r="J695" s="189" t="s">
        <v>5125</v>
      </c>
      <c r="K695" s="189" t="s">
        <v>2004</v>
      </c>
      <c r="L695" s="189" t="s">
        <v>2005</v>
      </c>
      <c r="M695" s="130"/>
      <c r="N695" s="130"/>
      <c r="O695" s="157"/>
      <c r="P695" s="130"/>
      <c r="Q695" s="130"/>
      <c r="R695" s="130"/>
      <c r="S695" s="136"/>
      <c r="T695" s="137"/>
      <c r="U695" s="136"/>
      <c r="V695" s="130"/>
      <c r="W695" s="130"/>
      <c r="X695" s="137"/>
      <c r="Y695" s="130"/>
      <c r="Z695" s="130"/>
      <c r="AA695" s="130"/>
      <c r="AB695" s="130"/>
      <c r="AC695" s="130" t="str">
        <f>IF(基本情報登録!$D$10="","",IF(基本情報登録!$D$10='登録データ（男）'!F695,1,0))</f>
        <v/>
      </c>
      <c r="AD695" s="130"/>
    </row>
    <row r="696" spans="1:30" ht="13.5">
      <c r="A696" s="189">
        <v>694</v>
      </c>
      <c r="B696" s="189" t="s">
        <v>2296</v>
      </c>
      <c r="C696" s="189" t="s">
        <v>3404</v>
      </c>
      <c r="D696" s="189" t="s">
        <v>721</v>
      </c>
      <c r="E696" s="189">
        <v>47</v>
      </c>
      <c r="F696" s="189" t="s">
        <v>7</v>
      </c>
      <c r="G696" s="189" t="s">
        <v>350</v>
      </c>
      <c r="H696" s="189" t="s">
        <v>2297</v>
      </c>
      <c r="I696" s="189" t="s">
        <v>5126</v>
      </c>
      <c r="J696" s="189" t="s">
        <v>4912</v>
      </c>
      <c r="K696" s="189" t="s">
        <v>2004</v>
      </c>
      <c r="L696" s="189" t="s">
        <v>2005</v>
      </c>
      <c r="M696" s="130"/>
      <c r="N696" s="130"/>
      <c r="O696" s="157"/>
      <c r="P696" s="130"/>
      <c r="Q696" s="130"/>
      <c r="R696" s="130"/>
      <c r="S696" s="136"/>
      <c r="T696" s="137"/>
      <c r="U696" s="136"/>
      <c r="V696" s="130"/>
      <c r="W696" s="130"/>
      <c r="X696" s="137"/>
      <c r="Y696" s="130"/>
      <c r="Z696" s="130"/>
      <c r="AA696" s="130"/>
      <c r="AB696" s="130"/>
      <c r="AC696" s="130" t="str">
        <f>IF(基本情報登録!$D$10="","",IF(基本情報登録!$D$10='登録データ（男）'!F696,1,0))</f>
        <v/>
      </c>
      <c r="AD696" s="130"/>
    </row>
    <row r="697" spans="1:30" ht="13.5">
      <c r="A697" s="189">
        <v>695</v>
      </c>
      <c r="B697" s="189" t="s">
        <v>2298</v>
      </c>
      <c r="C697" s="189" t="s">
        <v>3405</v>
      </c>
      <c r="D697" s="189" t="s">
        <v>721</v>
      </c>
      <c r="E697" s="189">
        <v>47</v>
      </c>
      <c r="F697" s="189" t="s">
        <v>7</v>
      </c>
      <c r="G697" s="189" t="s">
        <v>350</v>
      </c>
      <c r="H697" s="189" t="s">
        <v>2299</v>
      </c>
      <c r="I697" s="189" t="s">
        <v>5127</v>
      </c>
      <c r="J697" s="189" t="s">
        <v>5128</v>
      </c>
      <c r="K697" s="189" t="s">
        <v>2004</v>
      </c>
      <c r="L697" s="189" t="s">
        <v>2005</v>
      </c>
      <c r="M697" s="130"/>
      <c r="N697" s="130"/>
      <c r="O697" s="157"/>
      <c r="P697" s="130"/>
      <c r="Q697" s="130"/>
      <c r="R697" s="130"/>
      <c r="S697" s="136"/>
      <c r="T697" s="137"/>
      <c r="U697" s="136"/>
      <c r="V697" s="130"/>
      <c r="W697" s="130"/>
      <c r="X697" s="137"/>
      <c r="Y697" s="130"/>
      <c r="Z697" s="130"/>
      <c r="AA697" s="130"/>
      <c r="AB697" s="130"/>
      <c r="AC697" s="130" t="str">
        <f>IF(基本情報登録!$D$10="","",IF(基本情報登録!$D$10='登録データ（男）'!F697,1,0))</f>
        <v/>
      </c>
      <c r="AD697" s="130"/>
    </row>
    <row r="698" spans="1:30" ht="13.5">
      <c r="A698" s="189">
        <v>696</v>
      </c>
      <c r="B698" s="189" t="s">
        <v>2300</v>
      </c>
      <c r="C698" s="189" t="s">
        <v>3406</v>
      </c>
      <c r="D698" s="189" t="s">
        <v>721</v>
      </c>
      <c r="E698" s="189">
        <v>47</v>
      </c>
      <c r="F698" s="189" t="s">
        <v>7</v>
      </c>
      <c r="G698" s="189" t="s">
        <v>350</v>
      </c>
      <c r="H698" s="189" t="s">
        <v>2301</v>
      </c>
      <c r="I698" s="189" t="s">
        <v>5129</v>
      </c>
      <c r="J698" s="189" t="s">
        <v>5130</v>
      </c>
      <c r="K698" s="189" t="s">
        <v>2004</v>
      </c>
      <c r="L698" s="189" t="s">
        <v>2005</v>
      </c>
      <c r="M698" s="130"/>
      <c r="N698" s="130"/>
      <c r="O698" s="157"/>
      <c r="P698" s="130"/>
      <c r="Q698" s="130"/>
      <c r="R698" s="130"/>
      <c r="S698" s="136"/>
      <c r="T698" s="137"/>
      <c r="U698" s="136"/>
      <c r="V698" s="130"/>
      <c r="W698" s="130"/>
      <c r="X698" s="137"/>
      <c r="Y698" s="130"/>
      <c r="Z698" s="130"/>
      <c r="AA698" s="130"/>
      <c r="AB698" s="130"/>
      <c r="AC698" s="130" t="str">
        <f>IF(基本情報登録!$D$10="","",IF(基本情報登録!$D$10='登録データ（男）'!F698,1,0))</f>
        <v/>
      </c>
      <c r="AD698" s="130"/>
    </row>
    <row r="699" spans="1:30" ht="13.5">
      <c r="A699" s="189">
        <v>697</v>
      </c>
      <c r="B699" s="189" t="s">
        <v>2784</v>
      </c>
      <c r="C699" s="189" t="s">
        <v>3407</v>
      </c>
      <c r="D699" s="189" t="s">
        <v>721</v>
      </c>
      <c r="E699" s="189">
        <v>47</v>
      </c>
      <c r="F699" s="189" t="s">
        <v>7</v>
      </c>
      <c r="G699" s="189" t="s">
        <v>350</v>
      </c>
      <c r="H699" s="189" t="s">
        <v>2785</v>
      </c>
      <c r="I699" s="189" t="s">
        <v>4678</v>
      </c>
      <c r="J699" s="189" t="s">
        <v>5131</v>
      </c>
      <c r="K699" s="189" t="s">
        <v>2004</v>
      </c>
      <c r="L699" s="189" t="s">
        <v>2005</v>
      </c>
      <c r="M699" s="130"/>
      <c r="N699" s="130"/>
      <c r="O699" s="157"/>
      <c r="P699" s="130"/>
      <c r="Q699" s="130"/>
      <c r="R699" s="130"/>
      <c r="S699" s="136"/>
      <c r="T699" s="137"/>
      <c r="U699" s="136"/>
      <c r="V699" s="130"/>
      <c r="W699" s="130"/>
      <c r="X699" s="137"/>
      <c r="Y699" s="130"/>
      <c r="Z699" s="130"/>
      <c r="AA699" s="130"/>
      <c r="AB699" s="130"/>
      <c r="AC699" s="130" t="str">
        <f>IF(基本情報登録!$D$10="","",IF(基本情報登録!$D$10='登録データ（男）'!F699,1,0))</f>
        <v/>
      </c>
      <c r="AD699" s="130"/>
    </row>
    <row r="700" spans="1:30" ht="13.5">
      <c r="A700" s="189">
        <v>698</v>
      </c>
      <c r="B700" s="189" t="s">
        <v>3408</v>
      </c>
      <c r="C700" s="189" t="s">
        <v>3409</v>
      </c>
      <c r="D700" s="189" t="s">
        <v>721</v>
      </c>
      <c r="E700" s="189">
        <v>47</v>
      </c>
      <c r="F700" s="189" t="s">
        <v>7</v>
      </c>
      <c r="G700" s="189" t="s">
        <v>350</v>
      </c>
      <c r="H700" s="189" t="s">
        <v>4090</v>
      </c>
      <c r="I700" s="189" t="s">
        <v>4379</v>
      </c>
      <c r="J700" s="189" t="s">
        <v>4414</v>
      </c>
      <c r="K700" s="189" t="s">
        <v>2004</v>
      </c>
      <c r="L700" s="189" t="s">
        <v>2005</v>
      </c>
      <c r="M700" s="130"/>
      <c r="N700" s="130"/>
      <c r="O700" s="157"/>
      <c r="P700" s="130"/>
      <c r="Q700" s="130"/>
      <c r="R700" s="130"/>
      <c r="S700" s="136"/>
      <c r="T700" s="137"/>
      <c r="U700" s="136"/>
      <c r="V700" s="130"/>
      <c r="W700" s="130"/>
      <c r="X700" s="137"/>
      <c r="Y700" s="130"/>
      <c r="Z700" s="130"/>
      <c r="AA700" s="130"/>
      <c r="AB700" s="130"/>
      <c r="AC700" s="130" t="str">
        <f>IF(基本情報登録!$D$10="","",IF(基本情報登録!$D$10='登録データ（男）'!F700,1,0))</f>
        <v/>
      </c>
      <c r="AD700" s="130"/>
    </row>
    <row r="701" spans="1:30" ht="13.5">
      <c r="A701" s="189">
        <v>699</v>
      </c>
      <c r="B701" s="189" t="s">
        <v>3410</v>
      </c>
      <c r="C701" s="189" t="s">
        <v>3411</v>
      </c>
      <c r="D701" s="189" t="s">
        <v>721</v>
      </c>
      <c r="E701" s="189">
        <v>47</v>
      </c>
      <c r="F701" s="189" t="s">
        <v>7</v>
      </c>
      <c r="G701" s="189" t="s">
        <v>350</v>
      </c>
      <c r="H701" s="189" t="s">
        <v>2669</v>
      </c>
      <c r="I701" s="189" t="s">
        <v>5132</v>
      </c>
      <c r="J701" s="189" t="s">
        <v>4370</v>
      </c>
      <c r="K701" s="189" t="s">
        <v>2004</v>
      </c>
      <c r="L701" s="189" t="s">
        <v>2005</v>
      </c>
      <c r="M701" s="130"/>
      <c r="N701" s="130"/>
      <c r="O701" s="157"/>
      <c r="P701" s="130"/>
      <c r="Q701" s="130"/>
      <c r="R701" s="130"/>
      <c r="S701" s="136"/>
      <c r="T701" s="137"/>
      <c r="U701" s="136"/>
      <c r="V701" s="130"/>
      <c r="W701" s="130"/>
      <c r="X701" s="137"/>
      <c r="Y701" s="130"/>
      <c r="Z701" s="130"/>
      <c r="AA701" s="130"/>
      <c r="AB701" s="130"/>
      <c r="AC701" s="130" t="str">
        <f>IF(基本情報登録!$D$10="","",IF(基本情報登録!$D$10='登録データ（男）'!F701,1,0))</f>
        <v/>
      </c>
      <c r="AD701" s="130"/>
    </row>
    <row r="702" spans="1:30" ht="13.5">
      <c r="A702" s="189">
        <v>700</v>
      </c>
      <c r="B702" s="189" t="s">
        <v>3412</v>
      </c>
      <c r="C702" s="189" t="s">
        <v>3413</v>
      </c>
      <c r="D702" s="189" t="s">
        <v>721</v>
      </c>
      <c r="E702" s="189">
        <v>47</v>
      </c>
      <c r="F702" s="189" t="s">
        <v>7</v>
      </c>
      <c r="G702" s="189" t="s">
        <v>435</v>
      </c>
      <c r="H702" s="189" t="s">
        <v>4091</v>
      </c>
      <c r="I702" s="189" t="s">
        <v>5133</v>
      </c>
      <c r="J702" s="189" t="s">
        <v>5134</v>
      </c>
      <c r="K702" s="189" t="s">
        <v>2004</v>
      </c>
      <c r="L702" s="189" t="s">
        <v>2005</v>
      </c>
      <c r="M702" s="130"/>
      <c r="N702" s="130"/>
      <c r="O702" s="157"/>
      <c r="P702" s="130"/>
      <c r="Q702" s="130"/>
      <c r="R702" s="130"/>
      <c r="S702" s="136"/>
      <c r="T702" s="137"/>
      <c r="U702" s="136"/>
      <c r="V702" s="130"/>
      <c r="W702" s="130"/>
      <c r="X702" s="137"/>
      <c r="Y702" s="130"/>
      <c r="Z702" s="130"/>
      <c r="AA702" s="130"/>
      <c r="AB702" s="130"/>
      <c r="AC702" s="130" t="str">
        <f>IF(基本情報登録!$D$10="","",IF(基本情報登録!$D$10='登録データ（男）'!F702,1,0))</f>
        <v/>
      </c>
      <c r="AD702" s="130"/>
    </row>
    <row r="703" spans="1:30" ht="13.5">
      <c r="A703" s="189">
        <v>701</v>
      </c>
      <c r="B703" s="189" t="s">
        <v>3414</v>
      </c>
      <c r="C703" s="189" t="s">
        <v>3415</v>
      </c>
      <c r="D703" s="189" t="s">
        <v>721</v>
      </c>
      <c r="E703" s="189">
        <v>47</v>
      </c>
      <c r="F703" s="189" t="s">
        <v>7</v>
      </c>
      <c r="G703" s="189" t="s">
        <v>435</v>
      </c>
      <c r="H703" s="189" t="s">
        <v>4092</v>
      </c>
      <c r="I703" s="189" t="s">
        <v>4874</v>
      </c>
      <c r="J703" s="189" t="s">
        <v>5135</v>
      </c>
      <c r="K703" s="189" t="s">
        <v>2004</v>
      </c>
      <c r="L703" s="189" t="s">
        <v>2005</v>
      </c>
      <c r="M703" s="130"/>
      <c r="N703" s="130"/>
      <c r="O703" s="157"/>
      <c r="P703" s="130"/>
      <c r="Q703" s="130"/>
      <c r="R703" s="130"/>
      <c r="S703" s="136"/>
      <c r="T703" s="137"/>
      <c r="U703" s="136"/>
      <c r="V703" s="130"/>
      <c r="W703" s="130"/>
      <c r="X703" s="137"/>
      <c r="Y703" s="130"/>
      <c r="Z703" s="130"/>
      <c r="AA703" s="130"/>
      <c r="AB703" s="130"/>
      <c r="AC703" s="130" t="str">
        <f>IF(基本情報登録!$D$10="","",IF(基本情報登録!$D$10='登録データ（男）'!F703,1,0))</f>
        <v/>
      </c>
      <c r="AD703" s="130"/>
    </row>
    <row r="704" spans="1:30" ht="13.5">
      <c r="A704" s="189">
        <v>702</v>
      </c>
      <c r="B704" s="189" t="s">
        <v>3416</v>
      </c>
      <c r="C704" s="189" t="s">
        <v>3417</v>
      </c>
      <c r="D704" s="189" t="s">
        <v>721</v>
      </c>
      <c r="E704" s="189">
        <v>47</v>
      </c>
      <c r="F704" s="189" t="s">
        <v>7</v>
      </c>
      <c r="G704" s="189" t="s">
        <v>435</v>
      </c>
      <c r="H704" s="189" t="s">
        <v>4093</v>
      </c>
      <c r="I704" s="189" t="s">
        <v>5136</v>
      </c>
      <c r="J704" s="189" t="s">
        <v>5137</v>
      </c>
      <c r="K704" s="189" t="s">
        <v>2004</v>
      </c>
      <c r="L704" s="189" t="s">
        <v>2005</v>
      </c>
      <c r="M704" s="130"/>
      <c r="N704" s="130"/>
      <c r="O704" s="157"/>
      <c r="P704" s="130"/>
      <c r="Q704" s="130"/>
      <c r="R704" s="130"/>
      <c r="S704" s="136"/>
      <c r="T704" s="137"/>
      <c r="U704" s="136"/>
      <c r="V704" s="130"/>
      <c r="W704" s="130"/>
      <c r="X704" s="137"/>
      <c r="Y704" s="130"/>
      <c r="Z704" s="130"/>
      <c r="AA704" s="130"/>
      <c r="AB704" s="130"/>
      <c r="AC704" s="130" t="str">
        <f>IF(基本情報登録!$D$10="","",IF(基本情報登録!$D$10='登録データ（男）'!F704,1,0))</f>
        <v/>
      </c>
      <c r="AD704" s="130"/>
    </row>
    <row r="705" spans="1:30" ht="13.5">
      <c r="A705" s="189">
        <v>703</v>
      </c>
      <c r="B705" s="189" t="s">
        <v>3418</v>
      </c>
      <c r="C705" s="189" t="s">
        <v>3419</v>
      </c>
      <c r="D705" s="189" t="s">
        <v>721</v>
      </c>
      <c r="E705" s="189">
        <v>47</v>
      </c>
      <c r="F705" s="189" t="s">
        <v>7</v>
      </c>
      <c r="G705" s="189" t="s">
        <v>435</v>
      </c>
      <c r="H705" s="189" t="s">
        <v>4073</v>
      </c>
      <c r="I705" s="189" t="s">
        <v>5138</v>
      </c>
      <c r="J705" s="189" t="s">
        <v>4291</v>
      </c>
      <c r="K705" s="189" t="s">
        <v>2004</v>
      </c>
      <c r="L705" s="189" t="s">
        <v>2005</v>
      </c>
      <c r="M705" s="130"/>
      <c r="N705" s="130"/>
      <c r="O705" s="157"/>
      <c r="P705" s="130"/>
      <c r="Q705" s="130"/>
      <c r="R705" s="130"/>
      <c r="S705" s="136"/>
      <c r="T705" s="137"/>
      <c r="U705" s="136"/>
      <c r="V705" s="130"/>
      <c r="W705" s="130"/>
      <c r="X705" s="137"/>
      <c r="Y705" s="130"/>
      <c r="Z705" s="130"/>
      <c r="AA705" s="130"/>
      <c r="AB705" s="130"/>
      <c r="AC705" s="130" t="str">
        <f>IF(基本情報登録!$D$10="","",IF(基本情報登録!$D$10='登録データ（男）'!F705,1,0))</f>
        <v/>
      </c>
      <c r="AD705" s="130"/>
    </row>
    <row r="706" spans="1:30" ht="13.5">
      <c r="A706" s="189">
        <v>704</v>
      </c>
      <c r="B706" s="189" t="s">
        <v>3420</v>
      </c>
      <c r="C706" s="189" t="s">
        <v>3421</v>
      </c>
      <c r="D706" s="189" t="s">
        <v>721</v>
      </c>
      <c r="E706" s="189">
        <v>47</v>
      </c>
      <c r="F706" s="189" t="s">
        <v>7</v>
      </c>
      <c r="G706" s="189" t="s">
        <v>435</v>
      </c>
      <c r="H706" s="189" t="s">
        <v>4094</v>
      </c>
      <c r="I706" s="189" t="s">
        <v>5139</v>
      </c>
      <c r="J706" s="189" t="s">
        <v>4326</v>
      </c>
      <c r="K706" s="189" t="s">
        <v>2004</v>
      </c>
      <c r="L706" s="189" t="s">
        <v>2005</v>
      </c>
      <c r="M706" s="130"/>
      <c r="N706" s="130"/>
      <c r="O706" s="157"/>
      <c r="P706" s="130"/>
      <c r="Q706" s="130"/>
      <c r="R706" s="130"/>
      <c r="S706" s="136"/>
      <c r="T706" s="137"/>
      <c r="U706" s="136"/>
      <c r="V706" s="130"/>
      <c r="W706" s="130"/>
      <c r="X706" s="137"/>
      <c r="Y706" s="130"/>
      <c r="Z706" s="130"/>
      <c r="AA706" s="130"/>
      <c r="AB706" s="130"/>
      <c r="AC706" s="130" t="str">
        <f>IF(基本情報登録!$D$10="","",IF(基本情報登録!$D$10='登録データ（男）'!F706,1,0))</f>
        <v/>
      </c>
      <c r="AD706" s="130"/>
    </row>
    <row r="707" spans="1:30" ht="13.5">
      <c r="A707" s="189">
        <v>705</v>
      </c>
      <c r="B707" s="189" t="s">
        <v>3422</v>
      </c>
      <c r="C707" s="189" t="s">
        <v>3423</v>
      </c>
      <c r="D707" s="189" t="s">
        <v>721</v>
      </c>
      <c r="E707" s="189">
        <v>47</v>
      </c>
      <c r="F707" s="189" t="s">
        <v>7</v>
      </c>
      <c r="G707" s="189" t="s">
        <v>435</v>
      </c>
      <c r="H707" s="189" t="s">
        <v>4053</v>
      </c>
      <c r="I707" s="189" t="s">
        <v>5140</v>
      </c>
      <c r="J707" s="189" t="s">
        <v>5141</v>
      </c>
      <c r="K707" s="189" t="s">
        <v>2004</v>
      </c>
      <c r="L707" s="189" t="s">
        <v>2005</v>
      </c>
      <c r="M707" s="130"/>
      <c r="N707" s="130"/>
      <c r="O707" s="157"/>
      <c r="P707" s="130"/>
      <c r="Q707" s="130"/>
      <c r="R707" s="130"/>
      <c r="S707" s="136"/>
      <c r="T707" s="137"/>
      <c r="U707" s="136"/>
      <c r="V707" s="130"/>
      <c r="W707" s="130"/>
      <c r="X707" s="137"/>
      <c r="Y707" s="130"/>
      <c r="Z707" s="130"/>
      <c r="AA707" s="130"/>
      <c r="AB707" s="130"/>
      <c r="AC707" s="130" t="str">
        <f>IF(基本情報登録!$D$10="","",IF(基本情報登録!$D$10='登録データ（男）'!F707,1,0))</f>
        <v/>
      </c>
      <c r="AD707" s="130"/>
    </row>
    <row r="708" spans="1:30" ht="13.5">
      <c r="A708" s="189">
        <v>706</v>
      </c>
      <c r="B708" s="189" t="s">
        <v>3424</v>
      </c>
      <c r="C708" s="189" t="s">
        <v>3425</v>
      </c>
      <c r="D708" s="189" t="s">
        <v>334</v>
      </c>
      <c r="E708" s="189">
        <v>40</v>
      </c>
      <c r="F708" s="189" t="s">
        <v>18</v>
      </c>
      <c r="G708" s="189" t="s">
        <v>435</v>
      </c>
      <c r="H708" s="189" t="s">
        <v>4095</v>
      </c>
      <c r="I708" s="189" t="s">
        <v>4349</v>
      </c>
      <c r="J708" s="189" t="s">
        <v>4426</v>
      </c>
      <c r="K708" s="189" t="s">
        <v>2004</v>
      </c>
      <c r="L708" s="189" t="s">
        <v>2005</v>
      </c>
      <c r="M708" s="130"/>
      <c r="N708" s="130"/>
      <c r="O708" s="157"/>
      <c r="P708" s="130"/>
      <c r="Q708" s="130"/>
      <c r="R708" s="130"/>
      <c r="S708" s="136"/>
      <c r="T708" s="137"/>
      <c r="U708" s="136"/>
      <c r="V708" s="130"/>
      <c r="W708" s="130"/>
      <c r="X708" s="137"/>
      <c r="Y708" s="130"/>
      <c r="Z708" s="130"/>
      <c r="AA708" s="130"/>
      <c r="AB708" s="130"/>
      <c r="AC708" s="130" t="str">
        <f>IF(基本情報登録!$D$10="","",IF(基本情報登録!$D$10='登録データ（男）'!F708,1,0))</f>
        <v/>
      </c>
      <c r="AD708" s="130"/>
    </row>
    <row r="709" spans="1:30" ht="13.5">
      <c r="A709" s="189">
        <v>707</v>
      </c>
      <c r="B709" s="189" t="s">
        <v>3426</v>
      </c>
      <c r="C709" s="189" t="s">
        <v>3427</v>
      </c>
      <c r="D709" s="189" t="s">
        <v>336</v>
      </c>
      <c r="E709" s="189">
        <v>42</v>
      </c>
      <c r="F709" s="189" t="s">
        <v>18</v>
      </c>
      <c r="G709" s="189">
        <v>1</v>
      </c>
      <c r="H709" s="189" t="s">
        <v>4096</v>
      </c>
      <c r="I709" s="189" t="s">
        <v>4683</v>
      </c>
      <c r="J709" s="189" t="s">
        <v>4510</v>
      </c>
      <c r="K709" s="189" t="s">
        <v>2004</v>
      </c>
      <c r="L709" s="189" t="s">
        <v>2005</v>
      </c>
      <c r="M709" s="130"/>
      <c r="N709" s="130"/>
      <c r="O709" s="157"/>
      <c r="P709" s="130"/>
      <c r="Q709" s="130"/>
      <c r="R709" s="130"/>
      <c r="S709" s="136"/>
      <c r="T709" s="137"/>
      <c r="U709" s="136"/>
      <c r="V709" s="130"/>
      <c r="W709" s="130"/>
      <c r="X709" s="137"/>
      <c r="Y709" s="130"/>
      <c r="Z709" s="130"/>
      <c r="AA709" s="130"/>
      <c r="AB709" s="130"/>
      <c r="AC709" s="130" t="str">
        <f>IF(基本情報登録!$D$10="","",IF(基本情報登録!$D$10='登録データ（男）'!F709,1,0))</f>
        <v/>
      </c>
      <c r="AD709" s="130"/>
    </row>
    <row r="710" spans="1:30" ht="13.5">
      <c r="A710" s="189">
        <v>708</v>
      </c>
      <c r="B710" s="189" t="s">
        <v>3428</v>
      </c>
      <c r="C710" s="189" t="s">
        <v>3429</v>
      </c>
      <c r="D710" s="189" t="s">
        <v>334</v>
      </c>
      <c r="E710" s="189">
        <v>40</v>
      </c>
      <c r="F710" s="189" t="s">
        <v>18</v>
      </c>
      <c r="G710" s="189">
        <v>1</v>
      </c>
      <c r="H710" s="189" t="s">
        <v>4097</v>
      </c>
      <c r="I710" s="189" t="s">
        <v>4322</v>
      </c>
      <c r="J710" s="189" t="s">
        <v>4426</v>
      </c>
      <c r="K710" s="189" t="s">
        <v>2004</v>
      </c>
      <c r="L710" s="189" t="s">
        <v>2005</v>
      </c>
      <c r="M710" s="130"/>
      <c r="N710" s="130"/>
      <c r="O710" s="157"/>
      <c r="P710" s="130"/>
      <c r="Q710" s="130"/>
      <c r="R710" s="130"/>
      <c r="S710" s="136"/>
      <c r="T710" s="137"/>
      <c r="U710" s="136"/>
      <c r="V710" s="130"/>
      <c r="W710" s="130"/>
      <c r="X710" s="137"/>
      <c r="Y710" s="130"/>
      <c r="Z710" s="130"/>
      <c r="AA710" s="130"/>
      <c r="AB710" s="130"/>
      <c r="AC710" s="130" t="str">
        <f>IF(基本情報登録!$D$10="","",IF(基本情報登録!$D$10='登録データ（男）'!F710,1,0))</f>
        <v/>
      </c>
      <c r="AD710" s="130"/>
    </row>
    <row r="711" spans="1:30" ht="13.5">
      <c r="A711" s="189">
        <v>709</v>
      </c>
      <c r="B711" s="189" t="s">
        <v>3430</v>
      </c>
      <c r="C711" s="189" t="s">
        <v>3431</v>
      </c>
      <c r="D711" s="189" t="s">
        <v>334</v>
      </c>
      <c r="E711" s="189">
        <v>40</v>
      </c>
      <c r="F711" s="189" t="s">
        <v>18</v>
      </c>
      <c r="G711" s="189">
        <v>1</v>
      </c>
      <c r="H711" s="189" t="s">
        <v>4098</v>
      </c>
      <c r="I711" s="189" t="s">
        <v>5142</v>
      </c>
      <c r="J711" s="189" t="s">
        <v>5143</v>
      </c>
      <c r="K711" s="189" t="s">
        <v>2004</v>
      </c>
      <c r="L711" s="189" t="s">
        <v>2005</v>
      </c>
      <c r="M711" s="130"/>
      <c r="N711" s="130"/>
      <c r="O711" s="157"/>
      <c r="P711" s="130"/>
      <c r="Q711" s="130"/>
      <c r="R711" s="130"/>
      <c r="S711" s="136"/>
      <c r="T711" s="137"/>
      <c r="U711" s="136"/>
      <c r="V711" s="130"/>
      <c r="W711" s="130"/>
      <c r="X711" s="137"/>
      <c r="Y711" s="130"/>
      <c r="Z711" s="130"/>
      <c r="AA711" s="130"/>
      <c r="AB711" s="130"/>
      <c r="AC711" s="130" t="str">
        <f>IF(基本情報登録!$D$10="","",IF(基本情報登録!$D$10='登録データ（男）'!F711,1,0))</f>
        <v/>
      </c>
      <c r="AD711" s="130"/>
    </row>
    <row r="712" spans="1:30" ht="13.5">
      <c r="A712" s="189">
        <v>710</v>
      </c>
      <c r="B712" s="189" t="s">
        <v>3432</v>
      </c>
      <c r="C712" s="189" t="s">
        <v>3433</v>
      </c>
      <c r="D712" s="189" t="s">
        <v>347</v>
      </c>
      <c r="E712" s="189">
        <v>43</v>
      </c>
      <c r="F712" s="189" t="s">
        <v>18</v>
      </c>
      <c r="G712" s="189">
        <v>1</v>
      </c>
      <c r="H712" s="189" t="s">
        <v>4068</v>
      </c>
      <c r="I712" s="189" t="s">
        <v>5144</v>
      </c>
      <c r="J712" s="189" t="s">
        <v>4899</v>
      </c>
      <c r="K712" s="189" t="s">
        <v>2004</v>
      </c>
      <c r="L712" s="189" t="s">
        <v>2005</v>
      </c>
      <c r="M712" s="130"/>
      <c r="N712" s="130"/>
      <c r="O712" s="157"/>
      <c r="P712" s="130"/>
      <c r="Q712" s="130"/>
      <c r="R712" s="130"/>
      <c r="S712" s="136"/>
      <c r="T712" s="137"/>
      <c r="U712" s="136"/>
      <c r="V712" s="130"/>
      <c r="W712" s="130"/>
      <c r="X712" s="137"/>
      <c r="Y712" s="130"/>
      <c r="Z712" s="130"/>
      <c r="AA712" s="130"/>
      <c r="AB712" s="130"/>
      <c r="AC712" s="130" t="str">
        <f>IF(基本情報登録!$D$10="","",IF(基本情報登録!$D$10='登録データ（男）'!F712,1,0))</f>
        <v/>
      </c>
      <c r="AD712" s="130"/>
    </row>
    <row r="713" spans="1:30" ht="13.5">
      <c r="A713" s="189">
        <v>711</v>
      </c>
      <c r="B713" s="189" t="s">
        <v>3434</v>
      </c>
      <c r="C713" s="189" t="s">
        <v>3435</v>
      </c>
      <c r="D713" s="189" t="s">
        <v>334</v>
      </c>
      <c r="E713" s="189">
        <v>40</v>
      </c>
      <c r="F713" s="189" t="s">
        <v>18</v>
      </c>
      <c r="G713" s="189">
        <v>1</v>
      </c>
      <c r="H713" s="189" t="s">
        <v>4099</v>
      </c>
      <c r="I713" s="189" t="s">
        <v>5145</v>
      </c>
      <c r="J713" s="189" t="s">
        <v>4289</v>
      </c>
      <c r="K713" s="189" t="s">
        <v>2004</v>
      </c>
      <c r="L713" s="189" t="s">
        <v>2005</v>
      </c>
      <c r="M713" s="130"/>
      <c r="N713" s="130"/>
      <c r="O713" s="157"/>
      <c r="P713" s="130"/>
      <c r="Q713" s="130"/>
      <c r="R713" s="130"/>
      <c r="S713" s="136"/>
      <c r="T713" s="137"/>
      <c r="U713" s="136"/>
      <c r="V713" s="130"/>
      <c r="W713" s="130"/>
      <c r="X713" s="137"/>
      <c r="Y713" s="130"/>
      <c r="Z713" s="130"/>
      <c r="AA713" s="130"/>
      <c r="AB713" s="130"/>
      <c r="AC713" s="130" t="str">
        <f>IF(基本情報登録!$D$10="","",IF(基本情報登録!$D$10='登録データ（男）'!F713,1,0))</f>
        <v/>
      </c>
      <c r="AD713" s="130"/>
    </row>
    <row r="714" spans="1:30" ht="13.5">
      <c r="A714" s="189">
        <v>712</v>
      </c>
      <c r="B714" s="189" t="s">
        <v>3436</v>
      </c>
      <c r="C714" s="189" t="s">
        <v>3437</v>
      </c>
      <c r="D714" s="189" t="s">
        <v>336</v>
      </c>
      <c r="E714" s="189">
        <v>42</v>
      </c>
      <c r="F714" s="189" t="s">
        <v>18</v>
      </c>
      <c r="G714" s="189">
        <v>1</v>
      </c>
      <c r="H714" s="189" t="s">
        <v>4100</v>
      </c>
      <c r="I714" s="189" t="s">
        <v>4814</v>
      </c>
      <c r="J714" s="189" t="s">
        <v>4434</v>
      </c>
      <c r="K714" s="189" t="s">
        <v>2004</v>
      </c>
      <c r="L714" s="189" t="s">
        <v>2005</v>
      </c>
      <c r="M714" s="130"/>
      <c r="N714" s="130"/>
      <c r="O714" s="157"/>
      <c r="P714" s="130"/>
      <c r="Q714" s="130"/>
      <c r="R714" s="130"/>
      <c r="S714" s="136"/>
      <c r="T714" s="137"/>
      <c r="U714" s="136"/>
      <c r="V714" s="130"/>
      <c r="W714" s="130"/>
      <c r="X714" s="137"/>
      <c r="Y714" s="130"/>
      <c r="Z714" s="130"/>
      <c r="AA714" s="130"/>
      <c r="AB714" s="130"/>
      <c r="AC714" s="130" t="str">
        <f>IF(基本情報登録!$D$10="","",IF(基本情報登録!$D$10='登録データ（男）'!F714,1,0))</f>
        <v/>
      </c>
      <c r="AD714" s="130"/>
    </row>
    <row r="715" spans="1:30" ht="13.5">
      <c r="A715" s="189">
        <v>713</v>
      </c>
      <c r="B715" s="189" t="s">
        <v>3438</v>
      </c>
      <c r="C715" s="189" t="s">
        <v>3439</v>
      </c>
      <c r="D715" s="189" t="s">
        <v>347</v>
      </c>
      <c r="E715" s="189">
        <v>43</v>
      </c>
      <c r="F715" s="189" t="s">
        <v>18</v>
      </c>
      <c r="G715" s="189">
        <v>1</v>
      </c>
      <c r="H715" s="189" t="s">
        <v>4101</v>
      </c>
      <c r="I715" s="189" t="s">
        <v>4298</v>
      </c>
      <c r="J715" s="189" t="s">
        <v>4472</v>
      </c>
      <c r="K715" s="189" t="s">
        <v>2004</v>
      </c>
      <c r="L715" s="189" t="s">
        <v>2005</v>
      </c>
      <c r="M715" s="130"/>
      <c r="N715" s="130"/>
      <c r="O715" s="157"/>
      <c r="P715" s="130"/>
      <c r="Q715" s="130"/>
      <c r="R715" s="130"/>
      <c r="S715" s="136"/>
      <c r="T715" s="137"/>
      <c r="U715" s="136"/>
      <c r="V715" s="130"/>
      <c r="W715" s="130"/>
      <c r="X715" s="137"/>
      <c r="Y715" s="130"/>
      <c r="Z715" s="130"/>
      <c r="AA715" s="130"/>
      <c r="AB715" s="130"/>
      <c r="AC715" s="130" t="str">
        <f>IF(基本情報登録!$D$10="","",IF(基本情報登録!$D$10='登録データ（男）'!F715,1,0))</f>
        <v/>
      </c>
      <c r="AD715" s="130"/>
    </row>
    <row r="716" spans="1:30" ht="13.5">
      <c r="A716" s="189">
        <v>714</v>
      </c>
      <c r="B716" s="189" t="s">
        <v>3440</v>
      </c>
      <c r="C716" s="189" t="s">
        <v>3441</v>
      </c>
      <c r="D716" s="189" t="s">
        <v>334</v>
      </c>
      <c r="E716" s="189">
        <v>40</v>
      </c>
      <c r="F716" s="189" t="s">
        <v>18</v>
      </c>
      <c r="G716" s="189">
        <v>1</v>
      </c>
      <c r="H716" s="189" t="s">
        <v>4102</v>
      </c>
      <c r="I716" s="189" t="s">
        <v>5146</v>
      </c>
      <c r="J716" s="189" t="s">
        <v>4449</v>
      </c>
      <c r="K716" s="189" t="s">
        <v>2004</v>
      </c>
      <c r="L716" s="189" t="s">
        <v>2005</v>
      </c>
      <c r="M716" s="130"/>
      <c r="N716" s="130"/>
      <c r="O716" s="157"/>
      <c r="P716" s="130"/>
      <c r="Q716" s="130"/>
      <c r="R716" s="130"/>
      <c r="S716" s="136"/>
      <c r="T716" s="137"/>
      <c r="U716" s="136"/>
      <c r="V716" s="130"/>
      <c r="W716" s="130"/>
      <c r="X716" s="137"/>
      <c r="Y716" s="130"/>
      <c r="Z716" s="130"/>
      <c r="AA716" s="130"/>
      <c r="AB716" s="130"/>
      <c r="AC716" s="130" t="str">
        <f>IF(基本情報登録!$D$10="","",IF(基本情報登録!$D$10='登録データ（男）'!F716,1,0))</f>
        <v/>
      </c>
      <c r="AD716" s="130"/>
    </row>
    <row r="717" spans="1:30" ht="13.5">
      <c r="A717" s="189">
        <v>715</v>
      </c>
      <c r="B717" s="189" t="s">
        <v>3442</v>
      </c>
      <c r="C717" s="189" t="s">
        <v>3443</v>
      </c>
      <c r="D717" s="189" t="s">
        <v>721</v>
      </c>
      <c r="E717" s="189">
        <v>47</v>
      </c>
      <c r="F717" s="189" t="s">
        <v>18</v>
      </c>
      <c r="G717" s="189">
        <v>1</v>
      </c>
      <c r="H717" s="189" t="s">
        <v>4103</v>
      </c>
      <c r="I717" s="189" t="s">
        <v>5129</v>
      </c>
      <c r="J717" s="189" t="s">
        <v>4455</v>
      </c>
      <c r="K717" s="189" t="s">
        <v>2004</v>
      </c>
      <c r="L717" s="189" t="s">
        <v>2005</v>
      </c>
      <c r="M717" s="130"/>
      <c r="N717" s="130"/>
      <c r="O717" s="157"/>
      <c r="P717" s="130"/>
      <c r="Q717" s="130"/>
      <c r="R717" s="130"/>
      <c r="S717" s="136"/>
      <c r="T717" s="137"/>
      <c r="U717" s="136"/>
      <c r="V717" s="130"/>
      <c r="W717" s="130"/>
      <c r="X717" s="137"/>
      <c r="Y717" s="130"/>
      <c r="Z717" s="130"/>
      <c r="AA717" s="130"/>
      <c r="AB717" s="130"/>
      <c r="AC717" s="130" t="str">
        <f>IF(基本情報登録!$D$10="","",IF(基本情報登録!$D$10='登録データ（男）'!F717,1,0))</f>
        <v/>
      </c>
      <c r="AD717" s="130"/>
    </row>
    <row r="718" spans="1:30" ht="13.5">
      <c r="A718" s="189">
        <v>716</v>
      </c>
      <c r="B718" s="189" t="s">
        <v>3444</v>
      </c>
      <c r="C718" s="189" t="s">
        <v>3445</v>
      </c>
      <c r="D718" s="189" t="s">
        <v>334</v>
      </c>
      <c r="E718" s="189">
        <v>40</v>
      </c>
      <c r="F718" s="189" t="s">
        <v>18</v>
      </c>
      <c r="G718" s="189">
        <v>1</v>
      </c>
      <c r="H718" s="189" t="s">
        <v>4070</v>
      </c>
      <c r="I718" s="189" t="s">
        <v>5147</v>
      </c>
      <c r="J718" s="189" t="s">
        <v>4426</v>
      </c>
      <c r="K718" s="189" t="s">
        <v>2004</v>
      </c>
      <c r="L718" s="189" t="s">
        <v>2005</v>
      </c>
      <c r="M718" s="130"/>
      <c r="N718" s="130"/>
      <c r="O718" s="157"/>
      <c r="P718" s="130"/>
      <c r="Q718" s="130"/>
      <c r="R718" s="130"/>
      <c r="S718" s="136"/>
      <c r="T718" s="137"/>
      <c r="U718" s="136"/>
      <c r="V718" s="130"/>
      <c r="W718" s="130"/>
      <c r="X718" s="137"/>
      <c r="Y718" s="130"/>
      <c r="Z718" s="130"/>
      <c r="AA718" s="130"/>
      <c r="AB718" s="130"/>
      <c r="AC718" s="130" t="str">
        <f>IF(基本情報登録!$D$10="","",IF(基本情報登録!$D$10='登録データ（男）'!F718,1,0))</f>
        <v/>
      </c>
      <c r="AD718" s="130"/>
    </row>
    <row r="719" spans="1:30" ht="13.5">
      <c r="A719" s="189">
        <v>717</v>
      </c>
      <c r="B719" s="189" t="s">
        <v>3446</v>
      </c>
      <c r="C719" s="189" t="s">
        <v>3447</v>
      </c>
      <c r="D719" s="189" t="s">
        <v>347</v>
      </c>
      <c r="E719" s="189">
        <v>43</v>
      </c>
      <c r="F719" s="189" t="s">
        <v>18</v>
      </c>
      <c r="G719" s="189">
        <v>1</v>
      </c>
      <c r="H719" s="189" t="s">
        <v>4104</v>
      </c>
      <c r="I719" s="189" t="s">
        <v>4463</v>
      </c>
      <c r="J719" s="189" t="s">
        <v>4507</v>
      </c>
      <c r="K719" s="189" t="s">
        <v>2004</v>
      </c>
      <c r="L719" s="189" t="s">
        <v>2005</v>
      </c>
      <c r="M719" s="130"/>
      <c r="N719" s="130"/>
      <c r="O719" s="157"/>
      <c r="P719" s="130"/>
      <c r="Q719" s="130"/>
      <c r="R719" s="130"/>
      <c r="S719" s="136"/>
      <c r="T719" s="137"/>
      <c r="U719" s="136"/>
      <c r="V719" s="130"/>
      <c r="W719" s="130"/>
      <c r="X719" s="137"/>
      <c r="Y719" s="130"/>
      <c r="Z719" s="130"/>
      <c r="AA719" s="130"/>
      <c r="AB719" s="130"/>
      <c r="AC719" s="130" t="str">
        <f>IF(基本情報登録!$D$10="","",IF(基本情報登録!$D$10='登録データ（男）'!F719,1,0))</f>
        <v/>
      </c>
      <c r="AD719" s="130"/>
    </row>
    <row r="720" spans="1:30" ht="13.5">
      <c r="A720" s="189">
        <v>718</v>
      </c>
      <c r="B720" s="189" t="s">
        <v>3448</v>
      </c>
      <c r="C720" s="189" t="s">
        <v>3449</v>
      </c>
      <c r="D720" s="189" t="s">
        <v>465</v>
      </c>
      <c r="E720" s="189">
        <v>34</v>
      </c>
      <c r="F720" s="189" t="s">
        <v>18</v>
      </c>
      <c r="G720" s="189">
        <v>1</v>
      </c>
      <c r="H720" s="189" t="s">
        <v>4105</v>
      </c>
      <c r="I720" s="189" t="s">
        <v>4467</v>
      </c>
      <c r="J720" s="189" t="s">
        <v>4499</v>
      </c>
      <c r="K720" s="189" t="s">
        <v>2004</v>
      </c>
      <c r="L720" s="189" t="s">
        <v>2005</v>
      </c>
      <c r="M720" s="130"/>
      <c r="N720" s="130"/>
      <c r="O720" s="157"/>
      <c r="P720" s="130"/>
      <c r="Q720" s="130"/>
      <c r="R720" s="130"/>
      <c r="S720" s="136"/>
      <c r="T720" s="137"/>
      <c r="U720" s="136"/>
      <c r="V720" s="130"/>
      <c r="W720" s="130"/>
      <c r="X720" s="137"/>
      <c r="Y720" s="130"/>
      <c r="Z720" s="130"/>
      <c r="AA720" s="130"/>
      <c r="AB720" s="130"/>
      <c r="AC720" s="130" t="str">
        <f>IF(基本情報登録!$D$10="","",IF(基本情報登録!$D$10='登録データ（男）'!F720,1,0))</f>
        <v/>
      </c>
      <c r="AD720" s="130"/>
    </row>
    <row r="721" spans="1:30" ht="13.5">
      <c r="A721" s="189">
        <v>719</v>
      </c>
      <c r="B721" s="189" t="s">
        <v>3450</v>
      </c>
      <c r="C721" s="189" t="s">
        <v>3451</v>
      </c>
      <c r="D721" s="189" t="s">
        <v>374</v>
      </c>
      <c r="E721" s="189">
        <v>45</v>
      </c>
      <c r="F721" s="189" t="s">
        <v>18</v>
      </c>
      <c r="G721" s="189">
        <v>1</v>
      </c>
      <c r="H721" s="189" t="s">
        <v>4106</v>
      </c>
      <c r="I721" s="189" t="s">
        <v>4813</v>
      </c>
      <c r="J721" s="189" t="s">
        <v>4310</v>
      </c>
      <c r="K721" s="189" t="s">
        <v>2004</v>
      </c>
      <c r="L721" s="189" t="s">
        <v>2005</v>
      </c>
      <c r="M721" s="130"/>
      <c r="N721" s="130"/>
      <c r="O721" s="157"/>
      <c r="P721" s="130"/>
      <c r="Q721" s="130"/>
      <c r="R721" s="130"/>
      <c r="S721" s="136"/>
      <c r="T721" s="137"/>
      <c r="U721" s="136"/>
      <c r="V721" s="130"/>
      <c r="W721" s="130"/>
      <c r="X721" s="137"/>
      <c r="Y721" s="130"/>
      <c r="Z721" s="130"/>
      <c r="AA721" s="130"/>
      <c r="AB721" s="130"/>
      <c r="AC721" s="130" t="str">
        <f>IF(基本情報登録!$D$10="","",IF(基本情報登録!$D$10='登録データ（男）'!F721,1,0))</f>
        <v/>
      </c>
      <c r="AD721" s="130"/>
    </row>
    <row r="722" spans="1:30" ht="13.5">
      <c r="A722" s="189">
        <v>720</v>
      </c>
      <c r="B722" s="189" t="s">
        <v>3452</v>
      </c>
      <c r="C722" s="189" t="s">
        <v>3453</v>
      </c>
      <c r="D722" s="189" t="s">
        <v>474</v>
      </c>
      <c r="E722" s="189">
        <v>27</v>
      </c>
      <c r="F722" s="189" t="s">
        <v>18</v>
      </c>
      <c r="G722" s="189">
        <v>1</v>
      </c>
      <c r="H722" s="189" t="s">
        <v>4101</v>
      </c>
      <c r="I722" s="189" t="s">
        <v>4401</v>
      </c>
      <c r="J722" s="189" t="s">
        <v>4426</v>
      </c>
      <c r="K722" s="189" t="s">
        <v>2004</v>
      </c>
      <c r="L722" s="189" t="s">
        <v>2005</v>
      </c>
      <c r="M722" s="130"/>
      <c r="N722" s="130"/>
      <c r="O722" s="157"/>
      <c r="P722" s="130"/>
      <c r="Q722" s="130"/>
      <c r="R722" s="130"/>
      <c r="S722" s="136"/>
      <c r="T722" s="137"/>
      <c r="U722" s="136"/>
      <c r="V722" s="130"/>
      <c r="W722" s="130"/>
      <c r="X722" s="137"/>
      <c r="Y722" s="130"/>
      <c r="Z722" s="130"/>
      <c r="AA722" s="130"/>
      <c r="AB722" s="130"/>
      <c r="AC722" s="130" t="str">
        <f>IF(基本情報登録!$D$10="","",IF(基本情報登録!$D$10='登録データ（男）'!F722,1,0))</f>
        <v/>
      </c>
      <c r="AD722" s="130"/>
    </row>
    <row r="723" spans="1:30" ht="13.5">
      <c r="A723" s="189">
        <v>721</v>
      </c>
      <c r="B723" s="189" t="s">
        <v>3454</v>
      </c>
      <c r="C723" s="189" t="s">
        <v>3455</v>
      </c>
      <c r="D723" s="189" t="s">
        <v>338</v>
      </c>
      <c r="E723" s="189">
        <v>44</v>
      </c>
      <c r="F723" s="189" t="s">
        <v>18</v>
      </c>
      <c r="G723" s="189">
        <v>1</v>
      </c>
      <c r="H723" s="189" t="s">
        <v>4107</v>
      </c>
      <c r="I723" s="189" t="s">
        <v>5148</v>
      </c>
      <c r="J723" s="189" t="s">
        <v>4464</v>
      </c>
      <c r="K723" s="189" t="s">
        <v>2004</v>
      </c>
      <c r="L723" s="189" t="s">
        <v>2005</v>
      </c>
      <c r="M723" s="130"/>
      <c r="N723" s="130"/>
      <c r="O723" s="157"/>
      <c r="P723" s="130"/>
      <c r="Q723" s="130"/>
      <c r="R723" s="130"/>
      <c r="S723" s="136"/>
      <c r="T723" s="137"/>
      <c r="U723" s="136"/>
      <c r="V723" s="130"/>
      <c r="W723" s="130"/>
      <c r="X723" s="137"/>
      <c r="Y723" s="130"/>
      <c r="Z723" s="130"/>
      <c r="AA723" s="130"/>
      <c r="AB723" s="130"/>
      <c r="AC723" s="130" t="str">
        <f>IF(基本情報登録!$D$10="","",IF(基本情報登録!$D$10='登録データ（男）'!F723,1,0))</f>
        <v/>
      </c>
      <c r="AD723" s="130"/>
    </row>
    <row r="724" spans="1:30" ht="13.5">
      <c r="A724" s="189">
        <v>722</v>
      </c>
      <c r="B724" s="189" t="s">
        <v>3456</v>
      </c>
      <c r="C724" s="189" t="s">
        <v>3457</v>
      </c>
      <c r="D724" s="189" t="s">
        <v>868</v>
      </c>
      <c r="E724" s="189">
        <v>19</v>
      </c>
      <c r="F724" s="189" t="s">
        <v>18</v>
      </c>
      <c r="G724" s="189">
        <v>1</v>
      </c>
      <c r="H724" s="189" t="s">
        <v>4108</v>
      </c>
      <c r="I724" s="189" t="s">
        <v>4404</v>
      </c>
      <c r="J724" s="189" t="s">
        <v>5149</v>
      </c>
      <c r="K724" s="189" t="s">
        <v>2004</v>
      </c>
      <c r="L724" s="189" t="s">
        <v>2005</v>
      </c>
      <c r="M724" s="130"/>
      <c r="N724" s="130"/>
      <c r="O724" s="157"/>
      <c r="P724" s="130"/>
      <c r="Q724" s="130"/>
      <c r="R724" s="130"/>
      <c r="S724" s="136"/>
      <c r="T724" s="137"/>
      <c r="U724" s="136"/>
      <c r="V724" s="130"/>
      <c r="W724" s="130"/>
      <c r="X724" s="137"/>
      <c r="Y724" s="130"/>
      <c r="Z724" s="130"/>
      <c r="AA724" s="130"/>
      <c r="AB724" s="130"/>
      <c r="AC724" s="130" t="str">
        <f>IF(基本情報登録!$D$10="","",IF(基本情報登録!$D$10='登録データ（男）'!F724,1,0))</f>
        <v/>
      </c>
      <c r="AD724" s="130"/>
    </row>
    <row r="725" spans="1:30" ht="13.5">
      <c r="A725" s="189">
        <v>723</v>
      </c>
      <c r="B725" s="189" t="s">
        <v>3458</v>
      </c>
      <c r="C725" s="189" t="s">
        <v>3459</v>
      </c>
      <c r="D725" s="189" t="s">
        <v>336</v>
      </c>
      <c r="E725" s="189">
        <v>42</v>
      </c>
      <c r="F725" s="189" t="s">
        <v>18</v>
      </c>
      <c r="G725" s="189">
        <v>1</v>
      </c>
      <c r="H725" s="189" t="s">
        <v>4109</v>
      </c>
      <c r="I725" s="189" t="s">
        <v>5150</v>
      </c>
      <c r="J725" s="189" t="s">
        <v>5151</v>
      </c>
      <c r="K725" s="189" t="s">
        <v>2004</v>
      </c>
      <c r="L725" s="189" t="s">
        <v>2005</v>
      </c>
      <c r="M725" s="130"/>
      <c r="N725" s="130"/>
      <c r="O725" s="157"/>
      <c r="P725" s="130"/>
      <c r="Q725" s="130"/>
      <c r="R725" s="130"/>
      <c r="S725" s="136"/>
      <c r="T725" s="137"/>
      <c r="U725" s="136"/>
      <c r="V725" s="130"/>
      <c r="W725" s="130"/>
      <c r="X725" s="137"/>
      <c r="Y725" s="130"/>
      <c r="Z725" s="130"/>
      <c r="AA725" s="130"/>
      <c r="AB725" s="130"/>
      <c r="AC725" s="130" t="str">
        <f>IF(基本情報登録!$D$10="","",IF(基本情報登録!$D$10='登録データ（男）'!F725,1,0))</f>
        <v/>
      </c>
      <c r="AD725" s="130"/>
    </row>
    <row r="726" spans="1:30" ht="13.5">
      <c r="A726" s="189">
        <v>724</v>
      </c>
      <c r="B726" s="189" t="s">
        <v>3460</v>
      </c>
      <c r="C726" s="189" t="s">
        <v>3461</v>
      </c>
      <c r="D726" s="189" t="s">
        <v>349</v>
      </c>
      <c r="E726" s="189">
        <v>46</v>
      </c>
      <c r="F726" s="189" t="s">
        <v>18</v>
      </c>
      <c r="G726" s="189">
        <v>1</v>
      </c>
      <c r="H726" s="189" t="s">
        <v>4110</v>
      </c>
      <c r="I726" s="189" t="s">
        <v>4408</v>
      </c>
      <c r="J726" s="189" t="s">
        <v>5152</v>
      </c>
      <c r="K726" s="189" t="s">
        <v>2004</v>
      </c>
      <c r="L726" s="189" t="s">
        <v>2005</v>
      </c>
      <c r="M726" s="130"/>
      <c r="N726" s="130"/>
      <c r="O726" s="157"/>
      <c r="P726" s="130"/>
      <c r="Q726" s="130"/>
      <c r="R726" s="130"/>
      <c r="S726" s="136"/>
      <c r="T726" s="137"/>
      <c r="U726" s="136"/>
      <c r="V726" s="130"/>
      <c r="W726" s="130"/>
      <c r="X726" s="137"/>
      <c r="Y726" s="130"/>
      <c r="Z726" s="130"/>
      <c r="AA726" s="130"/>
      <c r="AB726" s="130"/>
      <c r="AC726" s="130" t="str">
        <f>IF(基本情報登録!$D$10="","",IF(基本情報登録!$D$10='登録データ（男）'!F726,1,0))</f>
        <v/>
      </c>
      <c r="AD726" s="130"/>
    </row>
    <row r="727" spans="1:30" ht="13.5">
      <c r="A727" s="189">
        <v>725</v>
      </c>
      <c r="B727" s="189" t="s">
        <v>3462</v>
      </c>
      <c r="C727" s="189" t="s">
        <v>3463</v>
      </c>
      <c r="D727" s="189" t="s">
        <v>721</v>
      </c>
      <c r="E727" s="189">
        <v>47</v>
      </c>
      <c r="F727" s="189" t="s">
        <v>18</v>
      </c>
      <c r="G727" s="189">
        <v>1</v>
      </c>
      <c r="H727" s="189" t="s">
        <v>4111</v>
      </c>
      <c r="I727" s="189" t="s">
        <v>5153</v>
      </c>
      <c r="J727" s="189" t="s">
        <v>5154</v>
      </c>
      <c r="K727" s="189" t="s">
        <v>2004</v>
      </c>
      <c r="L727" s="189" t="s">
        <v>2005</v>
      </c>
      <c r="M727" s="130"/>
      <c r="N727" s="130"/>
      <c r="O727" s="157"/>
      <c r="P727" s="130"/>
      <c r="Q727" s="130"/>
      <c r="R727" s="130"/>
      <c r="S727" s="136"/>
      <c r="T727" s="137"/>
      <c r="U727" s="136"/>
      <c r="V727" s="130"/>
      <c r="W727" s="130"/>
      <c r="X727" s="137"/>
      <c r="Y727" s="130"/>
      <c r="Z727" s="130"/>
      <c r="AA727" s="130"/>
      <c r="AB727" s="130"/>
      <c r="AC727" s="130" t="str">
        <f>IF(基本情報登録!$D$10="","",IF(基本情報登録!$D$10='登録データ（男）'!F727,1,0))</f>
        <v/>
      </c>
      <c r="AD727" s="130"/>
    </row>
    <row r="728" spans="1:30" ht="13.5">
      <c r="A728" s="189">
        <v>726</v>
      </c>
      <c r="B728" s="189" t="s">
        <v>3464</v>
      </c>
      <c r="C728" s="189" t="s">
        <v>3465</v>
      </c>
      <c r="D728" s="189" t="s">
        <v>334</v>
      </c>
      <c r="E728" s="189">
        <v>40</v>
      </c>
      <c r="F728" s="189" t="s">
        <v>18</v>
      </c>
      <c r="G728" s="189">
        <v>1</v>
      </c>
      <c r="H728" s="189" t="s">
        <v>4112</v>
      </c>
      <c r="I728" s="189" t="s">
        <v>5155</v>
      </c>
      <c r="J728" s="189" t="s">
        <v>5156</v>
      </c>
      <c r="K728" s="189" t="s">
        <v>2004</v>
      </c>
      <c r="L728" s="189" t="s">
        <v>2005</v>
      </c>
      <c r="M728" s="130"/>
      <c r="N728" s="130"/>
      <c r="O728" s="157"/>
      <c r="P728" s="130"/>
      <c r="Q728" s="130"/>
      <c r="R728" s="130"/>
      <c r="S728" s="136"/>
      <c r="T728" s="137"/>
      <c r="U728" s="136"/>
      <c r="V728" s="130"/>
      <c r="W728" s="130"/>
      <c r="X728" s="137"/>
      <c r="Y728" s="130"/>
      <c r="Z728" s="130"/>
      <c r="AA728" s="130"/>
      <c r="AB728" s="130"/>
      <c r="AC728" s="130" t="str">
        <f>IF(基本情報登録!$D$10="","",IF(基本情報登録!$D$10='登録データ（男）'!F728,1,0))</f>
        <v/>
      </c>
      <c r="AD728" s="130"/>
    </row>
    <row r="729" spans="1:30" ht="13.5">
      <c r="A729" s="189">
        <v>727</v>
      </c>
      <c r="B729" s="189" t="s">
        <v>3466</v>
      </c>
      <c r="C729" s="189" t="s">
        <v>3467</v>
      </c>
      <c r="D729" s="189" t="s">
        <v>374</v>
      </c>
      <c r="E729" s="189">
        <v>45</v>
      </c>
      <c r="F729" s="189" t="s">
        <v>18</v>
      </c>
      <c r="G729" s="189">
        <v>1</v>
      </c>
      <c r="H729" s="189" t="s">
        <v>4113</v>
      </c>
      <c r="I729" s="189" t="s">
        <v>5157</v>
      </c>
      <c r="J729" s="189" t="s">
        <v>4383</v>
      </c>
      <c r="K729" s="189" t="s">
        <v>2004</v>
      </c>
      <c r="L729" s="189" t="s">
        <v>2005</v>
      </c>
      <c r="M729" s="130"/>
      <c r="N729" s="130"/>
      <c r="O729" s="157"/>
      <c r="P729" s="130"/>
      <c r="Q729" s="130"/>
      <c r="R729" s="130"/>
      <c r="S729" s="136"/>
      <c r="T729" s="137"/>
      <c r="U729" s="136"/>
      <c r="V729" s="130"/>
      <c r="W729" s="130"/>
      <c r="X729" s="137"/>
      <c r="Y729" s="130"/>
      <c r="Z729" s="130"/>
      <c r="AA729" s="130"/>
      <c r="AB729" s="130"/>
      <c r="AC729" s="130" t="str">
        <f>IF(基本情報登録!$D$10="","",IF(基本情報登録!$D$10='登録データ（男）'!F729,1,0))</f>
        <v/>
      </c>
      <c r="AD729" s="130"/>
    </row>
    <row r="730" spans="1:30" ht="13.5">
      <c r="A730" s="189">
        <v>728</v>
      </c>
      <c r="B730" s="189" t="s">
        <v>3468</v>
      </c>
      <c r="C730" s="189" t="s">
        <v>3469</v>
      </c>
      <c r="D730" s="189" t="s">
        <v>347</v>
      </c>
      <c r="E730" s="189">
        <v>43</v>
      </c>
      <c r="F730" s="189" t="s">
        <v>18</v>
      </c>
      <c r="G730" s="189">
        <v>1</v>
      </c>
      <c r="H730" s="189" t="s">
        <v>4114</v>
      </c>
      <c r="I730" s="189" t="s">
        <v>5158</v>
      </c>
      <c r="J730" s="189" t="s">
        <v>4455</v>
      </c>
      <c r="K730" s="189" t="s">
        <v>2004</v>
      </c>
      <c r="L730" s="189" t="s">
        <v>2005</v>
      </c>
      <c r="M730" s="130"/>
      <c r="N730" s="130"/>
      <c r="O730" s="157"/>
      <c r="P730" s="130"/>
      <c r="Q730" s="130"/>
      <c r="R730" s="130"/>
      <c r="S730" s="136"/>
      <c r="T730" s="137"/>
      <c r="U730" s="136"/>
      <c r="V730" s="130"/>
      <c r="W730" s="130"/>
      <c r="X730" s="137"/>
      <c r="Y730" s="130"/>
      <c r="Z730" s="130"/>
      <c r="AA730" s="130"/>
      <c r="AB730" s="130"/>
      <c r="AC730" s="130" t="str">
        <f>IF(基本情報登録!$D$10="","",IF(基本情報登録!$D$10='登録データ（男）'!F730,1,0))</f>
        <v/>
      </c>
      <c r="AD730" s="130"/>
    </row>
    <row r="731" spans="1:30" ht="13.5">
      <c r="A731" s="189">
        <v>729</v>
      </c>
      <c r="B731" s="189" t="s">
        <v>3470</v>
      </c>
      <c r="C731" s="189" t="s">
        <v>3471</v>
      </c>
      <c r="D731" s="189" t="s">
        <v>336</v>
      </c>
      <c r="E731" s="189">
        <v>42</v>
      </c>
      <c r="F731" s="189" t="s">
        <v>18</v>
      </c>
      <c r="G731" s="189">
        <v>1</v>
      </c>
      <c r="H731" s="189" t="s">
        <v>4115</v>
      </c>
      <c r="I731" s="189" t="s">
        <v>4544</v>
      </c>
      <c r="J731" s="189" t="s">
        <v>4471</v>
      </c>
      <c r="K731" s="189" t="s">
        <v>2004</v>
      </c>
      <c r="L731" s="189" t="s">
        <v>2005</v>
      </c>
      <c r="M731" s="130"/>
      <c r="N731" s="130"/>
      <c r="O731" s="157"/>
      <c r="P731" s="130"/>
      <c r="Q731" s="130"/>
      <c r="R731" s="130"/>
      <c r="S731" s="136"/>
      <c r="T731" s="137"/>
      <c r="U731" s="136"/>
      <c r="V731" s="130"/>
      <c r="W731" s="130"/>
      <c r="X731" s="137"/>
      <c r="Y731" s="130"/>
      <c r="Z731" s="130"/>
      <c r="AA731" s="130"/>
      <c r="AB731" s="130"/>
      <c r="AC731" s="130" t="str">
        <f>IF(基本情報登録!$D$10="","",IF(基本情報登録!$D$10='登録データ（男）'!F731,1,0))</f>
        <v/>
      </c>
      <c r="AD731" s="130"/>
    </row>
    <row r="732" spans="1:30" ht="13.5">
      <c r="A732" s="189">
        <v>730</v>
      </c>
      <c r="B732" s="189" t="s">
        <v>3472</v>
      </c>
      <c r="C732" s="189" t="s">
        <v>3473</v>
      </c>
      <c r="D732" s="189" t="s">
        <v>347</v>
      </c>
      <c r="E732" s="189">
        <v>43</v>
      </c>
      <c r="F732" s="189" t="s">
        <v>18</v>
      </c>
      <c r="G732" s="189">
        <v>1</v>
      </c>
      <c r="H732" s="189" t="s">
        <v>4116</v>
      </c>
      <c r="I732" s="189" t="s">
        <v>4631</v>
      </c>
      <c r="J732" s="189" t="s">
        <v>4471</v>
      </c>
      <c r="K732" s="189" t="s">
        <v>2004</v>
      </c>
      <c r="L732" s="189" t="s">
        <v>2005</v>
      </c>
      <c r="M732" s="130"/>
      <c r="N732" s="130"/>
      <c r="O732" s="157"/>
      <c r="P732" s="130"/>
      <c r="Q732" s="130"/>
      <c r="R732" s="130"/>
      <c r="S732" s="136"/>
      <c r="T732" s="137"/>
      <c r="U732" s="136"/>
      <c r="V732" s="130"/>
      <c r="W732" s="130"/>
      <c r="X732" s="137"/>
      <c r="Y732" s="130"/>
      <c r="Z732" s="130"/>
      <c r="AA732" s="130"/>
      <c r="AB732" s="130"/>
      <c r="AC732" s="130" t="str">
        <f>IF(基本情報登録!$D$10="","",IF(基本情報登録!$D$10='登録データ（男）'!F732,1,0))</f>
        <v/>
      </c>
      <c r="AD732" s="130"/>
    </row>
    <row r="733" spans="1:30" ht="13.5">
      <c r="A733" s="189">
        <v>731</v>
      </c>
      <c r="B733" s="189" t="s">
        <v>3474</v>
      </c>
      <c r="C733" s="189" t="s">
        <v>3475</v>
      </c>
      <c r="D733" s="189" t="s">
        <v>334</v>
      </c>
      <c r="E733" s="189">
        <v>40</v>
      </c>
      <c r="F733" s="189" t="s">
        <v>18</v>
      </c>
      <c r="G733" s="189">
        <v>1</v>
      </c>
      <c r="H733" s="189" t="s">
        <v>4117</v>
      </c>
      <c r="I733" s="189" t="s">
        <v>5159</v>
      </c>
      <c r="J733" s="189" t="s">
        <v>4464</v>
      </c>
      <c r="K733" s="189" t="s">
        <v>2004</v>
      </c>
      <c r="L733" s="189" t="s">
        <v>2005</v>
      </c>
      <c r="M733" s="130"/>
      <c r="N733" s="130"/>
      <c r="O733" s="157"/>
      <c r="P733" s="130"/>
      <c r="Q733" s="130"/>
      <c r="R733" s="130"/>
      <c r="S733" s="136"/>
      <c r="T733" s="137"/>
      <c r="U733" s="136"/>
      <c r="V733" s="130"/>
      <c r="W733" s="130"/>
      <c r="X733" s="137"/>
      <c r="Y733" s="130"/>
      <c r="Z733" s="130"/>
      <c r="AA733" s="130"/>
      <c r="AB733" s="130"/>
      <c r="AC733" s="130" t="str">
        <f>IF(基本情報登録!$D$10="","",IF(基本情報登録!$D$10='登録データ（男）'!F733,1,0))</f>
        <v/>
      </c>
      <c r="AD733" s="130"/>
    </row>
    <row r="734" spans="1:30" ht="13.5">
      <c r="A734" s="189">
        <v>732</v>
      </c>
      <c r="B734" s="189" t="s">
        <v>3476</v>
      </c>
      <c r="C734" s="189" t="s">
        <v>3477</v>
      </c>
      <c r="D734" s="189" t="s">
        <v>336</v>
      </c>
      <c r="E734" s="189">
        <v>42</v>
      </c>
      <c r="F734" s="189" t="s">
        <v>18</v>
      </c>
      <c r="G734" s="189">
        <v>1</v>
      </c>
      <c r="H734" s="189" t="s">
        <v>4118</v>
      </c>
      <c r="I734" s="189" t="s">
        <v>4961</v>
      </c>
      <c r="J734" s="189" t="s">
        <v>4368</v>
      </c>
      <c r="K734" s="189" t="s">
        <v>2004</v>
      </c>
      <c r="L734" s="189" t="s">
        <v>2005</v>
      </c>
      <c r="M734" s="130"/>
      <c r="N734" s="130"/>
      <c r="O734" s="157"/>
      <c r="P734" s="130"/>
      <c r="Q734" s="130"/>
      <c r="R734" s="130"/>
      <c r="S734" s="136"/>
      <c r="T734" s="137"/>
      <c r="U734" s="136"/>
      <c r="V734" s="130"/>
      <c r="W734" s="130"/>
      <c r="X734" s="137"/>
      <c r="Y734" s="130"/>
      <c r="Z734" s="130"/>
      <c r="AA734" s="130"/>
      <c r="AB734" s="130"/>
      <c r="AC734" s="130" t="str">
        <f>IF(基本情報登録!$D$10="","",IF(基本情報登録!$D$10='登録データ（男）'!F734,1,0))</f>
        <v/>
      </c>
      <c r="AD734" s="130"/>
    </row>
    <row r="735" spans="1:30" ht="13.5">
      <c r="A735" s="189">
        <v>733</v>
      </c>
      <c r="B735" s="189" t="s">
        <v>3478</v>
      </c>
      <c r="C735" s="189" t="s">
        <v>3479</v>
      </c>
      <c r="D735" s="189" t="s">
        <v>374</v>
      </c>
      <c r="E735" s="189">
        <v>45</v>
      </c>
      <c r="F735" s="189" t="s">
        <v>18</v>
      </c>
      <c r="G735" s="189">
        <v>1</v>
      </c>
      <c r="H735" s="189" t="s">
        <v>4119</v>
      </c>
      <c r="I735" s="189" t="s">
        <v>5160</v>
      </c>
      <c r="J735" s="189" t="s">
        <v>4345</v>
      </c>
      <c r="K735" s="189" t="s">
        <v>2004</v>
      </c>
      <c r="L735" s="189" t="s">
        <v>2005</v>
      </c>
      <c r="M735" s="130"/>
      <c r="N735" s="130"/>
      <c r="O735" s="157"/>
      <c r="P735" s="130"/>
      <c r="Q735" s="130"/>
      <c r="R735" s="130"/>
      <c r="S735" s="136"/>
      <c r="T735" s="137"/>
      <c r="U735" s="136"/>
      <c r="V735" s="130"/>
      <c r="W735" s="130"/>
      <c r="X735" s="137"/>
      <c r="Y735" s="130"/>
      <c r="Z735" s="130"/>
      <c r="AA735" s="130"/>
      <c r="AB735" s="130"/>
      <c r="AC735" s="130" t="str">
        <f>IF(基本情報登録!$D$10="","",IF(基本情報登録!$D$10='登録データ（男）'!F735,1,0))</f>
        <v/>
      </c>
      <c r="AD735" s="130"/>
    </row>
    <row r="736" spans="1:30" ht="13.5">
      <c r="A736" s="189">
        <v>734</v>
      </c>
      <c r="B736" s="189" t="s">
        <v>3480</v>
      </c>
      <c r="C736" s="189" t="s">
        <v>3481</v>
      </c>
      <c r="D736" s="189" t="s">
        <v>334</v>
      </c>
      <c r="E736" s="189">
        <v>40</v>
      </c>
      <c r="F736" s="189" t="s">
        <v>18</v>
      </c>
      <c r="G736" s="189">
        <v>1</v>
      </c>
      <c r="H736" s="189" t="s">
        <v>4120</v>
      </c>
      <c r="I736" s="189" t="s">
        <v>4833</v>
      </c>
      <c r="J736" s="189" t="s">
        <v>4509</v>
      </c>
      <c r="K736" s="189" t="s">
        <v>2004</v>
      </c>
      <c r="L736" s="189" t="s">
        <v>2005</v>
      </c>
      <c r="M736" s="130"/>
      <c r="N736" s="130"/>
      <c r="O736" s="157"/>
      <c r="P736" s="130"/>
      <c r="Q736" s="130"/>
      <c r="R736" s="130"/>
      <c r="S736" s="136"/>
      <c r="T736" s="137"/>
      <c r="U736" s="136"/>
      <c r="V736" s="130"/>
      <c r="W736" s="130"/>
      <c r="X736" s="137"/>
      <c r="Y736" s="130"/>
      <c r="Z736" s="130"/>
      <c r="AA736" s="130"/>
      <c r="AB736" s="130"/>
      <c r="AC736" s="130" t="str">
        <f>IF(基本情報登録!$D$10="","",IF(基本情報登録!$D$10='登録データ（男）'!F736,1,0))</f>
        <v/>
      </c>
      <c r="AD736" s="130"/>
    </row>
    <row r="737" spans="1:30" ht="13.5">
      <c r="A737" s="189">
        <v>735</v>
      </c>
      <c r="B737" s="189" t="s">
        <v>3482</v>
      </c>
      <c r="C737" s="189" t="s">
        <v>3483</v>
      </c>
      <c r="D737" s="189" t="s">
        <v>347</v>
      </c>
      <c r="E737" s="189">
        <v>43</v>
      </c>
      <c r="F737" s="189" t="s">
        <v>18</v>
      </c>
      <c r="G737" s="189">
        <v>1</v>
      </c>
      <c r="H737" s="189" t="s">
        <v>4121</v>
      </c>
      <c r="I737" s="189" t="s">
        <v>5161</v>
      </c>
      <c r="J737" s="189" t="s">
        <v>5162</v>
      </c>
      <c r="K737" s="189" t="s">
        <v>2004</v>
      </c>
      <c r="L737" s="189" t="s">
        <v>2005</v>
      </c>
      <c r="M737" s="130"/>
      <c r="N737" s="130"/>
      <c r="O737" s="157"/>
      <c r="P737" s="130"/>
      <c r="Q737" s="130"/>
      <c r="R737" s="130"/>
      <c r="S737" s="136"/>
      <c r="T737" s="137"/>
      <c r="U737" s="136"/>
      <c r="V737" s="130"/>
      <c r="W737" s="130"/>
      <c r="X737" s="137"/>
      <c r="Y737" s="130"/>
      <c r="Z737" s="130"/>
      <c r="AA737" s="130"/>
      <c r="AB737" s="130"/>
      <c r="AC737" s="130" t="str">
        <f>IF(基本情報登録!$D$10="","",IF(基本情報登録!$D$10='登録データ（男）'!F737,1,0))</f>
        <v/>
      </c>
      <c r="AD737" s="130"/>
    </row>
    <row r="738" spans="1:30" ht="13.5">
      <c r="A738" s="189">
        <v>736</v>
      </c>
      <c r="B738" s="189" t="s">
        <v>3484</v>
      </c>
      <c r="C738" s="189" t="s">
        <v>3485</v>
      </c>
      <c r="D738" s="189" t="s">
        <v>349</v>
      </c>
      <c r="E738" s="189">
        <v>46</v>
      </c>
      <c r="F738" s="189" t="s">
        <v>18</v>
      </c>
      <c r="G738" s="189">
        <v>1</v>
      </c>
      <c r="H738" s="189" t="s">
        <v>4091</v>
      </c>
      <c r="I738" s="189" t="s">
        <v>5163</v>
      </c>
      <c r="J738" s="189" t="s">
        <v>5164</v>
      </c>
      <c r="K738" s="189" t="s">
        <v>2004</v>
      </c>
      <c r="L738" s="189" t="s">
        <v>2005</v>
      </c>
      <c r="M738" s="130"/>
      <c r="N738" s="130"/>
      <c r="O738" s="157"/>
      <c r="P738" s="130"/>
      <c r="Q738" s="130"/>
      <c r="R738" s="130"/>
      <c r="S738" s="136"/>
      <c r="T738" s="137"/>
      <c r="U738" s="136"/>
      <c r="V738" s="130"/>
      <c r="W738" s="130"/>
      <c r="X738" s="137"/>
      <c r="Y738" s="130"/>
      <c r="Z738" s="130"/>
      <c r="AA738" s="130"/>
      <c r="AB738" s="130"/>
      <c r="AC738" s="130" t="str">
        <f>IF(基本情報登録!$D$10="","",IF(基本情報登録!$D$10='登録データ（男）'!F738,1,0))</f>
        <v/>
      </c>
      <c r="AD738" s="130"/>
    </row>
    <row r="739" spans="1:30" ht="13.5">
      <c r="A739" s="189">
        <v>737</v>
      </c>
      <c r="B739" s="189" t="s">
        <v>3486</v>
      </c>
      <c r="C739" s="189" t="s">
        <v>3487</v>
      </c>
      <c r="D739" s="189" t="s">
        <v>334</v>
      </c>
      <c r="E739" s="189">
        <v>40</v>
      </c>
      <c r="F739" s="189" t="s">
        <v>18</v>
      </c>
      <c r="G739" s="189">
        <v>1</v>
      </c>
      <c r="H739" s="189" t="s">
        <v>4122</v>
      </c>
      <c r="I739" s="189" t="s">
        <v>5058</v>
      </c>
      <c r="J739" s="189" t="s">
        <v>4582</v>
      </c>
      <c r="K739" s="189" t="s">
        <v>2004</v>
      </c>
      <c r="L739" s="189" t="s">
        <v>2005</v>
      </c>
      <c r="M739" s="130"/>
      <c r="N739" s="130"/>
      <c r="O739" s="157"/>
      <c r="P739" s="130"/>
      <c r="Q739" s="130"/>
      <c r="R739" s="130"/>
      <c r="S739" s="136"/>
      <c r="T739" s="137"/>
      <c r="U739" s="136"/>
      <c r="V739" s="130"/>
      <c r="W739" s="130"/>
      <c r="X739" s="137"/>
      <c r="Y739" s="130"/>
      <c r="Z739" s="130"/>
      <c r="AA739" s="130"/>
      <c r="AB739" s="130"/>
      <c r="AC739" s="130" t="str">
        <f>IF(基本情報登録!$D$10="","",IF(基本情報登録!$D$10='登録データ（男）'!F739,1,0))</f>
        <v/>
      </c>
      <c r="AD739" s="130"/>
    </row>
    <row r="740" spans="1:30" ht="13.5">
      <c r="A740" s="189">
        <v>738</v>
      </c>
      <c r="B740" s="189" t="s">
        <v>3488</v>
      </c>
      <c r="C740" s="189" t="s">
        <v>3489</v>
      </c>
      <c r="D740" s="189" t="s">
        <v>334</v>
      </c>
      <c r="E740" s="189">
        <v>40</v>
      </c>
      <c r="F740" s="189" t="s">
        <v>18</v>
      </c>
      <c r="G740" s="189">
        <v>1</v>
      </c>
      <c r="H740" s="189" t="s">
        <v>4123</v>
      </c>
      <c r="I740" s="189" t="s">
        <v>5058</v>
      </c>
      <c r="J740" s="189" t="s">
        <v>5143</v>
      </c>
      <c r="K740" s="189" t="s">
        <v>2004</v>
      </c>
      <c r="L740" s="189" t="s">
        <v>2005</v>
      </c>
      <c r="M740" s="130"/>
      <c r="N740" s="130"/>
      <c r="O740" s="157"/>
      <c r="P740" s="130"/>
      <c r="Q740" s="130"/>
      <c r="R740" s="130"/>
      <c r="S740" s="136"/>
      <c r="T740" s="137"/>
      <c r="U740" s="136"/>
      <c r="V740" s="130"/>
      <c r="W740" s="130"/>
      <c r="X740" s="137"/>
      <c r="Y740" s="130"/>
      <c r="Z740" s="130"/>
      <c r="AA740" s="130"/>
      <c r="AB740" s="130"/>
      <c r="AC740" s="130" t="str">
        <f>IF(基本情報登録!$D$10="","",IF(基本情報登録!$D$10='登録データ（男）'!F740,1,0))</f>
        <v/>
      </c>
      <c r="AD740" s="130"/>
    </row>
    <row r="741" spans="1:30" ht="13.5">
      <c r="A741" s="189">
        <v>739</v>
      </c>
      <c r="B741" s="189" t="s">
        <v>3490</v>
      </c>
      <c r="C741" s="189" t="s">
        <v>3491</v>
      </c>
      <c r="D741" s="189" t="s">
        <v>347</v>
      </c>
      <c r="E741" s="189">
        <v>43</v>
      </c>
      <c r="F741" s="189" t="s">
        <v>18</v>
      </c>
      <c r="G741" s="189">
        <v>1</v>
      </c>
      <c r="H741" s="189" t="s">
        <v>4124</v>
      </c>
      <c r="I741" s="189" t="s">
        <v>5165</v>
      </c>
      <c r="J741" s="189" t="s">
        <v>5166</v>
      </c>
      <c r="K741" s="189" t="s">
        <v>2004</v>
      </c>
      <c r="L741" s="189" t="s">
        <v>2005</v>
      </c>
      <c r="M741" s="130"/>
      <c r="N741" s="130"/>
      <c r="O741" s="157"/>
      <c r="P741" s="130"/>
      <c r="Q741" s="130"/>
      <c r="R741" s="130"/>
      <c r="S741" s="136"/>
      <c r="T741" s="137"/>
      <c r="U741" s="136"/>
      <c r="V741" s="130"/>
      <c r="W741" s="130"/>
      <c r="X741" s="137"/>
      <c r="Y741" s="130"/>
      <c r="Z741" s="130"/>
      <c r="AA741" s="130"/>
      <c r="AB741" s="130"/>
      <c r="AC741" s="130" t="str">
        <f>IF(基本情報登録!$D$10="","",IF(基本情報登録!$D$10='登録データ（男）'!F741,1,0))</f>
        <v/>
      </c>
      <c r="AD741" s="130"/>
    </row>
    <row r="742" spans="1:30" ht="13.5">
      <c r="A742" s="189">
        <v>740</v>
      </c>
      <c r="B742" s="189" t="s">
        <v>3492</v>
      </c>
      <c r="C742" s="189" t="s">
        <v>3493</v>
      </c>
      <c r="D742" s="189" t="s">
        <v>374</v>
      </c>
      <c r="E742" s="189">
        <v>45</v>
      </c>
      <c r="F742" s="189" t="s">
        <v>18</v>
      </c>
      <c r="G742" s="189">
        <v>1</v>
      </c>
      <c r="H742" s="189" t="s">
        <v>4125</v>
      </c>
      <c r="I742" s="189" t="s">
        <v>5167</v>
      </c>
      <c r="J742" s="189" t="s">
        <v>4299</v>
      </c>
      <c r="K742" s="189" t="s">
        <v>2004</v>
      </c>
      <c r="L742" s="189" t="s">
        <v>2005</v>
      </c>
      <c r="M742" s="130"/>
      <c r="N742" s="130"/>
      <c r="O742" s="157"/>
      <c r="P742" s="130"/>
      <c r="Q742" s="130"/>
      <c r="R742" s="130"/>
      <c r="S742" s="136"/>
      <c r="T742" s="137"/>
      <c r="U742" s="136"/>
      <c r="V742" s="130"/>
      <c r="W742" s="130"/>
      <c r="X742" s="137"/>
      <c r="Y742" s="130"/>
      <c r="Z742" s="130"/>
      <c r="AA742" s="130"/>
      <c r="AB742" s="130"/>
      <c r="AC742" s="130" t="str">
        <f>IF(基本情報登録!$D$10="","",IF(基本情報登録!$D$10='登録データ（男）'!F742,1,0))</f>
        <v/>
      </c>
      <c r="AD742" s="130"/>
    </row>
    <row r="743" spans="1:30" ht="13.5">
      <c r="A743" s="189">
        <v>741</v>
      </c>
      <c r="B743" s="189" t="s">
        <v>3494</v>
      </c>
      <c r="C743" s="189" t="s">
        <v>3495</v>
      </c>
      <c r="D743" s="189" t="s">
        <v>374</v>
      </c>
      <c r="E743" s="189">
        <v>45</v>
      </c>
      <c r="F743" s="189" t="s">
        <v>18</v>
      </c>
      <c r="G743" s="189">
        <v>1</v>
      </c>
      <c r="H743" s="189" t="s">
        <v>4126</v>
      </c>
      <c r="I743" s="189" t="s">
        <v>5168</v>
      </c>
      <c r="J743" s="189" t="s">
        <v>4323</v>
      </c>
      <c r="K743" s="189" t="s">
        <v>2004</v>
      </c>
      <c r="L743" s="189" t="s">
        <v>2005</v>
      </c>
      <c r="M743" s="130"/>
      <c r="N743" s="130"/>
      <c r="O743" s="157"/>
      <c r="P743" s="130"/>
      <c r="Q743" s="130"/>
      <c r="R743" s="130"/>
      <c r="S743" s="136"/>
      <c r="T743" s="137"/>
      <c r="U743" s="136"/>
      <c r="V743" s="130"/>
      <c r="W743" s="130"/>
      <c r="X743" s="137"/>
      <c r="Y743" s="130"/>
      <c r="Z743" s="130"/>
      <c r="AA743" s="130"/>
      <c r="AB743" s="130"/>
      <c r="AC743" s="130" t="str">
        <f>IF(基本情報登録!$D$10="","",IF(基本情報登録!$D$10='登録データ（男）'!F743,1,0))</f>
        <v/>
      </c>
      <c r="AD743" s="130"/>
    </row>
    <row r="744" spans="1:30" ht="13.5">
      <c r="A744" s="189">
        <v>742</v>
      </c>
      <c r="B744" s="189" t="s">
        <v>3496</v>
      </c>
      <c r="C744" s="189" t="s">
        <v>3497</v>
      </c>
      <c r="D744" s="189" t="s">
        <v>334</v>
      </c>
      <c r="E744" s="189">
        <v>40</v>
      </c>
      <c r="F744" s="189" t="s">
        <v>18</v>
      </c>
      <c r="G744" s="189">
        <v>1</v>
      </c>
      <c r="H744" s="189" t="s">
        <v>4103</v>
      </c>
      <c r="I744" s="189" t="s">
        <v>4815</v>
      </c>
      <c r="J744" s="189" t="s">
        <v>4738</v>
      </c>
      <c r="K744" s="189" t="s">
        <v>2004</v>
      </c>
      <c r="L744" s="189" t="s">
        <v>2005</v>
      </c>
      <c r="M744" s="130"/>
      <c r="N744" s="130"/>
      <c r="O744" s="157"/>
      <c r="P744" s="130"/>
      <c r="Q744" s="130"/>
      <c r="R744" s="130"/>
      <c r="S744" s="136"/>
      <c r="T744" s="137"/>
      <c r="U744" s="136"/>
      <c r="V744" s="130"/>
      <c r="W744" s="130"/>
      <c r="X744" s="137"/>
      <c r="Y744" s="130"/>
      <c r="Z744" s="130"/>
      <c r="AA744" s="130"/>
      <c r="AB744" s="130"/>
      <c r="AC744" s="130" t="str">
        <f>IF(基本情報登録!$D$10="","",IF(基本情報登録!$D$10='登録データ（男）'!F744,1,0))</f>
        <v/>
      </c>
      <c r="AD744" s="130"/>
    </row>
    <row r="745" spans="1:30" ht="13.5">
      <c r="A745" s="189">
        <v>743</v>
      </c>
      <c r="B745" s="189" t="s">
        <v>3498</v>
      </c>
      <c r="C745" s="189" t="s">
        <v>3499</v>
      </c>
      <c r="D745" s="189" t="s">
        <v>334</v>
      </c>
      <c r="E745" s="189">
        <v>40</v>
      </c>
      <c r="F745" s="189" t="s">
        <v>18</v>
      </c>
      <c r="G745" s="189">
        <v>1</v>
      </c>
      <c r="H745" s="189" t="s">
        <v>4127</v>
      </c>
      <c r="I745" s="189" t="s">
        <v>5169</v>
      </c>
      <c r="J745" s="189" t="s">
        <v>4525</v>
      </c>
      <c r="K745" s="189" t="s">
        <v>2004</v>
      </c>
      <c r="L745" s="189" t="s">
        <v>2005</v>
      </c>
      <c r="M745" s="130"/>
      <c r="N745" s="130"/>
      <c r="O745" s="157"/>
      <c r="P745" s="130"/>
      <c r="Q745" s="130"/>
      <c r="R745" s="130"/>
      <c r="S745" s="136"/>
      <c r="T745" s="137"/>
      <c r="U745" s="136"/>
      <c r="V745" s="130"/>
      <c r="W745" s="130"/>
      <c r="X745" s="137"/>
      <c r="Y745" s="130"/>
      <c r="Z745" s="130"/>
      <c r="AA745" s="130"/>
      <c r="AB745" s="130"/>
      <c r="AC745" s="130" t="str">
        <f>IF(基本情報登録!$D$10="","",IF(基本情報登録!$D$10='登録データ（男）'!F745,1,0))</f>
        <v/>
      </c>
      <c r="AD745" s="130"/>
    </row>
    <row r="746" spans="1:30" ht="13.5">
      <c r="A746" s="189">
        <v>744</v>
      </c>
      <c r="B746" s="189" t="s">
        <v>3500</v>
      </c>
      <c r="C746" s="189" t="s">
        <v>3501</v>
      </c>
      <c r="D746" s="189" t="s">
        <v>334</v>
      </c>
      <c r="E746" s="189">
        <v>40</v>
      </c>
      <c r="F746" s="189" t="s">
        <v>18</v>
      </c>
      <c r="G746" s="189">
        <v>1</v>
      </c>
      <c r="H746" s="189" t="s">
        <v>2521</v>
      </c>
      <c r="I746" s="189" t="s">
        <v>5034</v>
      </c>
      <c r="J746" s="189" t="s">
        <v>5149</v>
      </c>
      <c r="K746" s="189" t="s">
        <v>2004</v>
      </c>
      <c r="L746" s="189" t="s">
        <v>2005</v>
      </c>
      <c r="M746" s="130"/>
      <c r="N746" s="130"/>
      <c r="O746" s="157"/>
      <c r="P746" s="130"/>
      <c r="Q746" s="130"/>
      <c r="R746" s="130"/>
      <c r="S746" s="136"/>
      <c r="T746" s="137"/>
      <c r="U746" s="136"/>
      <c r="V746" s="130"/>
      <c r="W746" s="130"/>
      <c r="X746" s="137"/>
      <c r="Y746" s="130"/>
      <c r="Z746" s="130"/>
      <c r="AA746" s="130"/>
      <c r="AB746" s="130"/>
      <c r="AC746" s="130" t="str">
        <f>IF(基本情報登録!$D$10="","",IF(基本情報登録!$D$10='登録データ（男）'!F746,1,0))</f>
        <v/>
      </c>
      <c r="AD746" s="130"/>
    </row>
    <row r="747" spans="1:30" ht="13.5">
      <c r="A747" s="189">
        <v>745</v>
      </c>
      <c r="B747" s="189" t="s">
        <v>3502</v>
      </c>
      <c r="C747" s="189" t="s">
        <v>3503</v>
      </c>
      <c r="D747" s="189" t="s">
        <v>334</v>
      </c>
      <c r="E747" s="189">
        <v>40</v>
      </c>
      <c r="F747" s="189" t="s">
        <v>18</v>
      </c>
      <c r="G747" s="189">
        <v>1</v>
      </c>
      <c r="H747" s="189" t="s">
        <v>4128</v>
      </c>
      <c r="I747" s="189" t="s">
        <v>5170</v>
      </c>
      <c r="J747" s="189" t="s">
        <v>5046</v>
      </c>
      <c r="K747" s="189" t="s">
        <v>2004</v>
      </c>
      <c r="L747" s="189" t="s">
        <v>2005</v>
      </c>
      <c r="M747" s="130"/>
      <c r="N747" s="130"/>
      <c r="O747" s="157"/>
      <c r="P747" s="130"/>
      <c r="Q747" s="130"/>
      <c r="R747" s="130"/>
      <c r="S747" s="136"/>
      <c r="T747" s="137"/>
      <c r="U747" s="136"/>
      <c r="V747" s="130"/>
      <c r="W747" s="130"/>
      <c r="X747" s="137"/>
      <c r="Y747" s="130"/>
      <c r="Z747" s="130"/>
      <c r="AA747" s="130"/>
      <c r="AB747" s="130"/>
      <c r="AC747" s="130" t="str">
        <f>IF(基本情報登録!$D$10="","",IF(基本情報登録!$D$10='登録データ（男）'!F747,1,0))</f>
        <v/>
      </c>
      <c r="AD747" s="130"/>
    </row>
    <row r="748" spans="1:30" ht="13.5">
      <c r="A748" s="189">
        <v>746</v>
      </c>
      <c r="B748" s="189" t="s">
        <v>3504</v>
      </c>
      <c r="C748" s="189" t="s">
        <v>3505</v>
      </c>
      <c r="D748" s="189" t="s">
        <v>347</v>
      </c>
      <c r="E748" s="189">
        <v>43</v>
      </c>
      <c r="F748" s="189" t="s">
        <v>18</v>
      </c>
      <c r="G748" s="189">
        <v>1</v>
      </c>
      <c r="H748" s="189" t="s">
        <v>4129</v>
      </c>
      <c r="I748" s="189" t="s">
        <v>4352</v>
      </c>
      <c r="J748" s="189" t="s">
        <v>4653</v>
      </c>
      <c r="K748" s="189" t="s">
        <v>2004</v>
      </c>
      <c r="L748" s="189" t="s">
        <v>2005</v>
      </c>
      <c r="M748" s="130"/>
      <c r="N748" s="130"/>
      <c r="O748" s="157"/>
      <c r="P748" s="130"/>
      <c r="Q748" s="130"/>
      <c r="R748" s="130"/>
      <c r="S748" s="136"/>
      <c r="T748" s="137"/>
      <c r="U748" s="136"/>
      <c r="V748" s="130"/>
      <c r="W748" s="130"/>
      <c r="X748" s="137"/>
      <c r="Y748" s="130"/>
      <c r="Z748" s="130"/>
      <c r="AA748" s="130"/>
      <c r="AB748" s="130"/>
      <c r="AC748" s="130" t="str">
        <f>IF(基本情報登録!$D$10="","",IF(基本情報登録!$D$10='登録データ（男）'!F748,1,0))</f>
        <v/>
      </c>
      <c r="AD748" s="130"/>
    </row>
    <row r="749" spans="1:30" ht="13.5">
      <c r="A749" s="189">
        <v>747</v>
      </c>
      <c r="B749" s="189" t="s">
        <v>3506</v>
      </c>
      <c r="C749" s="189" t="s">
        <v>3507</v>
      </c>
      <c r="D749" s="189" t="s">
        <v>4002</v>
      </c>
      <c r="E749" s="189">
        <v>24</v>
      </c>
      <c r="F749" s="189" t="s">
        <v>18</v>
      </c>
      <c r="G749" s="189">
        <v>1</v>
      </c>
      <c r="H749" s="189" t="s">
        <v>4130</v>
      </c>
      <c r="I749" s="189" t="s">
        <v>5171</v>
      </c>
      <c r="J749" s="189" t="s">
        <v>4899</v>
      </c>
      <c r="K749" s="189" t="s">
        <v>2004</v>
      </c>
      <c r="L749" s="189" t="s">
        <v>2005</v>
      </c>
      <c r="M749" s="130"/>
      <c r="N749" s="130"/>
      <c r="O749" s="157"/>
      <c r="P749" s="130"/>
      <c r="Q749" s="130"/>
      <c r="R749" s="130"/>
      <c r="S749" s="136"/>
      <c r="T749" s="137"/>
      <c r="U749" s="136"/>
      <c r="V749" s="130"/>
      <c r="W749" s="130"/>
      <c r="X749" s="137"/>
      <c r="Y749" s="130"/>
      <c r="Z749" s="130"/>
      <c r="AA749" s="130"/>
      <c r="AB749" s="130"/>
      <c r="AC749" s="130" t="str">
        <f>IF(基本情報登録!$D$10="","",IF(基本情報登録!$D$10='登録データ（男）'!F749,1,0))</f>
        <v/>
      </c>
      <c r="AD749" s="130"/>
    </row>
    <row r="750" spans="1:30" ht="13.5">
      <c r="A750" s="189">
        <v>748</v>
      </c>
      <c r="B750" s="189" t="s">
        <v>3508</v>
      </c>
      <c r="C750" s="189" t="s">
        <v>3509</v>
      </c>
      <c r="D750" s="189" t="s">
        <v>470</v>
      </c>
      <c r="E750" s="189">
        <v>25</v>
      </c>
      <c r="F750" s="189" t="s">
        <v>18</v>
      </c>
      <c r="G750" s="189">
        <v>1</v>
      </c>
      <c r="H750" s="189" t="s">
        <v>4131</v>
      </c>
      <c r="I750" s="189" t="s">
        <v>4331</v>
      </c>
      <c r="J750" s="189" t="s">
        <v>4550</v>
      </c>
      <c r="K750" s="189" t="s">
        <v>2004</v>
      </c>
      <c r="L750" s="189" t="s">
        <v>2005</v>
      </c>
      <c r="M750" s="130"/>
      <c r="N750" s="130"/>
      <c r="O750" s="157"/>
      <c r="P750" s="130"/>
      <c r="Q750" s="130"/>
      <c r="R750" s="130"/>
      <c r="S750" s="136"/>
      <c r="T750" s="137"/>
      <c r="U750" s="136"/>
      <c r="V750" s="130"/>
      <c r="W750" s="130"/>
      <c r="X750" s="137"/>
      <c r="Y750" s="130"/>
      <c r="Z750" s="130"/>
      <c r="AA750" s="130"/>
      <c r="AB750" s="130"/>
      <c r="AC750" s="130" t="str">
        <f>IF(基本情報登録!$D$10="","",IF(基本情報登録!$D$10='登録データ（男）'!F750,1,0))</f>
        <v/>
      </c>
      <c r="AD750" s="130"/>
    </row>
    <row r="751" spans="1:30" ht="13.5">
      <c r="A751" s="189">
        <v>749</v>
      </c>
      <c r="B751" s="189" t="s">
        <v>3510</v>
      </c>
      <c r="C751" s="189" t="s">
        <v>3511</v>
      </c>
      <c r="D751" s="189" t="s">
        <v>339</v>
      </c>
      <c r="E751" s="189">
        <v>35</v>
      </c>
      <c r="F751" s="189" t="s">
        <v>18</v>
      </c>
      <c r="G751" s="189">
        <v>1</v>
      </c>
      <c r="H751" s="189" t="s">
        <v>4132</v>
      </c>
      <c r="I751" s="189" t="s">
        <v>4331</v>
      </c>
      <c r="J751" s="189" t="s">
        <v>5172</v>
      </c>
      <c r="K751" s="189" t="s">
        <v>2004</v>
      </c>
      <c r="L751" s="189" t="s">
        <v>2005</v>
      </c>
      <c r="M751" s="130"/>
      <c r="N751" s="130"/>
      <c r="O751" s="157"/>
      <c r="P751" s="130"/>
      <c r="Q751" s="130"/>
      <c r="R751" s="130"/>
      <c r="S751" s="136"/>
      <c r="T751" s="137"/>
      <c r="U751" s="136"/>
      <c r="V751" s="130"/>
      <c r="W751" s="130"/>
      <c r="X751" s="137"/>
      <c r="Y751" s="130"/>
      <c r="Z751" s="130"/>
      <c r="AA751" s="130"/>
      <c r="AB751" s="130"/>
      <c r="AC751" s="130" t="str">
        <f>IF(基本情報登録!$D$10="","",IF(基本情報登録!$D$10='登録データ（男）'!F751,1,0))</f>
        <v/>
      </c>
      <c r="AD751" s="130"/>
    </row>
    <row r="752" spans="1:30" ht="13.5">
      <c r="A752" s="189">
        <v>750</v>
      </c>
      <c r="B752" s="189" t="s">
        <v>3512</v>
      </c>
      <c r="C752" s="189" t="s">
        <v>3513</v>
      </c>
      <c r="D752" s="189" t="s">
        <v>334</v>
      </c>
      <c r="E752" s="189">
        <v>40</v>
      </c>
      <c r="F752" s="189" t="s">
        <v>18</v>
      </c>
      <c r="G752" s="189">
        <v>1</v>
      </c>
      <c r="H752" s="189" t="s">
        <v>4133</v>
      </c>
      <c r="I752" s="189" t="s">
        <v>4355</v>
      </c>
      <c r="J752" s="189" t="s">
        <v>5173</v>
      </c>
      <c r="K752" s="189" t="s">
        <v>2004</v>
      </c>
      <c r="L752" s="189" t="s">
        <v>2005</v>
      </c>
      <c r="M752" s="130"/>
      <c r="N752" s="130"/>
      <c r="O752" s="157"/>
      <c r="P752" s="130"/>
      <c r="Q752" s="130"/>
      <c r="R752" s="130"/>
      <c r="S752" s="136"/>
      <c r="T752" s="137"/>
      <c r="U752" s="136"/>
      <c r="V752" s="130"/>
      <c r="W752" s="130"/>
      <c r="X752" s="137"/>
      <c r="Y752" s="130"/>
      <c r="Z752" s="130"/>
      <c r="AA752" s="130"/>
      <c r="AB752" s="130"/>
      <c r="AC752" s="130" t="str">
        <f>IF(基本情報登録!$D$10="","",IF(基本情報登録!$D$10='登録データ（男）'!F752,1,0))</f>
        <v/>
      </c>
      <c r="AD752" s="130"/>
    </row>
    <row r="753" spans="1:30" ht="13.5">
      <c r="A753" s="189">
        <v>751</v>
      </c>
      <c r="B753" s="189" t="s">
        <v>3514</v>
      </c>
      <c r="C753" s="189" t="s">
        <v>3515</v>
      </c>
      <c r="D753" s="189" t="s">
        <v>336</v>
      </c>
      <c r="E753" s="189">
        <v>42</v>
      </c>
      <c r="F753" s="189" t="s">
        <v>18</v>
      </c>
      <c r="G753" s="189">
        <v>1</v>
      </c>
      <c r="H753" s="189" t="s">
        <v>4134</v>
      </c>
      <c r="I753" s="189" t="s">
        <v>4958</v>
      </c>
      <c r="J753" s="189" t="s">
        <v>4816</v>
      </c>
      <c r="K753" s="189" t="s">
        <v>2004</v>
      </c>
      <c r="L753" s="189" t="s">
        <v>2005</v>
      </c>
      <c r="M753" s="130"/>
      <c r="N753" s="130"/>
      <c r="O753" s="157"/>
      <c r="P753" s="130"/>
      <c r="Q753" s="130"/>
      <c r="R753" s="130"/>
      <c r="S753" s="136"/>
      <c r="T753" s="137"/>
      <c r="U753" s="136"/>
      <c r="V753" s="130"/>
      <c r="W753" s="130"/>
      <c r="X753" s="137"/>
      <c r="Y753" s="130"/>
      <c r="Z753" s="130"/>
      <c r="AA753" s="130"/>
      <c r="AB753" s="130"/>
      <c r="AC753" s="130" t="str">
        <f>IF(基本情報登録!$D$10="","",IF(基本情報登録!$D$10='登録データ（男）'!F753,1,0))</f>
        <v/>
      </c>
      <c r="AD753" s="130"/>
    </row>
    <row r="754" spans="1:30" ht="13.5">
      <c r="A754" s="189">
        <v>752</v>
      </c>
      <c r="B754" s="189" t="s">
        <v>3516</v>
      </c>
      <c r="C754" s="189" t="s">
        <v>3517</v>
      </c>
      <c r="D754" s="189" t="s">
        <v>1725</v>
      </c>
      <c r="E754" s="189">
        <v>29</v>
      </c>
      <c r="F754" s="189" t="s">
        <v>18</v>
      </c>
      <c r="G754" s="189">
        <v>1</v>
      </c>
      <c r="H754" s="189" t="s">
        <v>4135</v>
      </c>
      <c r="I754" s="189" t="s">
        <v>4803</v>
      </c>
      <c r="J754" s="189" t="s">
        <v>5174</v>
      </c>
      <c r="K754" s="189" t="s">
        <v>2004</v>
      </c>
      <c r="L754" s="189" t="s">
        <v>2005</v>
      </c>
      <c r="M754" s="130"/>
      <c r="N754" s="130"/>
      <c r="O754" s="157"/>
      <c r="P754" s="130"/>
      <c r="Q754" s="130"/>
      <c r="R754" s="130"/>
      <c r="S754" s="136"/>
      <c r="T754" s="137"/>
      <c r="U754" s="136"/>
      <c r="V754" s="130"/>
      <c r="W754" s="130"/>
      <c r="X754" s="137"/>
      <c r="Y754" s="130"/>
      <c r="Z754" s="130"/>
      <c r="AA754" s="130"/>
      <c r="AB754" s="130"/>
      <c r="AC754" s="130" t="str">
        <f>IF(基本情報登録!$D$10="","",IF(基本情報登録!$D$10='登録データ（男）'!F754,1,0))</f>
        <v/>
      </c>
      <c r="AD754" s="130"/>
    </row>
    <row r="755" spans="1:30" ht="13.5">
      <c r="A755" s="189">
        <v>753</v>
      </c>
      <c r="B755" s="189" t="s">
        <v>3518</v>
      </c>
      <c r="C755" s="189" t="s">
        <v>3519</v>
      </c>
      <c r="D755" s="189" t="s">
        <v>334</v>
      </c>
      <c r="E755" s="189">
        <v>40</v>
      </c>
      <c r="F755" s="189" t="s">
        <v>4003</v>
      </c>
      <c r="G755" s="189" t="s">
        <v>335</v>
      </c>
      <c r="H755" s="189" t="s">
        <v>4136</v>
      </c>
      <c r="I755" s="189" t="s">
        <v>5175</v>
      </c>
      <c r="J755" s="189" t="s">
        <v>4816</v>
      </c>
      <c r="K755" s="189" t="s">
        <v>2004</v>
      </c>
      <c r="L755" s="189" t="s">
        <v>2005</v>
      </c>
      <c r="M755" s="130"/>
      <c r="N755" s="130"/>
      <c r="O755" s="157"/>
      <c r="P755" s="130"/>
      <c r="Q755" s="130"/>
      <c r="R755" s="130"/>
      <c r="S755" s="136"/>
      <c r="T755" s="137"/>
      <c r="U755" s="136"/>
      <c r="V755" s="130"/>
      <c r="W755" s="130"/>
      <c r="X755" s="137"/>
      <c r="Y755" s="130"/>
      <c r="Z755" s="130"/>
      <c r="AA755" s="130"/>
      <c r="AB755" s="130"/>
      <c r="AC755" s="130" t="str">
        <f>IF(基本情報登録!$D$10="","",IF(基本情報登録!$D$10='登録データ（男）'!F755,1,0))</f>
        <v/>
      </c>
      <c r="AD755" s="130"/>
    </row>
    <row r="756" spans="1:30" ht="13.5">
      <c r="A756" s="189">
        <v>754</v>
      </c>
      <c r="B756" s="189" t="s">
        <v>3520</v>
      </c>
      <c r="C756" s="189" t="s">
        <v>3521</v>
      </c>
      <c r="D756" s="189" t="s">
        <v>364</v>
      </c>
      <c r="E756" s="189">
        <v>32</v>
      </c>
      <c r="F756" s="189" t="s">
        <v>4003</v>
      </c>
      <c r="G756" s="189" t="s">
        <v>335</v>
      </c>
      <c r="H756" s="189" t="s">
        <v>1228</v>
      </c>
      <c r="I756" s="189" t="s">
        <v>5176</v>
      </c>
      <c r="J756" s="189" t="s">
        <v>5177</v>
      </c>
      <c r="K756" s="189" t="s">
        <v>2004</v>
      </c>
      <c r="L756" s="189" t="s">
        <v>2005</v>
      </c>
      <c r="M756" s="130"/>
      <c r="N756" s="130"/>
      <c r="O756" s="157"/>
      <c r="P756" s="130"/>
      <c r="Q756" s="130"/>
      <c r="R756" s="130"/>
      <c r="S756" s="136"/>
      <c r="T756" s="137"/>
      <c r="U756" s="136"/>
      <c r="V756" s="130"/>
      <c r="W756" s="130"/>
      <c r="X756" s="137"/>
      <c r="Y756" s="130"/>
      <c r="Z756" s="130"/>
      <c r="AA756" s="130"/>
      <c r="AB756" s="130"/>
      <c r="AC756" s="130" t="str">
        <f>IF(基本情報登録!$D$10="","",IF(基本情報登録!$D$10='登録データ（男）'!F756,1,0))</f>
        <v/>
      </c>
      <c r="AD756" s="130"/>
    </row>
    <row r="757" spans="1:30" ht="13.5">
      <c r="A757" s="189">
        <v>755</v>
      </c>
      <c r="B757" s="189" t="s">
        <v>3522</v>
      </c>
      <c r="C757" s="189" t="s">
        <v>3523</v>
      </c>
      <c r="D757" s="189" t="s">
        <v>334</v>
      </c>
      <c r="E757" s="189">
        <v>40</v>
      </c>
      <c r="F757" s="189" t="s">
        <v>4003</v>
      </c>
      <c r="G757" s="189" t="s">
        <v>343</v>
      </c>
      <c r="H757" s="189" t="s">
        <v>1230</v>
      </c>
      <c r="I757" s="189" t="s">
        <v>4441</v>
      </c>
      <c r="J757" s="189" t="s">
        <v>4707</v>
      </c>
      <c r="K757" s="189" t="s">
        <v>2004</v>
      </c>
      <c r="L757" s="189" t="s">
        <v>2005</v>
      </c>
      <c r="M757" s="130"/>
      <c r="N757" s="130"/>
      <c r="O757" s="157"/>
      <c r="P757" s="130"/>
      <c r="Q757" s="130"/>
      <c r="R757" s="130"/>
      <c r="S757" s="136"/>
      <c r="T757" s="137"/>
      <c r="U757" s="136"/>
      <c r="V757" s="130"/>
      <c r="W757" s="130"/>
      <c r="X757" s="137"/>
      <c r="Y757" s="130"/>
      <c r="Z757" s="130"/>
      <c r="AA757" s="130"/>
      <c r="AB757" s="130"/>
      <c r="AC757" s="130" t="str">
        <f>IF(基本情報登録!$D$10="","",IF(基本情報登録!$D$10='登録データ（男）'!F757,1,0))</f>
        <v/>
      </c>
      <c r="AD757" s="130"/>
    </row>
    <row r="758" spans="1:30" ht="13.5">
      <c r="A758" s="189">
        <v>756</v>
      </c>
      <c r="B758" s="189" t="s">
        <v>3524</v>
      </c>
      <c r="C758" s="189" t="s">
        <v>3525</v>
      </c>
      <c r="D758" s="189" t="s">
        <v>334</v>
      </c>
      <c r="E758" s="189">
        <v>40</v>
      </c>
      <c r="F758" s="189" t="s">
        <v>4003</v>
      </c>
      <c r="G758" s="189" t="s">
        <v>343</v>
      </c>
      <c r="H758" s="189" t="s">
        <v>1096</v>
      </c>
      <c r="I758" s="189" t="s">
        <v>5178</v>
      </c>
      <c r="J758" s="189" t="s">
        <v>4295</v>
      </c>
      <c r="K758" s="189" t="s">
        <v>2004</v>
      </c>
      <c r="L758" s="189" t="s">
        <v>2005</v>
      </c>
      <c r="M758" s="130"/>
      <c r="N758" s="130"/>
      <c r="O758" s="157"/>
      <c r="P758" s="130"/>
      <c r="Q758" s="130"/>
      <c r="R758" s="130"/>
      <c r="S758" s="136"/>
      <c r="T758" s="137"/>
      <c r="U758" s="136"/>
      <c r="V758" s="130"/>
      <c r="W758" s="130"/>
      <c r="X758" s="137"/>
      <c r="Y758" s="130"/>
      <c r="Z758" s="130"/>
      <c r="AA758" s="130"/>
      <c r="AB758" s="130"/>
      <c r="AC758" s="130" t="str">
        <f>IF(基本情報登録!$D$10="","",IF(基本情報登録!$D$10='登録データ（男）'!F758,1,0))</f>
        <v/>
      </c>
      <c r="AD758" s="130"/>
    </row>
    <row r="759" spans="1:30" ht="13.5">
      <c r="A759" s="189">
        <v>757</v>
      </c>
      <c r="B759" s="189" t="s">
        <v>3526</v>
      </c>
      <c r="C759" s="189" t="s">
        <v>3527</v>
      </c>
      <c r="D759" s="189" t="s">
        <v>334</v>
      </c>
      <c r="E759" s="189">
        <v>40</v>
      </c>
      <c r="F759" s="189" t="s">
        <v>4003</v>
      </c>
      <c r="G759" s="189" t="s">
        <v>335</v>
      </c>
      <c r="H759" s="189" t="s">
        <v>1229</v>
      </c>
      <c r="I759" s="189" t="s">
        <v>5179</v>
      </c>
      <c r="J759" s="189" t="s">
        <v>4464</v>
      </c>
      <c r="K759" s="189" t="s">
        <v>2004</v>
      </c>
      <c r="L759" s="189" t="s">
        <v>2005</v>
      </c>
      <c r="M759" s="130"/>
      <c r="N759" s="130"/>
      <c r="O759" s="157"/>
      <c r="P759" s="130"/>
      <c r="Q759" s="130"/>
      <c r="R759" s="130"/>
      <c r="S759" s="136"/>
      <c r="T759" s="137"/>
      <c r="U759" s="136"/>
      <c r="V759" s="130"/>
      <c r="W759" s="130"/>
      <c r="X759" s="137"/>
      <c r="Y759" s="130"/>
      <c r="Z759" s="130"/>
      <c r="AA759" s="130"/>
      <c r="AB759" s="130"/>
      <c r="AC759" s="130" t="str">
        <f>IF(基本情報登録!$D$10="","",IF(基本情報登録!$D$10='登録データ（男）'!F759,1,0))</f>
        <v/>
      </c>
      <c r="AD759" s="130"/>
    </row>
    <row r="760" spans="1:30" ht="13.5">
      <c r="A760" s="189">
        <v>758</v>
      </c>
      <c r="B760" s="189" t="s">
        <v>3528</v>
      </c>
      <c r="C760" s="189" t="s">
        <v>3529</v>
      </c>
      <c r="D760" s="189" t="s">
        <v>334</v>
      </c>
      <c r="E760" s="189">
        <v>40</v>
      </c>
      <c r="F760" s="189" t="s">
        <v>4003</v>
      </c>
      <c r="G760" s="189" t="s">
        <v>435</v>
      </c>
      <c r="H760" s="189" t="s">
        <v>4137</v>
      </c>
      <c r="I760" s="189" t="s">
        <v>4662</v>
      </c>
      <c r="J760" s="189" t="s">
        <v>4904</v>
      </c>
      <c r="K760" s="189" t="s">
        <v>2004</v>
      </c>
      <c r="L760" s="189" t="s">
        <v>2005</v>
      </c>
      <c r="M760" s="130"/>
      <c r="N760" s="130"/>
      <c r="O760" s="157"/>
      <c r="P760" s="130"/>
      <c r="Q760" s="130"/>
      <c r="R760" s="130"/>
      <c r="S760" s="136"/>
      <c r="T760" s="137"/>
      <c r="U760" s="136"/>
      <c r="V760" s="130"/>
      <c r="W760" s="130"/>
      <c r="X760" s="137"/>
      <c r="Y760" s="130"/>
      <c r="Z760" s="130"/>
      <c r="AA760" s="130"/>
      <c r="AB760" s="130"/>
      <c r="AC760" s="130" t="str">
        <f>IF(基本情報登録!$D$10="","",IF(基本情報登録!$D$10='登録データ（男）'!F760,1,0))</f>
        <v/>
      </c>
      <c r="AD760" s="130"/>
    </row>
    <row r="761" spans="1:30" ht="13.5">
      <c r="A761" s="189">
        <v>759</v>
      </c>
      <c r="B761" s="189" t="s">
        <v>3530</v>
      </c>
      <c r="C761" s="189" t="s">
        <v>3531</v>
      </c>
      <c r="D761" s="189" t="s">
        <v>334</v>
      </c>
      <c r="E761" s="189">
        <v>40</v>
      </c>
      <c r="F761" s="189" t="s">
        <v>4003</v>
      </c>
      <c r="G761" s="189" t="s">
        <v>435</v>
      </c>
      <c r="H761" s="189" t="s">
        <v>4138</v>
      </c>
      <c r="I761" s="189" t="s">
        <v>4814</v>
      </c>
      <c r="J761" s="189" t="s">
        <v>5180</v>
      </c>
      <c r="K761" s="189" t="s">
        <v>2004</v>
      </c>
      <c r="L761" s="189" t="s">
        <v>2005</v>
      </c>
      <c r="M761" s="130"/>
      <c r="N761" s="130"/>
      <c r="O761" s="157"/>
      <c r="P761" s="130"/>
      <c r="Q761" s="130"/>
      <c r="R761" s="130"/>
      <c r="S761" s="136"/>
      <c r="T761" s="137"/>
      <c r="U761" s="136"/>
      <c r="V761" s="130"/>
      <c r="W761" s="130"/>
      <c r="X761" s="137"/>
      <c r="Y761" s="130"/>
      <c r="Z761" s="130"/>
      <c r="AA761" s="130"/>
      <c r="AB761" s="130"/>
      <c r="AC761" s="130" t="str">
        <f>IF(基本情報登録!$D$10="","",IF(基本情報登録!$D$10='登録データ（男）'!F761,1,0))</f>
        <v/>
      </c>
      <c r="AD761" s="130"/>
    </row>
    <row r="762" spans="1:30" ht="13.5">
      <c r="A762" s="189">
        <v>760</v>
      </c>
      <c r="B762" s="189" t="s">
        <v>3532</v>
      </c>
      <c r="C762" s="189" t="s">
        <v>2010</v>
      </c>
      <c r="D762" s="189" t="s">
        <v>334</v>
      </c>
      <c r="E762" s="189">
        <v>40</v>
      </c>
      <c r="F762" s="189" t="s">
        <v>4003</v>
      </c>
      <c r="G762" s="189" t="s">
        <v>435</v>
      </c>
      <c r="H762" s="189" t="s">
        <v>4139</v>
      </c>
      <c r="I762" s="189" t="s">
        <v>4303</v>
      </c>
      <c r="J762" s="189" t="s">
        <v>4373</v>
      </c>
      <c r="K762" s="189" t="s">
        <v>2004</v>
      </c>
      <c r="L762" s="189" t="s">
        <v>2005</v>
      </c>
      <c r="M762" s="130"/>
      <c r="N762" s="130"/>
      <c r="O762" s="157"/>
      <c r="P762" s="130"/>
      <c r="Q762" s="130"/>
      <c r="R762" s="130"/>
      <c r="S762" s="136"/>
      <c r="T762" s="137"/>
      <c r="U762" s="136"/>
      <c r="V762" s="130"/>
      <c r="W762" s="130"/>
      <c r="X762" s="137"/>
      <c r="Y762" s="130"/>
      <c r="Z762" s="130"/>
      <c r="AA762" s="130"/>
      <c r="AB762" s="130"/>
      <c r="AC762" s="130" t="str">
        <f>IF(基本情報登録!$D$10="","",IF(基本情報登録!$D$10='登録データ（男）'!F762,1,0))</f>
        <v/>
      </c>
      <c r="AD762" s="130"/>
    </row>
    <row r="763" spans="1:30" ht="13.5">
      <c r="A763" s="189">
        <v>761</v>
      </c>
      <c r="B763" s="189" t="s">
        <v>3533</v>
      </c>
      <c r="C763" s="189" t="s">
        <v>3534</v>
      </c>
      <c r="D763" s="189" t="s">
        <v>334</v>
      </c>
      <c r="E763" s="189">
        <v>40</v>
      </c>
      <c r="F763" s="189" t="s">
        <v>4003</v>
      </c>
      <c r="G763" s="189" t="s">
        <v>435</v>
      </c>
      <c r="H763" s="189" t="s">
        <v>4140</v>
      </c>
      <c r="I763" s="189" t="s">
        <v>5181</v>
      </c>
      <c r="J763" s="189" t="s">
        <v>4299</v>
      </c>
      <c r="K763" s="189" t="s">
        <v>2004</v>
      </c>
      <c r="L763" s="189" t="s">
        <v>2005</v>
      </c>
      <c r="M763" s="130"/>
      <c r="N763" s="130"/>
      <c r="O763" s="157"/>
      <c r="P763" s="130"/>
      <c r="Q763" s="130"/>
      <c r="R763" s="130"/>
      <c r="S763" s="136"/>
      <c r="T763" s="137"/>
      <c r="U763" s="136"/>
      <c r="V763" s="130"/>
      <c r="W763" s="130"/>
      <c r="X763" s="137"/>
      <c r="Y763" s="130"/>
      <c r="Z763" s="130"/>
      <c r="AA763" s="130"/>
      <c r="AB763" s="130"/>
      <c r="AC763" s="130" t="str">
        <f>IF(基本情報登録!$D$10="","",IF(基本情報登録!$D$10='登録データ（男）'!F763,1,0))</f>
        <v/>
      </c>
      <c r="AD763" s="130"/>
    </row>
    <row r="764" spans="1:30" ht="13.5">
      <c r="A764" s="189">
        <v>762</v>
      </c>
      <c r="B764" s="189" t="s">
        <v>3535</v>
      </c>
      <c r="C764" s="189" t="s">
        <v>3536</v>
      </c>
      <c r="D764" s="189" t="s">
        <v>347</v>
      </c>
      <c r="E764" s="189">
        <v>43</v>
      </c>
      <c r="F764" s="189" t="s">
        <v>4003</v>
      </c>
      <c r="G764" s="189" t="s">
        <v>435</v>
      </c>
      <c r="H764" s="189" t="s">
        <v>4141</v>
      </c>
      <c r="I764" s="189" t="s">
        <v>5182</v>
      </c>
      <c r="J764" s="189" t="s">
        <v>4291</v>
      </c>
      <c r="K764" s="189" t="s">
        <v>2004</v>
      </c>
      <c r="L764" s="189" t="s">
        <v>2005</v>
      </c>
      <c r="M764" s="130"/>
      <c r="N764" s="130"/>
      <c r="O764" s="157"/>
      <c r="P764" s="130"/>
      <c r="Q764" s="130"/>
      <c r="R764" s="130"/>
      <c r="S764" s="136"/>
      <c r="T764" s="137"/>
      <c r="U764" s="136"/>
      <c r="V764" s="130"/>
      <c r="W764" s="130"/>
      <c r="X764" s="137"/>
      <c r="Y764" s="130"/>
      <c r="Z764" s="130"/>
      <c r="AA764" s="130"/>
      <c r="AB764" s="130"/>
      <c r="AC764" s="130" t="str">
        <f>IF(基本情報登録!$D$10="","",IF(基本情報登録!$D$10='登録データ（男）'!F764,1,0))</f>
        <v/>
      </c>
      <c r="AD764" s="130"/>
    </row>
    <row r="765" spans="1:30" ht="13.5">
      <c r="A765" s="189">
        <v>763</v>
      </c>
      <c r="B765" s="189" t="s">
        <v>2330</v>
      </c>
      <c r="C765" s="189" t="s">
        <v>668</v>
      </c>
      <c r="D765" s="189" t="s">
        <v>334</v>
      </c>
      <c r="E765" s="189">
        <v>40</v>
      </c>
      <c r="F765" s="189" t="s">
        <v>26</v>
      </c>
      <c r="G765" s="189" t="s">
        <v>335</v>
      </c>
      <c r="H765" s="189" t="s">
        <v>466</v>
      </c>
      <c r="I765" s="189" t="s">
        <v>4286</v>
      </c>
      <c r="J765" s="189" t="s">
        <v>4358</v>
      </c>
      <c r="K765" s="189" t="s">
        <v>2004</v>
      </c>
      <c r="L765" s="189" t="s">
        <v>2005</v>
      </c>
      <c r="M765" s="130"/>
      <c r="N765" s="130"/>
      <c r="O765" s="157"/>
      <c r="P765" s="130"/>
      <c r="Q765" s="130"/>
      <c r="R765" s="130"/>
      <c r="S765" s="136"/>
      <c r="T765" s="137"/>
      <c r="U765" s="136"/>
      <c r="V765" s="130"/>
      <c r="W765" s="130"/>
      <c r="X765" s="137"/>
      <c r="Y765" s="130"/>
      <c r="Z765" s="130"/>
      <c r="AA765" s="130"/>
      <c r="AB765" s="130"/>
      <c r="AC765" s="130" t="str">
        <f>IF(基本情報登録!$D$10="","",IF(基本情報登録!$D$10='登録データ（男）'!F765,1,0))</f>
        <v/>
      </c>
      <c r="AD765" s="130"/>
    </row>
    <row r="766" spans="1:30" ht="13.5">
      <c r="A766" s="189">
        <v>764</v>
      </c>
      <c r="B766" s="189" t="s">
        <v>1331</v>
      </c>
      <c r="C766" s="189" t="s">
        <v>1332</v>
      </c>
      <c r="D766" s="189" t="s">
        <v>669</v>
      </c>
      <c r="E766" s="189">
        <v>13</v>
      </c>
      <c r="F766" s="189" t="s">
        <v>26</v>
      </c>
      <c r="G766" s="189" t="s">
        <v>335</v>
      </c>
      <c r="H766" s="189" t="s">
        <v>1333</v>
      </c>
      <c r="I766" s="189" t="s">
        <v>5183</v>
      </c>
      <c r="J766" s="189" t="s">
        <v>5184</v>
      </c>
      <c r="K766" s="189" t="s">
        <v>2004</v>
      </c>
      <c r="L766" s="189" t="s">
        <v>2005</v>
      </c>
      <c r="M766" s="130"/>
      <c r="N766" s="130"/>
      <c r="O766" s="157"/>
      <c r="P766" s="130"/>
      <c r="Q766" s="130"/>
      <c r="R766" s="130"/>
      <c r="S766" s="136"/>
      <c r="T766" s="137"/>
      <c r="U766" s="136"/>
      <c r="V766" s="130"/>
      <c r="W766" s="130"/>
      <c r="X766" s="137"/>
      <c r="Y766" s="130"/>
      <c r="Z766" s="130"/>
      <c r="AA766" s="130"/>
      <c r="AB766" s="130"/>
      <c r="AC766" s="130" t="str">
        <f>IF(基本情報登録!$D$10="","",IF(基本情報登録!$D$10='登録データ（男）'!F766,1,0))</f>
        <v/>
      </c>
      <c r="AD766" s="130"/>
    </row>
    <row r="767" spans="1:30" ht="13.5">
      <c r="A767" s="189">
        <v>765</v>
      </c>
      <c r="B767" s="189" t="s">
        <v>463</v>
      </c>
      <c r="C767" s="189" t="s">
        <v>464</v>
      </c>
      <c r="D767" s="189" t="s">
        <v>465</v>
      </c>
      <c r="E767" s="189">
        <v>34</v>
      </c>
      <c r="F767" s="189" t="s">
        <v>26</v>
      </c>
      <c r="G767" s="189" t="s">
        <v>501</v>
      </c>
      <c r="H767" s="189" t="s">
        <v>466</v>
      </c>
      <c r="I767" s="189" t="s">
        <v>5185</v>
      </c>
      <c r="J767" s="189" t="s">
        <v>5186</v>
      </c>
      <c r="K767" s="189" t="s">
        <v>2004</v>
      </c>
      <c r="L767" s="189" t="s">
        <v>2005</v>
      </c>
      <c r="M767" s="130"/>
      <c r="N767" s="130"/>
      <c r="O767" s="157"/>
      <c r="P767" s="130"/>
      <c r="Q767" s="130"/>
      <c r="R767" s="130"/>
      <c r="S767" s="136"/>
      <c r="T767" s="137"/>
      <c r="U767" s="136"/>
      <c r="V767" s="130"/>
      <c r="W767" s="130"/>
      <c r="X767" s="137"/>
      <c r="Y767" s="130"/>
      <c r="Z767" s="130"/>
      <c r="AA767" s="130"/>
      <c r="AB767" s="130"/>
      <c r="AC767" s="130" t="str">
        <f>IF(基本情報登録!$D$10="","",IF(基本情報登録!$D$10='登録データ（男）'!F767,1,0))</f>
        <v/>
      </c>
      <c r="AD767" s="130"/>
    </row>
    <row r="768" spans="1:30" ht="13.5">
      <c r="A768" s="189">
        <v>766</v>
      </c>
      <c r="B768" s="189" t="s">
        <v>2333</v>
      </c>
      <c r="C768" s="189" t="s">
        <v>2334</v>
      </c>
      <c r="D768" s="189" t="s">
        <v>512</v>
      </c>
      <c r="E768" s="189">
        <v>22</v>
      </c>
      <c r="F768" s="189" t="s">
        <v>26</v>
      </c>
      <c r="G768" s="189" t="s">
        <v>350</v>
      </c>
      <c r="H768" s="189" t="s">
        <v>2335</v>
      </c>
      <c r="I768" s="189" t="s">
        <v>5187</v>
      </c>
      <c r="J768" s="189" t="s">
        <v>5188</v>
      </c>
      <c r="K768" s="189" t="s">
        <v>2004</v>
      </c>
      <c r="L768" s="189" t="s">
        <v>2005</v>
      </c>
      <c r="M768" s="130"/>
      <c r="N768" s="130"/>
      <c r="O768" s="157"/>
      <c r="P768" s="130"/>
      <c r="Q768" s="130"/>
      <c r="R768" s="130"/>
      <c r="S768" s="136"/>
      <c r="T768" s="137"/>
      <c r="U768" s="136"/>
      <c r="V768" s="130"/>
      <c r="W768" s="130"/>
      <c r="X768" s="137"/>
      <c r="Y768" s="130"/>
      <c r="Z768" s="130"/>
      <c r="AA768" s="130"/>
      <c r="AB768" s="130"/>
      <c r="AC768" s="130" t="str">
        <f>IF(基本情報登録!$D$10="","",IF(基本情報登録!$D$10='登録データ（男）'!F768,1,0))</f>
        <v/>
      </c>
      <c r="AD768" s="130"/>
    </row>
    <row r="769" spans="1:30" ht="13.5">
      <c r="A769" s="189">
        <v>767</v>
      </c>
      <c r="B769" s="189" t="s">
        <v>471</v>
      </c>
      <c r="C769" s="189" t="s">
        <v>472</v>
      </c>
      <c r="D769" s="189" t="s">
        <v>339</v>
      </c>
      <c r="E769" s="189">
        <v>35</v>
      </c>
      <c r="F769" s="189" t="s">
        <v>26</v>
      </c>
      <c r="G769" s="189" t="s">
        <v>501</v>
      </c>
      <c r="H769" s="189" t="s">
        <v>473</v>
      </c>
      <c r="I769" s="189" t="s">
        <v>5189</v>
      </c>
      <c r="J769" s="189" t="s">
        <v>4809</v>
      </c>
      <c r="K769" s="189" t="s">
        <v>2004</v>
      </c>
      <c r="L769" s="189" t="s">
        <v>2005</v>
      </c>
      <c r="M769" s="130"/>
      <c r="N769" s="130"/>
      <c r="O769" s="157"/>
      <c r="P769" s="130"/>
      <c r="Q769" s="130"/>
      <c r="R769" s="130"/>
      <c r="S769" s="136"/>
      <c r="T769" s="137"/>
      <c r="U769" s="136"/>
      <c r="V769" s="130"/>
      <c r="W769" s="130"/>
      <c r="X769" s="137"/>
      <c r="Y769" s="130"/>
      <c r="Z769" s="130"/>
      <c r="AA769" s="130"/>
      <c r="AB769" s="130"/>
      <c r="AC769" s="130" t="str">
        <f>IF(基本情報登録!$D$10="","",IF(基本情報登録!$D$10='登録データ（男）'!F769,1,0))</f>
        <v/>
      </c>
      <c r="AD769" s="130"/>
    </row>
    <row r="770" spans="1:30" ht="13.5">
      <c r="A770" s="189">
        <v>768</v>
      </c>
      <c r="B770" s="189" t="s">
        <v>3537</v>
      </c>
      <c r="C770" s="189" t="s">
        <v>3538</v>
      </c>
      <c r="D770" s="189" t="s">
        <v>349</v>
      </c>
      <c r="E770" s="189">
        <v>46</v>
      </c>
      <c r="F770" s="189" t="s">
        <v>26</v>
      </c>
      <c r="G770" s="189" t="s">
        <v>435</v>
      </c>
      <c r="H770" s="189" t="s">
        <v>4142</v>
      </c>
      <c r="I770" s="189" t="s">
        <v>4457</v>
      </c>
      <c r="J770" s="189" t="s">
        <v>4426</v>
      </c>
      <c r="K770" s="189" t="s">
        <v>2004</v>
      </c>
      <c r="L770" s="189" t="s">
        <v>2005</v>
      </c>
      <c r="M770" s="130"/>
      <c r="N770" s="130"/>
      <c r="O770" s="157"/>
      <c r="P770" s="130"/>
      <c r="Q770" s="130"/>
      <c r="R770" s="130"/>
      <c r="S770" s="136"/>
      <c r="T770" s="137"/>
      <c r="U770" s="136"/>
      <c r="V770" s="130"/>
      <c r="W770" s="130"/>
      <c r="X770" s="137"/>
      <c r="Y770" s="130"/>
      <c r="Z770" s="130"/>
      <c r="AA770" s="130"/>
      <c r="AB770" s="130"/>
      <c r="AC770" s="130" t="str">
        <f>IF(基本情報登録!$D$10="","",IF(基本情報登録!$D$10='登録データ（男）'!F770,1,0))</f>
        <v/>
      </c>
      <c r="AD770" s="130"/>
    </row>
    <row r="771" spans="1:30" ht="13.5">
      <c r="A771" s="189">
        <v>769</v>
      </c>
      <c r="B771" s="189" t="s">
        <v>3539</v>
      </c>
      <c r="C771" s="189" t="s">
        <v>3540</v>
      </c>
      <c r="D771" s="189" t="s">
        <v>512</v>
      </c>
      <c r="E771" s="189">
        <v>22</v>
      </c>
      <c r="F771" s="189" t="s">
        <v>26</v>
      </c>
      <c r="G771" s="189" t="s">
        <v>435</v>
      </c>
      <c r="H771" s="189" t="s">
        <v>4143</v>
      </c>
      <c r="I771" s="189" t="s">
        <v>5190</v>
      </c>
      <c r="J771" s="189" t="s">
        <v>4385</v>
      </c>
      <c r="K771" s="189" t="s">
        <v>2004</v>
      </c>
      <c r="L771" s="189" t="s">
        <v>2005</v>
      </c>
      <c r="M771" s="130"/>
      <c r="N771" s="130"/>
      <c r="O771" s="157"/>
      <c r="P771" s="130"/>
      <c r="Q771" s="130"/>
      <c r="R771" s="130"/>
      <c r="S771" s="136"/>
      <c r="T771" s="137"/>
      <c r="U771" s="136"/>
      <c r="V771" s="130"/>
      <c r="W771" s="130"/>
      <c r="X771" s="137"/>
      <c r="Y771" s="130"/>
      <c r="Z771" s="130"/>
      <c r="AA771" s="130"/>
      <c r="AB771" s="130"/>
      <c r="AC771" s="130" t="str">
        <f>IF(基本情報登録!$D$10="","",IF(基本情報登録!$D$10='登録データ（男）'!F771,1,0))</f>
        <v/>
      </c>
      <c r="AD771" s="130"/>
    </row>
    <row r="772" spans="1:30" ht="13.5">
      <c r="A772" s="189">
        <v>770</v>
      </c>
      <c r="B772" s="189" t="s">
        <v>537</v>
      </c>
      <c r="C772" s="189" t="s">
        <v>538</v>
      </c>
      <c r="D772" s="189" t="s">
        <v>334</v>
      </c>
      <c r="E772" s="189">
        <v>40</v>
      </c>
      <c r="F772" s="189" t="s">
        <v>26</v>
      </c>
      <c r="G772" s="189" t="s">
        <v>501</v>
      </c>
      <c r="H772" s="189" t="s">
        <v>539</v>
      </c>
      <c r="I772" s="189" t="s">
        <v>4461</v>
      </c>
      <c r="J772" s="189" t="s">
        <v>4299</v>
      </c>
      <c r="K772" s="189" t="s">
        <v>2004</v>
      </c>
      <c r="L772" s="189" t="s">
        <v>2005</v>
      </c>
      <c r="M772" s="130"/>
      <c r="N772" s="130"/>
      <c r="O772" s="157"/>
      <c r="P772" s="130"/>
      <c r="Q772" s="130"/>
      <c r="R772" s="130"/>
      <c r="S772" s="136"/>
      <c r="T772" s="137"/>
      <c r="U772" s="136"/>
      <c r="V772" s="130"/>
      <c r="W772" s="130"/>
      <c r="X772" s="137"/>
      <c r="Y772" s="130"/>
      <c r="Z772" s="130"/>
      <c r="AA772" s="130"/>
      <c r="AB772" s="130"/>
      <c r="AC772" s="130" t="str">
        <f>IF(基本情報登録!$D$10="","",IF(基本情報登録!$D$10='登録データ（男）'!F772,1,0))</f>
        <v/>
      </c>
      <c r="AD772" s="130"/>
    </row>
    <row r="773" spans="1:30" ht="13.5">
      <c r="A773" s="189">
        <v>771</v>
      </c>
      <c r="B773" s="189" t="s">
        <v>3541</v>
      </c>
      <c r="C773" s="189" t="s">
        <v>3542</v>
      </c>
      <c r="D773" s="189" t="s">
        <v>489</v>
      </c>
      <c r="E773" s="189">
        <v>33</v>
      </c>
      <c r="F773" s="189" t="s">
        <v>26</v>
      </c>
      <c r="G773" s="189" t="s">
        <v>435</v>
      </c>
      <c r="H773" s="189" t="s">
        <v>4144</v>
      </c>
      <c r="I773" s="189" t="s">
        <v>5191</v>
      </c>
      <c r="J773" s="189" t="s">
        <v>4606</v>
      </c>
      <c r="K773" s="189" t="s">
        <v>2004</v>
      </c>
      <c r="L773" s="189" t="s">
        <v>2005</v>
      </c>
      <c r="M773" s="130"/>
      <c r="N773" s="130"/>
      <c r="O773" s="157"/>
      <c r="P773" s="130"/>
      <c r="Q773" s="130"/>
      <c r="R773" s="130"/>
      <c r="S773" s="136"/>
      <c r="T773" s="137"/>
      <c r="U773" s="136"/>
      <c r="V773" s="130"/>
      <c r="W773" s="130"/>
      <c r="X773" s="137"/>
      <c r="Y773" s="130"/>
      <c r="Z773" s="130"/>
      <c r="AA773" s="130"/>
      <c r="AB773" s="130"/>
      <c r="AC773" s="130" t="str">
        <f>IF(基本情報登録!$D$10="","",IF(基本情報登録!$D$10='登録データ（男）'!F773,1,0))</f>
        <v/>
      </c>
      <c r="AD773" s="130"/>
    </row>
    <row r="774" spans="1:30" ht="13.5">
      <c r="A774" s="189">
        <v>772</v>
      </c>
      <c r="B774" s="189" t="s">
        <v>3543</v>
      </c>
      <c r="C774" s="189" t="s">
        <v>3544</v>
      </c>
      <c r="D774" s="189" t="s">
        <v>338</v>
      </c>
      <c r="E774" s="189">
        <v>44</v>
      </c>
      <c r="F774" s="189" t="s">
        <v>26</v>
      </c>
      <c r="G774" s="189" t="s">
        <v>350</v>
      </c>
      <c r="H774" s="189" t="s">
        <v>2567</v>
      </c>
      <c r="I774" s="189" t="s">
        <v>5192</v>
      </c>
      <c r="J774" s="189" t="s">
        <v>4453</v>
      </c>
      <c r="K774" s="189" t="s">
        <v>2004</v>
      </c>
      <c r="L774" s="189" t="s">
        <v>2005</v>
      </c>
      <c r="M774" s="130"/>
      <c r="N774" s="130"/>
      <c r="O774" s="157"/>
      <c r="P774" s="130"/>
      <c r="Q774" s="130"/>
      <c r="R774" s="130"/>
      <c r="S774" s="136"/>
      <c r="T774" s="137"/>
      <c r="U774" s="136"/>
      <c r="V774" s="130"/>
      <c r="W774" s="130"/>
      <c r="X774" s="137"/>
      <c r="Y774" s="130"/>
      <c r="Z774" s="130"/>
      <c r="AA774" s="130"/>
      <c r="AB774" s="130"/>
      <c r="AC774" s="130" t="str">
        <f>IF(基本情報登録!$D$10="","",IF(基本情報登録!$D$10='登録データ（男）'!F774,1,0))</f>
        <v/>
      </c>
      <c r="AD774" s="130"/>
    </row>
    <row r="775" spans="1:30" ht="13.5">
      <c r="A775" s="189">
        <v>773</v>
      </c>
      <c r="B775" s="189" t="s">
        <v>3545</v>
      </c>
      <c r="C775" s="189" t="s">
        <v>3546</v>
      </c>
      <c r="D775" s="189" t="s">
        <v>374</v>
      </c>
      <c r="E775" s="189">
        <v>45</v>
      </c>
      <c r="F775" s="189" t="s">
        <v>540</v>
      </c>
      <c r="G775" s="189" t="s">
        <v>350</v>
      </c>
      <c r="H775" s="189" t="s">
        <v>3058</v>
      </c>
      <c r="I775" s="189" t="s">
        <v>4858</v>
      </c>
      <c r="J775" s="189" t="s">
        <v>4831</v>
      </c>
      <c r="K775" s="189" t="s">
        <v>2004</v>
      </c>
      <c r="L775" s="189" t="s">
        <v>2005</v>
      </c>
      <c r="M775" s="130"/>
      <c r="N775" s="130"/>
      <c r="O775" s="157"/>
      <c r="P775" s="130"/>
      <c r="Q775" s="130"/>
      <c r="R775" s="130"/>
      <c r="S775" s="136"/>
      <c r="T775" s="137"/>
      <c r="U775" s="136"/>
      <c r="V775" s="130"/>
      <c r="W775" s="130"/>
      <c r="X775" s="137"/>
      <c r="Y775" s="130"/>
      <c r="Z775" s="130"/>
      <c r="AA775" s="130"/>
      <c r="AB775" s="130"/>
      <c r="AC775" s="130" t="str">
        <f>IF(基本情報登録!$D$10="","",IF(基本情報登録!$D$10='登録データ（男）'!F775,1,0))</f>
        <v/>
      </c>
      <c r="AD775" s="130"/>
    </row>
    <row r="776" spans="1:30" ht="13.5">
      <c r="A776" s="189">
        <v>774</v>
      </c>
      <c r="B776" s="189" t="s">
        <v>3547</v>
      </c>
      <c r="C776" s="189" t="s">
        <v>3548</v>
      </c>
      <c r="D776" s="189" t="s">
        <v>374</v>
      </c>
      <c r="E776" s="189">
        <v>45</v>
      </c>
      <c r="F776" s="189" t="s">
        <v>540</v>
      </c>
      <c r="G776" s="189" t="s">
        <v>435</v>
      </c>
      <c r="H776" s="189" t="s">
        <v>4145</v>
      </c>
      <c r="I776" s="189" t="s">
        <v>4298</v>
      </c>
      <c r="J776" s="189" t="s">
        <v>5193</v>
      </c>
      <c r="K776" s="189" t="s">
        <v>2004</v>
      </c>
      <c r="L776" s="189" t="s">
        <v>2005</v>
      </c>
      <c r="M776" s="130"/>
      <c r="N776" s="130"/>
      <c r="O776" s="157"/>
      <c r="P776" s="130"/>
      <c r="Q776" s="130"/>
      <c r="R776" s="130"/>
      <c r="S776" s="136"/>
      <c r="T776" s="137"/>
      <c r="U776" s="136"/>
      <c r="V776" s="130"/>
      <c r="W776" s="130"/>
      <c r="X776" s="137"/>
      <c r="Y776" s="130"/>
      <c r="Z776" s="130"/>
      <c r="AA776" s="130"/>
      <c r="AB776" s="130"/>
      <c r="AC776" s="130" t="str">
        <f>IF(基本情報登録!$D$10="","",IF(基本情報登録!$D$10='登録データ（男）'!F776,1,0))</f>
        <v/>
      </c>
      <c r="AD776" s="130"/>
    </row>
    <row r="777" spans="1:30" ht="13.5">
      <c r="A777" s="189">
        <v>775</v>
      </c>
      <c r="B777" s="189" t="s">
        <v>543</v>
      </c>
      <c r="C777" s="189" t="s">
        <v>2025</v>
      </c>
      <c r="D777" s="189" t="s">
        <v>347</v>
      </c>
      <c r="E777" s="189">
        <v>43</v>
      </c>
      <c r="F777" s="189" t="s">
        <v>30</v>
      </c>
      <c r="G777" s="189" t="s">
        <v>335</v>
      </c>
      <c r="H777" s="189" t="s">
        <v>889</v>
      </c>
      <c r="I777" s="189" t="s">
        <v>5194</v>
      </c>
      <c r="J777" s="189" t="s">
        <v>4385</v>
      </c>
      <c r="K777" s="189" t="s">
        <v>2004</v>
      </c>
      <c r="L777" s="189" t="s">
        <v>2005</v>
      </c>
      <c r="M777" s="130"/>
      <c r="N777" s="130"/>
      <c r="O777" s="157"/>
      <c r="P777" s="130"/>
      <c r="Q777" s="130"/>
      <c r="R777" s="130"/>
      <c r="S777" s="136"/>
      <c r="T777" s="137"/>
      <c r="U777" s="136"/>
      <c r="V777" s="130"/>
      <c r="W777" s="130"/>
      <c r="X777" s="137"/>
      <c r="Y777" s="130"/>
      <c r="Z777" s="130"/>
      <c r="AA777" s="130"/>
      <c r="AB777" s="130"/>
      <c r="AC777" s="130" t="str">
        <f>IF(基本情報登録!$D$10="","",IF(基本情報登録!$D$10='登録データ（男）'!F777,1,0))</f>
        <v/>
      </c>
      <c r="AD777" s="130"/>
    </row>
    <row r="778" spans="1:30" ht="13.5">
      <c r="A778" s="189">
        <v>776</v>
      </c>
      <c r="B778" s="189" t="s">
        <v>1235</v>
      </c>
      <c r="C778" s="189" t="s">
        <v>2033</v>
      </c>
      <c r="D778" s="189" t="s">
        <v>347</v>
      </c>
      <c r="E778" s="189">
        <v>43</v>
      </c>
      <c r="F778" s="189" t="s">
        <v>30</v>
      </c>
      <c r="G778" s="189" t="s">
        <v>335</v>
      </c>
      <c r="H778" s="189" t="s">
        <v>851</v>
      </c>
      <c r="I778" s="189" t="s">
        <v>4506</v>
      </c>
      <c r="J778" s="189" t="s">
        <v>4700</v>
      </c>
      <c r="K778" s="189" t="s">
        <v>2004</v>
      </c>
      <c r="L778" s="189" t="s">
        <v>2005</v>
      </c>
      <c r="M778" s="130"/>
      <c r="N778" s="130"/>
      <c r="O778" s="157"/>
      <c r="P778" s="130"/>
      <c r="Q778" s="130"/>
      <c r="R778" s="130"/>
      <c r="S778" s="136"/>
      <c r="T778" s="137"/>
      <c r="U778" s="136"/>
      <c r="V778" s="130"/>
      <c r="W778" s="130"/>
      <c r="X778" s="137"/>
      <c r="Y778" s="130"/>
      <c r="Z778" s="130"/>
      <c r="AA778" s="130"/>
      <c r="AB778" s="130"/>
      <c r="AC778" s="130" t="str">
        <f>IF(基本情報登録!$D$10="","",IF(基本情報登録!$D$10='登録データ（男）'!F778,1,0))</f>
        <v/>
      </c>
      <c r="AD778" s="130"/>
    </row>
    <row r="779" spans="1:30" ht="13.5">
      <c r="A779" s="189">
        <v>777</v>
      </c>
      <c r="B779" s="189" t="s">
        <v>1501</v>
      </c>
      <c r="C779" s="189" t="s">
        <v>1502</v>
      </c>
      <c r="D779" s="189" t="s">
        <v>374</v>
      </c>
      <c r="E779" s="189">
        <v>45</v>
      </c>
      <c r="F779" s="189" t="s">
        <v>30</v>
      </c>
      <c r="G779" s="189" t="s">
        <v>343</v>
      </c>
      <c r="H779" s="189" t="s">
        <v>1503</v>
      </c>
      <c r="I779" s="189" t="s">
        <v>5190</v>
      </c>
      <c r="J779" s="189" t="s">
        <v>4360</v>
      </c>
      <c r="K779" s="189" t="s">
        <v>2004</v>
      </c>
      <c r="L779" s="189" t="s">
        <v>2005</v>
      </c>
      <c r="M779" s="130"/>
      <c r="N779" s="130"/>
      <c r="O779" s="157"/>
      <c r="P779" s="130"/>
      <c r="Q779" s="130"/>
      <c r="R779" s="130"/>
      <c r="S779" s="136"/>
      <c r="T779" s="137"/>
      <c r="U779" s="136"/>
      <c r="V779" s="130"/>
      <c r="W779" s="130"/>
      <c r="X779" s="137"/>
      <c r="Y779" s="130"/>
      <c r="Z779" s="130"/>
      <c r="AA779" s="130"/>
      <c r="AB779" s="130"/>
      <c r="AC779" s="130" t="str">
        <f>IF(基本情報登録!$D$10="","",IF(基本情報登録!$D$10='登録データ（男）'!F779,1,0))</f>
        <v/>
      </c>
      <c r="AD779" s="130"/>
    </row>
    <row r="780" spans="1:30" ht="13.5">
      <c r="A780" s="189">
        <v>778</v>
      </c>
      <c r="B780" s="189" t="s">
        <v>3549</v>
      </c>
      <c r="C780" s="189" t="s">
        <v>3550</v>
      </c>
      <c r="D780" s="189" t="s">
        <v>347</v>
      </c>
      <c r="E780" s="189">
        <v>43</v>
      </c>
      <c r="F780" s="189" t="s">
        <v>30</v>
      </c>
      <c r="G780" s="189" t="s">
        <v>350</v>
      </c>
      <c r="H780" s="189" t="s">
        <v>2778</v>
      </c>
      <c r="I780" s="189" t="s">
        <v>5195</v>
      </c>
      <c r="J780" s="189" t="s">
        <v>4889</v>
      </c>
      <c r="K780" s="189" t="s">
        <v>2004</v>
      </c>
      <c r="L780" s="189" t="s">
        <v>2005</v>
      </c>
      <c r="M780" s="130"/>
      <c r="N780" s="130"/>
      <c r="O780" s="157"/>
      <c r="P780" s="130"/>
      <c r="Q780" s="130"/>
      <c r="R780" s="130"/>
      <c r="S780" s="136"/>
      <c r="T780" s="137"/>
      <c r="U780" s="136"/>
      <c r="V780" s="130"/>
      <c r="W780" s="130"/>
      <c r="X780" s="137"/>
      <c r="Y780" s="130"/>
      <c r="Z780" s="130"/>
      <c r="AA780" s="130"/>
      <c r="AB780" s="130"/>
      <c r="AC780" s="130" t="str">
        <f>IF(基本情報登録!$D$10="","",IF(基本情報登録!$D$10='登録データ（男）'!F780,1,0))</f>
        <v/>
      </c>
      <c r="AD780" s="130"/>
    </row>
    <row r="781" spans="1:30" ht="13.5">
      <c r="A781" s="189">
        <v>779</v>
      </c>
      <c r="B781" s="189" t="s">
        <v>2795</v>
      </c>
      <c r="C781" s="189" t="s">
        <v>2796</v>
      </c>
      <c r="D781" s="189" t="s">
        <v>347</v>
      </c>
      <c r="E781" s="189">
        <v>43</v>
      </c>
      <c r="F781" s="189" t="s">
        <v>30</v>
      </c>
      <c r="G781" s="189" t="s">
        <v>350</v>
      </c>
      <c r="H781" s="189" t="s">
        <v>1873</v>
      </c>
      <c r="I781" s="189" t="s">
        <v>5196</v>
      </c>
      <c r="J781" s="189" t="s">
        <v>4293</v>
      </c>
      <c r="K781" s="189" t="s">
        <v>2004</v>
      </c>
      <c r="L781" s="189" t="s">
        <v>2005</v>
      </c>
      <c r="M781" s="130"/>
      <c r="N781" s="130"/>
      <c r="O781" s="157"/>
      <c r="P781" s="130"/>
      <c r="Q781" s="130"/>
      <c r="R781" s="130"/>
      <c r="S781" s="136"/>
      <c r="T781" s="137"/>
      <c r="U781" s="136"/>
      <c r="V781" s="130"/>
      <c r="W781" s="130"/>
      <c r="X781" s="137"/>
      <c r="Y781" s="130"/>
      <c r="Z781" s="130"/>
      <c r="AA781" s="130"/>
      <c r="AB781" s="130"/>
      <c r="AC781" s="130" t="str">
        <f>IF(基本情報登録!$D$10="","",IF(基本情報登録!$D$10='登録データ（男）'!F781,1,0))</f>
        <v/>
      </c>
      <c r="AD781" s="130"/>
    </row>
    <row r="782" spans="1:30" ht="13.5">
      <c r="A782" s="189">
        <v>780</v>
      </c>
      <c r="B782" s="189" t="s">
        <v>3551</v>
      </c>
      <c r="C782" s="189" t="s">
        <v>3552</v>
      </c>
      <c r="D782" s="189" t="s">
        <v>347</v>
      </c>
      <c r="E782" s="189">
        <v>43</v>
      </c>
      <c r="F782" s="189" t="s">
        <v>30</v>
      </c>
      <c r="G782" s="189" t="s">
        <v>435</v>
      </c>
      <c r="H782" s="189" t="s">
        <v>4146</v>
      </c>
      <c r="I782" s="189" t="s">
        <v>5197</v>
      </c>
      <c r="J782" s="189" t="s">
        <v>4291</v>
      </c>
      <c r="K782" s="189" t="s">
        <v>2004</v>
      </c>
      <c r="L782" s="189" t="s">
        <v>2005</v>
      </c>
      <c r="M782" s="130"/>
      <c r="N782" s="130"/>
      <c r="O782" s="157"/>
      <c r="P782" s="130"/>
      <c r="Q782" s="130"/>
      <c r="R782" s="130"/>
      <c r="S782" s="136"/>
      <c r="T782" s="137"/>
      <c r="U782" s="136"/>
      <c r="V782" s="130"/>
      <c r="W782" s="130"/>
      <c r="X782" s="137"/>
      <c r="Y782" s="130"/>
      <c r="Z782" s="130"/>
      <c r="AA782" s="130"/>
      <c r="AB782" s="130"/>
      <c r="AC782" s="130" t="str">
        <f>IF(基本情報登録!$D$10="","",IF(基本情報登録!$D$10='登録データ（男）'!F782,1,0))</f>
        <v/>
      </c>
      <c r="AD782" s="130"/>
    </row>
    <row r="783" spans="1:30" ht="13.5">
      <c r="A783" s="189">
        <v>781</v>
      </c>
      <c r="B783" s="189" t="s">
        <v>550</v>
      </c>
      <c r="C783" s="189" t="s">
        <v>551</v>
      </c>
      <c r="D783" s="189" t="s">
        <v>354</v>
      </c>
      <c r="E783" s="189">
        <v>41</v>
      </c>
      <c r="F783" s="189" t="s">
        <v>34</v>
      </c>
      <c r="G783" s="189" t="s">
        <v>501</v>
      </c>
      <c r="H783" s="189" t="s">
        <v>552</v>
      </c>
      <c r="I783" s="189" t="s">
        <v>5198</v>
      </c>
      <c r="J783" s="189" t="s">
        <v>4651</v>
      </c>
      <c r="K783" s="189" t="s">
        <v>2004</v>
      </c>
      <c r="L783" s="189" t="s">
        <v>2005</v>
      </c>
      <c r="M783" s="130"/>
      <c r="N783" s="130"/>
      <c r="O783" s="157"/>
      <c r="P783" s="130"/>
      <c r="Q783" s="130"/>
      <c r="R783" s="130"/>
      <c r="S783" s="136"/>
      <c r="T783" s="137"/>
      <c r="U783" s="136"/>
      <c r="V783" s="130"/>
      <c r="W783" s="130"/>
      <c r="X783" s="137"/>
      <c r="Y783" s="130"/>
      <c r="Z783" s="130"/>
      <c r="AA783" s="130"/>
      <c r="AB783" s="130"/>
      <c r="AC783" s="130" t="str">
        <f>IF(基本情報登録!$D$10="","",IF(基本情報登録!$D$10='登録データ（男）'!F783,1,0))</f>
        <v/>
      </c>
      <c r="AD783" s="130"/>
    </row>
    <row r="784" spans="1:30" ht="13.5">
      <c r="A784" s="189">
        <v>782</v>
      </c>
      <c r="B784" s="189" t="s">
        <v>566</v>
      </c>
      <c r="C784" s="189" t="s">
        <v>567</v>
      </c>
      <c r="D784" s="189" t="s">
        <v>336</v>
      </c>
      <c r="E784" s="189">
        <v>42</v>
      </c>
      <c r="F784" s="189" t="s">
        <v>34</v>
      </c>
      <c r="G784" s="189" t="s">
        <v>350</v>
      </c>
      <c r="H784" s="189" t="s">
        <v>568</v>
      </c>
      <c r="I784" s="189" t="s">
        <v>5199</v>
      </c>
      <c r="J784" s="189" t="s">
        <v>4834</v>
      </c>
      <c r="K784" s="189" t="s">
        <v>2004</v>
      </c>
      <c r="L784" s="189" t="s">
        <v>2005</v>
      </c>
      <c r="M784" s="130"/>
      <c r="N784" s="130"/>
      <c r="O784" s="157"/>
      <c r="P784" s="130"/>
      <c r="Q784" s="130"/>
      <c r="R784" s="130"/>
      <c r="S784" s="136"/>
      <c r="T784" s="137"/>
      <c r="U784" s="136"/>
      <c r="V784" s="130"/>
      <c r="W784" s="130"/>
      <c r="X784" s="137"/>
      <c r="Y784" s="130"/>
      <c r="Z784" s="130"/>
      <c r="AA784" s="130"/>
      <c r="AB784" s="130"/>
      <c r="AC784" s="130" t="str">
        <f>IF(基本情報登録!$D$10="","",IF(基本情報登録!$D$10='登録データ（男）'!F784,1,0))</f>
        <v/>
      </c>
      <c r="AD784" s="130"/>
    </row>
    <row r="785" spans="1:30" ht="13.5">
      <c r="A785" s="189">
        <v>783</v>
      </c>
      <c r="B785" s="189" t="s">
        <v>2453</v>
      </c>
      <c r="C785" s="189" t="s">
        <v>2454</v>
      </c>
      <c r="D785" s="189" t="s">
        <v>336</v>
      </c>
      <c r="E785" s="189">
        <v>42</v>
      </c>
      <c r="F785" s="189" t="s">
        <v>1241</v>
      </c>
      <c r="G785" s="189" t="s">
        <v>350</v>
      </c>
      <c r="H785" s="189" t="s">
        <v>2416</v>
      </c>
      <c r="I785" s="189" t="s">
        <v>4364</v>
      </c>
      <c r="J785" s="189" t="s">
        <v>4462</v>
      </c>
      <c r="K785" s="189" t="s">
        <v>2004</v>
      </c>
      <c r="L785" s="189" t="s">
        <v>2005</v>
      </c>
      <c r="M785" s="130"/>
      <c r="N785" s="130"/>
      <c r="O785" s="157"/>
      <c r="P785" s="130"/>
      <c r="Q785" s="130"/>
      <c r="R785" s="130"/>
      <c r="S785" s="136"/>
      <c r="T785" s="137"/>
      <c r="U785" s="136"/>
      <c r="V785" s="130"/>
      <c r="W785" s="130"/>
      <c r="X785" s="137"/>
      <c r="Y785" s="130"/>
      <c r="Z785" s="130"/>
      <c r="AA785" s="130"/>
      <c r="AB785" s="130"/>
      <c r="AC785" s="130" t="str">
        <f>IF(基本情報登録!$D$10="","",IF(基本情報登録!$D$10='登録データ（男）'!F785,1,0))</f>
        <v/>
      </c>
      <c r="AD785" s="130"/>
    </row>
    <row r="786" spans="1:30" ht="13.5">
      <c r="A786" s="189">
        <v>784</v>
      </c>
      <c r="B786" s="189" t="s">
        <v>2459</v>
      </c>
      <c r="C786" s="189" t="s">
        <v>2460</v>
      </c>
      <c r="D786" s="189" t="s">
        <v>336</v>
      </c>
      <c r="E786" s="189">
        <v>42</v>
      </c>
      <c r="F786" s="189" t="s">
        <v>1241</v>
      </c>
      <c r="G786" s="189" t="s">
        <v>350</v>
      </c>
      <c r="H786" s="189" t="s">
        <v>2461</v>
      </c>
      <c r="I786" s="189" t="s">
        <v>5200</v>
      </c>
      <c r="J786" s="189" t="s">
        <v>5201</v>
      </c>
      <c r="K786" s="189" t="s">
        <v>2004</v>
      </c>
      <c r="L786" s="189" t="s">
        <v>2005</v>
      </c>
      <c r="M786" s="130"/>
      <c r="N786" s="130"/>
      <c r="O786" s="157"/>
      <c r="P786" s="130"/>
      <c r="Q786" s="130"/>
      <c r="R786" s="130"/>
      <c r="S786" s="136"/>
      <c r="T786" s="137"/>
      <c r="U786" s="136"/>
      <c r="V786" s="130"/>
      <c r="W786" s="130"/>
      <c r="X786" s="137"/>
      <c r="Y786" s="130"/>
      <c r="Z786" s="130"/>
      <c r="AA786" s="130"/>
      <c r="AB786" s="130"/>
      <c r="AC786" s="130" t="str">
        <f>IF(基本情報登録!$D$10="","",IF(基本情報登録!$D$10='登録データ（男）'!F786,1,0))</f>
        <v/>
      </c>
      <c r="AD786" s="130"/>
    </row>
    <row r="787" spans="1:30" ht="13.5">
      <c r="A787" s="189">
        <v>785</v>
      </c>
      <c r="B787" s="189" t="s">
        <v>2456</v>
      </c>
      <c r="C787" s="189" t="s">
        <v>2457</v>
      </c>
      <c r="D787" s="189" t="s">
        <v>336</v>
      </c>
      <c r="E787" s="189">
        <v>42</v>
      </c>
      <c r="F787" s="189" t="s">
        <v>1241</v>
      </c>
      <c r="G787" s="189" t="s">
        <v>350</v>
      </c>
      <c r="H787" s="189" t="s">
        <v>2458</v>
      </c>
      <c r="I787" s="189" t="s">
        <v>4596</v>
      </c>
      <c r="J787" s="189" t="s">
        <v>4414</v>
      </c>
      <c r="K787" s="189" t="s">
        <v>2004</v>
      </c>
      <c r="L787" s="189" t="s">
        <v>2005</v>
      </c>
      <c r="M787" s="130"/>
      <c r="N787" s="130"/>
      <c r="O787" s="157"/>
      <c r="P787" s="130"/>
      <c r="Q787" s="130"/>
      <c r="R787" s="130"/>
      <c r="S787" s="136"/>
      <c r="T787" s="137"/>
      <c r="U787" s="136"/>
      <c r="V787" s="130"/>
      <c r="W787" s="130"/>
      <c r="X787" s="137"/>
      <c r="Y787" s="130"/>
      <c r="Z787" s="130"/>
      <c r="AA787" s="130"/>
      <c r="AB787" s="130"/>
      <c r="AC787" s="130" t="str">
        <f>IF(基本情報登録!$D$10="","",IF(基本情報登録!$D$10='登録データ（男）'!F787,1,0))</f>
        <v/>
      </c>
      <c r="AD787" s="130"/>
    </row>
    <row r="788" spans="1:30" ht="13.5">
      <c r="A788" s="189">
        <v>786</v>
      </c>
      <c r="B788" s="189" t="s">
        <v>3553</v>
      </c>
      <c r="C788" s="189" t="s">
        <v>3554</v>
      </c>
      <c r="D788" s="189" t="s">
        <v>336</v>
      </c>
      <c r="E788" s="189">
        <v>42</v>
      </c>
      <c r="F788" s="189" t="s">
        <v>1241</v>
      </c>
      <c r="G788" s="189" t="s">
        <v>435</v>
      </c>
      <c r="H788" s="189" t="s">
        <v>4127</v>
      </c>
      <c r="I788" s="189" t="s">
        <v>5202</v>
      </c>
      <c r="J788" s="189" t="s">
        <v>5203</v>
      </c>
      <c r="K788" s="189" t="s">
        <v>2004</v>
      </c>
      <c r="L788" s="189" t="s">
        <v>2005</v>
      </c>
      <c r="M788" s="130"/>
      <c r="N788" s="130"/>
      <c r="O788" s="157"/>
      <c r="P788" s="130"/>
      <c r="Q788" s="130"/>
      <c r="R788" s="130"/>
      <c r="S788" s="136"/>
      <c r="T788" s="137"/>
      <c r="U788" s="136"/>
      <c r="V788" s="130"/>
      <c r="W788" s="130"/>
      <c r="X788" s="137"/>
      <c r="Y788" s="130"/>
      <c r="Z788" s="130"/>
      <c r="AA788" s="130"/>
      <c r="AB788" s="130"/>
      <c r="AC788" s="130" t="str">
        <f>IF(基本情報登録!$D$10="","",IF(基本情報登録!$D$10='登録データ（男）'!F788,1,0))</f>
        <v/>
      </c>
      <c r="AD788" s="130"/>
    </row>
    <row r="789" spans="1:30" ht="13.5">
      <c r="A789" s="189">
        <v>787</v>
      </c>
      <c r="B789" s="189" t="s">
        <v>683</v>
      </c>
      <c r="C789" s="189" t="s">
        <v>684</v>
      </c>
      <c r="D789" s="189" t="s">
        <v>349</v>
      </c>
      <c r="E789" s="189">
        <v>46</v>
      </c>
      <c r="F789" s="189" t="s">
        <v>38</v>
      </c>
      <c r="G789" s="189" t="s">
        <v>335</v>
      </c>
      <c r="H789" s="189" t="s">
        <v>385</v>
      </c>
      <c r="I789" s="189" t="s">
        <v>4356</v>
      </c>
      <c r="J789" s="189" t="s">
        <v>4291</v>
      </c>
      <c r="K789" s="189" t="s">
        <v>2004</v>
      </c>
      <c r="L789" s="189" t="s">
        <v>2005</v>
      </c>
      <c r="M789" s="130"/>
      <c r="N789" s="130"/>
      <c r="O789" s="157"/>
      <c r="P789" s="130"/>
      <c r="Q789" s="130"/>
      <c r="R789" s="130"/>
      <c r="S789" s="136"/>
      <c r="T789" s="137"/>
      <c r="U789" s="136"/>
      <c r="V789" s="130"/>
      <c r="W789" s="130"/>
      <c r="X789" s="137"/>
      <c r="Y789" s="130"/>
      <c r="Z789" s="130"/>
      <c r="AA789" s="130"/>
      <c r="AB789" s="130"/>
      <c r="AC789" s="130" t="str">
        <f>IF(基本情報登録!$D$10="","",IF(基本情報登録!$D$10='登録データ（男）'!F789,1,0))</f>
        <v/>
      </c>
      <c r="AD789" s="130"/>
    </row>
    <row r="790" spans="1:30" ht="13.5">
      <c r="A790" s="189">
        <v>788</v>
      </c>
      <c r="B790" s="189" t="s">
        <v>687</v>
      </c>
      <c r="C790" s="189" t="s">
        <v>688</v>
      </c>
      <c r="D790" s="189" t="s">
        <v>349</v>
      </c>
      <c r="E790" s="189">
        <v>46</v>
      </c>
      <c r="F790" s="189" t="s">
        <v>38</v>
      </c>
      <c r="G790" s="189" t="s">
        <v>335</v>
      </c>
      <c r="H790" s="189" t="s">
        <v>689</v>
      </c>
      <c r="I790" s="189" t="s">
        <v>5204</v>
      </c>
      <c r="J790" s="189" t="s">
        <v>4512</v>
      </c>
      <c r="K790" s="189" t="s">
        <v>2004</v>
      </c>
      <c r="L790" s="189" t="s">
        <v>2005</v>
      </c>
      <c r="M790" s="130"/>
      <c r="N790" s="130"/>
      <c r="O790" s="157"/>
      <c r="P790" s="130"/>
      <c r="Q790" s="130"/>
      <c r="R790" s="130"/>
      <c r="S790" s="136"/>
      <c r="T790" s="137"/>
      <c r="U790" s="136"/>
      <c r="V790" s="130"/>
      <c r="W790" s="130"/>
      <c r="X790" s="137"/>
      <c r="Y790" s="130"/>
      <c r="Z790" s="130"/>
      <c r="AA790" s="130"/>
      <c r="AB790" s="130"/>
      <c r="AC790" s="130" t="str">
        <f>IF(基本情報登録!$D$10="","",IF(基本情報登録!$D$10='登録データ（男）'!F790,1,0))</f>
        <v/>
      </c>
      <c r="AD790" s="130"/>
    </row>
    <row r="791" spans="1:30" ht="13.5">
      <c r="A791" s="189">
        <v>789</v>
      </c>
      <c r="B791" s="189" t="s">
        <v>692</v>
      </c>
      <c r="C791" s="189" t="s">
        <v>693</v>
      </c>
      <c r="D791" s="189" t="s">
        <v>349</v>
      </c>
      <c r="E791" s="189">
        <v>46</v>
      </c>
      <c r="F791" s="189" t="s">
        <v>38</v>
      </c>
      <c r="G791" s="189" t="s">
        <v>335</v>
      </c>
      <c r="H791" s="189" t="s">
        <v>694</v>
      </c>
      <c r="I791" s="189" t="s">
        <v>5205</v>
      </c>
      <c r="J791" s="189" t="s">
        <v>5184</v>
      </c>
      <c r="K791" s="189" t="s">
        <v>2004</v>
      </c>
      <c r="L791" s="189" t="s">
        <v>2005</v>
      </c>
      <c r="M791" s="130"/>
      <c r="N791" s="130"/>
      <c r="O791" s="157"/>
      <c r="P791" s="130"/>
      <c r="Q791" s="130"/>
      <c r="R791" s="130"/>
      <c r="S791" s="136"/>
      <c r="T791" s="137"/>
      <c r="U791" s="136"/>
      <c r="V791" s="130"/>
      <c r="W791" s="130"/>
      <c r="X791" s="137"/>
      <c r="Y791" s="130"/>
      <c r="Z791" s="130"/>
      <c r="AA791" s="130"/>
      <c r="AB791" s="130"/>
      <c r="AC791" s="130" t="str">
        <f>IF(基本情報登録!$D$10="","",IF(基本情報登録!$D$10='登録データ（男）'!F791,1,0))</f>
        <v/>
      </c>
      <c r="AD791" s="130"/>
    </row>
    <row r="792" spans="1:30" ht="13.5">
      <c r="A792" s="189">
        <v>790</v>
      </c>
      <c r="B792" s="189" t="s">
        <v>3555</v>
      </c>
      <c r="C792" s="189" t="s">
        <v>690</v>
      </c>
      <c r="D792" s="189" t="s">
        <v>349</v>
      </c>
      <c r="E792" s="189">
        <v>46</v>
      </c>
      <c r="F792" s="189" t="s">
        <v>38</v>
      </c>
      <c r="G792" s="189" t="s">
        <v>335</v>
      </c>
      <c r="H792" s="189" t="s">
        <v>691</v>
      </c>
      <c r="I792" s="189" t="s">
        <v>5206</v>
      </c>
      <c r="J792" s="189" t="s">
        <v>5207</v>
      </c>
      <c r="K792" s="189" t="s">
        <v>2004</v>
      </c>
      <c r="L792" s="189" t="s">
        <v>2005</v>
      </c>
      <c r="M792" s="130"/>
      <c r="N792" s="130"/>
      <c r="O792" s="157"/>
      <c r="P792" s="130"/>
      <c r="Q792" s="130"/>
      <c r="R792" s="130"/>
      <c r="S792" s="136"/>
      <c r="T792" s="137"/>
      <c r="U792" s="136"/>
      <c r="V792" s="130"/>
      <c r="W792" s="130"/>
      <c r="X792" s="137"/>
      <c r="Y792" s="130"/>
      <c r="Z792" s="130"/>
      <c r="AA792" s="130"/>
      <c r="AB792" s="130"/>
      <c r="AC792" s="130" t="str">
        <f>IF(基本情報登録!$D$10="","",IF(基本情報登録!$D$10='登録データ（男）'!F792,1,0))</f>
        <v/>
      </c>
      <c r="AD792" s="130"/>
    </row>
    <row r="793" spans="1:30" ht="13.5">
      <c r="A793" s="189">
        <v>791</v>
      </c>
      <c r="B793" s="189" t="s">
        <v>2345</v>
      </c>
      <c r="C793" s="189" t="s">
        <v>2346</v>
      </c>
      <c r="D793" s="189" t="s">
        <v>349</v>
      </c>
      <c r="E793" s="189">
        <v>46</v>
      </c>
      <c r="F793" s="189" t="s">
        <v>38</v>
      </c>
      <c r="G793" s="189" t="s">
        <v>350</v>
      </c>
      <c r="H793" s="189" t="s">
        <v>2347</v>
      </c>
      <c r="I793" s="189" t="s">
        <v>4660</v>
      </c>
      <c r="J793" s="189" t="s">
        <v>4643</v>
      </c>
      <c r="K793" s="189" t="s">
        <v>2004</v>
      </c>
      <c r="L793" s="189" t="s">
        <v>2005</v>
      </c>
      <c r="M793" s="130"/>
      <c r="N793" s="130"/>
      <c r="O793" s="157"/>
      <c r="P793" s="130"/>
      <c r="Q793" s="130"/>
      <c r="R793" s="130"/>
      <c r="S793" s="136"/>
      <c r="T793" s="137"/>
      <c r="U793" s="136"/>
      <c r="V793" s="130"/>
      <c r="W793" s="130"/>
      <c r="X793" s="137"/>
      <c r="Y793" s="130"/>
      <c r="Z793" s="130"/>
      <c r="AA793" s="130"/>
      <c r="AB793" s="130"/>
      <c r="AC793" s="130" t="str">
        <f>IF(基本情報登録!$D$10="","",IF(基本情報登録!$D$10='登録データ（男）'!F793,1,0))</f>
        <v/>
      </c>
      <c r="AD793" s="130"/>
    </row>
    <row r="794" spans="1:30" ht="13.5">
      <c r="A794" s="189">
        <v>792</v>
      </c>
      <c r="B794" s="189" t="s">
        <v>2348</v>
      </c>
      <c r="C794" s="189" t="s">
        <v>2349</v>
      </c>
      <c r="D794" s="189" t="s">
        <v>349</v>
      </c>
      <c r="E794" s="189">
        <v>46</v>
      </c>
      <c r="F794" s="189" t="s">
        <v>38</v>
      </c>
      <c r="G794" s="189" t="s">
        <v>350</v>
      </c>
      <c r="H794" s="189" t="s">
        <v>2350</v>
      </c>
      <c r="I794" s="189" t="s">
        <v>5208</v>
      </c>
      <c r="J794" s="189" t="s">
        <v>5209</v>
      </c>
      <c r="K794" s="189" t="s">
        <v>2004</v>
      </c>
      <c r="L794" s="189" t="s">
        <v>2005</v>
      </c>
      <c r="M794" s="130"/>
      <c r="N794" s="130"/>
      <c r="O794" s="157"/>
      <c r="P794" s="130"/>
      <c r="Q794" s="130"/>
      <c r="R794" s="130"/>
      <c r="S794" s="136"/>
      <c r="T794" s="137"/>
      <c r="U794" s="136"/>
      <c r="V794" s="130"/>
      <c r="W794" s="130"/>
      <c r="X794" s="137"/>
      <c r="Y794" s="130"/>
      <c r="Z794" s="130"/>
      <c r="AA794" s="130"/>
      <c r="AB794" s="130"/>
      <c r="AC794" s="130" t="str">
        <f>IF(基本情報登録!$D$10="","",IF(基本情報登録!$D$10='登録データ（男）'!F794,1,0))</f>
        <v/>
      </c>
      <c r="AD794" s="130"/>
    </row>
    <row r="795" spans="1:30" ht="13.5">
      <c r="A795" s="189">
        <v>793</v>
      </c>
      <c r="B795" s="189" t="s">
        <v>2351</v>
      </c>
      <c r="C795" s="189" t="s">
        <v>2352</v>
      </c>
      <c r="D795" s="189" t="s">
        <v>349</v>
      </c>
      <c r="E795" s="189">
        <v>46</v>
      </c>
      <c r="F795" s="189" t="s">
        <v>38</v>
      </c>
      <c r="G795" s="189" t="s">
        <v>350</v>
      </c>
      <c r="H795" s="189" t="s">
        <v>2353</v>
      </c>
      <c r="I795" s="189" t="s">
        <v>5210</v>
      </c>
      <c r="J795" s="189" t="s">
        <v>5211</v>
      </c>
      <c r="K795" s="189" t="s">
        <v>2004</v>
      </c>
      <c r="L795" s="189" t="s">
        <v>2005</v>
      </c>
      <c r="M795" s="130"/>
      <c r="N795" s="130"/>
      <c r="O795" s="157"/>
      <c r="P795" s="130"/>
      <c r="Q795" s="130"/>
      <c r="R795" s="130"/>
      <c r="S795" s="136"/>
      <c r="T795" s="137"/>
      <c r="U795" s="136"/>
      <c r="V795" s="130"/>
      <c r="W795" s="130"/>
      <c r="X795" s="137"/>
      <c r="Y795" s="130"/>
      <c r="Z795" s="130"/>
      <c r="AA795" s="130"/>
      <c r="AB795" s="130"/>
      <c r="AC795" s="130" t="str">
        <f>IF(基本情報登録!$D$10="","",IF(基本情報登録!$D$10='登録データ（男）'!F795,1,0))</f>
        <v/>
      </c>
      <c r="AD795" s="130"/>
    </row>
    <row r="796" spans="1:30" ht="13.5">
      <c r="A796" s="189">
        <v>794</v>
      </c>
      <c r="B796" s="189" t="s">
        <v>2853</v>
      </c>
      <c r="C796" s="189" t="s">
        <v>2854</v>
      </c>
      <c r="D796" s="189" t="s">
        <v>349</v>
      </c>
      <c r="E796" s="189">
        <v>46</v>
      </c>
      <c r="F796" s="189" t="s">
        <v>38</v>
      </c>
      <c r="G796" s="189" t="s">
        <v>350</v>
      </c>
      <c r="H796" s="189" t="s">
        <v>2855</v>
      </c>
      <c r="I796" s="189" t="s">
        <v>5212</v>
      </c>
      <c r="J796" s="189" t="s">
        <v>5213</v>
      </c>
      <c r="K796" s="189" t="s">
        <v>2004</v>
      </c>
      <c r="L796" s="189" t="s">
        <v>2005</v>
      </c>
      <c r="M796" s="130"/>
      <c r="N796" s="130"/>
      <c r="O796" s="157"/>
      <c r="P796" s="130"/>
      <c r="Q796" s="130"/>
      <c r="R796" s="130"/>
      <c r="S796" s="136"/>
      <c r="T796" s="137"/>
      <c r="U796" s="136"/>
      <c r="V796" s="130"/>
      <c r="W796" s="130"/>
      <c r="X796" s="137"/>
      <c r="Y796" s="130"/>
      <c r="Z796" s="130"/>
      <c r="AA796" s="130"/>
      <c r="AB796" s="130"/>
      <c r="AC796" s="130" t="str">
        <f>IF(基本情報登録!$D$10="","",IF(基本情報登録!$D$10='登録データ（男）'!F796,1,0))</f>
        <v/>
      </c>
      <c r="AD796" s="130"/>
    </row>
    <row r="797" spans="1:30" ht="13.5">
      <c r="A797" s="189">
        <v>795</v>
      </c>
      <c r="B797" s="189" t="s">
        <v>3556</v>
      </c>
      <c r="C797" s="189" t="s">
        <v>3557</v>
      </c>
      <c r="D797" s="189" t="s">
        <v>349</v>
      </c>
      <c r="E797" s="189">
        <v>46</v>
      </c>
      <c r="F797" s="189" t="s">
        <v>38</v>
      </c>
      <c r="G797" s="189" t="s">
        <v>435</v>
      </c>
      <c r="H797" s="189" t="s">
        <v>4147</v>
      </c>
      <c r="I797" s="189" t="s">
        <v>5214</v>
      </c>
      <c r="J797" s="189" t="s">
        <v>4480</v>
      </c>
      <c r="K797" s="189" t="s">
        <v>2004</v>
      </c>
      <c r="L797" s="189" t="s">
        <v>2005</v>
      </c>
      <c r="M797" s="130"/>
      <c r="N797" s="130"/>
      <c r="O797" s="157"/>
      <c r="P797" s="130"/>
      <c r="Q797" s="130"/>
      <c r="R797" s="130"/>
      <c r="S797" s="136"/>
      <c r="T797" s="137"/>
      <c r="U797" s="136"/>
      <c r="V797" s="130"/>
      <c r="W797" s="130"/>
      <c r="X797" s="137"/>
      <c r="Y797" s="130"/>
      <c r="Z797" s="130"/>
      <c r="AA797" s="130"/>
      <c r="AB797" s="130"/>
      <c r="AC797" s="130" t="str">
        <f>IF(基本情報登録!$D$10="","",IF(基本情報登録!$D$10='登録データ（男）'!F797,1,0))</f>
        <v/>
      </c>
      <c r="AD797" s="130"/>
    </row>
    <row r="798" spans="1:30" ht="13.5">
      <c r="A798" s="189">
        <v>796</v>
      </c>
      <c r="B798" s="189" t="s">
        <v>2354</v>
      </c>
      <c r="C798" s="189" t="s">
        <v>2355</v>
      </c>
      <c r="D798" s="189" t="s">
        <v>349</v>
      </c>
      <c r="E798" s="189">
        <v>46</v>
      </c>
      <c r="F798" s="189" t="s">
        <v>69</v>
      </c>
      <c r="G798" s="189" t="s">
        <v>367</v>
      </c>
      <c r="H798" s="189" t="s">
        <v>4148</v>
      </c>
      <c r="I798" s="189" t="s">
        <v>5215</v>
      </c>
      <c r="J798" s="189" t="s">
        <v>4442</v>
      </c>
      <c r="K798" s="189" t="s">
        <v>2004</v>
      </c>
      <c r="L798" s="189" t="s">
        <v>2005</v>
      </c>
      <c r="M798" s="130"/>
      <c r="N798" s="130"/>
      <c r="O798" s="157"/>
      <c r="P798" s="130"/>
      <c r="Q798" s="130"/>
      <c r="R798" s="130"/>
      <c r="S798" s="136"/>
      <c r="T798" s="137"/>
      <c r="U798" s="136"/>
      <c r="V798" s="130"/>
      <c r="W798" s="130"/>
      <c r="X798" s="137"/>
      <c r="Y798" s="130"/>
      <c r="Z798" s="130"/>
      <c r="AA798" s="130"/>
      <c r="AB798" s="130"/>
      <c r="AC798" s="130" t="str">
        <f>IF(基本情報登録!$D$10="","",IF(基本情報登録!$D$10='登録データ（男）'!F798,1,0))</f>
        <v/>
      </c>
      <c r="AD798" s="130"/>
    </row>
    <row r="799" spans="1:30" ht="13.5">
      <c r="A799" s="189">
        <v>797</v>
      </c>
      <c r="B799" s="189" t="s">
        <v>3558</v>
      </c>
      <c r="C799" s="189" t="s">
        <v>3559</v>
      </c>
      <c r="D799" s="189" t="s">
        <v>349</v>
      </c>
      <c r="E799" s="189">
        <v>46</v>
      </c>
      <c r="F799" s="189" t="s">
        <v>69</v>
      </c>
      <c r="G799" s="189" t="s">
        <v>335</v>
      </c>
      <c r="H799" s="189" t="s">
        <v>4149</v>
      </c>
      <c r="I799" s="189" t="s">
        <v>4961</v>
      </c>
      <c r="J799" s="189" t="s">
        <v>4802</v>
      </c>
      <c r="K799" s="189" t="s">
        <v>2004</v>
      </c>
      <c r="L799" s="189" t="s">
        <v>2005</v>
      </c>
      <c r="M799" s="130"/>
      <c r="N799" s="130"/>
      <c r="O799" s="157"/>
      <c r="P799" s="130"/>
      <c r="Q799" s="130"/>
      <c r="R799" s="130"/>
      <c r="S799" s="136"/>
      <c r="T799" s="137"/>
      <c r="U799" s="136"/>
      <c r="V799" s="130"/>
      <c r="W799" s="130"/>
      <c r="X799" s="137"/>
      <c r="Y799" s="130"/>
      <c r="Z799" s="130"/>
      <c r="AA799" s="130"/>
      <c r="AB799" s="130"/>
      <c r="AC799" s="130" t="str">
        <f>IF(基本情報登録!$D$10="","",IF(基本情報登録!$D$10='登録データ（男）'!F799,1,0))</f>
        <v/>
      </c>
      <c r="AD799" s="130"/>
    </row>
    <row r="800" spans="1:30" ht="13.5">
      <c r="A800" s="189">
        <v>798</v>
      </c>
      <c r="B800" s="189" t="s">
        <v>3560</v>
      </c>
      <c r="C800" s="189" t="s">
        <v>3561</v>
      </c>
      <c r="D800" s="189" t="s">
        <v>334</v>
      </c>
      <c r="E800" s="189">
        <v>40</v>
      </c>
      <c r="F800" s="189" t="s">
        <v>50</v>
      </c>
      <c r="G800" s="189" t="s">
        <v>435</v>
      </c>
      <c r="H800" s="189" t="s">
        <v>4150</v>
      </c>
      <c r="I800" s="189" t="s">
        <v>5216</v>
      </c>
      <c r="J800" s="189" t="s">
        <v>4424</v>
      </c>
      <c r="K800" s="189" t="s">
        <v>2004</v>
      </c>
      <c r="L800" s="189" t="s">
        <v>2005</v>
      </c>
      <c r="M800" s="130"/>
      <c r="N800" s="130"/>
      <c r="O800" s="157"/>
      <c r="P800" s="130"/>
      <c r="Q800" s="130"/>
      <c r="R800" s="130"/>
      <c r="S800" s="136"/>
      <c r="T800" s="137"/>
      <c r="U800" s="136"/>
      <c r="V800" s="130"/>
      <c r="W800" s="130"/>
      <c r="X800" s="137"/>
      <c r="Y800" s="130"/>
      <c r="Z800" s="130"/>
      <c r="AA800" s="130"/>
      <c r="AB800" s="130"/>
      <c r="AC800" s="130" t="str">
        <f>IF(基本情報登録!$D$10="","",IF(基本情報登録!$D$10='登録データ（男）'!F800,1,0))</f>
        <v/>
      </c>
      <c r="AD800" s="130"/>
    </row>
    <row r="801" spans="1:30" ht="13.5">
      <c r="A801" s="189">
        <v>799</v>
      </c>
      <c r="B801" s="189" t="s">
        <v>3562</v>
      </c>
      <c r="C801" s="189" t="s">
        <v>3563</v>
      </c>
      <c r="D801" s="189" t="s">
        <v>721</v>
      </c>
      <c r="E801" s="189">
        <v>47</v>
      </c>
      <c r="F801" s="189" t="s">
        <v>65</v>
      </c>
      <c r="G801" s="189" t="s">
        <v>435</v>
      </c>
      <c r="H801" s="189" t="s">
        <v>4151</v>
      </c>
      <c r="I801" s="189" t="s">
        <v>4346</v>
      </c>
      <c r="J801" s="189" t="s">
        <v>4880</v>
      </c>
      <c r="K801" s="189" t="s">
        <v>2004</v>
      </c>
      <c r="L801" s="189" t="s">
        <v>2005</v>
      </c>
      <c r="M801" s="130"/>
      <c r="N801" s="130"/>
      <c r="O801" s="157"/>
      <c r="P801" s="130"/>
      <c r="Q801" s="130"/>
      <c r="R801" s="130"/>
      <c r="S801" s="136"/>
      <c r="T801" s="137"/>
      <c r="U801" s="136"/>
      <c r="V801" s="130"/>
      <c r="W801" s="130"/>
      <c r="X801" s="137"/>
      <c r="Y801" s="130"/>
      <c r="Z801" s="130"/>
      <c r="AA801" s="130"/>
      <c r="AB801" s="130"/>
      <c r="AC801" s="130" t="str">
        <f>IF(基本情報登録!$D$10="","",IF(基本情報登録!$D$10='登録データ（男）'!F801,1,0))</f>
        <v/>
      </c>
      <c r="AD801" s="130"/>
    </row>
    <row r="802" spans="1:30" ht="13.5">
      <c r="A802" s="189">
        <v>800</v>
      </c>
      <c r="B802" s="189" t="s">
        <v>3564</v>
      </c>
      <c r="C802" s="189" t="s">
        <v>3565</v>
      </c>
      <c r="D802" s="189" t="s">
        <v>347</v>
      </c>
      <c r="E802" s="189">
        <v>43</v>
      </c>
      <c r="F802" s="189" t="s">
        <v>65</v>
      </c>
      <c r="G802" s="189" t="s">
        <v>435</v>
      </c>
      <c r="H802" s="189" t="s">
        <v>4152</v>
      </c>
      <c r="I802" s="189" t="s">
        <v>4544</v>
      </c>
      <c r="J802" s="189" t="s">
        <v>5217</v>
      </c>
      <c r="K802" s="189" t="s">
        <v>2004</v>
      </c>
      <c r="L802" s="189" t="s">
        <v>2005</v>
      </c>
      <c r="M802" s="130"/>
      <c r="N802" s="130"/>
      <c r="O802" s="157"/>
      <c r="P802" s="130"/>
      <c r="Q802" s="130"/>
      <c r="R802" s="130"/>
      <c r="S802" s="136"/>
      <c r="T802" s="137"/>
      <c r="U802" s="136"/>
      <c r="V802" s="130"/>
      <c r="W802" s="130"/>
      <c r="X802" s="137"/>
      <c r="Y802" s="130"/>
      <c r="Z802" s="130"/>
      <c r="AA802" s="130"/>
      <c r="AB802" s="130"/>
      <c r="AC802" s="130" t="str">
        <f>IF(基本情報登録!$D$10="","",IF(基本情報登録!$D$10='登録データ（男）'!F802,1,0))</f>
        <v/>
      </c>
      <c r="AD802" s="130"/>
    </row>
    <row r="803" spans="1:30" ht="13.5">
      <c r="A803" s="189">
        <v>801</v>
      </c>
      <c r="B803" s="189" t="s">
        <v>3566</v>
      </c>
      <c r="C803" s="189" t="s">
        <v>3567</v>
      </c>
      <c r="D803" s="189" t="s">
        <v>721</v>
      </c>
      <c r="E803" s="189">
        <v>47</v>
      </c>
      <c r="F803" s="189" t="s">
        <v>65</v>
      </c>
      <c r="G803" s="189" t="s">
        <v>435</v>
      </c>
      <c r="H803" s="189" t="s">
        <v>4153</v>
      </c>
      <c r="I803" s="189" t="s">
        <v>5218</v>
      </c>
      <c r="J803" s="189" t="s">
        <v>4368</v>
      </c>
      <c r="K803" s="189" t="s">
        <v>2004</v>
      </c>
      <c r="L803" s="189" t="s">
        <v>2005</v>
      </c>
      <c r="M803" s="130"/>
      <c r="N803" s="130"/>
      <c r="O803" s="157"/>
      <c r="P803" s="130"/>
      <c r="Q803" s="130"/>
      <c r="R803" s="130"/>
      <c r="S803" s="136"/>
      <c r="T803" s="137"/>
      <c r="U803" s="136"/>
      <c r="V803" s="130"/>
      <c r="W803" s="130"/>
      <c r="X803" s="137"/>
      <c r="Y803" s="130"/>
      <c r="Z803" s="130"/>
      <c r="AA803" s="130"/>
      <c r="AB803" s="130"/>
      <c r="AC803" s="130" t="str">
        <f>IF(基本情報登録!$D$10="","",IF(基本情報登録!$D$10='登録データ（男）'!F803,1,0))</f>
        <v/>
      </c>
      <c r="AD803" s="130"/>
    </row>
    <row r="804" spans="1:30" ht="13.5">
      <c r="A804" s="189">
        <v>802</v>
      </c>
      <c r="B804" s="189" t="s">
        <v>3568</v>
      </c>
      <c r="C804" s="189" t="s">
        <v>3569</v>
      </c>
      <c r="D804" s="189" t="s">
        <v>721</v>
      </c>
      <c r="E804" s="189">
        <v>47</v>
      </c>
      <c r="F804" s="189" t="s">
        <v>65</v>
      </c>
      <c r="G804" s="189" t="s">
        <v>435</v>
      </c>
      <c r="H804" s="189" t="s">
        <v>4051</v>
      </c>
      <c r="I804" s="189" t="s">
        <v>4959</v>
      </c>
      <c r="J804" s="189" t="s">
        <v>4428</v>
      </c>
      <c r="K804" s="189" t="s">
        <v>2004</v>
      </c>
      <c r="L804" s="189" t="s">
        <v>2005</v>
      </c>
      <c r="M804" s="130"/>
      <c r="N804" s="130"/>
      <c r="O804" s="157"/>
      <c r="P804" s="130"/>
      <c r="Q804" s="130"/>
      <c r="R804" s="130"/>
      <c r="S804" s="136"/>
      <c r="T804" s="137"/>
      <c r="U804" s="136"/>
      <c r="V804" s="130"/>
      <c r="W804" s="130"/>
      <c r="X804" s="137"/>
      <c r="Y804" s="130"/>
      <c r="Z804" s="130"/>
      <c r="AA804" s="130"/>
      <c r="AB804" s="130"/>
      <c r="AC804" s="130" t="str">
        <f>IF(基本情報登録!$D$10="","",IF(基本情報登録!$D$10='登録データ（男）'!F804,1,0))</f>
        <v/>
      </c>
      <c r="AD804" s="130"/>
    </row>
    <row r="805" spans="1:30" ht="13.5">
      <c r="A805" s="189">
        <v>803</v>
      </c>
      <c r="B805" s="189" t="s">
        <v>3570</v>
      </c>
      <c r="C805" s="189" t="s">
        <v>3571</v>
      </c>
      <c r="D805" s="189" t="s">
        <v>721</v>
      </c>
      <c r="E805" s="189">
        <v>47</v>
      </c>
      <c r="F805" s="189" t="s">
        <v>65</v>
      </c>
      <c r="G805" s="189" t="s">
        <v>435</v>
      </c>
      <c r="H805" s="189" t="s">
        <v>2936</v>
      </c>
      <c r="I805" s="189" t="s">
        <v>5219</v>
      </c>
      <c r="J805" s="189" t="s">
        <v>5220</v>
      </c>
      <c r="K805" s="189" t="s">
        <v>2004</v>
      </c>
      <c r="L805" s="189" t="s">
        <v>2005</v>
      </c>
      <c r="M805" s="130"/>
      <c r="N805" s="130"/>
      <c r="O805" s="157"/>
      <c r="P805" s="130"/>
      <c r="Q805" s="130"/>
      <c r="R805" s="130"/>
      <c r="S805" s="136"/>
      <c r="T805" s="137"/>
      <c r="U805" s="136"/>
      <c r="V805" s="130"/>
      <c r="W805" s="130"/>
      <c r="X805" s="137"/>
      <c r="Y805" s="130"/>
      <c r="Z805" s="130"/>
      <c r="AA805" s="130"/>
      <c r="AB805" s="130"/>
      <c r="AC805" s="130" t="str">
        <f>IF(基本情報登録!$D$10="","",IF(基本情報登録!$D$10='登録データ（男）'!F805,1,0))</f>
        <v/>
      </c>
      <c r="AD805" s="130"/>
    </row>
    <row r="806" spans="1:30" ht="13.5">
      <c r="A806" s="189">
        <v>804</v>
      </c>
      <c r="B806" s="189" t="s">
        <v>1966</v>
      </c>
      <c r="C806" s="189" t="s">
        <v>1967</v>
      </c>
      <c r="D806" s="189" t="s">
        <v>721</v>
      </c>
      <c r="E806" s="189">
        <v>47</v>
      </c>
      <c r="F806" s="189" t="s">
        <v>65</v>
      </c>
      <c r="G806" s="189" t="s">
        <v>335</v>
      </c>
      <c r="H806" s="189" t="s">
        <v>1227</v>
      </c>
      <c r="I806" s="189" t="s">
        <v>5221</v>
      </c>
      <c r="J806" s="189" t="s">
        <v>4606</v>
      </c>
      <c r="K806" s="189" t="s">
        <v>2004</v>
      </c>
      <c r="L806" s="189" t="s">
        <v>2005</v>
      </c>
      <c r="M806" s="130"/>
      <c r="N806" s="130"/>
      <c r="O806" s="157"/>
      <c r="P806" s="130"/>
      <c r="Q806" s="130"/>
      <c r="R806" s="130"/>
      <c r="S806" s="136"/>
      <c r="T806" s="137"/>
      <c r="U806" s="136"/>
      <c r="V806" s="130"/>
      <c r="W806" s="130"/>
      <c r="X806" s="137"/>
      <c r="Y806" s="130"/>
      <c r="Z806" s="130"/>
      <c r="AA806" s="130"/>
      <c r="AB806" s="130"/>
      <c r="AC806" s="130" t="str">
        <f>IF(基本情報登録!$D$10="","",IF(基本情報登録!$D$10='登録データ（男）'!F806,1,0))</f>
        <v/>
      </c>
      <c r="AD806" s="130"/>
    </row>
    <row r="807" spans="1:30" ht="13.5">
      <c r="A807" s="189">
        <v>805</v>
      </c>
      <c r="B807" s="189" t="s">
        <v>3572</v>
      </c>
      <c r="C807" s="189" t="s">
        <v>369</v>
      </c>
      <c r="D807" s="189" t="s">
        <v>338</v>
      </c>
      <c r="E807" s="189">
        <v>44</v>
      </c>
      <c r="F807" s="189" t="s">
        <v>4004</v>
      </c>
      <c r="G807" s="189" t="s">
        <v>335</v>
      </c>
      <c r="H807" s="189" t="s">
        <v>4138</v>
      </c>
      <c r="I807" s="189" t="s">
        <v>5222</v>
      </c>
      <c r="J807" s="189" t="s">
        <v>4732</v>
      </c>
      <c r="K807" s="189" t="s">
        <v>2004</v>
      </c>
      <c r="L807" s="189" t="s">
        <v>2005</v>
      </c>
      <c r="M807" s="130"/>
      <c r="N807" s="130"/>
      <c r="O807" s="157"/>
      <c r="P807" s="130"/>
      <c r="Q807" s="130"/>
      <c r="R807" s="130"/>
      <c r="S807" s="136"/>
      <c r="T807" s="137"/>
      <c r="U807" s="136"/>
      <c r="V807" s="130"/>
      <c r="W807" s="130"/>
      <c r="X807" s="137"/>
      <c r="Y807" s="130"/>
      <c r="Z807" s="130"/>
      <c r="AA807" s="130"/>
      <c r="AB807" s="130"/>
      <c r="AC807" s="130" t="str">
        <f>IF(基本情報登録!$D$10="","",IF(基本情報登録!$D$10='登録データ（男）'!F807,1,0))</f>
        <v/>
      </c>
      <c r="AD807" s="130"/>
    </row>
    <row r="808" spans="1:30" ht="13.5">
      <c r="A808" s="189">
        <v>806</v>
      </c>
      <c r="B808" s="189" t="s">
        <v>3573</v>
      </c>
      <c r="C808" s="189" t="s">
        <v>3574</v>
      </c>
      <c r="D808" s="189" t="s">
        <v>334</v>
      </c>
      <c r="E808" s="189">
        <v>40</v>
      </c>
      <c r="F808" s="189" t="s">
        <v>55</v>
      </c>
      <c r="G808" s="189" t="s">
        <v>435</v>
      </c>
      <c r="H808" s="189" t="s">
        <v>4154</v>
      </c>
      <c r="I808" s="189" t="s">
        <v>5223</v>
      </c>
      <c r="J808" s="189" t="s">
        <v>4653</v>
      </c>
      <c r="K808" s="189" t="s">
        <v>2004</v>
      </c>
      <c r="L808" s="189" t="s">
        <v>2005</v>
      </c>
      <c r="M808" s="130"/>
      <c r="N808" s="130"/>
      <c r="O808" s="157"/>
      <c r="P808" s="130"/>
      <c r="Q808" s="130"/>
      <c r="R808" s="130"/>
      <c r="S808" s="136"/>
      <c r="T808" s="137"/>
      <c r="U808" s="136"/>
      <c r="V808" s="130"/>
      <c r="W808" s="130"/>
      <c r="X808" s="137"/>
      <c r="Y808" s="130"/>
      <c r="Z808" s="130"/>
      <c r="AA808" s="130"/>
      <c r="AB808" s="130"/>
      <c r="AC808" s="130" t="str">
        <f>IF(基本情報登録!$D$10="","",IF(基本情報登録!$D$10='登録データ（男）'!F808,1,0))</f>
        <v/>
      </c>
      <c r="AD808" s="130"/>
    </row>
    <row r="809" spans="1:30" ht="13.5">
      <c r="A809" s="189">
        <v>807</v>
      </c>
      <c r="B809" s="189" t="s">
        <v>3575</v>
      </c>
      <c r="C809" s="189" t="s">
        <v>3576</v>
      </c>
      <c r="D809" s="189" t="s">
        <v>334</v>
      </c>
      <c r="E809" s="189">
        <v>40</v>
      </c>
      <c r="F809" s="189" t="s">
        <v>4005</v>
      </c>
      <c r="G809" s="189" t="s">
        <v>335</v>
      </c>
      <c r="H809" s="189" t="s">
        <v>4149</v>
      </c>
      <c r="I809" s="189" t="s">
        <v>5224</v>
      </c>
      <c r="J809" s="189" t="s">
        <v>4515</v>
      </c>
      <c r="K809" s="189" t="s">
        <v>2004</v>
      </c>
      <c r="L809" s="189" t="s">
        <v>2005</v>
      </c>
      <c r="M809" s="130"/>
      <c r="N809" s="130"/>
      <c r="O809" s="157"/>
      <c r="P809" s="130"/>
      <c r="Q809" s="130"/>
      <c r="R809" s="130"/>
      <c r="S809" s="136"/>
      <c r="T809" s="137"/>
      <c r="U809" s="136"/>
      <c r="V809" s="130"/>
      <c r="W809" s="130"/>
      <c r="X809" s="137"/>
      <c r="Y809" s="130"/>
      <c r="Z809" s="130"/>
      <c r="AA809" s="130"/>
      <c r="AB809" s="130"/>
      <c r="AC809" s="130" t="str">
        <f>IF(基本情報登録!$D$10="","",IF(基本情報登録!$D$10='登録データ（男）'!F809,1,0))</f>
        <v/>
      </c>
      <c r="AD809" s="130"/>
    </row>
    <row r="810" spans="1:30" ht="13.5">
      <c r="A810" s="189">
        <v>808</v>
      </c>
      <c r="B810" s="189" t="s">
        <v>3577</v>
      </c>
      <c r="C810" s="189" t="s">
        <v>3578</v>
      </c>
      <c r="D810" s="189" t="s">
        <v>338</v>
      </c>
      <c r="E810" s="189">
        <v>44</v>
      </c>
      <c r="F810" s="189" t="s">
        <v>4005</v>
      </c>
      <c r="G810" s="189" t="s">
        <v>335</v>
      </c>
      <c r="H810" s="189" t="s">
        <v>4130</v>
      </c>
      <c r="I810" s="189" t="s">
        <v>5011</v>
      </c>
      <c r="J810" s="189" t="s">
        <v>4462</v>
      </c>
      <c r="K810" s="189" t="s">
        <v>2004</v>
      </c>
      <c r="L810" s="189" t="s">
        <v>2005</v>
      </c>
      <c r="M810" s="130"/>
      <c r="N810" s="130"/>
      <c r="O810" s="157"/>
      <c r="P810" s="130"/>
      <c r="Q810" s="130"/>
      <c r="R810" s="130"/>
      <c r="S810" s="136"/>
      <c r="T810" s="137"/>
      <c r="U810" s="136"/>
      <c r="V810" s="130"/>
      <c r="W810" s="130"/>
      <c r="X810" s="137"/>
      <c r="Y810" s="130"/>
      <c r="Z810" s="130"/>
      <c r="AA810" s="130"/>
      <c r="AB810" s="130"/>
      <c r="AC810" s="130" t="str">
        <f>IF(基本情報登録!$D$10="","",IF(基本情報登録!$D$10='登録データ（男）'!F810,1,0))</f>
        <v/>
      </c>
      <c r="AD810" s="130"/>
    </row>
    <row r="811" spans="1:30" ht="13.5">
      <c r="A811" s="189">
        <v>809</v>
      </c>
      <c r="B811" s="189" t="s">
        <v>930</v>
      </c>
      <c r="C811" s="189" t="s">
        <v>931</v>
      </c>
      <c r="D811" s="189" t="s">
        <v>334</v>
      </c>
      <c r="E811" s="189">
        <v>40</v>
      </c>
      <c r="F811" s="189" t="s">
        <v>17</v>
      </c>
      <c r="G811" s="189" t="s">
        <v>335</v>
      </c>
      <c r="H811" s="189" t="s">
        <v>932</v>
      </c>
      <c r="I811" s="189" t="s">
        <v>4487</v>
      </c>
      <c r="J811" s="189" t="s">
        <v>4299</v>
      </c>
      <c r="K811" s="189" t="s">
        <v>2004</v>
      </c>
      <c r="L811" s="189" t="s">
        <v>2005</v>
      </c>
      <c r="M811" s="130"/>
      <c r="N811" s="130"/>
      <c r="O811" s="157"/>
      <c r="P811" s="130"/>
      <c r="Q811" s="130"/>
      <c r="R811" s="130"/>
      <c r="S811" s="136"/>
      <c r="T811" s="137"/>
      <c r="U811" s="136"/>
      <c r="V811" s="130"/>
      <c r="W811" s="130"/>
      <c r="X811" s="137"/>
      <c r="Y811" s="130"/>
      <c r="Z811" s="130"/>
      <c r="AA811" s="130"/>
      <c r="AB811" s="130"/>
      <c r="AC811" s="130" t="str">
        <f>IF(基本情報登録!$D$10="","",IF(基本情報登録!$D$10='登録データ（男）'!F811,1,0))</f>
        <v/>
      </c>
      <c r="AD811" s="130"/>
    </row>
    <row r="812" spans="1:30" ht="13.5">
      <c r="A812" s="189">
        <v>810</v>
      </c>
      <c r="B812" s="189" t="s">
        <v>934</v>
      </c>
      <c r="C812" s="189" t="s">
        <v>935</v>
      </c>
      <c r="D812" s="189" t="s">
        <v>489</v>
      </c>
      <c r="E812" s="189">
        <v>33</v>
      </c>
      <c r="F812" s="189" t="s">
        <v>17</v>
      </c>
      <c r="G812" s="189" t="s">
        <v>335</v>
      </c>
      <c r="H812" s="189" t="s">
        <v>936</v>
      </c>
      <c r="I812" s="189" t="s">
        <v>4662</v>
      </c>
      <c r="J812" s="189" t="s">
        <v>4281</v>
      </c>
      <c r="K812" s="189" t="s">
        <v>2004</v>
      </c>
      <c r="L812" s="189" t="s">
        <v>2005</v>
      </c>
      <c r="M812" s="130"/>
      <c r="N812" s="130"/>
      <c r="O812" s="157"/>
      <c r="P812" s="130"/>
      <c r="Q812" s="130"/>
      <c r="R812" s="130"/>
      <c r="S812" s="136"/>
      <c r="T812" s="137"/>
      <c r="U812" s="136"/>
      <c r="V812" s="130"/>
      <c r="W812" s="130"/>
      <c r="X812" s="137"/>
      <c r="Y812" s="130"/>
      <c r="Z812" s="130"/>
      <c r="AA812" s="130"/>
      <c r="AB812" s="130"/>
      <c r="AC812" s="130" t="str">
        <f>IF(基本情報登録!$D$10="","",IF(基本情報登録!$D$10='登録データ（男）'!F812,1,0))</f>
        <v/>
      </c>
      <c r="AD812" s="130"/>
    </row>
    <row r="813" spans="1:30" ht="13.5">
      <c r="A813" s="189">
        <v>811</v>
      </c>
      <c r="B813" s="189" t="s">
        <v>928</v>
      </c>
      <c r="C813" s="189" t="s">
        <v>929</v>
      </c>
      <c r="D813" s="189" t="s">
        <v>648</v>
      </c>
      <c r="E813" s="189">
        <v>38</v>
      </c>
      <c r="F813" s="189" t="s">
        <v>17</v>
      </c>
      <c r="G813" s="189" t="s">
        <v>335</v>
      </c>
      <c r="H813" s="189" t="s">
        <v>559</v>
      </c>
      <c r="I813" s="189" t="s">
        <v>5225</v>
      </c>
      <c r="J813" s="189" t="s">
        <v>4306</v>
      </c>
      <c r="K813" s="189" t="s">
        <v>2004</v>
      </c>
      <c r="L813" s="189" t="s">
        <v>2005</v>
      </c>
      <c r="M813" s="130"/>
      <c r="N813" s="130"/>
      <c r="O813" s="157"/>
      <c r="P813" s="130"/>
      <c r="Q813" s="130"/>
      <c r="R813" s="130"/>
      <c r="S813" s="136"/>
      <c r="T813" s="137"/>
      <c r="U813" s="136"/>
      <c r="V813" s="130"/>
      <c r="W813" s="130"/>
      <c r="X813" s="137"/>
      <c r="Y813" s="130"/>
      <c r="Z813" s="130"/>
      <c r="AA813" s="130"/>
      <c r="AB813" s="130"/>
      <c r="AC813" s="130" t="str">
        <f>IF(基本情報登録!$D$10="","",IF(基本情報登録!$D$10='登録データ（男）'!F813,1,0))</f>
        <v/>
      </c>
      <c r="AD813" s="130"/>
    </row>
    <row r="814" spans="1:30" ht="13.5">
      <c r="A814" s="189">
        <v>812</v>
      </c>
      <c r="B814" s="189" t="s">
        <v>925</v>
      </c>
      <c r="C814" s="189" t="s">
        <v>926</v>
      </c>
      <c r="D814" s="189" t="s">
        <v>334</v>
      </c>
      <c r="E814" s="189">
        <v>40</v>
      </c>
      <c r="F814" s="189" t="s">
        <v>17</v>
      </c>
      <c r="G814" s="189" t="s">
        <v>335</v>
      </c>
      <c r="H814" s="189" t="s">
        <v>927</v>
      </c>
      <c r="I814" s="189" t="s">
        <v>4441</v>
      </c>
      <c r="J814" s="189" t="s">
        <v>4512</v>
      </c>
      <c r="K814" s="189" t="s">
        <v>2004</v>
      </c>
      <c r="L814" s="189" t="s">
        <v>2005</v>
      </c>
      <c r="M814" s="130"/>
      <c r="N814" s="130"/>
      <c r="O814" s="157"/>
      <c r="P814" s="130"/>
      <c r="Q814" s="130"/>
      <c r="R814" s="130"/>
      <c r="S814" s="136"/>
      <c r="T814" s="137"/>
      <c r="U814" s="136"/>
      <c r="V814" s="130"/>
      <c r="W814" s="130"/>
      <c r="X814" s="137"/>
      <c r="Y814" s="130"/>
      <c r="Z814" s="130"/>
      <c r="AA814" s="130"/>
      <c r="AB814" s="130"/>
      <c r="AC814" s="130" t="str">
        <f>IF(基本情報登録!$D$10="","",IF(基本情報登録!$D$10='登録データ（男）'!F814,1,0))</f>
        <v/>
      </c>
      <c r="AD814" s="130"/>
    </row>
    <row r="815" spans="1:30" ht="13.5">
      <c r="A815" s="189">
        <v>813</v>
      </c>
      <c r="B815" s="189" t="s">
        <v>922</v>
      </c>
      <c r="C815" s="189" t="s">
        <v>923</v>
      </c>
      <c r="D815" s="189" t="s">
        <v>334</v>
      </c>
      <c r="E815" s="189">
        <v>40</v>
      </c>
      <c r="F815" s="189" t="s">
        <v>17</v>
      </c>
      <c r="G815" s="189" t="s">
        <v>335</v>
      </c>
      <c r="H815" s="189" t="s">
        <v>924</v>
      </c>
      <c r="I815" s="189" t="s">
        <v>5226</v>
      </c>
      <c r="J815" s="189" t="s">
        <v>5227</v>
      </c>
      <c r="K815" s="189" t="s">
        <v>2004</v>
      </c>
      <c r="L815" s="189" t="s">
        <v>2005</v>
      </c>
      <c r="M815" s="130"/>
      <c r="N815" s="130"/>
      <c r="O815" s="157"/>
      <c r="P815" s="130"/>
      <c r="Q815" s="130"/>
      <c r="R815" s="130"/>
      <c r="S815" s="136"/>
      <c r="T815" s="137"/>
      <c r="U815" s="136"/>
      <c r="V815" s="130"/>
      <c r="W815" s="130"/>
      <c r="X815" s="137"/>
      <c r="Y815" s="130"/>
      <c r="Z815" s="130"/>
      <c r="AA815" s="130"/>
      <c r="AB815" s="130"/>
      <c r="AC815" s="130" t="str">
        <f>IF(基本情報登録!$D$10="","",IF(基本情報登録!$D$10='登録データ（男）'!F815,1,0))</f>
        <v/>
      </c>
      <c r="AD815" s="130"/>
    </row>
    <row r="816" spans="1:30" ht="13.5">
      <c r="A816" s="189">
        <v>814</v>
      </c>
      <c r="B816" s="189" t="s">
        <v>1481</v>
      </c>
      <c r="C816" s="189" t="s">
        <v>1482</v>
      </c>
      <c r="D816" s="189" t="s">
        <v>374</v>
      </c>
      <c r="E816" s="189">
        <v>45</v>
      </c>
      <c r="F816" s="189" t="s">
        <v>17</v>
      </c>
      <c r="G816" s="189" t="s">
        <v>343</v>
      </c>
      <c r="H816" s="189" t="s">
        <v>788</v>
      </c>
      <c r="I816" s="189" t="s">
        <v>4559</v>
      </c>
      <c r="J816" s="189" t="s">
        <v>4472</v>
      </c>
      <c r="K816" s="189" t="s">
        <v>2004</v>
      </c>
      <c r="L816" s="189" t="s">
        <v>2005</v>
      </c>
      <c r="M816" s="130"/>
      <c r="N816" s="130"/>
      <c r="O816" s="157"/>
      <c r="P816" s="130"/>
      <c r="Q816" s="130"/>
      <c r="R816" s="130"/>
      <c r="S816" s="136"/>
      <c r="T816" s="137"/>
      <c r="U816" s="136"/>
      <c r="V816" s="130"/>
      <c r="W816" s="130"/>
      <c r="X816" s="137"/>
      <c r="Y816" s="130"/>
      <c r="Z816" s="130"/>
      <c r="AA816" s="130"/>
      <c r="AB816" s="130"/>
      <c r="AC816" s="130" t="str">
        <f>IF(基本情報登録!$D$10="","",IF(基本情報登録!$D$10='登録データ（男）'!F816,1,0))</f>
        <v/>
      </c>
      <c r="AD816" s="130"/>
    </row>
    <row r="817" spans="1:30" ht="13.5">
      <c r="A817" s="189">
        <v>815</v>
      </c>
      <c r="B817" s="189" t="s">
        <v>1483</v>
      </c>
      <c r="C817" s="189" t="s">
        <v>1484</v>
      </c>
      <c r="D817" s="189" t="s">
        <v>374</v>
      </c>
      <c r="E817" s="189">
        <v>45</v>
      </c>
      <c r="F817" s="189" t="s">
        <v>17</v>
      </c>
      <c r="G817" s="189" t="s">
        <v>343</v>
      </c>
      <c r="H817" s="189" t="s">
        <v>1485</v>
      </c>
      <c r="I817" s="189" t="s">
        <v>5228</v>
      </c>
      <c r="J817" s="189" t="s">
        <v>5229</v>
      </c>
      <c r="K817" s="189" t="s">
        <v>2004</v>
      </c>
      <c r="L817" s="189" t="s">
        <v>2005</v>
      </c>
      <c r="M817" s="130"/>
      <c r="N817" s="130"/>
      <c r="O817" s="157"/>
      <c r="P817" s="130"/>
      <c r="Q817" s="130"/>
      <c r="R817" s="130"/>
      <c r="S817" s="136"/>
      <c r="T817" s="137"/>
      <c r="U817" s="136"/>
      <c r="V817" s="130"/>
      <c r="W817" s="130"/>
      <c r="X817" s="137"/>
      <c r="Y817" s="130"/>
      <c r="Z817" s="130"/>
      <c r="AA817" s="130"/>
      <c r="AB817" s="130"/>
      <c r="AC817" s="130" t="str">
        <f>IF(基本情報登録!$D$10="","",IF(基本情報登録!$D$10='登録データ（男）'!F817,1,0))</f>
        <v/>
      </c>
      <c r="AD817" s="130"/>
    </row>
    <row r="818" spans="1:30" ht="13.5">
      <c r="A818" s="189">
        <v>816</v>
      </c>
      <c r="B818" s="189" t="s">
        <v>2096</v>
      </c>
      <c r="C818" s="189" t="s">
        <v>1479</v>
      </c>
      <c r="D818" s="189" t="s">
        <v>465</v>
      </c>
      <c r="E818" s="189">
        <v>34</v>
      </c>
      <c r="F818" s="189" t="s">
        <v>17</v>
      </c>
      <c r="G818" s="189" t="s">
        <v>343</v>
      </c>
      <c r="H818" s="189" t="s">
        <v>1480</v>
      </c>
      <c r="I818" s="189" t="s">
        <v>4468</v>
      </c>
      <c r="J818" s="189" t="s">
        <v>5230</v>
      </c>
      <c r="K818" s="189" t="s">
        <v>2004</v>
      </c>
      <c r="L818" s="189" t="s">
        <v>2005</v>
      </c>
      <c r="M818" s="130"/>
      <c r="N818" s="130"/>
      <c r="O818" s="157"/>
      <c r="P818" s="130"/>
      <c r="Q818" s="130"/>
      <c r="R818" s="130"/>
      <c r="S818" s="136"/>
      <c r="T818" s="137"/>
      <c r="U818" s="136"/>
      <c r="V818" s="130"/>
      <c r="W818" s="130"/>
      <c r="X818" s="137"/>
      <c r="Y818" s="130"/>
      <c r="Z818" s="130"/>
      <c r="AA818" s="130"/>
      <c r="AB818" s="130"/>
      <c r="AC818" s="130" t="str">
        <f>IF(基本情報登録!$D$10="","",IF(基本情報登録!$D$10='登録データ（男）'!F818,1,0))</f>
        <v/>
      </c>
      <c r="AD818" s="130"/>
    </row>
    <row r="819" spans="1:30" ht="13.5">
      <c r="A819" s="189">
        <v>817</v>
      </c>
      <c r="B819" s="189" t="s">
        <v>1329</v>
      </c>
      <c r="C819" s="189" t="s">
        <v>1330</v>
      </c>
      <c r="D819" s="189" t="s">
        <v>334</v>
      </c>
      <c r="E819" s="189">
        <v>40</v>
      </c>
      <c r="F819" s="189" t="s">
        <v>17</v>
      </c>
      <c r="G819" s="189" t="s">
        <v>343</v>
      </c>
      <c r="H819" s="189" t="s">
        <v>1100</v>
      </c>
      <c r="I819" s="189" t="s">
        <v>5231</v>
      </c>
      <c r="J819" s="189" t="s">
        <v>4474</v>
      </c>
      <c r="K819" s="189" t="s">
        <v>2004</v>
      </c>
      <c r="L819" s="189" t="s">
        <v>2005</v>
      </c>
      <c r="M819" s="130"/>
      <c r="N819" s="130"/>
      <c r="O819" s="157"/>
      <c r="P819" s="130"/>
      <c r="Q819" s="130"/>
      <c r="R819" s="130"/>
      <c r="S819" s="136"/>
      <c r="T819" s="137"/>
      <c r="U819" s="136"/>
      <c r="V819" s="130"/>
      <c r="W819" s="130"/>
      <c r="X819" s="137"/>
      <c r="Y819" s="130"/>
      <c r="Z819" s="130"/>
      <c r="AA819" s="130"/>
      <c r="AB819" s="130"/>
      <c r="AC819" s="130" t="str">
        <f>IF(基本情報登録!$D$10="","",IF(基本情報登録!$D$10='登録データ（男）'!F819,1,0))</f>
        <v/>
      </c>
      <c r="AD819" s="130"/>
    </row>
    <row r="820" spans="1:30" ht="13.5">
      <c r="A820" s="189">
        <v>818</v>
      </c>
      <c r="B820" s="189" t="s">
        <v>2829</v>
      </c>
      <c r="C820" s="189" t="s">
        <v>2830</v>
      </c>
      <c r="D820" s="189" t="s">
        <v>349</v>
      </c>
      <c r="E820" s="189">
        <v>46</v>
      </c>
      <c r="F820" s="189" t="s">
        <v>17</v>
      </c>
      <c r="G820" s="189" t="s">
        <v>350</v>
      </c>
      <c r="H820" s="189" t="s">
        <v>2413</v>
      </c>
      <c r="I820" s="189" t="s">
        <v>5232</v>
      </c>
      <c r="J820" s="189" t="s">
        <v>5233</v>
      </c>
      <c r="K820" s="189" t="s">
        <v>2004</v>
      </c>
      <c r="L820" s="189" t="s">
        <v>2005</v>
      </c>
      <c r="M820" s="130"/>
      <c r="N820" s="130"/>
      <c r="O820" s="157"/>
      <c r="P820" s="130"/>
      <c r="Q820" s="130"/>
      <c r="R820" s="130"/>
      <c r="S820" s="136"/>
      <c r="T820" s="137"/>
      <c r="U820" s="136"/>
      <c r="V820" s="130"/>
      <c r="W820" s="130"/>
      <c r="X820" s="137"/>
      <c r="Y820" s="130"/>
      <c r="Z820" s="130"/>
      <c r="AA820" s="130"/>
      <c r="AB820" s="130"/>
      <c r="AC820" s="130" t="str">
        <f>IF(基本情報登録!$D$10="","",IF(基本情報登録!$D$10='登録データ（男）'!F820,1,0))</f>
        <v/>
      </c>
      <c r="AD820" s="130"/>
    </row>
    <row r="821" spans="1:30" ht="13.5">
      <c r="A821" s="189">
        <v>819</v>
      </c>
      <c r="B821" s="189" t="s">
        <v>2831</v>
      </c>
      <c r="C821" s="189" t="s">
        <v>2832</v>
      </c>
      <c r="D821" s="189" t="s">
        <v>648</v>
      </c>
      <c r="E821" s="189">
        <v>38</v>
      </c>
      <c r="F821" s="189" t="s">
        <v>17</v>
      </c>
      <c r="G821" s="189" t="s">
        <v>350</v>
      </c>
      <c r="H821" s="189" t="s">
        <v>2833</v>
      </c>
      <c r="I821" s="189" t="s">
        <v>5234</v>
      </c>
      <c r="J821" s="189" t="s">
        <v>5235</v>
      </c>
      <c r="K821" s="189" t="s">
        <v>2004</v>
      </c>
      <c r="L821" s="189" t="s">
        <v>2005</v>
      </c>
      <c r="M821" s="130"/>
      <c r="N821" s="130"/>
      <c r="O821" s="157"/>
      <c r="P821" s="130"/>
      <c r="Q821" s="130"/>
      <c r="R821" s="130"/>
      <c r="S821" s="136"/>
      <c r="T821" s="137"/>
      <c r="U821" s="136"/>
      <c r="V821" s="130"/>
      <c r="W821" s="130"/>
      <c r="X821" s="137"/>
      <c r="Y821" s="130"/>
      <c r="Z821" s="130"/>
      <c r="AA821" s="130"/>
      <c r="AB821" s="130"/>
      <c r="AC821" s="130" t="str">
        <f>IF(基本情報登録!$D$10="","",IF(基本情報登録!$D$10='登録データ（男）'!F821,1,0))</f>
        <v/>
      </c>
      <c r="AD821" s="130"/>
    </row>
    <row r="822" spans="1:30" ht="13.5">
      <c r="A822" s="189">
        <v>820</v>
      </c>
      <c r="B822" s="189" t="s">
        <v>2378</v>
      </c>
      <c r="C822" s="189" t="s">
        <v>2379</v>
      </c>
      <c r="D822" s="189" t="s">
        <v>334</v>
      </c>
      <c r="E822" s="189">
        <v>40</v>
      </c>
      <c r="F822" s="189" t="s">
        <v>17</v>
      </c>
      <c r="G822" s="189" t="s">
        <v>350</v>
      </c>
      <c r="H822" s="189" t="s">
        <v>2380</v>
      </c>
      <c r="I822" s="189" t="s">
        <v>4671</v>
      </c>
      <c r="J822" s="189" t="s">
        <v>5229</v>
      </c>
      <c r="K822" s="189" t="s">
        <v>2004</v>
      </c>
      <c r="L822" s="189" t="s">
        <v>2005</v>
      </c>
      <c r="M822" s="130"/>
      <c r="N822" s="130"/>
      <c r="O822" s="157"/>
      <c r="P822" s="130"/>
      <c r="Q822" s="130"/>
      <c r="R822" s="130"/>
      <c r="S822" s="136"/>
      <c r="T822" s="137"/>
      <c r="U822" s="136"/>
      <c r="V822" s="130"/>
      <c r="W822" s="130"/>
      <c r="X822" s="137"/>
      <c r="Y822" s="130"/>
      <c r="Z822" s="130"/>
      <c r="AA822" s="130"/>
      <c r="AB822" s="130"/>
      <c r="AC822" s="130" t="str">
        <f>IF(基本情報登録!$D$10="","",IF(基本情報登録!$D$10='登録データ（男）'!F822,1,0))</f>
        <v/>
      </c>
      <c r="AD822" s="130"/>
    </row>
    <row r="823" spans="1:30" ht="13.5">
      <c r="A823" s="189">
        <v>821</v>
      </c>
      <c r="B823" s="189" t="s">
        <v>3579</v>
      </c>
      <c r="C823" s="189" t="s">
        <v>3580</v>
      </c>
      <c r="D823" s="189" t="s">
        <v>594</v>
      </c>
      <c r="E823" s="189">
        <v>28</v>
      </c>
      <c r="F823" s="189" t="s">
        <v>17</v>
      </c>
      <c r="G823" s="189" t="s">
        <v>350</v>
      </c>
      <c r="H823" s="189" t="s">
        <v>4155</v>
      </c>
      <c r="I823" s="189" t="s">
        <v>5190</v>
      </c>
      <c r="J823" s="189" t="s">
        <v>5236</v>
      </c>
      <c r="K823" s="189" t="s">
        <v>2004</v>
      </c>
      <c r="L823" s="189" t="s">
        <v>2005</v>
      </c>
      <c r="M823" s="130"/>
      <c r="N823" s="130"/>
      <c r="O823" s="157"/>
      <c r="P823" s="130"/>
      <c r="Q823" s="130"/>
      <c r="R823" s="130"/>
      <c r="S823" s="136"/>
      <c r="T823" s="137"/>
      <c r="U823" s="136"/>
      <c r="V823" s="130"/>
      <c r="W823" s="130"/>
      <c r="X823" s="137"/>
      <c r="Y823" s="130"/>
      <c r="Z823" s="130"/>
      <c r="AA823" s="130"/>
      <c r="AB823" s="130"/>
      <c r="AC823" s="130" t="str">
        <f>IF(基本情報登録!$D$10="","",IF(基本情報登録!$D$10='登録データ（男）'!F823,1,0))</f>
        <v/>
      </c>
      <c r="AD823" s="130"/>
    </row>
    <row r="824" spans="1:30" ht="13.5">
      <c r="A824" s="189">
        <v>822</v>
      </c>
      <c r="B824" s="189" t="s">
        <v>3581</v>
      </c>
      <c r="C824" s="189" t="s">
        <v>3582</v>
      </c>
      <c r="D824" s="189" t="s">
        <v>334</v>
      </c>
      <c r="E824" s="189">
        <v>40</v>
      </c>
      <c r="F824" s="189" t="s">
        <v>17</v>
      </c>
      <c r="G824" s="189" t="s">
        <v>350</v>
      </c>
      <c r="H824" s="189" t="s">
        <v>2819</v>
      </c>
      <c r="I824" s="189" t="s">
        <v>5237</v>
      </c>
      <c r="J824" s="189" t="s">
        <v>4914</v>
      </c>
      <c r="K824" s="189" t="s">
        <v>2004</v>
      </c>
      <c r="L824" s="189" t="s">
        <v>2005</v>
      </c>
      <c r="M824" s="130"/>
      <c r="N824" s="130"/>
      <c r="O824" s="157"/>
      <c r="P824" s="130"/>
      <c r="Q824" s="130"/>
      <c r="R824" s="130"/>
      <c r="S824" s="136"/>
      <c r="T824" s="137"/>
      <c r="U824" s="136"/>
      <c r="V824" s="130"/>
      <c r="W824" s="130"/>
      <c r="X824" s="137"/>
      <c r="Y824" s="130"/>
      <c r="Z824" s="130"/>
      <c r="AA824" s="130"/>
      <c r="AB824" s="130"/>
      <c r="AC824" s="130" t="str">
        <f>IF(基本情報登録!$D$10="","",IF(基本情報登録!$D$10='登録データ（男）'!F824,1,0))</f>
        <v/>
      </c>
      <c r="AD824" s="130"/>
    </row>
    <row r="825" spans="1:30" ht="13.5">
      <c r="A825" s="189">
        <v>823</v>
      </c>
      <c r="B825" s="189" t="s">
        <v>3583</v>
      </c>
      <c r="C825" s="189" t="s">
        <v>3584</v>
      </c>
      <c r="D825" s="189" t="s">
        <v>594</v>
      </c>
      <c r="E825" s="189">
        <v>28</v>
      </c>
      <c r="F825" s="189" t="s">
        <v>17</v>
      </c>
      <c r="G825" s="189" t="s">
        <v>350</v>
      </c>
      <c r="H825" s="189" t="s">
        <v>2680</v>
      </c>
      <c r="I825" s="189" t="s">
        <v>5238</v>
      </c>
      <c r="J825" s="189" t="s">
        <v>5239</v>
      </c>
      <c r="K825" s="189" t="s">
        <v>2004</v>
      </c>
      <c r="L825" s="189" t="s">
        <v>2005</v>
      </c>
      <c r="M825" s="130"/>
      <c r="N825" s="130"/>
      <c r="O825" s="157"/>
      <c r="P825" s="130"/>
      <c r="Q825" s="130"/>
      <c r="R825" s="130"/>
      <c r="S825" s="136"/>
      <c r="T825" s="137"/>
      <c r="U825" s="136"/>
      <c r="V825" s="130"/>
      <c r="W825" s="130"/>
      <c r="X825" s="137"/>
      <c r="Y825" s="130"/>
      <c r="Z825" s="130"/>
      <c r="AA825" s="130"/>
      <c r="AB825" s="130"/>
      <c r="AC825" s="130" t="str">
        <f>IF(基本情報登録!$D$10="","",IF(基本情報登録!$D$10='登録データ（男）'!F825,1,0))</f>
        <v/>
      </c>
      <c r="AD825" s="130"/>
    </row>
    <row r="826" spans="1:30" ht="13.5">
      <c r="A826" s="189">
        <v>824</v>
      </c>
      <c r="B826" s="189" t="s">
        <v>3585</v>
      </c>
      <c r="C826" s="189" t="s">
        <v>3586</v>
      </c>
      <c r="D826" s="189" t="s">
        <v>334</v>
      </c>
      <c r="E826" s="189">
        <v>40</v>
      </c>
      <c r="F826" s="189" t="s">
        <v>17</v>
      </c>
      <c r="G826" s="189" t="s">
        <v>386</v>
      </c>
      <c r="H826" s="189" t="s">
        <v>4156</v>
      </c>
      <c r="I826" s="189" t="s">
        <v>5240</v>
      </c>
      <c r="J826" s="189" t="s">
        <v>4326</v>
      </c>
      <c r="K826" s="189" t="s">
        <v>2004</v>
      </c>
      <c r="L826" s="189" t="s">
        <v>2005</v>
      </c>
      <c r="M826" s="130"/>
      <c r="N826" s="130"/>
      <c r="O826" s="157"/>
      <c r="P826" s="130"/>
      <c r="Q826" s="130"/>
      <c r="R826" s="130"/>
      <c r="S826" s="136"/>
      <c r="T826" s="137"/>
      <c r="U826" s="136"/>
      <c r="V826" s="130"/>
      <c r="W826" s="130"/>
      <c r="X826" s="137"/>
      <c r="Y826" s="130"/>
      <c r="Z826" s="130"/>
      <c r="AA826" s="130"/>
      <c r="AB826" s="130"/>
      <c r="AC826" s="130" t="str">
        <f>IF(基本情報登録!$D$10="","",IF(基本情報登録!$D$10='登録データ（男）'!F826,1,0))</f>
        <v/>
      </c>
      <c r="AD826" s="130"/>
    </row>
    <row r="827" spans="1:30" ht="13.5">
      <c r="A827" s="189">
        <v>825</v>
      </c>
      <c r="B827" s="189" t="s">
        <v>3587</v>
      </c>
      <c r="C827" s="189" t="s">
        <v>3588</v>
      </c>
      <c r="D827" s="189" t="s">
        <v>339</v>
      </c>
      <c r="E827" s="189">
        <v>35</v>
      </c>
      <c r="F827" s="189" t="s">
        <v>17</v>
      </c>
      <c r="G827" s="189" t="s">
        <v>435</v>
      </c>
      <c r="H827" s="189" t="s">
        <v>4108</v>
      </c>
      <c r="I827" s="189" t="s">
        <v>5190</v>
      </c>
      <c r="J827" s="189" t="s">
        <v>5241</v>
      </c>
      <c r="K827" s="189" t="s">
        <v>2004</v>
      </c>
      <c r="L827" s="189" t="s">
        <v>2005</v>
      </c>
      <c r="M827" s="130"/>
      <c r="N827" s="130"/>
      <c r="O827" s="157"/>
      <c r="P827" s="130"/>
      <c r="Q827" s="130"/>
      <c r="R827" s="130"/>
      <c r="S827" s="136"/>
      <c r="T827" s="137"/>
      <c r="U827" s="136"/>
      <c r="V827" s="130"/>
      <c r="W827" s="130"/>
      <c r="X827" s="137"/>
      <c r="Y827" s="130"/>
      <c r="Z827" s="130"/>
      <c r="AA827" s="130"/>
      <c r="AB827" s="130"/>
      <c r="AC827" s="130" t="str">
        <f>IF(基本情報登録!$D$10="","",IF(基本情報登録!$D$10='登録データ（男）'!F827,1,0))</f>
        <v/>
      </c>
      <c r="AD827" s="130"/>
    </row>
    <row r="828" spans="1:30" ht="13.5">
      <c r="A828" s="189">
        <v>826</v>
      </c>
      <c r="B828" s="189" t="s">
        <v>3589</v>
      </c>
      <c r="C828" s="189" t="s">
        <v>3590</v>
      </c>
      <c r="D828" s="189" t="s">
        <v>489</v>
      </c>
      <c r="E828" s="189">
        <v>33</v>
      </c>
      <c r="F828" s="189" t="s">
        <v>17</v>
      </c>
      <c r="G828" s="189" t="s">
        <v>435</v>
      </c>
      <c r="H828" s="189" t="s">
        <v>4157</v>
      </c>
      <c r="I828" s="189" t="s">
        <v>5242</v>
      </c>
      <c r="J828" s="189" t="s">
        <v>4933</v>
      </c>
      <c r="K828" s="189" t="s">
        <v>2004</v>
      </c>
      <c r="L828" s="189" t="s">
        <v>2005</v>
      </c>
      <c r="M828" s="130"/>
      <c r="N828" s="130"/>
      <c r="O828" s="157"/>
      <c r="P828" s="130"/>
      <c r="Q828" s="130"/>
      <c r="R828" s="130"/>
      <c r="S828" s="136"/>
      <c r="T828" s="137"/>
      <c r="U828" s="136"/>
      <c r="V828" s="130"/>
      <c r="W828" s="130"/>
      <c r="X828" s="137"/>
      <c r="Y828" s="130"/>
      <c r="Z828" s="130"/>
      <c r="AA828" s="130"/>
      <c r="AB828" s="130"/>
      <c r="AC828" s="130" t="str">
        <f>IF(基本情報登録!$D$10="","",IF(基本情報登録!$D$10='登録データ（男）'!F828,1,0))</f>
        <v/>
      </c>
      <c r="AD828" s="130"/>
    </row>
    <row r="829" spans="1:30" ht="13.5">
      <c r="A829" s="189">
        <v>827</v>
      </c>
      <c r="B829" s="189" t="s">
        <v>3591</v>
      </c>
      <c r="C829" s="189" t="s">
        <v>3592</v>
      </c>
      <c r="D829" s="189" t="s">
        <v>653</v>
      </c>
      <c r="E829" s="189">
        <v>37</v>
      </c>
      <c r="F829" s="189" t="s">
        <v>17</v>
      </c>
      <c r="G829" s="189" t="s">
        <v>435</v>
      </c>
      <c r="H829" s="189" t="s">
        <v>4158</v>
      </c>
      <c r="I829" s="189" t="s">
        <v>5243</v>
      </c>
      <c r="J829" s="189" t="s">
        <v>4525</v>
      </c>
      <c r="K829" s="189" t="s">
        <v>2004</v>
      </c>
      <c r="L829" s="189" t="s">
        <v>2005</v>
      </c>
      <c r="M829" s="130"/>
      <c r="N829" s="130"/>
      <c r="O829" s="157"/>
      <c r="P829" s="130"/>
      <c r="Q829" s="130"/>
      <c r="R829" s="130"/>
      <c r="S829" s="136"/>
      <c r="T829" s="137"/>
      <c r="U829" s="136"/>
      <c r="V829" s="130"/>
      <c r="W829" s="130"/>
      <c r="X829" s="137"/>
      <c r="Y829" s="130"/>
      <c r="Z829" s="130"/>
      <c r="AA829" s="130"/>
      <c r="AB829" s="130"/>
      <c r="AC829" s="130" t="str">
        <f>IF(基本情報登録!$D$10="","",IF(基本情報登録!$D$10='登録データ（男）'!F829,1,0))</f>
        <v/>
      </c>
      <c r="AD829" s="130"/>
    </row>
    <row r="830" spans="1:30" ht="13.5">
      <c r="A830" s="189">
        <v>828</v>
      </c>
      <c r="B830" s="189" t="s">
        <v>3593</v>
      </c>
      <c r="C830" s="189" t="s">
        <v>3594</v>
      </c>
      <c r="D830" s="189" t="s">
        <v>334</v>
      </c>
      <c r="E830" s="189">
        <v>40</v>
      </c>
      <c r="F830" s="189" t="s">
        <v>17</v>
      </c>
      <c r="G830" s="189" t="s">
        <v>435</v>
      </c>
      <c r="H830" s="189" t="s">
        <v>4052</v>
      </c>
      <c r="I830" s="189" t="s">
        <v>5244</v>
      </c>
      <c r="J830" s="189" t="s">
        <v>5025</v>
      </c>
      <c r="K830" s="189" t="s">
        <v>2004</v>
      </c>
      <c r="L830" s="189" t="s">
        <v>2005</v>
      </c>
      <c r="M830" s="130"/>
      <c r="N830" s="130"/>
      <c r="O830" s="157"/>
      <c r="P830" s="130"/>
      <c r="Q830" s="130"/>
      <c r="R830" s="130"/>
      <c r="S830" s="136"/>
      <c r="T830" s="137"/>
      <c r="U830" s="136"/>
      <c r="V830" s="130"/>
      <c r="W830" s="130"/>
      <c r="X830" s="137"/>
      <c r="Y830" s="130"/>
      <c r="Z830" s="130"/>
      <c r="AA830" s="130"/>
      <c r="AB830" s="130"/>
      <c r="AC830" s="130" t="str">
        <f>IF(基本情報登録!$D$10="","",IF(基本情報登録!$D$10='登録データ（男）'!F830,1,0))</f>
        <v/>
      </c>
      <c r="AD830" s="130"/>
    </row>
    <row r="831" spans="1:30" ht="13.5">
      <c r="A831" s="189">
        <v>829</v>
      </c>
      <c r="B831" s="189" t="s">
        <v>814</v>
      </c>
      <c r="C831" s="189" t="s">
        <v>815</v>
      </c>
      <c r="D831" s="189" t="s">
        <v>336</v>
      </c>
      <c r="E831" s="189">
        <v>42</v>
      </c>
      <c r="F831" s="189" t="s">
        <v>44</v>
      </c>
      <c r="G831" s="189" t="s">
        <v>335</v>
      </c>
      <c r="H831" s="189" t="s">
        <v>816</v>
      </c>
      <c r="I831" s="189" t="s">
        <v>5245</v>
      </c>
      <c r="J831" s="189" t="s">
        <v>4368</v>
      </c>
      <c r="K831" s="189" t="s">
        <v>2004</v>
      </c>
      <c r="L831" s="189" t="s">
        <v>2005</v>
      </c>
      <c r="M831" s="130"/>
      <c r="N831" s="130"/>
      <c r="O831" s="157"/>
      <c r="P831" s="130"/>
      <c r="Q831" s="130"/>
      <c r="R831" s="130"/>
      <c r="S831" s="136"/>
      <c r="T831" s="137"/>
      <c r="U831" s="136"/>
      <c r="V831" s="130"/>
      <c r="W831" s="130"/>
      <c r="X831" s="137"/>
      <c r="Y831" s="130"/>
      <c r="Z831" s="130"/>
      <c r="AA831" s="130"/>
      <c r="AB831" s="130"/>
      <c r="AC831" s="130" t="str">
        <f>IF(基本情報登録!$D$10="","",IF(基本情報登録!$D$10='登録データ（男）'!F831,1,0))</f>
        <v/>
      </c>
      <c r="AD831" s="130"/>
    </row>
    <row r="832" spans="1:30" ht="13.5">
      <c r="A832" s="189">
        <v>830</v>
      </c>
      <c r="B832" s="189" t="s">
        <v>821</v>
      </c>
      <c r="C832" s="189" t="s">
        <v>822</v>
      </c>
      <c r="D832" s="189" t="s">
        <v>354</v>
      </c>
      <c r="E832" s="189">
        <v>41</v>
      </c>
      <c r="F832" s="189" t="s">
        <v>44</v>
      </c>
      <c r="G832" s="189" t="s">
        <v>335</v>
      </c>
      <c r="H832" s="189" t="s">
        <v>823</v>
      </c>
      <c r="I832" s="189" t="s">
        <v>4724</v>
      </c>
      <c r="J832" s="189" t="s">
        <v>4606</v>
      </c>
      <c r="K832" s="189" t="s">
        <v>2004</v>
      </c>
      <c r="L832" s="189" t="s">
        <v>2005</v>
      </c>
      <c r="M832" s="130"/>
      <c r="N832" s="130"/>
      <c r="O832" s="157"/>
      <c r="P832" s="130"/>
      <c r="Q832" s="130"/>
      <c r="R832" s="130"/>
      <c r="S832" s="136"/>
      <c r="T832" s="137"/>
      <c r="U832" s="136"/>
      <c r="V832" s="130"/>
      <c r="W832" s="130"/>
      <c r="X832" s="137"/>
      <c r="Y832" s="130"/>
      <c r="Z832" s="130"/>
      <c r="AA832" s="130"/>
      <c r="AB832" s="130"/>
      <c r="AC832" s="130" t="str">
        <f>IF(基本情報登録!$D$10="","",IF(基本情報登録!$D$10='登録データ（男）'!F832,1,0))</f>
        <v/>
      </c>
      <c r="AD832" s="130"/>
    </row>
    <row r="833" spans="1:30" ht="13.5">
      <c r="A833" s="189">
        <v>831</v>
      </c>
      <c r="B833" s="189" t="s">
        <v>2362</v>
      </c>
      <c r="C833" s="189" t="s">
        <v>820</v>
      </c>
      <c r="D833" s="189" t="s">
        <v>336</v>
      </c>
      <c r="E833" s="189">
        <v>42</v>
      </c>
      <c r="F833" s="189" t="s">
        <v>44</v>
      </c>
      <c r="G833" s="189" t="s">
        <v>335</v>
      </c>
      <c r="H833" s="189" t="s">
        <v>574</v>
      </c>
      <c r="I833" s="189" t="s">
        <v>4298</v>
      </c>
      <c r="J833" s="189" t="s">
        <v>5246</v>
      </c>
      <c r="K833" s="189" t="s">
        <v>2004</v>
      </c>
      <c r="L833" s="189" t="s">
        <v>2005</v>
      </c>
      <c r="M833" s="130"/>
      <c r="N833" s="130"/>
      <c r="O833" s="157"/>
      <c r="P833" s="130"/>
      <c r="Q833" s="130"/>
      <c r="R833" s="130"/>
      <c r="S833" s="136"/>
      <c r="T833" s="137"/>
      <c r="U833" s="136"/>
      <c r="V833" s="130"/>
      <c r="W833" s="130"/>
      <c r="X833" s="137"/>
      <c r="Y833" s="130"/>
      <c r="Z833" s="130"/>
      <c r="AA833" s="130"/>
      <c r="AB833" s="130"/>
      <c r="AC833" s="130" t="str">
        <f>IF(基本情報登録!$D$10="","",IF(基本情報登録!$D$10='登録データ（男）'!F833,1,0))</f>
        <v/>
      </c>
      <c r="AD833" s="130"/>
    </row>
    <row r="834" spans="1:30" ht="13.5">
      <c r="A834" s="189">
        <v>832</v>
      </c>
      <c r="B834" s="189" t="s">
        <v>817</v>
      </c>
      <c r="C834" s="189" t="s">
        <v>818</v>
      </c>
      <c r="D834" s="189" t="s">
        <v>336</v>
      </c>
      <c r="E834" s="189">
        <v>42</v>
      </c>
      <c r="F834" s="189" t="s">
        <v>44</v>
      </c>
      <c r="G834" s="189" t="s">
        <v>335</v>
      </c>
      <c r="H834" s="189">
        <v>991209</v>
      </c>
      <c r="I834" s="189" t="s">
        <v>4470</v>
      </c>
      <c r="J834" s="189" t="s">
        <v>4960</v>
      </c>
      <c r="K834" s="189" t="s">
        <v>2004</v>
      </c>
      <c r="L834" s="189" t="s">
        <v>2005</v>
      </c>
      <c r="M834" s="130"/>
      <c r="N834" s="130"/>
      <c r="O834" s="157"/>
      <c r="P834" s="130"/>
      <c r="Q834" s="130"/>
      <c r="R834" s="130"/>
      <c r="S834" s="136"/>
      <c r="T834" s="137"/>
      <c r="U834" s="136"/>
      <c r="V834" s="130"/>
      <c r="W834" s="130"/>
      <c r="X834" s="137"/>
      <c r="Y834" s="130"/>
      <c r="Z834" s="130"/>
      <c r="AA834" s="130"/>
      <c r="AB834" s="130"/>
      <c r="AC834" s="130" t="str">
        <f>IF(基本情報登録!$D$10="","",IF(基本情報登録!$D$10='登録データ（男）'!F834,1,0))</f>
        <v/>
      </c>
      <c r="AD834" s="130"/>
    </row>
    <row r="835" spans="1:30" ht="13.5">
      <c r="A835" s="189">
        <v>833</v>
      </c>
      <c r="B835" s="189" t="s">
        <v>825</v>
      </c>
      <c r="C835" s="189" t="s">
        <v>409</v>
      </c>
      <c r="D835" s="189" t="s">
        <v>336</v>
      </c>
      <c r="E835" s="189">
        <v>42</v>
      </c>
      <c r="F835" s="189" t="s">
        <v>44</v>
      </c>
      <c r="G835" s="189" t="s">
        <v>335</v>
      </c>
      <c r="H835" s="189" t="s">
        <v>661</v>
      </c>
      <c r="I835" s="189" t="s">
        <v>4575</v>
      </c>
      <c r="J835" s="189" t="s">
        <v>4299</v>
      </c>
      <c r="K835" s="189" t="s">
        <v>2004</v>
      </c>
      <c r="L835" s="189" t="s">
        <v>2005</v>
      </c>
      <c r="M835" s="130"/>
      <c r="N835" s="130"/>
      <c r="O835" s="157"/>
      <c r="P835" s="130"/>
      <c r="Q835" s="130"/>
      <c r="R835" s="130"/>
      <c r="S835" s="136"/>
      <c r="T835" s="137"/>
      <c r="U835" s="136"/>
      <c r="V835" s="130"/>
      <c r="W835" s="130"/>
      <c r="X835" s="137"/>
      <c r="Y835" s="130"/>
      <c r="Z835" s="130"/>
      <c r="AA835" s="130"/>
      <c r="AB835" s="130"/>
      <c r="AC835" s="130" t="str">
        <f>IF(基本情報登録!$D$10="","",IF(基本情報登録!$D$10='登録データ（男）'!F835,1,0))</f>
        <v/>
      </c>
      <c r="AD835" s="130"/>
    </row>
    <row r="836" spans="1:30" ht="13.5">
      <c r="A836" s="189">
        <v>834</v>
      </c>
      <c r="B836" s="189" t="s">
        <v>837</v>
      </c>
      <c r="C836" s="189" t="s">
        <v>838</v>
      </c>
      <c r="D836" s="189" t="s">
        <v>336</v>
      </c>
      <c r="E836" s="189">
        <v>42</v>
      </c>
      <c r="F836" s="189" t="s">
        <v>44</v>
      </c>
      <c r="G836" s="189" t="s">
        <v>343</v>
      </c>
      <c r="H836" s="189" t="s">
        <v>839</v>
      </c>
      <c r="I836" s="189" t="s">
        <v>4894</v>
      </c>
      <c r="J836" s="189" t="s">
        <v>4490</v>
      </c>
      <c r="K836" s="189" t="s">
        <v>2004</v>
      </c>
      <c r="L836" s="189" t="s">
        <v>2005</v>
      </c>
      <c r="M836" s="130"/>
      <c r="N836" s="130"/>
      <c r="O836" s="157"/>
      <c r="P836" s="130"/>
      <c r="Q836" s="130"/>
      <c r="R836" s="130"/>
      <c r="S836" s="136"/>
      <c r="T836" s="137"/>
      <c r="U836" s="136"/>
      <c r="V836" s="130"/>
      <c r="W836" s="130"/>
      <c r="X836" s="137"/>
      <c r="Y836" s="130"/>
      <c r="Z836" s="130"/>
      <c r="AA836" s="130"/>
      <c r="AB836" s="130"/>
      <c r="AC836" s="130" t="str">
        <f>IF(基本情報登録!$D$10="","",IF(基本情報登録!$D$10='登録データ（男）'!F836,1,0))</f>
        <v/>
      </c>
      <c r="AD836" s="130"/>
    </row>
    <row r="837" spans="1:30" ht="13.5">
      <c r="A837" s="189">
        <v>835</v>
      </c>
      <c r="B837" s="189" t="s">
        <v>840</v>
      </c>
      <c r="C837" s="189" t="s">
        <v>841</v>
      </c>
      <c r="D837" s="189" t="s">
        <v>336</v>
      </c>
      <c r="E837" s="189">
        <v>42</v>
      </c>
      <c r="F837" s="189" t="s">
        <v>44</v>
      </c>
      <c r="G837" s="189" t="s">
        <v>343</v>
      </c>
      <c r="H837" s="189" t="s">
        <v>842</v>
      </c>
      <c r="I837" s="189" t="s">
        <v>4413</v>
      </c>
      <c r="J837" s="189" t="s">
        <v>4512</v>
      </c>
      <c r="K837" s="189" t="s">
        <v>2004</v>
      </c>
      <c r="L837" s="189" t="s">
        <v>2005</v>
      </c>
      <c r="M837" s="130"/>
      <c r="N837" s="130"/>
      <c r="O837" s="157"/>
      <c r="P837" s="130"/>
      <c r="Q837" s="130"/>
      <c r="R837" s="130"/>
      <c r="S837" s="136"/>
      <c r="T837" s="137"/>
      <c r="U837" s="136"/>
      <c r="V837" s="130"/>
      <c r="W837" s="130"/>
      <c r="X837" s="137"/>
      <c r="Y837" s="130"/>
      <c r="Z837" s="130"/>
      <c r="AA837" s="130"/>
      <c r="AB837" s="130"/>
      <c r="AC837" s="130" t="str">
        <f>IF(基本情報登録!$D$10="","",IF(基本情報登録!$D$10='登録データ（男）'!F837,1,0))</f>
        <v/>
      </c>
      <c r="AD837" s="130"/>
    </row>
    <row r="838" spans="1:30" ht="13.5">
      <c r="A838" s="189">
        <v>836</v>
      </c>
      <c r="B838" s="189" t="s">
        <v>834</v>
      </c>
      <c r="C838" s="189" t="s">
        <v>835</v>
      </c>
      <c r="D838" s="189" t="s">
        <v>336</v>
      </c>
      <c r="E838" s="189">
        <v>42</v>
      </c>
      <c r="F838" s="189" t="s">
        <v>44</v>
      </c>
      <c r="G838" s="189" t="s">
        <v>343</v>
      </c>
      <c r="H838" s="189" t="s">
        <v>836</v>
      </c>
      <c r="I838" s="189" t="s">
        <v>5247</v>
      </c>
      <c r="J838" s="189" t="s">
        <v>4368</v>
      </c>
      <c r="K838" s="189" t="s">
        <v>2004</v>
      </c>
      <c r="L838" s="189" t="s">
        <v>2005</v>
      </c>
      <c r="M838" s="130"/>
      <c r="N838" s="130"/>
      <c r="O838" s="157"/>
      <c r="P838" s="130"/>
      <c r="Q838" s="130"/>
      <c r="R838" s="130"/>
      <c r="S838" s="136"/>
      <c r="T838" s="137"/>
      <c r="U838" s="136"/>
      <c r="V838" s="130"/>
      <c r="W838" s="130"/>
      <c r="X838" s="137"/>
      <c r="Y838" s="130"/>
      <c r="Z838" s="130"/>
      <c r="AA838" s="130"/>
      <c r="AB838" s="130"/>
      <c r="AC838" s="130" t="str">
        <f>IF(基本情報登録!$D$10="","",IF(基本情報登録!$D$10='登録データ（男）'!F838,1,0))</f>
        <v/>
      </c>
      <c r="AD838" s="130"/>
    </row>
    <row r="839" spans="1:30" ht="13.5">
      <c r="A839" s="189">
        <v>837</v>
      </c>
      <c r="B839" s="189" t="s">
        <v>2363</v>
      </c>
      <c r="C839" s="189" t="s">
        <v>826</v>
      </c>
      <c r="D839" s="189" t="s">
        <v>336</v>
      </c>
      <c r="E839" s="189">
        <v>42</v>
      </c>
      <c r="F839" s="189" t="s">
        <v>44</v>
      </c>
      <c r="G839" s="189" t="s">
        <v>343</v>
      </c>
      <c r="H839" s="189" t="s">
        <v>827</v>
      </c>
      <c r="I839" s="189" t="s">
        <v>4549</v>
      </c>
      <c r="J839" s="189" t="s">
        <v>4700</v>
      </c>
      <c r="K839" s="189" t="s">
        <v>2004</v>
      </c>
      <c r="L839" s="189" t="s">
        <v>2005</v>
      </c>
      <c r="M839" s="130"/>
      <c r="N839" s="130"/>
      <c r="O839" s="157"/>
      <c r="P839" s="130"/>
      <c r="Q839" s="130"/>
      <c r="R839" s="130"/>
      <c r="S839" s="136"/>
      <c r="T839" s="137"/>
      <c r="U839" s="136"/>
      <c r="V839" s="130"/>
      <c r="W839" s="130"/>
      <c r="X839" s="137"/>
      <c r="Y839" s="130"/>
      <c r="Z839" s="130"/>
      <c r="AA839" s="130"/>
      <c r="AB839" s="130"/>
      <c r="AC839" s="130" t="str">
        <f>IF(基本情報登録!$D$10="","",IF(基本情報登録!$D$10='登録データ（男）'!F839,1,0))</f>
        <v/>
      </c>
      <c r="AD839" s="130"/>
    </row>
    <row r="840" spans="1:30" ht="13.5">
      <c r="A840" s="189">
        <v>838</v>
      </c>
      <c r="B840" s="189" t="s">
        <v>830</v>
      </c>
      <c r="C840" s="189" t="s">
        <v>831</v>
      </c>
      <c r="D840" s="189" t="s">
        <v>336</v>
      </c>
      <c r="E840" s="189">
        <v>42</v>
      </c>
      <c r="F840" s="189" t="s">
        <v>44</v>
      </c>
      <c r="G840" s="189" t="s">
        <v>343</v>
      </c>
      <c r="H840" s="189" t="s">
        <v>832</v>
      </c>
      <c r="I840" s="189" t="s">
        <v>5248</v>
      </c>
      <c r="J840" s="189" t="s">
        <v>5043</v>
      </c>
      <c r="K840" s="189" t="s">
        <v>2004</v>
      </c>
      <c r="L840" s="189" t="s">
        <v>2005</v>
      </c>
      <c r="M840" s="130"/>
      <c r="N840" s="130"/>
      <c r="O840" s="157"/>
      <c r="P840" s="130"/>
      <c r="Q840" s="130"/>
      <c r="R840" s="130"/>
      <c r="S840" s="136"/>
      <c r="T840" s="137"/>
      <c r="U840" s="136"/>
      <c r="V840" s="130"/>
      <c r="W840" s="130"/>
      <c r="X840" s="137"/>
      <c r="Y840" s="130"/>
      <c r="Z840" s="130"/>
      <c r="AA840" s="130"/>
      <c r="AB840" s="130"/>
      <c r="AC840" s="130" t="str">
        <f>IF(基本情報登録!$D$10="","",IF(基本情報登録!$D$10='登録データ（男）'!F840,1,0))</f>
        <v/>
      </c>
      <c r="AD840" s="130"/>
    </row>
    <row r="841" spans="1:30" ht="13.5">
      <c r="A841" s="189">
        <v>839</v>
      </c>
      <c r="B841" s="189" t="s">
        <v>2364</v>
      </c>
      <c r="C841" s="189" t="s">
        <v>828</v>
      </c>
      <c r="D841" s="189" t="s">
        <v>336</v>
      </c>
      <c r="E841" s="189">
        <v>42</v>
      </c>
      <c r="F841" s="189" t="s">
        <v>44</v>
      </c>
      <c r="G841" s="189" t="s">
        <v>343</v>
      </c>
      <c r="H841" s="189" t="s">
        <v>829</v>
      </c>
      <c r="I841" s="189" t="s">
        <v>4754</v>
      </c>
      <c r="J841" s="189" t="s">
        <v>4997</v>
      </c>
      <c r="K841" s="189" t="s">
        <v>2004</v>
      </c>
      <c r="L841" s="189" t="s">
        <v>2005</v>
      </c>
      <c r="M841" s="130"/>
      <c r="N841" s="130"/>
      <c r="O841" s="157"/>
      <c r="P841" s="130"/>
      <c r="Q841" s="130"/>
      <c r="R841" s="130"/>
      <c r="S841" s="136"/>
      <c r="T841" s="137"/>
      <c r="U841" s="136"/>
      <c r="V841" s="130"/>
      <c r="W841" s="130"/>
      <c r="X841" s="137"/>
      <c r="Y841" s="130"/>
      <c r="Z841" s="130"/>
      <c r="AA841" s="130"/>
      <c r="AB841" s="130"/>
      <c r="AC841" s="130" t="str">
        <f>IF(基本情報登録!$D$10="","",IF(基本情報登録!$D$10='登録データ（男）'!F841,1,0))</f>
        <v/>
      </c>
      <c r="AD841" s="130"/>
    </row>
    <row r="842" spans="1:30" ht="13.5">
      <c r="A842" s="189">
        <v>840</v>
      </c>
      <c r="B842" s="189" t="s">
        <v>2365</v>
      </c>
      <c r="C842" s="189" t="s">
        <v>2366</v>
      </c>
      <c r="D842" s="189" t="s">
        <v>336</v>
      </c>
      <c r="E842" s="189">
        <v>42</v>
      </c>
      <c r="F842" s="189" t="s">
        <v>44</v>
      </c>
      <c r="G842" s="189" t="s">
        <v>350</v>
      </c>
      <c r="H842" s="189" t="s">
        <v>2367</v>
      </c>
      <c r="I842" s="189" t="s">
        <v>5249</v>
      </c>
      <c r="J842" s="189" t="s">
        <v>4430</v>
      </c>
      <c r="K842" s="189" t="s">
        <v>2004</v>
      </c>
      <c r="L842" s="189" t="s">
        <v>2005</v>
      </c>
      <c r="M842" s="130"/>
      <c r="N842" s="130"/>
      <c r="O842" s="157"/>
      <c r="P842" s="130"/>
      <c r="Q842" s="130"/>
      <c r="R842" s="130"/>
      <c r="S842" s="136"/>
      <c r="T842" s="137"/>
      <c r="U842" s="136"/>
      <c r="V842" s="130"/>
      <c r="W842" s="130"/>
      <c r="X842" s="137"/>
      <c r="Y842" s="130"/>
      <c r="Z842" s="130"/>
      <c r="AA842" s="130"/>
      <c r="AB842" s="130"/>
      <c r="AC842" s="130" t="str">
        <f>IF(基本情報登録!$D$10="","",IF(基本情報登録!$D$10='登録データ（男）'!F842,1,0))</f>
        <v/>
      </c>
      <c r="AD842" s="130"/>
    </row>
    <row r="843" spans="1:30" ht="13.5">
      <c r="A843" s="189">
        <v>841</v>
      </c>
      <c r="B843" s="189" t="s">
        <v>2663</v>
      </c>
      <c r="C843" s="189" t="s">
        <v>2664</v>
      </c>
      <c r="D843" s="189" t="s">
        <v>336</v>
      </c>
      <c r="E843" s="189">
        <v>42</v>
      </c>
      <c r="F843" s="189" t="s">
        <v>44</v>
      </c>
      <c r="G843" s="189" t="s">
        <v>350</v>
      </c>
      <c r="H843" s="189" t="s">
        <v>2665</v>
      </c>
      <c r="I843" s="189" t="s">
        <v>5250</v>
      </c>
      <c r="J843" s="189" t="s">
        <v>4505</v>
      </c>
      <c r="K843" s="189" t="s">
        <v>2004</v>
      </c>
      <c r="L843" s="189" t="s">
        <v>2005</v>
      </c>
      <c r="M843" s="130"/>
      <c r="N843" s="130"/>
      <c r="O843" s="157"/>
      <c r="P843" s="130"/>
      <c r="Q843" s="130"/>
      <c r="R843" s="130"/>
      <c r="S843" s="136"/>
      <c r="T843" s="137"/>
      <c r="U843" s="136"/>
      <c r="V843" s="130"/>
      <c r="W843" s="130"/>
      <c r="X843" s="137"/>
      <c r="Y843" s="130"/>
      <c r="Z843" s="130"/>
      <c r="AA843" s="130"/>
      <c r="AB843" s="130"/>
      <c r="AC843" s="130" t="str">
        <f>IF(基本情報登録!$D$10="","",IF(基本情報登録!$D$10='登録データ（男）'!F843,1,0))</f>
        <v/>
      </c>
      <c r="AD843" s="130"/>
    </row>
    <row r="844" spans="1:30" ht="13.5">
      <c r="A844" s="189">
        <v>842</v>
      </c>
      <c r="B844" s="189" t="s">
        <v>2667</v>
      </c>
      <c r="C844" s="189" t="s">
        <v>2668</v>
      </c>
      <c r="D844" s="189" t="s">
        <v>336</v>
      </c>
      <c r="E844" s="189">
        <v>42</v>
      </c>
      <c r="F844" s="189" t="s">
        <v>44</v>
      </c>
      <c r="G844" s="189" t="s">
        <v>350</v>
      </c>
      <c r="H844" s="189" t="s">
        <v>2669</v>
      </c>
      <c r="I844" s="189" t="s">
        <v>4506</v>
      </c>
      <c r="J844" s="189" t="s">
        <v>5152</v>
      </c>
      <c r="K844" s="189" t="s">
        <v>2004</v>
      </c>
      <c r="L844" s="189" t="s">
        <v>2005</v>
      </c>
      <c r="M844" s="130"/>
      <c r="N844" s="130"/>
      <c r="O844" s="157"/>
      <c r="P844" s="130"/>
      <c r="Q844" s="130"/>
      <c r="R844" s="130"/>
      <c r="S844" s="136"/>
      <c r="T844" s="137"/>
      <c r="U844" s="136"/>
      <c r="V844" s="130"/>
      <c r="W844" s="130"/>
      <c r="X844" s="137"/>
      <c r="Y844" s="130"/>
      <c r="Z844" s="130"/>
      <c r="AA844" s="130"/>
      <c r="AB844" s="130"/>
      <c r="AC844" s="130" t="str">
        <f>IF(基本情報登録!$D$10="","",IF(基本情報登録!$D$10='登録データ（男）'!F844,1,0))</f>
        <v/>
      </c>
      <c r="AD844" s="130"/>
    </row>
    <row r="845" spans="1:30" ht="13.5">
      <c r="A845" s="189">
        <v>843</v>
      </c>
      <c r="B845" s="189" t="s">
        <v>638</v>
      </c>
      <c r="C845" s="189" t="s">
        <v>639</v>
      </c>
      <c r="D845" s="189" t="s">
        <v>374</v>
      </c>
      <c r="E845" s="189">
        <v>45</v>
      </c>
      <c r="F845" s="189" t="s">
        <v>63</v>
      </c>
      <c r="G845" s="189" t="s">
        <v>343</v>
      </c>
      <c r="H845" s="189" t="s">
        <v>640</v>
      </c>
      <c r="I845" s="189" t="s">
        <v>4329</v>
      </c>
      <c r="J845" s="189" t="s">
        <v>4330</v>
      </c>
      <c r="K845" s="189" t="s">
        <v>2004</v>
      </c>
      <c r="L845" s="189" t="s">
        <v>2005</v>
      </c>
      <c r="M845" s="130"/>
      <c r="N845" s="130"/>
      <c r="O845" s="157"/>
      <c r="P845" s="130"/>
      <c r="Q845" s="130"/>
      <c r="R845" s="130"/>
      <c r="S845" s="136"/>
      <c r="T845" s="137"/>
      <c r="U845" s="136"/>
      <c r="V845" s="130"/>
      <c r="W845" s="130"/>
      <c r="X845" s="137"/>
      <c r="Y845" s="130"/>
      <c r="Z845" s="130"/>
      <c r="AA845" s="130"/>
      <c r="AB845" s="130"/>
      <c r="AC845" s="130" t="str">
        <f>IF(基本情報登録!$D$10="","",IF(基本情報登録!$D$10='登録データ（男）'!F845,1,0))</f>
        <v/>
      </c>
      <c r="AD845" s="130"/>
    </row>
    <row r="846" spans="1:30" ht="13.5">
      <c r="A846" s="189">
        <v>844</v>
      </c>
      <c r="B846" s="189" t="s">
        <v>3163</v>
      </c>
      <c r="C846" s="189" t="s">
        <v>3164</v>
      </c>
      <c r="D846" s="189" t="s">
        <v>374</v>
      </c>
      <c r="E846" s="189">
        <v>45</v>
      </c>
      <c r="F846" s="189" t="s">
        <v>63</v>
      </c>
      <c r="G846" s="189" t="s">
        <v>350</v>
      </c>
      <c r="H846" s="189" t="s">
        <v>2991</v>
      </c>
      <c r="I846" s="189" t="s">
        <v>4331</v>
      </c>
      <c r="J846" s="189" t="s">
        <v>4332</v>
      </c>
      <c r="K846" s="189" t="s">
        <v>2004</v>
      </c>
      <c r="L846" s="189" t="s">
        <v>2005</v>
      </c>
      <c r="M846" s="130"/>
      <c r="N846" s="130"/>
      <c r="O846" s="157"/>
      <c r="P846" s="130"/>
      <c r="Q846" s="130"/>
      <c r="R846" s="130"/>
      <c r="S846" s="136"/>
      <c r="T846" s="137"/>
      <c r="U846" s="136"/>
      <c r="V846" s="130"/>
      <c r="W846" s="130"/>
      <c r="X846" s="137"/>
      <c r="Y846" s="130"/>
      <c r="Z846" s="130"/>
      <c r="AA846" s="130"/>
      <c r="AB846" s="130"/>
      <c r="AC846" s="130" t="str">
        <f>IF(基本情報登録!$D$10="","",IF(基本情報登録!$D$10='登録データ（男）'!F846,1,0))</f>
        <v/>
      </c>
      <c r="AD846" s="130"/>
    </row>
    <row r="847" spans="1:30" ht="13.5">
      <c r="A847" s="189">
        <v>845</v>
      </c>
      <c r="B847" s="189" t="s">
        <v>3165</v>
      </c>
      <c r="C847" s="189" t="s">
        <v>3166</v>
      </c>
      <c r="D847" s="189" t="s">
        <v>374</v>
      </c>
      <c r="E847" s="189">
        <v>45</v>
      </c>
      <c r="F847" s="189" t="s">
        <v>63</v>
      </c>
      <c r="G847" s="189" t="s">
        <v>343</v>
      </c>
      <c r="H847" s="189" t="s">
        <v>1511</v>
      </c>
      <c r="I847" s="189" t="s">
        <v>4333</v>
      </c>
      <c r="J847" s="189" t="s">
        <v>4334</v>
      </c>
      <c r="K847" s="189" t="s">
        <v>2004</v>
      </c>
      <c r="L847" s="189" t="s">
        <v>2005</v>
      </c>
      <c r="M847" s="130"/>
      <c r="N847" s="130"/>
      <c r="O847" s="157"/>
      <c r="P847" s="130"/>
      <c r="Q847" s="130"/>
      <c r="R847" s="130"/>
      <c r="S847" s="136"/>
      <c r="T847" s="137"/>
      <c r="U847" s="136"/>
      <c r="V847" s="130"/>
      <c r="W847" s="130"/>
      <c r="X847" s="137"/>
      <c r="Y847" s="130"/>
      <c r="Z847" s="130"/>
      <c r="AA847" s="130"/>
      <c r="AB847" s="130"/>
      <c r="AC847" s="130" t="str">
        <f>IF(基本情報登録!$D$10="","",IF(基本情報登録!$D$10='登録データ（男）'!F847,1,0))</f>
        <v/>
      </c>
      <c r="AD847" s="130"/>
    </row>
    <row r="848" spans="1:30" ht="13.5">
      <c r="A848" s="189">
        <v>846</v>
      </c>
      <c r="B848" s="189" t="s">
        <v>1137</v>
      </c>
      <c r="C848" s="189" t="s">
        <v>1138</v>
      </c>
      <c r="D848" s="189" t="s">
        <v>374</v>
      </c>
      <c r="E848" s="189">
        <v>45</v>
      </c>
      <c r="F848" s="189" t="s">
        <v>63</v>
      </c>
      <c r="G848" s="189" t="s">
        <v>343</v>
      </c>
      <c r="H848" s="189" t="s">
        <v>782</v>
      </c>
      <c r="I848" s="189" t="s">
        <v>4335</v>
      </c>
      <c r="J848" s="189" t="s">
        <v>4336</v>
      </c>
      <c r="K848" s="189" t="s">
        <v>2004</v>
      </c>
      <c r="L848" s="189" t="s">
        <v>2005</v>
      </c>
      <c r="M848" s="130"/>
      <c r="N848" s="130"/>
      <c r="O848" s="157"/>
      <c r="P848" s="130"/>
      <c r="Q848" s="130"/>
      <c r="R848" s="130"/>
      <c r="S848" s="136"/>
      <c r="T848" s="137"/>
      <c r="U848" s="136"/>
      <c r="V848" s="130"/>
      <c r="W848" s="130"/>
      <c r="X848" s="137"/>
      <c r="Y848" s="130"/>
      <c r="Z848" s="130"/>
      <c r="AA848" s="130"/>
      <c r="AB848" s="130"/>
      <c r="AC848" s="130" t="str">
        <f>IF(基本情報登録!$D$10="","",IF(基本情報登録!$D$10='登録データ（男）'!F848,1,0))</f>
        <v/>
      </c>
      <c r="AD848" s="130"/>
    </row>
    <row r="849" spans="1:30" ht="13.5">
      <c r="A849" s="189">
        <v>847</v>
      </c>
      <c r="B849" s="189" t="s">
        <v>1135</v>
      </c>
      <c r="C849" s="189" t="s">
        <v>1136</v>
      </c>
      <c r="D849" s="189" t="s">
        <v>374</v>
      </c>
      <c r="E849" s="189">
        <v>45</v>
      </c>
      <c r="F849" s="189" t="s">
        <v>63</v>
      </c>
      <c r="G849" s="189" t="s">
        <v>343</v>
      </c>
      <c r="H849" s="189" t="s">
        <v>1075</v>
      </c>
      <c r="I849" s="189" t="s">
        <v>4337</v>
      </c>
      <c r="J849" s="189" t="s">
        <v>4338</v>
      </c>
      <c r="K849" s="189" t="s">
        <v>2004</v>
      </c>
      <c r="L849" s="189" t="s">
        <v>2005</v>
      </c>
      <c r="M849" s="130"/>
      <c r="N849" s="130"/>
      <c r="O849" s="157"/>
      <c r="P849" s="130"/>
      <c r="Q849" s="130"/>
      <c r="R849" s="130"/>
      <c r="S849" s="136"/>
      <c r="T849" s="137"/>
      <c r="U849" s="136"/>
      <c r="V849" s="130"/>
      <c r="W849" s="130"/>
      <c r="X849" s="137"/>
      <c r="Y849" s="130"/>
      <c r="Z849" s="130"/>
      <c r="AA849" s="130"/>
      <c r="AB849" s="130"/>
      <c r="AC849" s="130" t="str">
        <f>IF(基本情報登録!$D$10="","",IF(基本情報登録!$D$10='登録データ（男）'!F849,1,0))</f>
        <v/>
      </c>
      <c r="AD849" s="130"/>
    </row>
    <row r="850" spans="1:30" ht="13.5">
      <c r="A850" s="189">
        <v>848</v>
      </c>
      <c r="B850" s="189" t="s">
        <v>1507</v>
      </c>
      <c r="C850" s="189" t="s">
        <v>1508</v>
      </c>
      <c r="D850" s="189" t="s">
        <v>374</v>
      </c>
      <c r="E850" s="189">
        <v>45</v>
      </c>
      <c r="F850" s="189" t="s">
        <v>63</v>
      </c>
      <c r="G850" s="189" t="s">
        <v>343</v>
      </c>
      <c r="H850" s="189" t="s">
        <v>1509</v>
      </c>
      <c r="I850" s="189" t="s">
        <v>4339</v>
      </c>
      <c r="J850" s="189" t="s">
        <v>4340</v>
      </c>
      <c r="K850" s="189" t="s">
        <v>2004</v>
      </c>
      <c r="L850" s="189" t="s">
        <v>2005</v>
      </c>
      <c r="M850" s="130"/>
      <c r="N850" s="130"/>
      <c r="O850" s="157"/>
      <c r="P850" s="130"/>
      <c r="Q850" s="130"/>
      <c r="R850" s="130"/>
      <c r="S850" s="136"/>
      <c r="T850" s="137"/>
      <c r="U850" s="136"/>
      <c r="V850" s="130"/>
      <c r="W850" s="130"/>
      <c r="X850" s="137"/>
      <c r="Y850" s="130"/>
      <c r="Z850" s="130"/>
      <c r="AA850" s="130"/>
      <c r="AB850" s="130"/>
      <c r="AC850" s="130" t="str">
        <f>IF(基本情報登録!$D$10="","",IF(基本情報登録!$D$10='登録データ（男）'!F850,1,0))</f>
        <v/>
      </c>
      <c r="AD850" s="130"/>
    </row>
    <row r="851" spans="1:30" ht="13.5">
      <c r="A851" s="189">
        <v>849</v>
      </c>
      <c r="B851" s="189" t="s">
        <v>2842</v>
      </c>
      <c r="C851" s="189" t="s">
        <v>2843</v>
      </c>
      <c r="D851" s="189" t="s">
        <v>374</v>
      </c>
      <c r="E851" s="189">
        <v>45</v>
      </c>
      <c r="F851" s="189" t="s">
        <v>63</v>
      </c>
      <c r="G851" s="189" t="s">
        <v>350</v>
      </c>
      <c r="H851" s="189" t="s">
        <v>2313</v>
      </c>
      <c r="I851" s="189" t="s">
        <v>4341</v>
      </c>
      <c r="J851" s="189" t="s">
        <v>4342</v>
      </c>
      <c r="K851" s="189" t="s">
        <v>2004</v>
      </c>
      <c r="L851" s="189" t="s">
        <v>2005</v>
      </c>
      <c r="M851" s="130"/>
      <c r="N851" s="130"/>
      <c r="O851" s="157"/>
      <c r="P851" s="130"/>
      <c r="Q851" s="130"/>
      <c r="R851" s="130"/>
      <c r="S851" s="136"/>
      <c r="T851" s="137"/>
      <c r="U851" s="136"/>
      <c r="V851" s="130"/>
      <c r="W851" s="130"/>
      <c r="X851" s="137"/>
      <c r="Y851" s="130"/>
      <c r="Z851" s="130"/>
      <c r="AA851" s="130"/>
      <c r="AB851" s="130"/>
      <c r="AC851" s="130" t="str">
        <f>IF(基本情報登録!$D$10="","",IF(基本情報登録!$D$10='登録データ（男）'!F851,1,0))</f>
        <v/>
      </c>
      <c r="AD851" s="130"/>
    </row>
    <row r="852" spans="1:30" ht="13.5">
      <c r="A852" s="189">
        <v>850</v>
      </c>
      <c r="B852" s="189" t="s">
        <v>2603</v>
      </c>
      <c r="C852" s="189" t="s">
        <v>2604</v>
      </c>
      <c r="D852" s="189" t="s">
        <v>374</v>
      </c>
      <c r="E852" s="189">
        <v>45</v>
      </c>
      <c r="F852" s="189" t="s">
        <v>63</v>
      </c>
      <c r="G852" s="189" t="s">
        <v>350</v>
      </c>
      <c r="H852" s="189" t="s">
        <v>2290</v>
      </c>
      <c r="I852" s="189" t="s">
        <v>4343</v>
      </c>
      <c r="J852" s="189" t="s">
        <v>4344</v>
      </c>
      <c r="K852" s="189" t="s">
        <v>2004</v>
      </c>
      <c r="L852" s="189" t="s">
        <v>2005</v>
      </c>
      <c r="M852" s="130"/>
      <c r="N852" s="130"/>
      <c r="O852" s="157"/>
      <c r="P852" s="130"/>
      <c r="Q852" s="130"/>
      <c r="R852" s="130"/>
      <c r="S852" s="136"/>
      <c r="T852" s="137"/>
      <c r="U852" s="136"/>
      <c r="V852" s="130"/>
      <c r="W852" s="130"/>
      <c r="X852" s="137"/>
      <c r="Y852" s="130"/>
      <c r="Z852" s="130"/>
      <c r="AA852" s="130"/>
      <c r="AB852" s="130"/>
      <c r="AC852" s="130" t="str">
        <f>IF(基本情報登録!$D$10="","",IF(基本情報登録!$D$10='登録データ（男）'!F852,1,0))</f>
        <v/>
      </c>
      <c r="AD852" s="130"/>
    </row>
    <row r="853" spans="1:30" ht="13.5">
      <c r="A853" s="189">
        <v>851</v>
      </c>
      <c r="B853" s="189" t="s">
        <v>2847</v>
      </c>
      <c r="C853" s="189" t="s">
        <v>2848</v>
      </c>
      <c r="D853" s="189" t="s">
        <v>374</v>
      </c>
      <c r="E853" s="189">
        <v>45</v>
      </c>
      <c r="F853" s="189" t="s">
        <v>63</v>
      </c>
      <c r="G853" s="189" t="s">
        <v>350</v>
      </c>
      <c r="H853" s="189" t="s">
        <v>2849</v>
      </c>
      <c r="I853" s="189" t="s">
        <v>4327</v>
      </c>
      <c r="J853" s="189" t="s">
        <v>4345</v>
      </c>
      <c r="K853" s="189" t="s">
        <v>2004</v>
      </c>
      <c r="L853" s="189" t="s">
        <v>2005</v>
      </c>
      <c r="M853" s="130"/>
      <c r="N853" s="130"/>
      <c r="O853" s="157"/>
      <c r="P853" s="130"/>
      <c r="Q853" s="130"/>
      <c r="R853" s="130"/>
      <c r="S853" s="136"/>
      <c r="T853" s="137"/>
      <c r="U853" s="136"/>
      <c r="V853" s="130"/>
      <c r="W853" s="130"/>
      <c r="X853" s="137"/>
      <c r="Y853" s="130"/>
      <c r="Z853" s="130"/>
      <c r="AA853" s="130"/>
      <c r="AB853" s="130"/>
      <c r="AC853" s="130" t="str">
        <f>IF(基本情報登録!$D$10="","",IF(基本情報登録!$D$10='登録データ（男）'!F853,1,0))</f>
        <v/>
      </c>
      <c r="AD853" s="130"/>
    </row>
    <row r="854" spans="1:30" ht="13.5">
      <c r="A854" s="189">
        <v>852</v>
      </c>
      <c r="B854" s="189" t="s">
        <v>1514</v>
      </c>
      <c r="C854" s="189" t="s">
        <v>1515</v>
      </c>
      <c r="D854" s="189" t="s">
        <v>374</v>
      </c>
      <c r="E854" s="189">
        <v>45</v>
      </c>
      <c r="F854" s="189" t="s">
        <v>63</v>
      </c>
      <c r="G854" s="189" t="s">
        <v>343</v>
      </c>
      <c r="H854" s="189" t="s">
        <v>1516</v>
      </c>
      <c r="I854" s="189" t="s">
        <v>4346</v>
      </c>
      <c r="J854" s="189" t="s">
        <v>4347</v>
      </c>
      <c r="K854" s="189" t="s">
        <v>2004</v>
      </c>
      <c r="L854" s="189" t="s">
        <v>2005</v>
      </c>
      <c r="M854" s="130"/>
      <c r="N854" s="130"/>
      <c r="O854" s="157"/>
      <c r="P854" s="130"/>
      <c r="Q854" s="130"/>
      <c r="R854" s="130"/>
      <c r="S854" s="136"/>
      <c r="T854" s="137"/>
      <c r="U854" s="136"/>
      <c r="V854" s="130"/>
      <c r="W854" s="130"/>
      <c r="X854" s="137"/>
      <c r="Y854" s="130"/>
      <c r="Z854" s="130"/>
      <c r="AA854" s="130"/>
      <c r="AB854" s="130"/>
      <c r="AC854" s="130" t="str">
        <f>IF(基本情報登録!$D$10="","",IF(基本情報登録!$D$10='登録データ（男）'!F854,1,0))</f>
        <v/>
      </c>
      <c r="AD854" s="130"/>
    </row>
    <row r="855" spans="1:30" ht="13.5">
      <c r="A855" s="189">
        <v>853</v>
      </c>
      <c r="B855" s="189" t="s">
        <v>3167</v>
      </c>
      <c r="C855" s="189" t="s">
        <v>3168</v>
      </c>
      <c r="D855" s="189" t="s">
        <v>374</v>
      </c>
      <c r="E855" s="189">
        <v>45</v>
      </c>
      <c r="F855" s="189" t="s">
        <v>63</v>
      </c>
      <c r="G855" s="189" t="s">
        <v>435</v>
      </c>
      <c r="H855" s="189" t="s">
        <v>4013</v>
      </c>
      <c r="I855" s="189" t="s">
        <v>4348</v>
      </c>
      <c r="J855" s="189" t="s">
        <v>4306</v>
      </c>
      <c r="K855" s="189" t="s">
        <v>2004</v>
      </c>
      <c r="L855" s="189" t="s">
        <v>2005</v>
      </c>
      <c r="M855" s="130"/>
      <c r="N855" s="130"/>
      <c r="O855" s="157"/>
      <c r="P855" s="130"/>
      <c r="Q855" s="130"/>
      <c r="R855" s="130"/>
      <c r="S855" s="136"/>
      <c r="T855" s="137"/>
      <c r="U855" s="136"/>
      <c r="V855" s="130"/>
      <c r="W855" s="130"/>
      <c r="X855" s="137"/>
      <c r="Y855" s="130"/>
      <c r="Z855" s="130"/>
      <c r="AA855" s="130"/>
      <c r="AB855" s="130"/>
      <c r="AC855" s="130" t="str">
        <f>IF(基本情報登録!$D$10="","",IF(基本情報登録!$D$10='登録データ（男）'!F855,1,0))</f>
        <v/>
      </c>
      <c r="AD855" s="130"/>
    </row>
    <row r="856" spans="1:30" ht="13.5">
      <c r="A856" s="189">
        <v>854</v>
      </c>
      <c r="B856" s="189" t="s">
        <v>2850</v>
      </c>
      <c r="C856" s="189" t="s">
        <v>2851</v>
      </c>
      <c r="D856" s="189" t="s">
        <v>374</v>
      </c>
      <c r="E856" s="189">
        <v>45</v>
      </c>
      <c r="F856" s="189" t="s">
        <v>63</v>
      </c>
      <c r="G856" s="189" t="s">
        <v>350</v>
      </c>
      <c r="H856" s="189" t="s">
        <v>2852</v>
      </c>
      <c r="I856" s="189" t="s">
        <v>4349</v>
      </c>
      <c r="J856" s="189" t="s">
        <v>4299</v>
      </c>
      <c r="K856" s="189" t="s">
        <v>2004</v>
      </c>
      <c r="L856" s="189" t="s">
        <v>2005</v>
      </c>
      <c r="M856" s="130"/>
      <c r="N856" s="130"/>
      <c r="O856" s="157"/>
      <c r="P856" s="130"/>
      <c r="Q856" s="130"/>
      <c r="R856" s="130"/>
      <c r="S856" s="136"/>
      <c r="T856" s="137"/>
      <c r="U856" s="136"/>
      <c r="V856" s="130"/>
      <c r="W856" s="130"/>
      <c r="X856" s="137"/>
      <c r="Y856" s="130"/>
      <c r="Z856" s="130"/>
      <c r="AA856" s="130"/>
      <c r="AB856" s="130"/>
      <c r="AC856" s="130" t="str">
        <f>IF(基本情報登録!$D$10="","",IF(基本情報登録!$D$10='登録データ（男）'!F856,1,0))</f>
        <v/>
      </c>
      <c r="AD856" s="130"/>
    </row>
    <row r="857" spans="1:30" ht="13.5">
      <c r="A857" s="189">
        <v>855</v>
      </c>
      <c r="B857" s="189" t="s">
        <v>1512</v>
      </c>
      <c r="C857" s="189" t="s">
        <v>1513</v>
      </c>
      <c r="D857" s="189" t="s">
        <v>374</v>
      </c>
      <c r="E857" s="189">
        <v>45</v>
      </c>
      <c r="F857" s="189" t="s">
        <v>63</v>
      </c>
      <c r="G857" s="189" t="s">
        <v>343</v>
      </c>
      <c r="H857" s="189" t="s">
        <v>1169</v>
      </c>
      <c r="I857" s="189" t="s">
        <v>4350</v>
      </c>
      <c r="J857" s="189" t="s">
        <v>4351</v>
      </c>
      <c r="K857" s="189" t="s">
        <v>2004</v>
      </c>
      <c r="L857" s="189" t="s">
        <v>2005</v>
      </c>
      <c r="M857" s="130"/>
      <c r="N857" s="130"/>
      <c r="O857" s="157"/>
      <c r="P857" s="130"/>
      <c r="Q857" s="130"/>
      <c r="R857" s="130"/>
      <c r="S857" s="136"/>
      <c r="T857" s="137"/>
      <c r="U857" s="136"/>
      <c r="V857" s="130"/>
      <c r="W857" s="130"/>
      <c r="X857" s="137"/>
      <c r="Y857" s="130"/>
      <c r="Z857" s="130"/>
      <c r="AA857" s="130"/>
      <c r="AB857" s="130"/>
      <c r="AC857" s="130" t="str">
        <f>IF(基本情報登録!$D$10="","",IF(基本情報登録!$D$10='登録データ（男）'!F857,1,0))</f>
        <v/>
      </c>
      <c r="AD857" s="130"/>
    </row>
    <row r="858" spans="1:30" ht="13.5">
      <c r="A858" s="189">
        <v>856</v>
      </c>
      <c r="B858" s="189" t="s">
        <v>3169</v>
      </c>
      <c r="C858" s="189" t="s">
        <v>1510</v>
      </c>
      <c r="D858" s="189" t="s">
        <v>374</v>
      </c>
      <c r="E858" s="189">
        <v>45</v>
      </c>
      <c r="F858" s="189" t="s">
        <v>63</v>
      </c>
      <c r="G858" s="189" t="s">
        <v>343</v>
      </c>
      <c r="H858" s="189" t="s">
        <v>983</v>
      </c>
      <c r="I858" s="189" t="s">
        <v>4352</v>
      </c>
      <c r="J858" s="189" t="s">
        <v>4353</v>
      </c>
      <c r="K858" s="189" t="s">
        <v>2004</v>
      </c>
      <c r="L858" s="189" t="s">
        <v>2005</v>
      </c>
      <c r="M858" s="130"/>
      <c r="N858" s="130"/>
      <c r="O858" s="157"/>
      <c r="P858" s="130"/>
      <c r="Q858" s="130"/>
      <c r="R858" s="130"/>
      <c r="S858" s="136"/>
      <c r="T858" s="137"/>
      <c r="U858" s="136"/>
      <c r="V858" s="130"/>
      <c r="W858" s="130"/>
      <c r="X858" s="137"/>
      <c r="Y858" s="130"/>
      <c r="Z858" s="130"/>
      <c r="AA858" s="130"/>
      <c r="AB858" s="130"/>
      <c r="AC858" s="130" t="str">
        <f>IF(基本情報登録!$D$10="","",IF(基本情報登録!$D$10='登録データ（男）'!F858,1,0))</f>
        <v/>
      </c>
      <c r="AD858" s="130"/>
    </row>
    <row r="859" spans="1:30" ht="13.5">
      <c r="A859" s="189">
        <v>857</v>
      </c>
      <c r="B859" s="189" t="s">
        <v>3170</v>
      </c>
      <c r="C859" s="189" t="s">
        <v>2845</v>
      </c>
      <c r="D859" s="189" t="s">
        <v>374</v>
      </c>
      <c r="E859" s="189">
        <v>45</v>
      </c>
      <c r="F859" s="189" t="s">
        <v>63</v>
      </c>
      <c r="G859" s="189" t="s">
        <v>350</v>
      </c>
      <c r="H859" s="189" t="s">
        <v>1047</v>
      </c>
      <c r="I859" s="189" t="s">
        <v>4354</v>
      </c>
      <c r="J859" s="189" t="s">
        <v>4293</v>
      </c>
      <c r="K859" s="189" t="s">
        <v>2004</v>
      </c>
      <c r="L859" s="189" t="s">
        <v>2005</v>
      </c>
      <c r="M859" s="130"/>
      <c r="N859" s="130"/>
      <c r="O859" s="157"/>
      <c r="P859" s="130"/>
      <c r="Q859" s="130"/>
      <c r="R859" s="130"/>
      <c r="S859" s="136"/>
      <c r="T859" s="137"/>
      <c r="U859" s="136"/>
      <c r="V859" s="130"/>
      <c r="W859" s="130"/>
      <c r="X859" s="137"/>
      <c r="Y859" s="130"/>
      <c r="Z859" s="130"/>
      <c r="AA859" s="130"/>
      <c r="AB859" s="130"/>
      <c r="AC859" s="130" t="str">
        <f>IF(基本情報登録!$D$10="","",IF(基本情報登録!$D$10='登録データ（男）'!F859,1,0))</f>
        <v/>
      </c>
      <c r="AD859" s="130"/>
    </row>
    <row r="860" spans="1:30" ht="13.5">
      <c r="A860" s="189">
        <v>858</v>
      </c>
      <c r="B860" s="189" t="s">
        <v>2598</v>
      </c>
      <c r="C860" s="189" t="s">
        <v>1810</v>
      </c>
      <c r="D860" s="189" t="s">
        <v>374</v>
      </c>
      <c r="E860" s="189">
        <v>45</v>
      </c>
      <c r="F860" s="189" t="s">
        <v>63</v>
      </c>
      <c r="G860" s="189" t="s">
        <v>350</v>
      </c>
      <c r="H860" s="189" t="s">
        <v>2599</v>
      </c>
      <c r="I860" s="189" t="s">
        <v>4355</v>
      </c>
      <c r="J860" s="189" t="s">
        <v>4306</v>
      </c>
      <c r="K860" s="189" t="s">
        <v>2004</v>
      </c>
      <c r="L860" s="189" t="s">
        <v>2005</v>
      </c>
      <c r="M860" s="130"/>
      <c r="N860" s="130"/>
      <c r="O860" s="157"/>
      <c r="P860" s="130"/>
      <c r="Q860" s="130"/>
      <c r="R860" s="130"/>
      <c r="S860" s="136"/>
      <c r="T860" s="137"/>
      <c r="U860" s="136"/>
      <c r="V860" s="130"/>
      <c r="W860" s="130"/>
      <c r="X860" s="137"/>
      <c r="Y860" s="130"/>
      <c r="Z860" s="130"/>
      <c r="AA860" s="130"/>
      <c r="AB860" s="130"/>
      <c r="AC860" s="130" t="str">
        <f>IF(基本情報登録!$D$10="","",IF(基本情報登録!$D$10='登録データ（男）'!F860,1,0))</f>
        <v/>
      </c>
      <c r="AD860" s="130"/>
    </row>
    <row r="861" spans="1:30" ht="13.5">
      <c r="A861" s="189">
        <v>859</v>
      </c>
      <c r="B861" s="189" t="s">
        <v>1504</v>
      </c>
      <c r="C861" s="189" t="s">
        <v>1505</v>
      </c>
      <c r="D861" s="189" t="s">
        <v>374</v>
      </c>
      <c r="E861" s="189">
        <v>45</v>
      </c>
      <c r="F861" s="189" t="s">
        <v>63</v>
      </c>
      <c r="G861" s="189" t="s">
        <v>343</v>
      </c>
      <c r="H861" s="189" t="s">
        <v>1506</v>
      </c>
      <c r="I861" s="189" t="s">
        <v>4356</v>
      </c>
      <c r="J861" s="189" t="s">
        <v>4281</v>
      </c>
      <c r="K861" s="189" t="s">
        <v>2004</v>
      </c>
      <c r="L861" s="189" t="s">
        <v>2005</v>
      </c>
      <c r="M861" s="130"/>
      <c r="N861" s="130"/>
      <c r="O861" s="157"/>
      <c r="P861" s="130"/>
      <c r="Q861" s="130"/>
      <c r="R861" s="130"/>
      <c r="S861" s="136"/>
      <c r="T861" s="137"/>
      <c r="U861" s="136"/>
      <c r="V861" s="130"/>
      <c r="W861" s="130"/>
      <c r="X861" s="137"/>
      <c r="Y861" s="130"/>
      <c r="Z861" s="130"/>
      <c r="AA861" s="130"/>
      <c r="AB861" s="130"/>
      <c r="AC861" s="130" t="str">
        <f>IF(基本情報登録!$D$10="","",IF(基本情報登録!$D$10='登録データ（男）'!F861,1,0))</f>
        <v/>
      </c>
      <c r="AD861" s="130"/>
    </row>
    <row r="862" spans="1:30" ht="13.5">
      <c r="A862" s="189">
        <v>860</v>
      </c>
      <c r="B862" s="189" t="s">
        <v>1958</v>
      </c>
      <c r="C862" s="189" t="s">
        <v>1959</v>
      </c>
      <c r="D862" s="189" t="s">
        <v>374</v>
      </c>
      <c r="E862" s="189">
        <v>45</v>
      </c>
      <c r="F862" s="189" t="s">
        <v>63</v>
      </c>
      <c r="G862" s="189" t="s">
        <v>343</v>
      </c>
      <c r="H862" s="189" t="s">
        <v>1864</v>
      </c>
      <c r="I862" s="189" t="s">
        <v>4357</v>
      </c>
      <c r="J862" s="189" t="s">
        <v>4358</v>
      </c>
      <c r="K862" s="189" t="s">
        <v>2004</v>
      </c>
      <c r="L862" s="189" t="s">
        <v>2005</v>
      </c>
      <c r="M862" s="130"/>
      <c r="N862" s="130"/>
      <c r="O862" s="157"/>
      <c r="P862" s="130"/>
      <c r="Q862" s="130"/>
      <c r="R862" s="130"/>
      <c r="S862" s="136"/>
      <c r="T862" s="137"/>
      <c r="U862" s="136"/>
      <c r="V862" s="130"/>
      <c r="W862" s="130"/>
      <c r="X862" s="137"/>
      <c r="Y862" s="130"/>
      <c r="Z862" s="130"/>
      <c r="AA862" s="130"/>
      <c r="AB862" s="130"/>
      <c r="AC862" s="130" t="str">
        <f>IF(基本情報登録!$D$10="","",IF(基本情報登録!$D$10='登録データ（男）'!F862,1,0))</f>
        <v/>
      </c>
      <c r="AD862" s="130"/>
    </row>
    <row r="863" spans="1:30" ht="13.5">
      <c r="A863" s="189">
        <v>861</v>
      </c>
      <c r="B863" s="189" t="s">
        <v>3171</v>
      </c>
      <c r="C863" s="189" t="s">
        <v>3172</v>
      </c>
      <c r="D863" s="189" t="s">
        <v>374</v>
      </c>
      <c r="E863" s="189">
        <v>45</v>
      </c>
      <c r="F863" s="189" t="s">
        <v>63</v>
      </c>
      <c r="G863" s="189" t="s">
        <v>350</v>
      </c>
      <c r="H863" s="189" t="s">
        <v>2815</v>
      </c>
      <c r="I863" s="189" t="s">
        <v>4359</v>
      </c>
      <c r="J863" s="189" t="s">
        <v>4323</v>
      </c>
      <c r="K863" s="189" t="s">
        <v>2004</v>
      </c>
      <c r="L863" s="189" t="s">
        <v>2005</v>
      </c>
      <c r="M863" s="130"/>
      <c r="N863" s="130"/>
      <c r="O863" s="157"/>
      <c r="P863" s="130"/>
      <c r="Q863" s="130"/>
      <c r="R863" s="130"/>
      <c r="S863" s="136"/>
      <c r="T863" s="137"/>
      <c r="U863" s="136"/>
      <c r="V863" s="130"/>
      <c r="W863" s="130"/>
      <c r="X863" s="137"/>
      <c r="Y863" s="130"/>
      <c r="Z863" s="130"/>
      <c r="AA863" s="130"/>
      <c r="AB863" s="130"/>
      <c r="AC863" s="130" t="str">
        <f>IF(基本情報登録!$D$10="","",IF(基本情報登録!$D$10='登録データ（男）'!F863,1,0))</f>
        <v/>
      </c>
      <c r="AD863" s="130"/>
    </row>
    <row r="864" spans="1:30" ht="13.5">
      <c r="A864" s="189">
        <v>862</v>
      </c>
      <c r="B864" s="189" t="s">
        <v>1517</v>
      </c>
      <c r="C864" s="189" t="s">
        <v>1518</v>
      </c>
      <c r="D864" s="189" t="s">
        <v>374</v>
      </c>
      <c r="E864" s="189">
        <v>45</v>
      </c>
      <c r="F864" s="189" t="s">
        <v>63</v>
      </c>
      <c r="G864" s="189" t="s">
        <v>343</v>
      </c>
      <c r="H864" s="189" t="s">
        <v>1088</v>
      </c>
      <c r="I864" s="189" t="s">
        <v>4327</v>
      </c>
      <c r="J864" s="189" t="s">
        <v>4360</v>
      </c>
      <c r="K864" s="189" t="s">
        <v>2004</v>
      </c>
      <c r="L864" s="189" t="s">
        <v>2005</v>
      </c>
      <c r="M864" s="130"/>
      <c r="N864" s="130"/>
      <c r="O864" s="157"/>
      <c r="P864" s="130"/>
      <c r="Q864" s="130"/>
      <c r="R864" s="130"/>
      <c r="S864" s="136"/>
      <c r="T864" s="137"/>
      <c r="U864" s="136"/>
      <c r="V864" s="130"/>
      <c r="W864" s="130"/>
      <c r="X864" s="137"/>
      <c r="Y864" s="130"/>
      <c r="Z864" s="130"/>
      <c r="AA864" s="130"/>
      <c r="AB864" s="130"/>
      <c r="AC864" s="130" t="str">
        <f>IF(基本情報登録!$D$10="","",IF(基本情報登録!$D$10='登録データ（男）'!F864,1,0))</f>
        <v/>
      </c>
      <c r="AD864" s="130"/>
    </row>
    <row r="865" spans="1:30" ht="13.5">
      <c r="A865" s="189">
        <v>863</v>
      </c>
      <c r="B865" s="189" t="s">
        <v>3173</v>
      </c>
      <c r="C865" s="189" t="s">
        <v>2600</v>
      </c>
      <c r="D865" s="189" t="s">
        <v>374</v>
      </c>
      <c r="E865" s="189">
        <v>45</v>
      </c>
      <c r="F865" s="189" t="s">
        <v>63</v>
      </c>
      <c r="G865" s="189" t="s">
        <v>350</v>
      </c>
      <c r="H865" s="189" t="s">
        <v>2601</v>
      </c>
      <c r="I865" s="189" t="s">
        <v>4361</v>
      </c>
      <c r="J865" s="189" t="s">
        <v>4362</v>
      </c>
      <c r="K865" s="189" t="s">
        <v>2004</v>
      </c>
      <c r="L865" s="189" t="s">
        <v>2005</v>
      </c>
      <c r="M865" s="130"/>
      <c r="N865" s="130"/>
      <c r="O865" s="157"/>
      <c r="P865" s="130"/>
      <c r="Q865" s="130"/>
      <c r="R865" s="130"/>
      <c r="S865" s="136"/>
      <c r="T865" s="137"/>
      <c r="U865" s="136"/>
      <c r="V865" s="130"/>
      <c r="W865" s="130"/>
      <c r="X865" s="137"/>
      <c r="Y865" s="130"/>
      <c r="Z865" s="130"/>
      <c r="AA865" s="130"/>
      <c r="AB865" s="130"/>
      <c r="AC865" s="130" t="str">
        <f>IF(基本情報登録!$D$10="","",IF(基本情報登録!$D$10='登録データ（男）'!F865,1,0))</f>
        <v/>
      </c>
      <c r="AD865" s="130"/>
    </row>
    <row r="866" spans="1:30" ht="13.5">
      <c r="A866" s="189">
        <v>864</v>
      </c>
      <c r="B866" s="189" t="s">
        <v>3174</v>
      </c>
      <c r="C866" s="189" t="s">
        <v>3175</v>
      </c>
      <c r="D866" s="189" t="s">
        <v>374</v>
      </c>
      <c r="E866" s="189">
        <v>45</v>
      </c>
      <c r="F866" s="189" t="s">
        <v>63</v>
      </c>
      <c r="G866" s="189" t="s">
        <v>350</v>
      </c>
      <c r="H866" s="189" t="s">
        <v>4014</v>
      </c>
      <c r="I866" s="189" t="s">
        <v>4363</v>
      </c>
      <c r="J866" s="189" t="s">
        <v>4289</v>
      </c>
      <c r="K866" s="189" t="s">
        <v>2004</v>
      </c>
      <c r="L866" s="189" t="s">
        <v>2005</v>
      </c>
      <c r="M866" s="130"/>
      <c r="N866" s="130"/>
      <c r="O866" s="157"/>
      <c r="P866" s="130"/>
      <c r="Q866" s="130"/>
      <c r="R866" s="130"/>
      <c r="S866" s="136"/>
      <c r="T866" s="137"/>
      <c r="U866" s="136"/>
      <c r="V866" s="130"/>
      <c r="W866" s="130"/>
      <c r="X866" s="137"/>
      <c r="Y866" s="130"/>
      <c r="Z866" s="130"/>
      <c r="AA866" s="130"/>
      <c r="AB866" s="130"/>
      <c r="AC866" s="130" t="str">
        <f>IF(基本情報登録!$D$10="","",IF(基本情報登録!$D$10='登録データ（男）'!F866,1,0))</f>
        <v/>
      </c>
      <c r="AD866" s="130"/>
    </row>
    <row r="867" spans="1:30" ht="13.5">
      <c r="A867" s="189">
        <v>865</v>
      </c>
      <c r="B867" s="189" t="s">
        <v>3176</v>
      </c>
      <c r="C867" s="189" t="s">
        <v>3177</v>
      </c>
      <c r="D867" s="189" t="s">
        <v>374</v>
      </c>
      <c r="E867" s="189">
        <v>45</v>
      </c>
      <c r="F867" s="189" t="s">
        <v>63</v>
      </c>
      <c r="G867" s="189" t="s">
        <v>435</v>
      </c>
      <c r="H867" s="189" t="s">
        <v>4015</v>
      </c>
      <c r="I867" s="189" t="s">
        <v>4364</v>
      </c>
      <c r="J867" s="189" t="s">
        <v>4365</v>
      </c>
      <c r="K867" s="189" t="s">
        <v>2004</v>
      </c>
      <c r="L867" s="189" t="s">
        <v>2005</v>
      </c>
      <c r="M867" s="130"/>
      <c r="N867" s="130"/>
      <c r="O867" s="157"/>
      <c r="P867" s="130"/>
      <c r="Q867" s="130"/>
      <c r="R867" s="130"/>
      <c r="S867" s="136"/>
      <c r="T867" s="137"/>
      <c r="U867" s="136"/>
      <c r="V867" s="130"/>
      <c r="W867" s="130"/>
      <c r="X867" s="137"/>
      <c r="Y867" s="130"/>
      <c r="Z867" s="130"/>
      <c r="AA867" s="130"/>
      <c r="AB867" s="130"/>
      <c r="AC867" s="130" t="str">
        <f>IF(基本情報登録!$D$10="","",IF(基本情報登録!$D$10='登録データ（男）'!F867,1,0))</f>
        <v/>
      </c>
      <c r="AD867" s="130"/>
    </row>
    <row r="868" spans="1:30" ht="13.5">
      <c r="A868" s="189">
        <v>866</v>
      </c>
      <c r="B868" s="189" t="s">
        <v>396</v>
      </c>
      <c r="C868" s="189" t="s">
        <v>397</v>
      </c>
      <c r="D868" s="189" t="s">
        <v>374</v>
      </c>
      <c r="E868" s="189">
        <v>45</v>
      </c>
      <c r="F868" s="189" t="s">
        <v>63</v>
      </c>
      <c r="G868" s="189" t="s">
        <v>367</v>
      </c>
      <c r="H868" s="189" t="s">
        <v>398</v>
      </c>
      <c r="I868" s="189" t="s">
        <v>4366</v>
      </c>
      <c r="J868" s="189" t="s">
        <v>4367</v>
      </c>
      <c r="K868" s="189" t="s">
        <v>2004</v>
      </c>
      <c r="L868" s="189" t="s">
        <v>2005</v>
      </c>
      <c r="M868" s="130"/>
      <c r="N868" s="130"/>
      <c r="O868" s="157"/>
      <c r="P868" s="130"/>
      <c r="Q868" s="130"/>
      <c r="R868" s="130"/>
      <c r="S868" s="136"/>
      <c r="T868" s="137"/>
      <c r="U868" s="136"/>
      <c r="V868" s="130"/>
      <c r="W868" s="130"/>
      <c r="X868" s="137"/>
      <c r="Y868" s="130"/>
      <c r="Z868" s="130"/>
      <c r="AA868" s="130"/>
      <c r="AB868" s="130"/>
      <c r="AC868" s="130" t="str">
        <f>IF(基本情報登録!$D$10="","",IF(基本情報登録!$D$10='登録データ（男）'!F868,1,0))</f>
        <v/>
      </c>
      <c r="AD868" s="130"/>
    </row>
    <row r="869" spans="1:30" ht="13.5">
      <c r="A869" s="189">
        <v>867</v>
      </c>
      <c r="B869" s="189" t="s">
        <v>391</v>
      </c>
      <c r="C869" s="189" t="s">
        <v>392</v>
      </c>
      <c r="D869" s="189" t="s">
        <v>374</v>
      </c>
      <c r="E869" s="189">
        <v>45</v>
      </c>
      <c r="F869" s="189" t="s">
        <v>63</v>
      </c>
      <c r="G869" s="189" t="s">
        <v>366</v>
      </c>
      <c r="H869" s="189" t="s">
        <v>393</v>
      </c>
      <c r="I869" s="189" t="s">
        <v>4366</v>
      </c>
      <c r="J869" s="189" t="s">
        <v>4368</v>
      </c>
      <c r="K869" s="189" t="s">
        <v>2004</v>
      </c>
      <c r="L869" s="189" t="s">
        <v>2005</v>
      </c>
      <c r="M869" s="130"/>
      <c r="N869" s="130"/>
      <c r="O869" s="157"/>
      <c r="P869" s="130"/>
      <c r="Q869" s="130"/>
      <c r="R869" s="130"/>
      <c r="S869" s="136"/>
      <c r="T869" s="137"/>
      <c r="U869" s="136"/>
      <c r="V869" s="130"/>
      <c r="W869" s="130"/>
      <c r="X869" s="137"/>
      <c r="Y869" s="130"/>
      <c r="Z869" s="130"/>
      <c r="AA869" s="130"/>
      <c r="AB869" s="130"/>
      <c r="AC869" s="130" t="str">
        <f>IF(基本情報登録!$D$10="","",IF(基本情報登録!$D$10='登録データ（男）'!F869,1,0))</f>
        <v/>
      </c>
      <c r="AD869" s="130"/>
    </row>
    <row r="870" spans="1:30" ht="13.5">
      <c r="A870" s="189">
        <v>868</v>
      </c>
      <c r="B870" s="189" t="s">
        <v>387</v>
      </c>
      <c r="C870" s="189" t="s">
        <v>388</v>
      </c>
      <c r="D870" s="189" t="s">
        <v>374</v>
      </c>
      <c r="E870" s="189">
        <v>45</v>
      </c>
      <c r="F870" s="189" t="s">
        <v>63</v>
      </c>
      <c r="G870" s="189" t="s">
        <v>366</v>
      </c>
      <c r="H870" s="189" t="s">
        <v>389</v>
      </c>
      <c r="I870" s="189" t="s">
        <v>4369</v>
      </c>
      <c r="J870" s="189" t="s">
        <v>4370</v>
      </c>
      <c r="K870" s="189" t="s">
        <v>2004</v>
      </c>
      <c r="L870" s="189" t="s">
        <v>2005</v>
      </c>
      <c r="M870" s="130"/>
      <c r="N870" s="130"/>
      <c r="O870" s="157"/>
      <c r="P870" s="130"/>
      <c r="Q870" s="130"/>
      <c r="R870" s="130"/>
      <c r="S870" s="136"/>
      <c r="T870" s="137"/>
      <c r="U870" s="136"/>
      <c r="V870" s="130"/>
      <c r="W870" s="130"/>
      <c r="X870" s="137"/>
      <c r="Y870" s="130"/>
      <c r="Z870" s="130"/>
      <c r="AA870" s="130"/>
      <c r="AB870" s="130"/>
      <c r="AC870" s="130" t="str">
        <f>IF(基本情報登録!$D$10="","",IF(基本情報登録!$D$10='登録データ（男）'!F870,1,0))</f>
        <v/>
      </c>
      <c r="AD870" s="130"/>
    </row>
    <row r="871" spans="1:30" ht="13.5">
      <c r="A871" s="189">
        <v>869</v>
      </c>
      <c r="B871" s="189" t="s">
        <v>3178</v>
      </c>
      <c r="C871" s="189" t="s">
        <v>394</v>
      </c>
      <c r="D871" s="189" t="s">
        <v>374</v>
      </c>
      <c r="E871" s="189">
        <v>45</v>
      </c>
      <c r="F871" s="189" t="s">
        <v>63</v>
      </c>
      <c r="G871" s="189" t="s">
        <v>335</v>
      </c>
      <c r="H871" s="189" t="s">
        <v>395</v>
      </c>
      <c r="I871" s="189" t="s">
        <v>4371</v>
      </c>
      <c r="J871" s="189" t="s">
        <v>4283</v>
      </c>
      <c r="K871" s="189" t="s">
        <v>2004</v>
      </c>
      <c r="L871" s="189" t="s">
        <v>2005</v>
      </c>
      <c r="M871" s="130"/>
      <c r="N871" s="130"/>
      <c r="O871" s="157"/>
      <c r="P871" s="130"/>
      <c r="Q871" s="130"/>
      <c r="R871" s="130"/>
      <c r="S871" s="136"/>
      <c r="T871" s="137"/>
      <c r="U871" s="136"/>
      <c r="V871" s="130"/>
      <c r="W871" s="130"/>
      <c r="X871" s="137"/>
      <c r="Y871" s="130"/>
      <c r="Z871" s="130"/>
      <c r="AA871" s="130"/>
      <c r="AB871" s="130"/>
      <c r="AC871" s="130" t="str">
        <f>IF(基本情報登録!$D$10="","",IF(基本情報登録!$D$10='登録データ（男）'!F871,1,0))</f>
        <v/>
      </c>
      <c r="AD871" s="130"/>
    </row>
    <row r="872" spans="1:30" ht="13.5">
      <c r="A872" s="189">
        <v>870</v>
      </c>
      <c r="B872" s="189" t="s">
        <v>1950</v>
      </c>
      <c r="C872" s="189" t="s">
        <v>1951</v>
      </c>
      <c r="D872" s="189" t="s">
        <v>374</v>
      </c>
      <c r="E872" s="189">
        <v>45</v>
      </c>
      <c r="F872" s="189" t="s">
        <v>63</v>
      </c>
      <c r="G872" s="189" t="s">
        <v>343</v>
      </c>
      <c r="H872" s="189" t="s">
        <v>1628</v>
      </c>
      <c r="I872" s="189" t="s">
        <v>4372</v>
      </c>
      <c r="J872" s="189" t="s">
        <v>4373</v>
      </c>
      <c r="K872" s="189" t="s">
        <v>2004</v>
      </c>
      <c r="L872" s="189" t="s">
        <v>2005</v>
      </c>
      <c r="M872" s="130"/>
      <c r="N872" s="130"/>
      <c r="O872" s="157"/>
      <c r="P872" s="130"/>
      <c r="Q872" s="130"/>
      <c r="R872" s="130"/>
      <c r="S872" s="136"/>
      <c r="T872" s="137"/>
      <c r="U872" s="136"/>
      <c r="V872" s="130"/>
      <c r="W872" s="130"/>
      <c r="X872" s="137"/>
      <c r="Y872" s="130"/>
      <c r="Z872" s="130"/>
      <c r="AA872" s="130"/>
      <c r="AB872" s="130"/>
      <c r="AC872" s="130" t="str">
        <f>IF(基本情報登録!$D$10="","",IF(基本情報登録!$D$10='登録データ（男）'!F872,1,0))</f>
        <v/>
      </c>
      <c r="AD872" s="130"/>
    </row>
    <row r="873" spans="1:30" ht="13.5">
      <c r="A873" s="189">
        <v>871</v>
      </c>
      <c r="B873" s="189" t="s">
        <v>3179</v>
      </c>
      <c r="C873" s="189" t="s">
        <v>399</v>
      </c>
      <c r="D873" s="189" t="s">
        <v>374</v>
      </c>
      <c r="E873" s="189">
        <v>45</v>
      </c>
      <c r="F873" s="189" t="s">
        <v>63</v>
      </c>
      <c r="G873" s="189" t="s">
        <v>335</v>
      </c>
      <c r="H873" s="189" t="s">
        <v>400</v>
      </c>
      <c r="I873" s="189" t="s">
        <v>4374</v>
      </c>
      <c r="J873" s="189" t="s">
        <v>4375</v>
      </c>
      <c r="K873" s="189" t="s">
        <v>2004</v>
      </c>
      <c r="L873" s="189" t="s">
        <v>2005</v>
      </c>
      <c r="M873" s="130"/>
      <c r="N873" s="130"/>
      <c r="O873" s="157"/>
      <c r="P873" s="130"/>
      <c r="Q873" s="130"/>
      <c r="R873" s="130"/>
      <c r="S873" s="136"/>
      <c r="T873" s="137"/>
      <c r="U873" s="136"/>
      <c r="V873" s="130"/>
      <c r="W873" s="130"/>
      <c r="X873" s="137"/>
      <c r="Y873" s="130"/>
      <c r="Z873" s="130"/>
      <c r="AA873" s="130"/>
      <c r="AB873" s="130"/>
      <c r="AC873" s="130" t="str">
        <f>IF(基本情報登録!$D$10="","",IF(基本情報登録!$D$10='登録データ（男）'!F873,1,0))</f>
        <v/>
      </c>
      <c r="AD873" s="130"/>
    </row>
    <row r="874" spans="1:30" ht="13.5">
      <c r="A874" s="189">
        <v>872</v>
      </c>
      <c r="B874" s="189" t="s">
        <v>3180</v>
      </c>
      <c r="C874" s="189" t="s">
        <v>3181</v>
      </c>
      <c r="D874" s="189" t="s">
        <v>374</v>
      </c>
      <c r="E874" s="189">
        <v>45</v>
      </c>
      <c r="F874" s="189" t="s">
        <v>63</v>
      </c>
      <c r="G874" s="189" t="s">
        <v>350</v>
      </c>
      <c r="H874" s="189" t="s">
        <v>1127</v>
      </c>
      <c r="I874" s="189" t="s">
        <v>4294</v>
      </c>
      <c r="J874" s="189" t="s">
        <v>4293</v>
      </c>
      <c r="K874" s="189" t="s">
        <v>2004</v>
      </c>
      <c r="L874" s="189" t="s">
        <v>2005</v>
      </c>
      <c r="M874" s="130"/>
      <c r="N874" s="130"/>
      <c r="O874" s="157"/>
      <c r="P874" s="130"/>
      <c r="Q874" s="130"/>
      <c r="R874" s="130"/>
      <c r="S874" s="136"/>
      <c r="T874" s="137"/>
      <c r="U874" s="136"/>
      <c r="V874" s="130"/>
      <c r="W874" s="130"/>
      <c r="X874" s="137"/>
      <c r="Y874" s="130"/>
      <c r="Z874" s="130"/>
      <c r="AA874" s="130"/>
      <c r="AB874" s="130"/>
      <c r="AC874" s="130" t="str">
        <f>IF(基本情報登録!$D$10="","",IF(基本情報登録!$D$10='登録データ（男）'!F874,1,0))</f>
        <v/>
      </c>
      <c r="AD874" s="130"/>
    </row>
    <row r="875" spans="1:30" ht="13.5">
      <c r="A875" s="189">
        <v>873</v>
      </c>
      <c r="B875" s="189" t="s">
        <v>376</v>
      </c>
      <c r="C875" s="189" t="s">
        <v>377</v>
      </c>
      <c r="D875" s="189" t="s">
        <v>374</v>
      </c>
      <c r="E875" s="189">
        <v>45</v>
      </c>
      <c r="F875" s="189" t="s">
        <v>63</v>
      </c>
      <c r="G875" s="189" t="s">
        <v>367</v>
      </c>
      <c r="H875" s="189" t="s">
        <v>378</v>
      </c>
      <c r="I875" s="189" t="s">
        <v>5251</v>
      </c>
      <c r="J875" s="189" t="s">
        <v>4428</v>
      </c>
      <c r="K875" s="189" t="s">
        <v>2004</v>
      </c>
      <c r="L875" s="189" t="s">
        <v>2005</v>
      </c>
      <c r="M875" s="130"/>
      <c r="N875" s="130"/>
      <c r="O875" s="157"/>
      <c r="P875" s="130"/>
      <c r="Q875" s="130"/>
      <c r="R875" s="130"/>
      <c r="S875" s="136"/>
      <c r="T875" s="137"/>
      <c r="U875" s="136"/>
      <c r="V875" s="130"/>
      <c r="W875" s="130"/>
      <c r="X875" s="137"/>
      <c r="Y875" s="130"/>
      <c r="Z875" s="130"/>
      <c r="AA875" s="130"/>
      <c r="AB875" s="130"/>
      <c r="AC875" s="130" t="str">
        <f>IF(基本情報登録!$D$10="","",IF(基本情報登録!$D$10='登録データ（男）'!F875,1,0))</f>
        <v/>
      </c>
      <c r="AD875" s="130"/>
    </row>
    <row r="876" spans="1:30" ht="13.5">
      <c r="A876" s="189">
        <v>874</v>
      </c>
      <c r="B876" s="189" t="s">
        <v>3595</v>
      </c>
      <c r="C876" s="189" t="s">
        <v>3596</v>
      </c>
      <c r="D876" s="189" t="s">
        <v>374</v>
      </c>
      <c r="E876" s="189">
        <v>45</v>
      </c>
      <c r="F876" s="189" t="s">
        <v>63</v>
      </c>
      <c r="G876" s="189" t="s">
        <v>350</v>
      </c>
      <c r="H876" s="189" t="s">
        <v>2380</v>
      </c>
      <c r="I876" s="189" t="s">
        <v>4780</v>
      </c>
      <c r="J876" s="189" t="s">
        <v>4340</v>
      </c>
      <c r="K876" s="189" t="s">
        <v>2004</v>
      </c>
      <c r="L876" s="189" t="s">
        <v>2005</v>
      </c>
      <c r="M876" s="130"/>
      <c r="N876" s="130"/>
      <c r="O876" s="157"/>
      <c r="P876" s="130"/>
      <c r="Q876" s="130"/>
      <c r="R876" s="130"/>
      <c r="S876" s="136"/>
      <c r="T876" s="137"/>
      <c r="U876" s="136"/>
      <c r="V876" s="130"/>
      <c r="W876" s="130"/>
      <c r="X876" s="137"/>
      <c r="Y876" s="130"/>
      <c r="Z876" s="130"/>
      <c r="AA876" s="130"/>
      <c r="AB876" s="130"/>
      <c r="AC876" s="130" t="str">
        <f>IF(基本情報登録!$D$10="","",IF(基本情報登録!$D$10='登録データ（男）'!F876,1,0))</f>
        <v/>
      </c>
      <c r="AD876" s="130"/>
    </row>
    <row r="877" spans="1:30" ht="13.5">
      <c r="A877" s="189">
        <v>875</v>
      </c>
      <c r="B877" s="189" t="s">
        <v>3597</v>
      </c>
      <c r="C877" s="189" t="s">
        <v>3598</v>
      </c>
      <c r="D877" s="189" t="s">
        <v>512</v>
      </c>
      <c r="E877" s="189">
        <v>22</v>
      </c>
      <c r="F877" s="189" t="s">
        <v>20</v>
      </c>
      <c r="G877" s="189" t="s">
        <v>435</v>
      </c>
      <c r="H877" s="189" t="s">
        <v>4159</v>
      </c>
      <c r="I877" s="189" t="s">
        <v>4862</v>
      </c>
      <c r="J877" s="189" t="s">
        <v>4474</v>
      </c>
      <c r="K877" s="189" t="s">
        <v>2004</v>
      </c>
      <c r="L877" s="189" t="s">
        <v>2005</v>
      </c>
      <c r="M877" s="130"/>
      <c r="N877" s="130"/>
      <c r="O877" s="157"/>
      <c r="P877" s="130"/>
      <c r="Q877" s="130"/>
      <c r="R877" s="130"/>
      <c r="S877" s="136"/>
      <c r="T877" s="137"/>
      <c r="U877" s="136"/>
      <c r="V877" s="130"/>
      <c r="W877" s="130"/>
      <c r="X877" s="137"/>
      <c r="Y877" s="130"/>
      <c r="Z877" s="130"/>
      <c r="AA877" s="130"/>
      <c r="AB877" s="130"/>
      <c r="AC877" s="130" t="str">
        <f>IF(基本情報登録!$D$10="","",IF(基本情報登録!$D$10='登録データ（男）'!F877,1,0))</f>
        <v/>
      </c>
      <c r="AD877" s="130"/>
    </row>
    <row r="878" spans="1:30" ht="13.5">
      <c r="A878" s="189">
        <v>876</v>
      </c>
      <c r="B878" s="189" t="s">
        <v>405</v>
      </c>
      <c r="C878" s="189" t="s">
        <v>406</v>
      </c>
      <c r="D878" s="189" t="s">
        <v>334</v>
      </c>
      <c r="E878" s="189">
        <v>40</v>
      </c>
      <c r="F878" s="189" t="s">
        <v>22</v>
      </c>
      <c r="G878" s="189" t="s">
        <v>4160</v>
      </c>
      <c r="H878" s="189" t="s">
        <v>407</v>
      </c>
      <c r="I878" s="189" t="s">
        <v>5252</v>
      </c>
      <c r="J878" s="189" t="s">
        <v>5009</v>
      </c>
      <c r="K878" s="189" t="s">
        <v>2004</v>
      </c>
      <c r="L878" s="189" t="s">
        <v>2005</v>
      </c>
      <c r="M878" s="130"/>
      <c r="N878" s="130"/>
      <c r="O878" s="157"/>
      <c r="P878" s="130"/>
      <c r="Q878" s="130"/>
      <c r="R878" s="130"/>
      <c r="S878" s="136"/>
      <c r="T878" s="137"/>
      <c r="U878" s="136"/>
      <c r="V878" s="130"/>
      <c r="W878" s="130"/>
      <c r="X878" s="137"/>
      <c r="Y878" s="130"/>
      <c r="Z878" s="130"/>
      <c r="AA878" s="130"/>
      <c r="AB878" s="130"/>
      <c r="AC878" s="130" t="str">
        <f>IF(基本情報登録!$D$10="","",IF(基本情報登録!$D$10='登録データ（男）'!F878,1,0))</f>
        <v/>
      </c>
      <c r="AD878" s="130"/>
    </row>
    <row r="879" spans="1:30" ht="13.5">
      <c r="A879" s="189">
        <v>877</v>
      </c>
      <c r="B879" s="189" t="s">
        <v>2302</v>
      </c>
      <c r="C879" s="189" t="s">
        <v>2303</v>
      </c>
      <c r="D879" s="189" t="s">
        <v>334</v>
      </c>
      <c r="E879" s="189">
        <v>40</v>
      </c>
      <c r="F879" s="189" t="s">
        <v>22</v>
      </c>
      <c r="G879" s="189" t="s">
        <v>4161</v>
      </c>
      <c r="H879" s="189" t="s">
        <v>1219</v>
      </c>
      <c r="I879" s="189" t="s">
        <v>4743</v>
      </c>
      <c r="J879" s="189" t="s">
        <v>4809</v>
      </c>
      <c r="K879" s="189" t="s">
        <v>2004</v>
      </c>
      <c r="L879" s="189" t="s">
        <v>2005</v>
      </c>
      <c r="M879" s="130"/>
      <c r="N879" s="130"/>
      <c r="O879" s="157"/>
      <c r="P879" s="130"/>
      <c r="Q879" s="130"/>
      <c r="R879" s="130"/>
      <c r="S879" s="136"/>
      <c r="T879" s="137"/>
      <c r="U879" s="136"/>
      <c r="V879" s="130"/>
      <c r="W879" s="130"/>
      <c r="X879" s="137"/>
      <c r="Y879" s="130"/>
      <c r="Z879" s="130"/>
      <c r="AA879" s="130"/>
      <c r="AB879" s="130"/>
      <c r="AC879" s="130" t="str">
        <f>IF(基本情報登録!$D$10="","",IF(基本情報登録!$D$10='登録データ（男）'!F879,1,0))</f>
        <v/>
      </c>
      <c r="AD879" s="130"/>
    </row>
    <row r="880" spans="1:30" ht="13.5">
      <c r="A880" s="189">
        <v>878</v>
      </c>
      <c r="B880" s="189" t="s">
        <v>2304</v>
      </c>
      <c r="C880" s="189" t="s">
        <v>2305</v>
      </c>
      <c r="D880" s="189" t="s">
        <v>334</v>
      </c>
      <c r="E880" s="189">
        <v>40</v>
      </c>
      <c r="F880" s="189" t="s">
        <v>22</v>
      </c>
      <c r="G880" s="189" t="s">
        <v>4161</v>
      </c>
      <c r="H880" s="189" t="s">
        <v>811</v>
      </c>
      <c r="I880" s="189" t="s">
        <v>5253</v>
      </c>
      <c r="J880" s="189" t="s">
        <v>4306</v>
      </c>
      <c r="K880" s="189" t="s">
        <v>2004</v>
      </c>
      <c r="L880" s="189" t="s">
        <v>2005</v>
      </c>
      <c r="M880" s="130"/>
      <c r="N880" s="130"/>
      <c r="O880" s="157"/>
      <c r="P880" s="130"/>
      <c r="Q880" s="130"/>
      <c r="R880" s="130"/>
      <c r="S880" s="136"/>
      <c r="T880" s="137"/>
      <c r="U880" s="136"/>
      <c r="V880" s="130"/>
      <c r="W880" s="130"/>
      <c r="X880" s="137"/>
      <c r="Y880" s="130"/>
      <c r="Z880" s="130"/>
      <c r="AA880" s="130"/>
      <c r="AB880" s="130"/>
      <c r="AC880" s="130" t="str">
        <f>IF(基本情報登録!$D$10="","",IF(基本情報登録!$D$10='登録データ（男）'!F880,1,0))</f>
        <v/>
      </c>
      <c r="AD880" s="130"/>
    </row>
    <row r="881" spans="1:30" ht="13.5">
      <c r="A881" s="189">
        <v>879</v>
      </c>
      <c r="B881" s="189" t="s">
        <v>2306</v>
      </c>
      <c r="C881" s="189" t="s">
        <v>2307</v>
      </c>
      <c r="D881" s="189" t="s">
        <v>334</v>
      </c>
      <c r="E881" s="189">
        <v>40</v>
      </c>
      <c r="F881" s="189" t="s">
        <v>22</v>
      </c>
      <c r="G881" s="189" t="s">
        <v>4161</v>
      </c>
      <c r="H881" s="189" t="s">
        <v>2308</v>
      </c>
      <c r="I881" s="189" t="s">
        <v>5254</v>
      </c>
      <c r="J881" s="189" t="s">
        <v>5101</v>
      </c>
      <c r="K881" s="189" t="s">
        <v>2004</v>
      </c>
      <c r="L881" s="189" t="s">
        <v>2005</v>
      </c>
      <c r="M881" s="130"/>
      <c r="N881" s="130"/>
      <c r="O881" s="157"/>
      <c r="P881" s="130"/>
      <c r="Q881" s="130"/>
      <c r="R881" s="130"/>
      <c r="S881" s="136"/>
      <c r="T881" s="137"/>
      <c r="U881" s="136"/>
      <c r="V881" s="130"/>
      <c r="W881" s="130"/>
      <c r="X881" s="137"/>
      <c r="Y881" s="130"/>
      <c r="Z881" s="130"/>
      <c r="AA881" s="130"/>
      <c r="AB881" s="130"/>
      <c r="AC881" s="130" t="str">
        <f>IF(基本情報登録!$D$10="","",IF(基本情報登録!$D$10='登録データ（男）'!F881,1,0))</f>
        <v/>
      </c>
      <c r="AD881" s="130"/>
    </row>
    <row r="882" spans="1:30" ht="13.5">
      <c r="A882" s="189">
        <v>880</v>
      </c>
      <c r="B882" s="189" t="s">
        <v>2309</v>
      </c>
      <c r="C882" s="189" t="s">
        <v>2310</v>
      </c>
      <c r="D882" s="189" t="s">
        <v>334</v>
      </c>
      <c r="E882" s="189">
        <v>40</v>
      </c>
      <c r="F882" s="189" t="s">
        <v>22</v>
      </c>
      <c r="G882" s="189" t="s">
        <v>4161</v>
      </c>
      <c r="H882" s="189" t="s">
        <v>1428</v>
      </c>
      <c r="I882" s="189" t="s">
        <v>4754</v>
      </c>
      <c r="J882" s="189" t="s">
        <v>4490</v>
      </c>
      <c r="K882" s="189" t="s">
        <v>2004</v>
      </c>
      <c r="L882" s="189" t="s">
        <v>2005</v>
      </c>
      <c r="M882" s="130"/>
      <c r="N882" s="130"/>
      <c r="O882" s="157"/>
      <c r="P882" s="130"/>
      <c r="Q882" s="130"/>
      <c r="R882" s="130"/>
      <c r="S882" s="136"/>
      <c r="T882" s="137"/>
      <c r="U882" s="136"/>
      <c r="V882" s="130"/>
      <c r="W882" s="130"/>
      <c r="X882" s="137"/>
      <c r="Y882" s="130"/>
      <c r="Z882" s="130"/>
      <c r="AA882" s="130"/>
      <c r="AB882" s="130"/>
      <c r="AC882" s="130" t="str">
        <f>IF(基本情報登録!$D$10="","",IF(基本情報登録!$D$10='登録データ（男）'!F882,1,0))</f>
        <v/>
      </c>
      <c r="AD882" s="130"/>
    </row>
    <row r="883" spans="1:30" ht="13.5">
      <c r="A883" s="189">
        <v>881</v>
      </c>
      <c r="B883" s="189" t="s">
        <v>3599</v>
      </c>
      <c r="C883" s="189" t="s">
        <v>3600</v>
      </c>
      <c r="D883" s="189" t="s">
        <v>334</v>
      </c>
      <c r="E883" s="189">
        <v>40</v>
      </c>
      <c r="F883" s="189" t="s">
        <v>22</v>
      </c>
      <c r="G883" s="189" t="s">
        <v>4162</v>
      </c>
      <c r="H883" s="189" t="s">
        <v>4063</v>
      </c>
      <c r="I883" s="189" t="s">
        <v>5255</v>
      </c>
      <c r="J883" s="189" t="s">
        <v>5256</v>
      </c>
      <c r="K883" s="189" t="s">
        <v>2004</v>
      </c>
      <c r="L883" s="189" t="s">
        <v>2005</v>
      </c>
      <c r="M883" s="130"/>
      <c r="N883" s="130"/>
      <c r="O883" s="157"/>
      <c r="P883" s="130"/>
      <c r="Q883" s="130"/>
      <c r="R883" s="130"/>
      <c r="S883" s="136"/>
      <c r="T883" s="137"/>
      <c r="U883" s="136"/>
      <c r="V883" s="130"/>
      <c r="W883" s="130"/>
      <c r="X883" s="137"/>
      <c r="Y883" s="130"/>
      <c r="Z883" s="130"/>
      <c r="AA883" s="130"/>
      <c r="AB883" s="130"/>
      <c r="AC883" s="130" t="str">
        <f>IF(基本情報登録!$D$10="","",IF(基本情報登録!$D$10='登録データ（男）'!F883,1,0))</f>
        <v/>
      </c>
      <c r="AD883" s="130"/>
    </row>
    <row r="884" spans="1:30" ht="13.5">
      <c r="A884" s="189">
        <v>882</v>
      </c>
      <c r="B884" s="189" t="s">
        <v>3601</v>
      </c>
      <c r="C884" s="189" t="s">
        <v>3602</v>
      </c>
      <c r="D884" s="189" t="s">
        <v>336</v>
      </c>
      <c r="E884" s="189">
        <v>42</v>
      </c>
      <c r="F884" s="189" t="s">
        <v>22</v>
      </c>
      <c r="G884" s="189" t="s">
        <v>4162</v>
      </c>
      <c r="H884" s="189" t="s">
        <v>4163</v>
      </c>
      <c r="I884" s="189" t="s">
        <v>5257</v>
      </c>
      <c r="J884" s="189" t="s">
        <v>5258</v>
      </c>
      <c r="K884" s="189" t="s">
        <v>2004</v>
      </c>
      <c r="L884" s="189" t="s">
        <v>2005</v>
      </c>
      <c r="M884" s="130"/>
      <c r="N884" s="130"/>
      <c r="O884" s="157"/>
      <c r="P884" s="130"/>
      <c r="Q884" s="130"/>
      <c r="R884" s="130"/>
      <c r="S884" s="136"/>
      <c r="T884" s="137"/>
      <c r="U884" s="136"/>
      <c r="V884" s="130"/>
      <c r="W884" s="130"/>
      <c r="X884" s="137"/>
      <c r="Y884" s="130"/>
      <c r="Z884" s="130"/>
      <c r="AA884" s="130"/>
      <c r="AB884" s="130"/>
      <c r="AC884" s="130" t="str">
        <f>IF(基本情報登録!$D$10="","",IF(基本情報登録!$D$10='登録データ（男）'!F884,1,0))</f>
        <v/>
      </c>
      <c r="AD884" s="130"/>
    </row>
    <row r="885" spans="1:30" ht="13.5">
      <c r="A885" s="189">
        <v>883</v>
      </c>
      <c r="B885" s="189" t="s">
        <v>3603</v>
      </c>
      <c r="C885" s="189" t="s">
        <v>3604</v>
      </c>
      <c r="D885" s="189" t="s">
        <v>334</v>
      </c>
      <c r="E885" s="189">
        <v>40</v>
      </c>
      <c r="F885" s="189" t="s">
        <v>22</v>
      </c>
      <c r="G885" s="189" t="s">
        <v>4162</v>
      </c>
      <c r="H885" s="189" t="s">
        <v>4164</v>
      </c>
      <c r="I885" s="189" t="s">
        <v>5259</v>
      </c>
      <c r="J885" s="189" t="s">
        <v>4546</v>
      </c>
      <c r="K885" s="189" t="s">
        <v>2004</v>
      </c>
      <c r="L885" s="189" t="s">
        <v>2005</v>
      </c>
      <c r="M885" s="130"/>
      <c r="N885" s="130"/>
      <c r="O885" s="157"/>
      <c r="P885" s="130"/>
      <c r="Q885" s="130"/>
      <c r="R885" s="130"/>
      <c r="S885" s="136"/>
      <c r="T885" s="137"/>
      <c r="U885" s="136"/>
      <c r="V885" s="130"/>
      <c r="W885" s="130"/>
      <c r="X885" s="137"/>
      <c r="Y885" s="130"/>
      <c r="Z885" s="130"/>
      <c r="AA885" s="130"/>
      <c r="AB885" s="130"/>
      <c r="AC885" s="130" t="str">
        <f>IF(基本情報登録!$D$10="","",IF(基本情報登録!$D$10='登録データ（男）'!F885,1,0))</f>
        <v/>
      </c>
      <c r="AD885" s="130"/>
    </row>
    <row r="886" spans="1:30" ht="13.5">
      <c r="A886" s="189">
        <v>884</v>
      </c>
      <c r="B886" s="189" t="s">
        <v>3605</v>
      </c>
      <c r="C886" s="189" t="s">
        <v>3606</v>
      </c>
      <c r="D886" s="189" t="s">
        <v>334</v>
      </c>
      <c r="E886" s="189">
        <v>40</v>
      </c>
      <c r="F886" s="189" t="s">
        <v>22</v>
      </c>
      <c r="G886" s="189" t="s">
        <v>4162</v>
      </c>
      <c r="H886" s="189" t="s">
        <v>4165</v>
      </c>
      <c r="I886" s="189" t="s">
        <v>5260</v>
      </c>
      <c r="J886" s="189" t="s">
        <v>4936</v>
      </c>
      <c r="K886" s="189" t="s">
        <v>2004</v>
      </c>
      <c r="L886" s="189" t="s">
        <v>2005</v>
      </c>
      <c r="M886" s="130"/>
      <c r="N886" s="130"/>
      <c r="O886" s="157"/>
      <c r="P886" s="130"/>
      <c r="Q886" s="130"/>
      <c r="R886" s="130"/>
      <c r="S886" s="136"/>
      <c r="T886" s="137"/>
      <c r="U886" s="136"/>
      <c r="V886" s="130"/>
      <c r="W886" s="130"/>
      <c r="X886" s="137"/>
      <c r="Y886" s="130"/>
      <c r="Z886" s="130"/>
      <c r="AA886" s="130"/>
      <c r="AB886" s="130"/>
      <c r="AC886" s="130" t="str">
        <f>IF(基本情報登録!$D$10="","",IF(基本情報登録!$D$10='登録データ（男）'!F886,1,0))</f>
        <v/>
      </c>
      <c r="AD886" s="130"/>
    </row>
    <row r="887" spans="1:30" ht="13.5">
      <c r="A887" s="189">
        <v>885</v>
      </c>
      <c r="B887" s="189" t="s">
        <v>3607</v>
      </c>
      <c r="C887" s="189" t="s">
        <v>3608</v>
      </c>
      <c r="D887" s="189" t="s">
        <v>334</v>
      </c>
      <c r="E887" s="189">
        <v>40</v>
      </c>
      <c r="F887" s="189" t="s">
        <v>22</v>
      </c>
      <c r="G887" s="189" t="s">
        <v>4162</v>
      </c>
      <c r="H887" s="189" t="s">
        <v>2464</v>
      </c>
      <c r="I887" s="189" t="s">
        <v>5261</v>
      </c>
      <c r="J887" s="189" t="s">
        <v>4458</v>
      </c>
      <c r="K887" s="189" t="s">
        <v>2004</v>
      </c>
      <c r="L887" s="189" t="s">
        <v>2005</v>
      </c>
      <c r="M887" s="130"/>
      <c r="N887" s="130"/>
      <c r="O887" s="157"/>
      <c r="P887" s="130"/>
      <c r="Q887" s="130"/>
      <c r="R887" s="130"/>
      <c r="S887" s="136"/>
      <c r="T887" s="137"/>
      <c r="U887" s="136"/>
      <c r="V887" s="130"/>
      <c r="W887" s="130"/>
      <c r="X887" s="137"/>
      <c r="Y887" s="130"/>
      <c r="Z887" s="130"/>
      <c r="AA887" s="130"/>
      <c r="AB887" s="130"/>
      <c r="AC887" s="130" t="str">
        <f>IF(基本情報登録!$D$10="","",IF(基本情報登録!$D$10='登録データ（男）'!F887,1,0))</f>
        <v/>
      </c>
      <c r="AD887" s="130"/>
    </row>
    <row r="888" spans="1:30" ht="13.5">
      <c r="A888" s="189">
        <v>886</v>
      </c>
      <c r="B888" s="189" t="s">
        <v>3609</v>
      </c>
      <c r="C888" s="189" t="s">
        <v>3610</v>
      </c>
      <c r="D888" s="189" t="s">
        <v>334</v>
      </c>
      <c r="E888" s="189">
        <v>40</v>
      </c>
      <c r="F888" s="189" t="s">
        <v>22</v>
      </c>
      <c r="G888" s="189" t="s">
        <v>4162</v>
      </c>
      <c r="H888" s="189" t="s">
        <v>2371</v>
      </c>
      <c r="I888" s="189" t="s">
        <v>5262</v>
      </c>
      <c r="J888" s="189" t="s">
        <v>4358</v>
      </c>
      <c r="K888" s="189" t="s">
        <v>2004</v>
      </c>
      <c r="L888" s="189" t="s">
        <v>2005</v>
      </c>
      <c r="M888" s="130"/>
      <c r="N888" s="130"/>
      <c r="O888" s="157"/>
      <c r="P888" s="130"/>
      <c r="Q888" s="130"/>
      <c r="R888" s="130"/>
      <c r="S888" s="136"/>
      <c r="T888" s="137"/>
      <c r="U888" s="136"/>
      <c r="V888" s="130"/>
      <c r="W888" s="130"/>
      <c r="X888" s="137"/>
      <c r="Y888" s="130"/>
      <c r="Z888" s="130"/>
      <c r="AA888" s="130"/>
      <c r="AB888" s="130"/>
      <c r="AC888" s="130" t="str">
        <f>IF(基本情報登録!$D$10="","",IF(基本情報登録!$D$10='登録データ（男）'!F888,1,0))</f>
        <v/>
      </c>
      <c r="AD888" s="130"/>
    </row>
    <row r="889" spans="1:30" ht="13.5">
      <c r="A889" s="189">
        <v>887</v>
      </c>
      <c r="B889" s="189" t="s">
        <v>740</v>
      </c>
      <c r="C889" s="189" t="s">
        <v>741</v>
      </c>
      <c r="D889" s="189" t="s">
        <v>349</v>
      </c>
      <c r="E889" s="189">
        <v>46</v>
      </c>
      <c r="F889" s="189" t="s">
        <v>9</v>
      </c>
      <c r="G889" s="189" t="s">
        <v>335</v>
      </c>
      <c r="H889" s="189" t="s">
        <v>742</v>
      </c>
      <c r="I889" s="189" t="s">
        <v>5263</v>
      </c>
      <c r="J889" s="189" t="s">
        <v>4362</v>
      </c>
      <c r="K889" s="189" t="s">
        <v>2004</v>
      </c>
      <c r="L889" s="189" t="s">
        <v>2005</v>
      </c>
      <c r="M889" s="130"/>
      <c r="N889" s="130"/>
      <c r="O889" s="157"/>
      <c r="P889" s="130"/>
      <c r="Q889" s="130"/>
      <c r="R889" s="130"/>
      <c r="S889" s="136"/>
      <c r="T889" s="137"/>
      <c r="U889" s="136"/>
      <c r="V889" s="130"/>
      <c r="W889" s="130"/>
      <c r="X889" s="137"/>
      <c r="Y889" s="130"/>
      <c r="Z889" s="130"/>
      <c r="AA889" s="130"/>
      <c r="AB889" s="130"/>
      <c r="AC889" s="130" t="str">
        <f>IF(基本情報登録!$D$10="","",IF(基本情報登録!$D$10='登録データ（男）'!F889,1,0))</f>
        <v/>
      </c>
      <c r="AD889" s="130"/>
    </row>
    <row r="890" spans="1:30" ht="13.5">
      <c r="A890" s="189">
        <v>888</v>
      </c>
      <c r="B890" s="189" t="s">
        <v>1272</v>
      </c>
      <c r="C890" s="189" t="s">
        <v>1273</v>
      </c>
      <c r="D890" s="189" t="s">
        <v>349</v>
      </c>
      <c r="E890" s="189">
        <v>46</v>
      </c>
      <c r="F890" s="189" t="s">
        <v>9</v>
      </c>
      <c r="G890" s="189" t="s">
        <v>343</v>
      </c>
      <c r="H890" s="189" t="s">
        <v>1240</v>
      </c>
      <c r="I890" s="189" t="s">
        <v>5264</v>
      </c>
      <c r="J890" s="189" t="s">
        <v>4845</v>
      </c>
      <c r="K890" s="189" t="s">
        <v>2004</v>
      </c>
      <c r="L890" s="189" t="s">
        <v>2005</v>
      </c>
      <c r="M890" s="130"/>
      <c r="N890" s="130"/>
      <c r="O890" s="157"/>
      <c r="P890" s="130"/>
      <c r="Q890" s="130"/>
      <c r="R890" s="130"/>
      <c r="S890" s="136"/>
      <c r="T890" s="137"/>
      <c r="U890" s="136"/>
      <c r="V890" s="130"/>
      <c r="W890" s="130"/>
      <c r="X890" s="137"/>
      <c r="Y890" s="130"/>
      <c r="Z890" s="130"/>
      <c r="AA890" s="130"/>
      <c r="AB890" s="130"/>
      <c r="AC890" s="130" t="str">
        <f>IF(基本情報登録!$D$10="","",IF(基本情報登録!$D$10='登録データ（男）'!F890,1,0))</f>
        <v/>
      </c>
      <c r="AD890" s="130"/>
    </row>
    <row r="891" spans="1:30" ht="13.5">
      <c r="A891" s="189">
        <v>889</v>
      </c>
      <c r="B891" s="189" t="s">
        <v>3611</v>
      </c>
      <c r="C891" s="189" t="s">
        <v>3612</v>
      </c>
      <c r="D891" s="189" t="s">
        <v>349</v>
      </c>
      <c r="E891" s="189">
        <v>46</v>
      </c>
      <c r="F891" s="189" t="s">
        <v>9</v>
      </c>
      <c r="G891" s="189" t="s">
        <v>435</v>
      </c>
      <c r="H891" s="189" t="s">
        <v>4166</v>
      </c>
      <c r="I891" s="189" t="s">
        <v>4470</v>
      </c>
      <c r="J891" s="189" t="s">
        <v>4715</v>
      </c>
      <c r="K891" s="189" t="s">
        <v>2004</v>
      </c>
      <c r="L891" s="189" t="s">
        <v>2005</v>
      </c>
      <c r="M891" s="130"/>
      <c r="N891" s="130"/>
      <c r="O891" s="157"/>
      <c r="P891" s="130"/>
      <c r="Q891" s="130"/>
      <c r="R891" s="130"/>
      <c r="S891" s="136"/>
      <c r="T891" s="137"/>
      <c r="U891" s="136"/>
      <c r="V891" s="130"/>
      <c r="W891" s="130"/>
      <c r="X891" s="137"/>
      <c r="Y891" s="130"/>
      <c r="Z891" s="130"/>
      <c r="AA891" s="130"/>
      <c r="AB891" s="130"/>
      <c r="AC891" s="130" t="str">
        <f>IF(基本情報登録!$D$10="","",IF(基本情報登録!$D$10='登録データ（男）'!F891,1,0))</f>
        <v/>
      </c>
      <c r="AD891" s="130"/>
    </row>
    <row r="892" spans="1:30" ht="13.5">
      <c r="A892" s="189">
        <v>890</v>
      </c>
      <c r="B892" s="189" t="s">
        <v>3613</v>
      </c>
      <c r="C892" s="189" t="s">
        <v>3614</v>
      </c>
      <c r="D892" s="189" t="s">
        <v>349</v>
      </c>
      <c r="E892" s="189">
        <v>46</v>
      </c>
      <c r="F892" s="189" t="s">
        <v>9</v>
      </c>
      <c r="G892" s="189" t="s">
        <v>435</v>
      </c>
      <c r="H892" s="189" t="s">
        <v>4167</v>
      </c>
      <c r="I892" s="189" t="s">
        <v>4356</v>
      </c>
      <c r="J892" s="189" t="s">
        <v>5265</v>
      </c>
      <c r="K892" s="189" t="s">
        <v>2004</v>
      </c>
      <c r="L892" s="189" t="s">
        <v>2005</v>
      </c>
      <c r="M892" s="130"/>
      <c r="N892" s="130"/>
      <c r="O892" s="157"/>
      <c r="P892" s="130"/>
      <c r="Q892" s="130"/>
      <c r="R892" s="130"/>
      <c r="S892" s="136"/>
      <c r="T892" s="137"/>
      <c r="U892" s="136"/>
      <c r="V892" s="130"/>
      <c r="W892" s="130"/>
      <c r="X892" s="137"/>
      <c r="Y892" s="130"/>
      <c r="Z892" s="130"/>
      <c r="AA892" s="130"/>
      <c r="AB892" s="130"/>
      <c r="AC892" s="130" t="str">
        <f>IF(基本情報登録!$D$10="","",IF(基本情報登録!$D$10='登録データ（男）'!F892,1,0))</f>
        <v/>
      </c>
      <c r="AD892" s="130"/>
    </row>
    <row r="893" spans="1:30" ht="13.5">
      <c r="A893" s="189">
        <v>891</v>
      </c>
      <c r="B893" s="189" t="s">
        <v>3615</v>
      </c>
      <c r="C893" s="189" t="s">
        <v>3616</v>
      </c>
      <c r="D893" s="189" t="s">
        <v>349</v>
      </c>
      <c r="E893" s="189">
        <v>46</v>
      </c>
      <c r="F893" s="189" t="s">
        <v>9</v>
      </c>
      <c r="G893" s="189" t="s">
        <v>435</v>
      </c>
      <c r="H893" s="189" t="s">
        <v>4168</v>
      </c>
      <c r="I893" s="189" t="s">
        <v>5266</v>
      </c>
      <c r="J893" s="189" t="s">
        <v>5207</v>
      </c>
      <c r="K893" s="189" t="s">
        <v>2004</v>
      </c>
      <c r="L893" s="189" t="s">
        <v>2005</v>
      </c>
      <c r="M893" s="130"/>
      <c r="N893" s="130"/>
      <c r="O893" s="157"/>
      <c r="P893" s="130"/>
      <c r="Q893" s="130"/>
      <c r="R893" s="130"/>
      <c r="S893" s="136"/>
      <c r="T893" s="137"/>
      <c r="U893" s="136"/>
      <c r="V893" s="130"/>
      <c r="W893" s="130"/>
      <c r="X893" s="137"/>
      <c r="Y893" s="130"/>
      <c r="Z893" s="130"/>
      <c r="AA893" s="130"/>
      <c r="AB893" s="130"/>
      <c r="AC893" s="130" t="str">
        <f>IF(基本情報登録!$D$10="","",IF(基本情報登録!$D$10='登録データ（男）'!F893,1,0))</f>
        <v/>
      </c>
      <c r="AD893" s="130"/>
    </row>
    <row r="894" spans="1:30" ht="13.5">
      <c r="A894" s="189">
        <v>892</v>
      </c>
      <c r="B894" s="189" t="s">
        <v>586</v>
      </c>
      <c r="C894" s="189" t="s">
        <v>587</v>
      </c>
      <c r="D894" s="189" t="s">
        <v>349</v>
      </c>
      <c r="E894" s="189">
        <v>46</v>
      </c>
      <c r="F894" s="189" t="s">
        <v>11</v>
      </c>
      <c r="G894" s="189" t="s">
        <v>501</v>
      </c>
      <c r="H894" s="189" t="s">
        <v>588</v>
      </c>
      <c r="I894" s="189" t="s">
        <v>5267</v>
      </c>
      <c r="J894" s="189" t="s">
        <v>5268</v>
      </c>
      <c r="K894" s="189" t="s">
        <v>2004</v>
      </c>
      <c r="L894" s="189" t="s">
        <v>2005</v>
      </c>
      <c r="M894" s="130"/>
      <c r="N894" s="130"/>
      <c r="O894" s="157"/>
      <c r="P894" s="130"/>
      <c r="Q894" s="130"/>
      <c r="R894" s="130"/>
      <c r="S894" s="136"/>
      <c r="T894" s="137"/>
      <c r="U894" s="136"/>
      <c r="V894" s="130"/>
      <c r="W894" s="130"/>
      <c r="X894" s="137"/>
      <c r="Y894" s="130"/>
      <c r="Z894" s="130"/>
      <c r="AA894" s="130"/>
      <c r="AB894" s="130"/>
      <c r="AC894" s="130" t="str">
        <f>IF(基本情報登録!$D$10="","",IF(基本情報登録!$D$10='登録データ（男）'!F894,1,0))</f>
        <v/>
      </c>
      <c r="AD894" s="130"/>
    </row>
    <row r="895" spans="1:30" ht="13.5">
      <c r="A895" s="189">
        <v>893</v>
      </c>
      <c r="B895" s="189" t="s">
        <v>3617</v>
      </c>
      <c r="C895" s="189" t="s">
        <v>3618</v>
      </c>
      <c r="D895" s="189" t="s">
        <v>374</v>
      </c>
      <c r="E895" s="189">
        <v>45</v>
      </c>
      <c r="F895" s="189" t="s">
        <v>11</v>
      </c>
      <c r="G895" s="189" t="s">
        <v>435</v>
      </c>
      <c r="H895" s="189" t="s">
        <v>2341</v>
      </c>
      <c r="I895" s="189" t="s">
        <v>4433</v>
      </c>
      <c r="J895" s="189" t="s">
        <v>4846</v>
      </c>
      <c r="K895" s="189" t="s">
        <v>2004</v>
      </c>
      <c r="L895" s="189" t="s">
        <v>2005</v>
      </c>
      <c r="M895" s="130"/>
      <c r="N895" s="130"/>
      <c r="O895" s="157"/>
      <c r="P895" s="130"/>
      <c r="Q895" s="130"/>
      <c r="R895" s="130"/>
      <c r="S895" s="136"/>
      <c r="T895" s="137"/>
      <c r="U895" s="136"/>
      <c r="V895" s="130"/>
      <c r="W895" s="130"/>
      <c r="X895" s="137"/>
      <c r="Y895" s="130"/>
      <c r="Z895" s="130"/>
      <c r="AA895" s="130"/>
      <c r="AB895" s="130"/>
      <c r="AC895" s="130" t="str">
        <f>IF(基本情報登録!$D$10="","",IF(基本情報登録!$D$10='登録データ（男）'!F895,1,0))</f>
        <v/>
      </c>
      <c r="AD895" s="130"/>
    </row>
    <row r="896" spans="1:30" ht="13.5">
      <c r="A896" s="189">
        <v>894</v>
      </c>
      <c r="B896" s="189" t="s">
        <v>3619</v>
      </c>
      <c r="C896" s="189" t="s">
        <v>3620</v>
      </c>
      <c r="D896" s="189" t="s">
        <v>336</v>
      </c>
      <c r="E896" s="189">
        <v>42</v>
      </c>
      <c r="F896" s="189" t="s">
        <v>11</v>
      </c>
      <c r="G896" s="189" t="s">
        <v>435</v>
      </c>
      <c r="H896" s="189" t="s">
        <v>4169</v>
      </c>
      <c r="I896" s="189" t="s">
        <v>5191</v>
      </c>
      <c r="J896" s="189" t="s">
        <v>4970</v>
      </c>
      <c r="K896" s="189" t="s">
        <v>2004</v>
      </c>
      <c r="L896" s="189" t="s">
        <v>2005</v>
      </c>
      <c r="M896" s="130"/>
      <c r="N896" s="130"/>
      <c r="O896" s="157"/>
      <c r="P896" s="130"/>
      <c r="Q896" s="130"/>
      <c r="R896" s="130"/>
      <c r="S896" s="136"/>
      <c r="T896" s="137"/>
      <c r="U896" s="136"/>
      <c r="V896" s="130"/>
      <c r="W896" s="130"/>
      <c r="X896" s="137"/>
      <c r="Y896" s="130"/>
      <c r="Z896" s="130"/>
      <c r="AA896" s="130"/>
      <c r="AB896" s="130"/>
      <c r="AC896" s="130" t="str">
        <f>IF(基本情報登録!$D$10="","",IF(基本情報登録!$D$10='登録データ（男）'!F896,1,0))</f>
        <v/>
      </c>
      <c r="AD896" s="130"/>
    </row>
    <row r="897" spans="1:30" ht="13.5">
      <c r="A897" s="189">
        <v>895</v>
      </c>
      <c r="B897" s="189" t="s">
        <v>3621</v>
      </c>
      <c r="C897" s="189" t="s">
        <v>3622</v>
      </c>
      <c r="D897" s="189" t="s">
        <v>338</v>
      </c>
      <c r="E897" s="189">
        <v>44</v>
      </c>
      <c r="F897" s="189" t="s">
        <v>103</v>
      </c>
      <c r="G897" s="189" t="s">
        <v>435</v>
      </c>
      <c r="H897" s="189" t="s">
        <v>4170</v>
      </c>
      <c r="I897" s="189" t="s">
        <v>4470</v>
      </c>
      <c r="J897" s="189" t="s">
        <v>5051</v>
      </c>
      <c r="K897" s="189" t="s">
        <v>2004</v>
      </c>
      <c r="L897" s="189" t="s">
        <v>2005</v>
      </c>
      <c r="M897" s="130"/>
      <c r="N897" s="130"/>
      <c r="O897" s="157"/>
      <c r="P897" s="130"/>
      <c r="Q897" s="130"/>
      <c r="R897" s="130"/>
      <c r="S897" s="136"/>
      <c r="T897" s="137"/>
      <c r="U897" s="136"/>
      <c r="V897" s="130"/>
      <c r="W897" s="130"/>
      <c r="X897" s="137"/>
      <c r="Y897" s="130"/>
      <c r="Z897" s="130"/>
      <c r="AA897" s="130"/>
      <c r="AB897" s="130"/>
      <c r="AC897" s="130" t="str">
        <f>IF(基本情報登録!$D$10="","",IF(基本情報登録!$D$10='登録データ（男）'!F897,1,0))</f>
        <v/>
      </c>
      <c r="AD897" s="130"/>
    </row>
    <row r="898" spans="1:30" ht="13.5">
      <c r="A898" s="189">
        <v>896</v>
      </c>
      <c r="B898" s="189" t="s">
        <v>3623</v>
      </c>
      <c r="C898" s="189" t="s">
        <v>3624</v>
      </c>
      <c r="D898" s="189" t="s">
        <v>338</v>
      </c>
      <c r="E898" s="189">
        <v>44</v>
      </c>
      <c r="F898" s="189" t="s">
        <v>103</v>
      </c>
      <c r="G898" s="189" t="s">
        <v>435</v>
      </c>
      <c r="H898" s="189" t="s">
        <v>4050</v>
      </c>
      <c r="I898" s="189" t="s">
        <v>5155</v>
      </c>
      <c r="J898" s="189" t="s">
        <v>4802</v>
      </c>
      <c r="K898" s="189" t="s">
        <v>2004</v>
      </c>
      <c r="L898" s="189" t="s">
        <v>2005</v>
      </c>
      <c r="M898" s="130"/>
      <c r="N898" s="130"/>
      <c r="O898" s="157"/>
      <c r="P898" s="130"/>
      <c r="Q898" s="130"/>
      <c r="R898" s="130"/>
      <c r="S898" s="136"/>
      <c r="T898" s="137"/>
      <c r="U898" s="136"/>
      <c r="V898" s="130"/>
      <c r="W898" s="130"/>
      <c r="X898" s="137"/>
      <c r="Y898" s="130"/>
      <c r="Z898" s="130"/>
      <c r="AA898" s="130"/>
      <c r="AB898" s="130"/>
      <c r="AC898" s="130" t="str">
        <f>IF(基本情報登録!$D$10="","",IF(基本情報登録!$D$10='登録データ（男）'!F898,1,0))</f>
        <v/>
      </c>
      <c r="AD898" s="130"/>
    </row>
    <row r="899" spans="1:30" ht="13.5">
      <c r="A899" s="189">
        <v>897</v>
      </c>
      <c r="B899" s="189" t="s">
        <v>2326</v>
      </c>
      <c r="C899" s="189" t="s">
        <v>1303</v>
      </c>
      <c r="D899" s="189" t="s">
        <v>336</v>
      </c>
      <c r="E899" s="189">
        <v>42</v>
      </c>
      <c r="F899" s="189" t="s">
        <v>1304</v>
      </c>
      <c r="G899" s="189" t="s">
        <v>335</v>
      </c>
      <c r="H899" s="189" t="s">
        <v>1305</v>
      </c>
      <c r="I899" s="189" t="s">
        <v>5269</v>
      </c>
      <c r="J899" s="189" t="s">
        <v>4342</v>
      </c>
      <c r="K899" s="189" t="s">
        <v>2004</v>
      </c>
      <c r="L899" s="189" t="s">
        <v>2005</v>
      </c>
      <c r="M899" s="130"/>
      <c r="N899" s="130"/>
      <c r="O899" s="157"/>
      <c r="P899" s="130"/>
      <c r="Q899" s="130"/>
      <c r="R899" s="130"/>
      <c r="S899" s="136"/>
      <c r="T899" s="137"/>
      <c r="U899" s="136"/>
      <c r="V899" s="130"/>
      <c r="W899" s="130"/>
      <c r="X899" s="137"/>
      <c r="Y899" s="130"/>
      <c r="Z899" s="130"/>
      <c r="AA899" s="130"/>
      <c r="AB899" s="130"/>
      <c r="AC899" s="130" t="str">
        <f>IF(基本情報登録!$D$10="","",IF(基本情報登録!$D$10='登録データ（男）'!F899,1,0))</f>
        <v/>
      </c>
      <c r="AD899" s="130"/>
    </row>
    <row r="900" spans="1:30" ht="13.5">
      <c r="A900" s="189">
        <v>898</v>
      </c>
      <c r="B900" s="189" t="s">
        <v>1306</v>
      </c>
      <c r="C900" s="189" t="s">
        <v>1307</v>
      </c>
      <c r="D900" s="189" t="s">
        <v>336</v>
      </c>
      <c r="E900" s="189">
        <v>42</v>
      </c>
      <c r="F900" s="189" t="s">
        <v>1304</v>
      </c>
      <c r="G900" s="189" t="s">
        <v>343</v>
      </c>
      <c r="H900" s="189" t="s">
        <v>1093</v>
      </c>
      <c r="I900" s="189" t="s">
        <v>5270</v>
      </c>
      <c r="J900" s="189" t="s">
        <v>4769</v>
      </c>
      <c r="K900" s="189" t="s">
        <v>2004</v>
      </c>
      <c r="L900" s="189" t="s">
        <v>2005</v>
      </c>
      <c r="M900" s="130"/>
      <c r="N900" s="130"/>
      <c r="O900" s="157"/>
      <c r="P900" s="130"/>
      <c r="Q900" s="130"/>
      <c r="R900" s="130"/>
      <c r="S900" s="136"/>
      <c r="T900" s="137"/>
      <c r="U900" s="136"/>
      <c r="V900" s="130"/>
      <c r="W900" s="130"/>
      <c r="X900" s="137"/>
      <c r="Y900" s="130"/>
      <c r="Z900" s="130"/>
      <c r="AA900" s="130"/>
      <c r="AB900" s="130"/>
      <c r="AC900" s="130" t="str">
        <f>IF(基本情報登録!$D$10="","",IF(基本情報登録!$D$10='登録データ（男）'!F900,1,0))</f>
        <v/>
      </c>
      <c r="AD900" s="130"/>
    </row>
    <row r="901" spans="1:30" ht="13.5">
      <c r="A901" s="189">
        <v>899</v>
      </c>
      <c r="B901" s="189" t="s">
        <v>2809</v>
      </c>
      <c r="C901" s="189" t="s">
        <v>2810</v>
      </c>
      <c r="D901" s="189" t="s">
        <v>336</v>
      </c>
      <c r="E901" s="189">
        <v>42</v>
      </c>
      <c r="F901" s="189" t="s">
        <v>1304</v>
      </c>
      <c r="G901" s="189" t="s">
        <v>343</v>
      </c>
      <c r="H901" s="189" t="s">
        <v>640</v>
      </c>
      <c r="I901" s="189" t="s">
        <v>5271</v>
      </c>
      <c r="J901" s="189" t="s">
        <v>4831</v>
      </c>
      <c r="K901" s="189" t="s">
        <v>2004</v>
      </c>
      <c r="L901" s="189" t="s">
        <v>2005</v>
      </c>
      <c r="M901" s="130"/>
      <c r="N901" s="130"/>
      <c r="O901" s="157"/>
      <c r="P901" s="130"/>
      <c r="Q901" s="130"/>
      <c r="R901" s="130"/>
      <c r="S901" s="136"/>
      <c r="T901" s="137"/>
      <c r="U901" s="136"/>
      <c r="V901" s="130"/>
      <c r="W901" s="130"/>
      <c r="X901" s="137"/>
      <c r="Y901" s="130"/>
      <c r="Z901" s="130"/>
      <c r="AA901" s="130"/>
      <c r="AB901" s="130"/>
      <c r="AC901" s="130" t="str">
        <f>IF(基本情報登録!$D$10="","",IF(基本情報登録!$D$10='登録データ（男）'!F901,1,0))</f>
        <v/>
      </c>
      <c r="AD901" s="130"/>
    </row>
    <row r="902" spans="1:30" ht="13.5">
      <c r="A902" s="189">
        <v>900</v>
      </c>
      <c r="B902" s="189" t="s">
        <v>3625</v>
      </c>
      <c r="C902" s="189" t="s">
        <v>3626</v>
      </c>
      <c r="D902" s="189" t="s">
        <v>336</v>
      </c>
      <c r="E902" s="189">
        <v>42</v>
      </c>
      <c r="F902" s="189" t="s">
        <v>1304</v>
      </c>
      <c r="G902" s="189" t="s">
        <v>343</v>
      </c>
      <c r="H902" s="189" t="s">
        <v>4171</v>
      </c>
      <c r="I902" s="189" t="s">
        <v>5272</v>
      </c>
      <c r="J902" s="189" t="s">
        <v>4568</v>
      </c>
      <c r="K902" s="189" t="s">
        <v>2004</v>
      </c>
      <c r="L902" s="189" t="s">
        <v>2005</v>
      </c>
      <c r="M902" s="130"/>
      <c r="N902" s="130"/>
      <c r="O902" s="157"/>
      <c r="P902" s="130"/>
      <c r="Q902" s="130"/>
      <c r="R902" s="130"/>
      <c r="S902" s="136"/>
      <c r="T902" s="137"/>
      <c r="U902" s="136"/>
      <c r="V902" s="130"/>
      <c r="W902" s="130"/>
      <c r="X902" s="137"/>
      <c r="Y902" s="130"/>
      <c r="Z902" s="130"/>
      <c r="AA902" s="130"/>
      <c r="AB902" s="130"/>
      <c r="AC902" s="130" t="str">
        <f>IF(基本情報登録!$D$10="","",IF(基本情報登録!$D$10='登録データ（男）'!F902,1,0))</f>
        <v/>
      </c>
      <c r="AD902" s="130"/>
    </row>
    <row r="903" spans="1:30" ht="13.5">
      <c r="A903" s="189">
        <v>901</v>
      </c>
      <c r="B903" s="189" t="s">
        <v>2807</v>
      </c>
      <c r="C903" s="189" t="s">
        <v>2808</v>
      </c>
      <c r="D903" s="189" t="s">
        <v>336</v>
      </c>
      <c r="E903" s="189">
        <v>42</v>
      </c>
      <c r="F903" s="189" t="s">
        <v>1304</v>
      </c>
      <c r="G903" s="189" t="s">
        <v>350</v>
      </c>
      <c r="H903" s="189" t="s">
        <v>2601</v>
      </c>
      <c r="I903" s="189" t="s">
        <v>4588</v>
      </c>
      <c r="J903" s="189" t="s">
        <v>5273</v>
      </c>
      <c r="K903" s="189" t="s">
        <v>2004</v>
      </c>
      <c r="L903" s="189" t="s">
        <v>2005</v>
      </c>
      <c r="M903" s="130"/>
      <c r="N903" s="130"/>
      <c r="O903" s="157"/>
      <c r="P903" s="130"/>
      <c r="Q903" s="130"/>
      <c r="R903" s="130"/>
      <c r="S903" s="136"/>
      <c r="T903" s="137"/>
      <c r="U903" s="136"/>
      <c r="V903" s="130"/>
      <c r="W903" s="130"/>
      <c r="X903" s="137"/>
      <c r="Y903" s="130"/>
      <c r="Z903" s="130"/>
      <c r="AA903" s="130"/>
      <c r="AB903" s="130"/>
      <c r="AC903" s="130" t="str">
        <f>IF(基本情報登録!$D$10="","",IF(基本情報登録!$D$10='登録データ（男）'!F903,1,0))</f>
        <v/>
      </c>
      <c r="AD903" s="130"/>
    </row>
    <row r="904" spans="1:30" ht="13.5">
      <c r="A904" s="189">
        <v>902</v>
      </c>
      <c r="B904" s="189" t="s">
        <v>1374</v>
      </c>
      <c r="C904" s="189" t="s">
        <v>1375</v>
      </c>
      <c r="D904" s="189" t="s">
        <v>336</v>
      </c>
      <c r="E904" s="189">
        <v>42</v>
      </c>
      <c r="F904" s="189" t="s">
        <v>46</v>
      </c>
      <c r="G904" s="189" t="s">
        <v>335</v>
      </c>
      <c r="H904" s="189" t="s">
        <v>904</v>
      </c>
      <c r="I904" s="189" t="s">
        <v>4298</v>
      </c>
      <c r="J904" s="189" t="s">
        <v>5274</v>
      </c>
      <c r="K904" s="189" t="s">
        <v>2004</v>
      </c>
      <c r="L904" s="189" t="s">
        <v>2005</v>
      </c>
      <c r="M904" s="130"/>
      <c r="N904" s="130"/>
      <c r="O904" s="157"/>
      <c r="P904" s="130"/>
      <c r="Q904" s="130"/>
      <c r="R904" s="130"/>
      <c r="S904" s="136"/>
      <c r="T904" s="137"/>
      <c r="U904" s="136"/>
      <c r="V904" s="130"/>
      <c r="W904" s="130"/>
      <c r="X904" s="137"/>
      <c r="Y904" s="130"/>
      <c r="Z904" s="130"/>
      <c r="AA904" s="130"/>
      <c r="AB904" s="130"/>
      <c r="AC904" s="130" t="str">
        <f>IF(基本情報登録!$D$10="","",IF(基本情報登録!$D$10='登録データ（男）'!F904,1,0))</f>
        <v/>
      </c>
      <c r="AD904" s="130"/>
    </row>
    <row r="905" spans="1:30" ht="13.5">
      <c r="A905" s="189">
        <v>903</v>
      </c>
      <c r="B905" s="189" t="s">
        <v>1942</v>
      </c>
      <c r="C905" s="189" t="s">
        <v>1943</v>
      </c>
      <c r="D905" s="189" t="s">
        <v>336</v>
      </c>
      <c r="E905" s="189">
        <v>42</v>
      </c>
      <c r="F905" s="189" t="s">
        <v>46</v>
      </c>
      <c r="G905" s="189" t="s">
        <v>343</v>
      </c>
      <c r="H905" s="189" t="s">
        <v>1971</v>
      </c>
      <c r="I905" s="189" t="s">
        <v>5275</v>
      </c>
      <c r="J905" s="189" t="s">
        <v>4291</v>
      </c>
      <c r="K905" s="189" t="s">
        <v>2004</v>
      </c>
      <c r="L905" s="189" t="s">
        <v>2005</v>
      </c>
      <c r="M905" s="130"/>
      <c r="N905" s="130"/>
      <c r="O905" s="157"/>
      <c r="P905" s="130"/>
      <c r="Q905" s="130"/>
      <c r="R905" s="130"/>
      <c r="S905" s="136"/>
      <c r="T905" s="137"/>
      <c r="U905" s="136"/>
      <c r="V905" s="130"/>
      <c r="W905" s="130"/>
      <c r="X905" s="137"/>
      <c r="Y905" s="130"/>
      <c r="Z905" s="130"/>
      <c r="AA905" s="130"/>
      <c r="AB905" s="130"/>
      <c r="AC905" s="130" t="str">
        <f>IF(基本情報登録!$D$10="","",IF(基本情報登録!$D$10='登録データ（男）'!F905,1,0))</f>
        <v/>
      </c>
      <c r="AD905" s="130"/>
    </row>
    <row r="906" spans="1:30" ht="13.5">
      <c r="A906" s="189">
        <v>904</v>
      </c>
      <c r="B906" s="189" t="s">
        <v>2827</v>
      </c>
      <c r="C906" s="189" t="s">
        <v>3627</v>
      </c>
      <c r="D906" s="189" t="s">
        <v>336</v>
      </c>
      <c r="E906" s="189">
        <v>42</v>
      </c>
      <c r="F906" s="189" t="s">
        <v>46</v>
      </c>
      <c r="G906" s="189" t="s">
        <v>350</v>
      </c>
      <c r="H906" s="189" t="s">
        <v>2828</v>
      </c>
      <c r="I906" s="189" t="s">
        <v>4731</v>
      </c>
      <c r="J906" s="189" t="s">
        <v>5002</v>
      </c>
      <c r="K906" s="189" t="s">
        <v>2004</v>
      </c>
      <c r="L906" s="189" t="s">
        <v>2005</v>
      </c>
      <c r="M906" s="130"/>
      <c r="N906" s="130"/>
      <c r="O906" s="157"/>
      <c r="P906" s="130"/>
      <c r="Q906" s="130"/>
      <c r="R906" s="130"/>
      <c r="S906" s="136"/>
      <c r="T906" s="137"/>
      <c r="U906" s="136"/>
      <c r="V906" s="130"/>
      <c r="W906" s="130"/>
      <c r="X906" s="137"/>
      <c r="Y906" s="130"/>
      <c r="Z906" s="130"/>
      <c r="AA906" s="130"/>
      <c r="AB906" s="130"/>
      <c r="AC906" s="130" t="str">
        <f>IF(基本情報登録!$D$10="","",IF(基本情報登録!$D$10='登録データ（男）'!F906,1,0))</f>
        <v/>
      </c>
      <c r="AD906" s="130"/>
    </row>
    <row r="907" spans="1:30" ht="13.5">
      <c r="A907" s="189">
        <v>905</v>
      </c>
      <c r="B907" s="189" t="s">
        <v>1376</v>
      </c>
      <c r="C907" s="189" t="s">
        <v>1377</v>
      </c>
      <c r="D907" s="189" t="s">
        <v>336</v>
      </c>
      <c r="E907" s="189">
        <v>42</v>
      </c>
      <c r="F907" s="189" t="s">
        <v>46</v>
      </c>
      <c r="G907" s="189" t="s">
        <v>335</v>
      </c>
      <c r="H907" s="189" t="s">
        <v>1378</v>
      </c>
      <c r="I907" s="189" t="s">
        <v>5276</v>
      </c>
      <c r="J907" s="189" t="s">
        <v>4469</v>
      </c>
      <c r="K907" s="189" t="s">
        <v>2004</v>
      </c>
      <c r="L907" s="189" t="s">
        <v>2005</v>
      </c>
      <c r="M907" s="130"/>
      <c r="N907" s="130"/>
      <c r="O907" s="157"/>
      <c r="P907" s="130"/>
      <c r="Q907" s="130"/>
      <c r="R907" s="130"/>
      <c r="S907" s="136"/>
      <c r="T907" s="137"/>
      <c r="U907" s="136"/>
      <c r="V907" s="130"/>
      <c r="W907" s="130"/>
      <c r="X907" s="137"/>
      <c r="Y907" s="130"/>
      <c r="Z907" s="130"/>
      <c r="AA907" s="130"/>
      <c r="AB907" s="130"/>
      <c r="AC907" s="130" t="str">
        <f>IF(基本情報登録!$D$10="","",IF(基本情報登録!$D$10='登録データ（男）'!F907,1,0))</f>
        <v/>
      </c>
      <c r="AD907" s="130"/>
    </row>
    <row r="908" spans="1:30" ht="13.5">
      <c r="A908" s="189">
        <v>906</v>
      </c>
      <c r="B908" s="189" t="s">
        <v>1962</v>
      </c>
      <c r="C908" s="189" t="s">
        <v>1963</v>
      </c>
      <c r="D908" s="189" t="s">
        <v>336</v>
      </c>
      <c r="E908" s="189">
        <v>42</v>
      </c>
      <c r="F908" s="189" t="s">
        <v>46</v>
      </c>
      <c r="G908" s="189" t="s">
        <v>343</v>
      </c>
      <c r="H908" s="189" t="s">
        <v>553</v>
      </c>
      <c r="I908" s="189" t="s">
        <v>4929</v>
      </c>
      <c r="J908" s="189" t="s">
        <v>4512</v>
      </c>
      <c r="K908" s="189" t="s">
        <v>2004</v>
      </c>
      <c r="L908" s="189" t="s">
        <v>2005</v>
      </c>
      <c r="M908" s="130"/>
      <c r="N908" s="130"/>
      <c r="O908" s="157"/>
      <c r="P908" s="130"/>
      <c r="Q908" s="130"/>
      <c r="R908" s="130"/>
      <c r="S908" s="136"/>
      <c r="T908" s="137"/>
      <c r="U908" s="136"/>
      <c r="V908" s="130"/>
      <c r="W908" s="130"/>
      <c r="X908" s="137"/>
      <c r="Y908" s="130"/>
      <c r="Z908" s="130"/>
      <c r="AA908" s="130"/>
      <c r="AB908" s="130"/>
      <c r="AC908" s="130" t="str">
        <f>IF(基本情報登録!$D$10="","",IF(基本情報登録!$D$10='登録データ（男）'!F908,1,0))</f>
        <v/>
      </c>
      <c r="AD908" s="130"/>
    </row>
    <row r="909" spans="1:30" ht="13.5">
      <c r="A909" s="189">
        <v>907</v>
      </c>
      <c r="B909" s="189" t="s">
        <v>1944</v>
      </c>
      <c r="C909" s="189" t="s">
        <v>1945</v>
      </c>
      <c r="D909" s="189" t="s">
        <v>336</v>
      </c>
      <c r="E909" s="189">
        <v>42</v>
      </c>
      <c r="F909" s="189" t="s">
        <v>46</v>
      </c>
      <c r="G909" s="189" t="s">
        <v>343</v>
      </c>
      <c r="H909" s="189" t="s">
        <v>1972</v>
      </c>
      <c r="I909" s="189" t="s">
        <v>5277</v>
      </c>
      <c r="J909" s="189" t="s">
        <v>4510</v>
      </c>
      <c r="K909" s="189" t="s">
        <v>2004</v>
      </c>
      <c r="L909" s="189" t="s">
        <v>2005</v>
      </c>
      <c r="M909" s="130"/>
      <c r="N909" s="130"/>
      <c r="O909" s="157"/>
      <c r="P909" s="130"/>
      <c r="Q909" s="130"/>
      <c r="R909" s="130"/>
      <c r="S909" s="136"/>
      <c r="T909" s="137"/>
      <c r="U909" s="136"/>
      <c r="V909" s="130"/>
      <c r="W909" s="130"/>
      <c r="X909" s="137"/>
      <c r="Y909" s="130"/>
      <c r="Z909" s="130"/>
      <c r="AA909" s="130"/>
      <c r="AB909" s="130"/>
      <c r="AC909" s="130" t="str">
        <f>IF(基本情報登録!$D$10="","",IF(基本情報登録!$D$10='登録データ（男）'!F909,1,0))</f>
        <v/>
      </c>
      <c r="AD909" s="130"/>
    </row>
    <row r="910" spans="1:30" ht="13.5">
      <c r="A910" s="189">
        <v>908</v>
      </c>
      <c r="B910" s="189" t="s">
        <v>3628</v>
      </c>
      <c r="C910" s="189" t="s">
        <v>3629</v>
      </c>
      <c r="D910" s="189" t="s">
        <v>336</v>
      </c>
      <c r="E910" s="189">
        <v>42</v>
      </c>
      <c r="F910" s="189" t="s">
        <v>46</v>
      </c>
      <c r="G910" s="189" t="s">
        <v>350</v>
      </c>
      <c r="H910" s="189" t="s">
        <v>3036</v>
      </c>
      <c r="I910" s="189" t="s">
        <v>5278</v>
      </c>
      <c r="J910" s="189" t="s">
        <v>5279</v>
      </c>
      <c r="K910" s="189" t="s">
        <v>2004</v>
      </c>
      <c r="L910" s="189" t="s">
        <v>2005</v>
      </c>
      <c r="M910" s="130"/>
      <c r="N910" s="130"/>
      <c r="O910" s="157"/>
      <c r="P910" s="130"/>
      <c r="Q910" s="130"/>
      <c r="R910" s="130"/>
      <c r="S910" s="136"/>
      <c r="T910" s="137"/>
      <c r="U910" s="136"/>
      <c r="V910" s="130"/>
      <c r="W910" s="130"/>
      <c r="X910" s="137"/>
      <c r="Y910" s="130"/>
      <c r="Z910" s="130"/>
      <c r="AA910" s="130"/>
      <c r="AB910" s="130"/>
      <c r="AC910" s="130" t="str">
        <f>IF(基本情報登録!$D$10="","",IF(基本情報登録!$D$10='登録データ（男）'!F910,1,0))</f>
        <v/>
      </c>
      <c r="AD910" s="130"/>
    </row>
    <row r="911" spans="1:30" ht="13.5">
      <c r="A911" s="189">
        <v>909</v>
      </c>
      <c r="B911" s="189" t="s">
        <v>1946</v>
      </c>
      <c r="C911" s="189" t="s">
        <v>1947</v>
      </c>
      <c r="D911" s="189" t="s">
        <v>336</v>
      </c>
      <c r="E911" s="189">
        <v>42</v>
      </c>
      <c r="F911" s="189" t="s">
        <v>46</v>
      </c>
      <c r="G911" s="189" t="s">
        <v>343</v>
      </c>
      <c r="H911" s="189" t="s">
        <v>1192</v>
      </c>
      <c r="I911" s="189" t="s">
        <v>4701</v>
      </c>
      <c r="J911" s="189" t="s">
        <v>5141</v>
      </c>
      <c r="K911" s="189" t="s">
        <v>2004</v>
      </c>
      <c r="L911" s="189" t="s">
        <v>2005</v>
      </c>
      <c r="M911" s="130"/>
      <c r="N911" s="130"/>
      <c r="O911" s="157"/>
      <c r="P911" s="130"/>
      <c r="Q911" s="130"/>
      <c r="R911" s="130"/>
      <c r="S911" s="136"/>
      <c r="T911" s="137"/>
      <c r="U911" s="136"/>
      <c r="V911" s="130"/>
      <c r="W911" s="130"/>
      <c r="X911" s="137"/>
      <c r="Y911" s="130"/>
      <c r="Z911" s="130"/>
      <c r="AA911" s="130"/>
      <c r="AB911" s="130"/>
      <c r="AC911" s="130" t="str">
        <f>IF(基本情報登録!$D$10="","",IF(基本情報登録!$D$10='登録データ（男）'!F911,1,0))</f>
        <v/>
      </c>
      <c r="AD911" s="130"/>
    </row>
    <row r="912" spans="1:30" ht="13.5">
      <c r="A912" s="189">
        <v>910</v>
      </c>
      <c r="B912" s="189" t="s">
        <v>2823</v>
      </c>
      <c r="C912" s="189" t="s">
        <v>2824</v>
      </c>
      <c r="D912" s="189" t="s">
        <v>336</v>
      </c>
      <c r="E912" s="189">
        <v>42</v>
      </c>
      <c r="F912" s="189" t="s">
        <v>46</v>
      </c>
      <c r="G912" s="189" t="s">
        <v>350</v>
      </c>
      <c r="H912" s="189" t="s">
        <v>2825</v>
      </c>
      <c r="I912" s="189" t="s">
        <v>5280</v>
      </c>
      <c r="J912" s="189" t="s">
        <v>5281</v>
      </c>
      <c r="K912" s="189" t="s">
        <v>2004</v>
      </c>
      <c r="L912" s="189" t="s">
        <v>2005</v>
      </c>
      <c r="M912" s="130"/>
      <c r="N912" s="130"/>
      <c r="O912" s="157"/>
      <c r="P912" s="130"/>
      <c r="Q912" s="130"/>
      <c r="R912" s="130"/>
      <c r="S912" s="136"/>
      <c r="T912" s="137"/>
      <c r="U912" s="136"/>
      <c r="V912" s="130"/>
      <c r="W912" s="130"/>
      <c r="X912" s="137"/>
      <c r="Y912" s="130"/>
      <c r="Z912" s="130"/>
      <c r="AA912" s="130"/>
      <c r="AB912" s="130"/>
      <c r="AC912" s="130" t="str">
        <f>IF(基本情報登録!$D$10="","",IF(基本情報登録!$D$10='登録データ（男）'!F912,1,0))</f>
        <v/>
      </c>
      <c r="AD912" s="130"/>
    </row>
    <row r="913" spans="1:30" ht="13.5">
      <c r="A913" s="189">
        <v>911</v>
      </c>
      <c r="B913" s="189" t="s">
        <v>3630</v>
      </c>
      <c r="C913" s="189" t="s">
        <v>3631</v>
      </c>
      <c r="D913" s="189" t="s">
        <v>336</v>
      </c>
      <c r="E913" s="189">
        <v>42</v>
      </c>
      <c r="F913" s="189" t="s">
        <v>46</v>
      </c>
      <c r="G913" s="189" t="s">
        <v>350</v>
      </c>
      <c r="H913" s="189" t="s">
        <v>2775</v>
      </c>
      <c r="I913" s="189" t="s">
        <v>4389</v>
      </c>
      <c r="J913" s="189" t="s">
        <v>4368</v>
      </c>
      <c r="K913" s="189" t="s">
        <v>2004</v>
      </c>
      <c r="L913" s="189" t="s">
        <v>2005</v>
      </c>
      <c r="M913" s="130"/>
      <c r="N913" s="130"/>
      <c r="O913" s="157"/>
      <c r="P913" s="130"/>
      <c r="Q913" s="130"/>
      <c r="R913" s="130"/>
      <c r="S913" s="136"/>
      <c r="T913" s="137"/>
      <c r="U913" s="136"/>
      <c r="V913" s="130"/>
      <c r="W913" s="130"/>
      <c r="X913" s="137"/>
      <c r="Y913" s="130"/>
      <c r="Z913" s="130"/>
      <c r="AA913" s="130"/>
      <c r="AB913" s="130"/>
      <c r="AC913" s="130" t="str">
        <f>IF(基本情報登録!$D$10="","",IF(基本情報登録!$D$10='登録データ（男）'!F913,1,0))</f>
        <v/>
      </c>
      <c r="AD913" s="130"/>
    </row>
    <row r="914" spans="1:30" ht="13.5">
      <c r="A914" s="189">
        <v>912</v>
      </c>
      <c r="B914" s="189" t="s">
        <v>1379</v>
      </c>
      <c r="C914" s="189" t="s">
        <v>1380</v>
      </c>
      <c r="D914" s="189" t="s">
        <v>336</v>
      </c>
      <c r="E914" s="189">
        <v>42</v>
      </c>
      <c r="F914" s="189" t="s">
        <v>46</v>
      </c>
      <c r="G914" s="189" t="s">
        <v>335</v>
      </c>
      <c r="H914" s="189" t="s">
        <v>1381</v>
      </c>
      <c r="I914" s="189" t="s">
        <v>5282</v>
      </c>
      <c r="J914" s="189" t="s">
        <v>4321</v>
      </c>
      <c r="K914" s="189" t="s">
        <v>2004</v>
      </c>
      <c r="L914" s="189" t="s">
        <v>2005</v>
      </c>
      <c r="M914" s="130"/>
      <c r="N914" s="130"/>
      <c r="O914" s="157"/>
      <c r="P914" s="130"/>
      <c r="Q914" s="130"/>
      <c r="R914" s="130"/>
      <c r="S914" s="136"/>
      <c r="T914" s="137"/>
      <c r="U914" s="136"/>
      <c r="V914" s="130"/>
      <c r="W914" s="130"/>
      <c r="X914" s="137"/>
      <c r="Y914" s="130"/>
      <c r="Z914" s="130"/>
      <c r="AA914" s="130"/>
      <c r="AB914" s="130"/>
      <c r="AC914" s="130" t="str">
        <f>IF(基本情報登録!$D$10="","",IF(基本情報登録!$D$10='登録データ（男）'!F914,1,0))</f>
        <v/>
      </c>
      <c r="AD914" s="130"/>
    </row>
    <row r="915" spans="1:30" ht="13.5">
      <c r="A915" s="189">
        <v>913</v>
      </c>
      <c r="B915" s="189" t="s">
        <v>3632</v>
      </c>
      <c r="C915" s="189" t="s">
        <v>3633</v>
      </c>
      <c r="D915" s="189" t="s">
        <v>336</v>
      </c>
      <c r="E915" s="189">
        <v>42</v>
      </c>
      <c r="F915" s="189" t="s">
        <v>46</v>
      </c>
      <c r="G915" s="189" t="s">
        <v>350</v>
      </c>
      <c r="H915" s="189" t="s">
        <v>4172</v>
      </c>
      <c r="I915" s="189" t="s">
        <v>4959</v>
      </c>
      <c r="J915" s="189" t="s">
        <v>4340</v>
      </c>
      <c r="K915" s="189" t="s">
        <v>2004</v>
      </c>
      <c r="L915" s="189" t="s">
        <v>2005</v>
      </c>
      <c r="M915" s="130"/>
      <c r="N915" s="130"/>
      <c r="O915" s="157"/>
      <c r="P915" s="130"/>
      <c r="Q915" s="130"/>
      <c r="R915" s="130"/>
      <c r="S915" s="136"/>
      <c r="T915" s="137"/>
      <c r="U915" s="136"/>
      <c r="V915" s="130"/>
      <c r="W915" s="130"/>
      <c r="X915" s="137"/>
      <c r="Y915" s="130"/>
      <c r="Z915" s="130"/>
      <c r="AA915" s="130"/>
      <c r="AB915" s="130"/>
      <c r="AC915" s="130" t="str">
        <f>IF(基本情報登録!$D$10="","",IF(基本情報登録!$D$10='登録データ（男）'!F915,1,0))</f>
        <v/>
      </c>
      <c r="AD915" s="130"/>
    </row>
    <row r="916" spans="1:30" ht="13.5">
      <c r="A916" s="189">
        <v>914</v>
      </c>
      <c r="B916" s="189" t="s">
        <v>2820</v>
      </c>
      <c r="C916" s="189" t="s">
        <v>2821</v>
      </c>
      <c r="D916" s="189" t="s">
        <v>336</v>
      </c>
      <c r="E916" s="189">
        <v>42</v>
      </c>
      <c r="F916" s="189" t="s">
        <v>46</v>
      </c>
      <c r="G916" s="189" t="s">
        <v>350</v>
      </c>
      <c r="H916" s="189" t="s">
        <v>2822</v>
      </c>
      <c r="I916" s="189" t="s">
        <v>5283</v>
      </c>
      <c r="J916" s="189" t="s">
        <v>5284</v>
      </c>
      <c r="K916" s="189" t="s">
        <v>2004</v>
      </c>
      <c r="L916" s="189" t="s">
        <v>2005</v>
      </c>
      <c r="M916" s="130"/>
      <c r="N916" s="130"/>
      <c r="O916" s="157"/>
      <c r="P916" s="130"/>
      <c r="Q916" s="130"/>
      <c r="R916" s="130"/>
      <c r="S916" s="136"/>
      <c r="T916" s="137"/>
      <c r="U916" s="136"/>
      <c r="V916" s="130"/>
      <c r="W916" s="130"/>
      <c r="X916" s="137"/>
      <c r="Y916" s="130"/>
      <c r="Z916" s="130"/>
      <c r="AA916" s="130"/>
      <c r="AB916" s="130"/>
      <c r="AC916" s="130" t="str">
        <f>IF(基本情報登録!$D$10="","",IF(基本情報登録!$D$10='登録データ（男）'!F916,1,0))</f>
        <v/>
      </c>
      <c r="AD916" s="130"/>
    </row>
    <row r="917" spans="1:30" ht="13.5">
      <c r="A917" s="189">
        <v>915</v>
      </c>
      <c r="B917" s="189" t="s">
        <v>3634</v>
      </c>
      <c r="C917" s="189" t="s">
        <v>2811</v>
      </c>
      <c r="D917" s="189" t="s">
        <v>336</v>
      </c>
      <c r="E917" s="189">
        <v>42</v>
      </c>
      <c r="F917" s="189" t="s">
        <v>46</v>
      </c>
      <c r="G917" s="189" t="s">
        <v>350</v>
      </c>
      <c r="H917" s="189" t="s">
        <v>2706</v>
      </c>
      <c r="I917" s="189" t="s">
        <v>5285</v>
      </c>
      <c r="J917" s="189" t="s">
        <v>5286</v>
      </c>
      <c r="K917" s="189" t="s">
        <v>2004</v>
      </c>
      <c r="L917" s="189" t="s">
        <v>2005</v>
      </c>
      <c r="M917" s="130"/>
      <c r="N917" s="130"/>
      <c r="O917" s="157"/>
      <c r="P917" s="130"/>
      <c r="Q917" s="130"/>
      <c r="R917" s="130"/>
      <c r="S917" s="136"/>
      <c r="T917" s="137"/>
      <c r="U917" s="136"/>
      <c r="V917" s="130"/>
      <c r="W917" s="130"/>
      <c r="X917" s="137"/>
      <c r="Y917" s="130"/>
      <c r="Z917" s="130"/>
      <c r="AA917" s="130"/>
      <c r="AB917" s="130"/>
      <c r="AC917" s="130" t="str">
        <f>IF(基本情報登録!$D$10="","",IF(基本情報登録!$D$10='登録データ（男）'!F917,1,0))</f>
        <v/>
      </c>
      <c r="AD917" s="130"/>
    </row>
    <row r="918" spans="1:30" ht="13.5">
      <c r="A918" s="189">
        <v>916</v>
      </c>
      <c r="B918" s="189" t="s">
        <v>1940</v>
      </c>
      <c r="C918" s="189" t="s">
        <v>1941</v>
      </c>
      <c r="D918" s="189" t="s">
        <v>336</v>
      </c>
      <c r="E918" s="189">
        <v>42</v>
      </c>
      <c r="F918" s="189" t="s">
        <v>46</v>
      </c>
      <c r="G918" s="189" t="s">
        <v>343</v>
      </c>
      <c r="H918" s="189" t="s">
        <v>1970</v>
      </c>
      <c r="I918" s="189" t="s">
        <v>5287</v>
      </c>
      <c r="J918" s="189" t="s">
        <v>4299</v>
      </c>
      <c r="K918" s="189" t="s">
        <v>2004</v>
      </c>
      <c r="L918" s="189" t="s">
        <v>2005</v>
      </c>
      <c r="M918" s="130"/>
      <c r="N918" s="130"/>
      <c r="O918" s="157"/>
      <c r="P918" s="130"/>
      <c r="Q918" s="130"/>
      <c r="R918" s="130"/>
      <c r="S918" s="136"/>
      <c r="T918" s="137"/>
      <c r="U918" s="136"/>
      <c r="V918" s="130"/>
      <c r="W918" s="130"/>
      <c r="X918" s="137"/>
      <c r="Y918" s="130"/>
      <c r="Z918" s="130"/>
      <c r="AA918" s="130"/>
      <c r="AB918" s="130"/>
      <c r="AC918" s="130" t="str">
        <f>IF(基本情報登録!$D$10="","",IF(基本情報登録!$D$10='登録データ（男）'!F918,1,0))</f>
        <v/>
      </c>
      <c r="AD918" s="130"/>
    </row>
    <row r="919" spans="1:30" ht="13.5">
      <c r="A919" s="189">
        <v>917</v>
      </c>
      <c r="B919" s="189" t="s">
        <v>3635</v>
      </c>
      <c r="C919" s="189" t="s">
        <v>2812</v>
      </c>
      <c r="D919" s="189" t="s">
        <v>336</v>
      </c>
      <c r="E919" s="189">
        <v>42</v>
      </c>
      <c r="F919" s="189" t="s">
        <v>46</v>
      </c>
      <c r="G919" s="189" t="s">
        <v>350</v>
      </c>
      <c r="H919" s="189" t="s">
        <v>2335</v>
      </c>
      <c r="I919" s="189" t="s">
        <v>5288</v>
      </c>
      <c r="J919" s="189" t="s">
        <v>4424</v>
      </c>
      <c r="K919" s="189" t="s">
        <v>2004</v>
      </c>
      <c r="L919" s="189" t="s">
        <v>2005</v>
      </c>
      <c r="M919" s="130"/>
      <c r="N919" s="130"/>
      <c r="O919" s="157"/>
      <c r="P919" s="130"/>
      <c r="Q919" s="130"/>
      <c r="R919" s="130"/>
      <c r="S919" s="136"/>
      <c r="T919" s="137"/>
      <c r="U919" s="136"/>
      <c r="V919" s="130"/>
      <c r="W919" s="130"/>
      <c r="X919" s="137"/>
      <c r="Y919" s="130"/>
      <c r="Z919" s="130"/>
      <c r="AA919" s="130"/>
      <c r="AB919" s="130"/>
      <c r="AC919" s="130" t="str">
        <f>IF(基本情報登録!$D$10="","",IF(基本情報登録!$D$10='登録データ（男）'!F919,1,0))</f>
        <v/>
      </c>
      <c r="AD919" s="130"/>
    </row>
    <row r="920" spans="1:30" ht="13.5">
      <c r="A920" s="189">
        <v>918</v>
      </c>
      <c r="B920" s="189" t="s">
        <v>2817</v>
      </c>
      <c r="C920" s="189" t="s">
        <v>2818</v>
      </c>
      <c r="D920" s="189" t="s">
        <v>336</v>
      </c>
      <c r="E920" s="189">
        <v>42</v>
      </c>
      <c r="F920" s="189" t="s">
        <v>46</v>
      </c>
      <c r="G920" s="189" t="s">
        <v>350</v>
      </c>
      <c r="H920" s="189" t="s">
        <v>2819</v>
      </c>
      <c r="I920" s="189" t="s">
        <v>4610</v>
      </c>
      <c r="J920" s="189" t="s">
        <v>4499</v>
      </c>
      <c r="K920" s="189" t="s">
        <v>2004</v>
      </c>
      <c r="L920" s="189" t="s">
        <v>2005</v>
      </c>
      <c r="M920" s="130"/>
      <c r="N920" s="130"/>
      <c r="O920" s="157"/>
      <c r="P920" s="130"/>
      <c r="Q920" s="130"/>
      <c r="R920" s="130"/>
      <c r="S920" s="136"/>
      <c r="T920" s="137"/>
      <c r="U920" s="136"/>
      <c r="V920" s="130"/>
      <c r="W920" s="130"/>
      <c r="X920" s="137"/>
      <c r="Y920" s="130"/>
      <c r="Z920" s="130"/>
      <c r="AA920" s="130"/>
      <c r="AB920" s="130"/>
      <c r="AC920" s="130" t="str">
        <f>IF(基本情報登録!$D$10="","",IF(基本情報登録!$D$10='登録データ（男）'!F920,1,0))</f>
        <v/>
      </c>
      <c r="AD920" s="130"/>
    </row>
    <row r="921" spans="1:30" ht="13.5">
      <c r="A921" s="189">
        <v>919</v>
      </c>
      <c r="B921" s="189" t="s">
        <v>1371</v>
      </c>
      <c r="C921" s="189" t="s">
        <v>1372</v>
      </c>
      <c r="D921" s="189" t="s">
        <v>336</v>
      </c>
      <c r="E921" s="189">
        <v>42</v>
      </c>
      <c r="F921" s="189" t="s">
        <v>46</v>
      </c>
      <c r="G921" s="189" t="s">
        <v>335</v>
      </c>
      <c r="H921" s="189" t="s">
        <v>1373</v>
      </c>
      <c r="I921" s="189" t="s">
        <v>5289</v>
      </c>
      <c r="J921" s="189" t="s">
        <v>4358</v>
      </c>
      <c r="K921" s="189" t="s">
        <v>2004</v>
      </c>
      <c r="L921" s="189" t="s">
        <v>2005</v>
      </c>
      <c r="M921" s="130"/>
      <c r="N921" s="130"/>
      <c r="O921" s="157"/>
      <c r="P921" s="130"/>
      <c r="Q921" s="130"/>
      <c r="R921" s="130"/>
      <c r="S921" s="136"/>
      <c r="T921" s="137"/>
      <c r="U921" s="136"/>
      <c r="V921" s="130"/>
      <c r="W921" s="130"/>
      <c r="X921" s="137"/>
      <c r="Y921" s="130"/>
      <c r="Z921" s="130"/>
      <c r="AA921" s="130"/>
      <c r="AB921" s="130"/>
      <c r="AC921" s="130" t="str">
        <f>IF(基本情報登録!$D$10="","",IF(基本情報登録!$D$10='登録データ（男）'!F921,1,0))</f>
        <v/>
      </c>
      <c r="AD921" s="130"/>
    </row>
    <row r="922" spans="1:30" ht="13.5">
      <c r="A922" s="189">
        <v>920</v>
      </c>
      <c r="B922" s="189" t="s">
        <v>2813</v>
      </c>
      <c r="C922" s="189" t="s">
        <v>2814</v>
      </c>
      <c r="D922" s="189" t="s">
        <v>336</v>
      </c>
      <c r="E922" s="189">
        <v>42</v>
      </c>
      <c r="F922" s="189" t="s">
        <v>46</v>
      </c>
      <c r="G922" s="189" t="s">
        <v>350</v>
      </c>
      <c r="H922" s="189" t="s">
        <v>2815</v>
      </c>
      <c r="I922" s="189" t="s">
        <v>5290</v>
      </c>
      <c r="J922" s="189" t="s">
        <v>5109</v>
      </c>
      <c r="K922" s="189" t="s">
        <v>2004</v>
      </c>
      <c r="L922" s="189" t="s">
        <v>2005</v>
      </c>
      <c r="M922" s="130"/>
      <c r="N922" s="130"/>
      <c r="O922" s="157"/>
      <c r="P922" s="130"/>
      <c r="Q922" s="130"/>
      <c r="R922" s="130"/>
      <c r="S922" s="136"/>
      <c r="T922" s="137"/>
      <c r="U922" s="136"/>
      <c r="V922" s="130"/>
      <c r="W922" s="130"/>
      <c r="X922" s="137"/>
      <c r="Y922" s="130"/>
      <c r="Z922" s="130"/>
      <c r="AA922" s="130"/>
      <c r="AB922" s="130"/>
      <c r="AC922" s="130" t="str">
        <f>IF(基本情報登録!$D$10="","",IF(基本情報登録!$D$10='登録データ（男）'!F922,1,0))</f>
        <v/>
      </c>
      <c r="AD922" s="130"/>
    </row>
    <row r="923" spans="1:30" ht="13.5">
      <c r="A923" s="189">
        <v>921</v>
      </c>
      <c r="B923" s="189" t="s">
        <v>3636</v>
      </c>
      <c r="C923" s="189" t="s">
        <v>3637</v>
      </c>
      <c r="D923" s="189" t="s">
        <v>336</v>
      </c>
      <c r="E923" s="189">
        <v>42</v>
      </c>
      <c r="F923" s="189" t="s">
        <v>46</v>
      </c>
      <c r="G923" s="189" t="s">
        <v>350</v>
      </c>
      <c r="H923" s="189" t="s">
        <v>2719</v>
      </c>
      <c r="I923" s="189" t="s">
        <v>5291</v>
      </c>
      <c r="J923" s="189" t="s">
        <v>4778</v>
      </c>
      <c r="K923" s="189" t="s">
        <v>2004</v>
      </c>
      <c r="L923" s="189" t="s">
        <v>2005</v>
      </c>
      <c r="M923" s="130"/>
      <c r="N923" s="130"/>
      <c r="O923" s="157"/>
      <c r="P923" s="130"/>
      <c r="Q923" s="130"/>
      <c r="R923" s="130"/>
      <c r="S923" s="136"/>
      <c r="T923" s="137"/>
      <c r="U923" s="136"/>
      <c r="V923" s="130"/>
      <c r="W923" s="130"/>
      <c r="X923" s="137"/>
      <c r="Y923" s="130"/>
      <c r="Z923" s="130"/>
      <c r="AA923" s="130"/>
      <c r="AB923" s="130"/>
      <c r="AC923" s="130" t="str">
        <f>IF(基本情報登録!$D$10="","",IF(基本情報登録!$D$10='登録データ（男）'!F923,1,0))</f>
        <v/>
      </c>
      <c r="AD923" s="130"/>
    </row>
    <row r="924" spans="1:30" ht="13.5">
      <c r="A924" s="189">
        <v>922</v>
      </c>
      <c r="B924" s="189" t="s">
        <v>3638</v>
      </c>
      <c r="C924" s="189" t="s">
        <v>1308</v>
      </c>
      <c r="D924" s="189" t="s">
        <v>336</v>
      </c>
      <c r="E924" s="189">
        <v>42</v>
      </c>
      <c r="F924" s="189" t="s">
        <v>46</v>
      </c>
      <c r="G924" s="189" t="s">
        <v>343</v>
      </c>
      <c r="H924" s="189" t="s">
        <v>1309</v>
      </c>
      <c r="I924" s="189" t="s">
        <v>4656</v>
      </c>
      <c r="J924" s="189" t="s">
        <v>5292</v>
      </c>
      <c r="K924" s="189" t="s">
        <v>2004</v>
      </c>
      <c r="L924" s="189" t="s">
        <v>2005</v>
      </c>
      <c r="M924" s="130"/>
      <c r="N924" s="130"/>
      <c r="O924" s="157"/>
      <c r="P924" s="130"/>
      <c r="Q924" s="130"/>
      <c r="R924" s="130"/>
      <c r="S924" s="136"/>
      <c r="T924" s="137"/>
      <c r="U924" s="136"/>
      <c r="V924" s="130"/>
      <c r="W924" s="130"/>
      <c r="X924" s="137"/>
      <c r="Y924" s="130"/>
      <c r="Z924" s="130"/>
      <c r="AA924" s="130"/>
      <c r="AB924" s="130"/>
      <c r="AC924" s="130" t="str">
        <f>IF(基本情報登録!$D$10="","",IF(基本情報登録!$D$10='登録データ（男）'!F924,1,0))</f>
        <v/>
      </c>
      <c r="AD924" s="130"/>
    </row>
    <row r="925" spans="1:30" ht="13.5">
      <c r="A925" s="189">
        <v>923</v>
      </c>
      <c r="B925" s="189" t="s">
        <v>1310</v>
      </c>
      <c r="C925" s="189" t="s">
        <v>1311</v>
      </c>
      <c r="D925" s="189" t="s">
        <v>336</v>
      </c>
      <c r="E925" s="189">
        <v>42</v>
      </c>
      <c r="F925" s="189" t="s">
        <v>46</v>
      </c>
      <c r="G925" s="189" t="s">
        <v>343</v>
      </c>
      <c r="H925" s="189" t="s">
        <v>832</v>
      </c>
      <c r="I925" s="189" t="s">
        <v>5293</v>
      </c>
      <c r="J925" s="189" t="s">
        <v>5294</v>
      </c>
      <c r="K925" s="189" t="s">
        <v>2004</v>
      </c>
      <c r="L925" s="189" t="s">
        <v>2005</v>
      </c>
      <c r="M925" s="130"/>
      <c r="N925" s="130"/>
      <c r="O925" s="157"/>
      <c r="P925" s="130"/>
      <c r="Q925" s="130"/>
      <c r="R925" s="130"/>
      <c r="S925" s="136"/>
      <c r="T925" s="137"/>
      <c r="U925" s="136"/>
      <c r="V925" s="130"/>
      <c r="W925" s="130"/>
      <c r="X925" s="137"/>
      <c r="Y925" s="130"/>
      <c r="Z925" s="130"/>
      <c r="AA925" s="130"/>
      <c r="AB925" s="130"/>
      <c r="AC925" s="130" t="str">
        <f>IF(基本情報登録!$D$10="","",IF(基本情報登録!$D$10='登録データ（男）'!F925,1,0))</f>
        <v/>
      </c>
      <c r="AD925" s="130"/>
    </row>
    <row r="926" spans="1:30" ht="13.5">
      <c r="A926" s="189">
        <v>924</v>
      </c>
      <c r="B926" s="189" t="s">
        <v>3639</v>
      </c>
      <c r="C926" s="189" t="s">
        <v>3640</v>
      </c>
      <c r="D926" s="189" t="s">
        <v>336</v>
      </c>
      <c r="E926" s="189">
        <v>42</v>
      </c>
      <c r="F926" s="189" t="s">
        <v>46</v>
      </c>
      <c r="G926" s="189" t="s">
        <v>350</v>
      </c>
      <c r="H926" s="189" t="s">
        <v>4173</v>
      </c>
      <c r="I926" s="189" t="s">
        <v>5295</v>
      </c>
      <c r="J926" s="189" t="s">
        <v>5296</v>
      </c>
      <c r="K926" s="189" t="s">
        <v>2004</v>
      </c>
      <c r="L926" s="189" t="s">
        <v>2005</v>
      </c>
      <c r="M926" s="130"/>
      <c r="N926" s="130"/>
      <c r="O926" s="157"/>
      <c r="P926" s="130"/>
      <c r="Q926" s="130"/>
      <c r="R926" s="130"/>
      <c r="S926" s="136"/>
      <c r="T926" s="137"/>
      <c r="U926" s="136"/>
      <c r="V926" s="130"/>
      <c r="W926" s="130"/>
      <c r="X926" s="137"/>
      <c r="Y926" s="130"/>
      <c r="Z926" s="130"/>
      <c r="AA926" s="130"/>
      <c r="AB926" s="130"/>
      <c r="AC926" s="130" t="str">
        <f>IF(基本情報登録!$D$10="","",IF(基本情報登録!$D$10='登録データ（男）'!F926,1,0))</f>
        <v/>
      </c>
      <c r="AD926" s="130"/>
    </row>
    <row r="927" spans="1:30" ht="13.5">
      <c r="A927" s="189">
        <v>925</v>
      </c>
      <c r="B927" s="189" t="s">
        <v>3641</v>
      </c>
      <c r="C927" s="189" t="s">
        <v>3642</v>
      </c>
      <c r="D927" s="189" t="s">
        <v>334</v>
      </c>
      <c r="E927" s="189">
        <v>40</v>
      </c>
      <c r="F927" s="189" t="s">
        <v>51</v>
      </c>
      <c r="G927" s="189" t="s">
        <v>435</v>
      </c>
      <c r="H927" s="189" t="s">
        <v>4174</v>
      </c>
      <c r="I927" s="189" t="s">
        <v>5297</v>
      </c>
      <c r="J927" s="189" t="s">
        <v>5010</v>
      </c>
      <c r="K927" s="189" t="s">
        <v>2004</v>
      </c>
      <c r="L927" s="189" t="s">
        <v>2005</v>
      </c>
      <c r="M927" s="130"/>
      <c r="N927" s="130"/>
      <c r="O927" s="157"/>
      <c r="P927" s="130"/>
      <c r="Q927" s="130"/>
      <c r="R927" s="130"/>
      <c r="S927" s="136"/>
      <c r="T927" s="137"/>
      <c r="U927" s="136"/>
      <c r="V927" s="130"/>
      <c r="W927" s="130"/>
      <c r="X927" s="137"/>
      <c r="Y927" s="130"/>
      <c r="Z927" s="130"/>
      <c r="AA927" s="130"/>
      <c r="AB927" s="130"/>
      <c r="AC927" s="130" t="str">
        <f>IF(基本情報登録!$D$10="","",IF(基本情報登録!$D$10='登録データ（男）'!F927,1,0))</f>
        <v/>
      </c>
      <c r="AD927" s="130"/>
    </row>
    <row r="928" spans="1:30" ht="13.5">
      <c r="A928" s="189">
        <v>926</v>
      </c>
      <c r="B928" s="189" t="s">
        <v>3643</v>
      </c>
      <c r="C928" s="189" t="s">
        <v>3644</v>
      </c>
      <c r="D928" s="189" t="s">
        <v>334</v>
      </c>
      <c r="E928" s="189">
        <v>40</v>
      </c>
      <c r="F928" s="189" t="s">
        <v>51</v>
      </c>
      <c r="G928" s="189" t="s">
        <v>435</v>
      </c>
      <c r="H928" s="189" t="s">
        <v>4175</v>
      </c>
      <c r="I928" s="189" t="s">
        <v>5298</v>
      </c>
      <c r="J928" s="189" t="s">
        <v>4323</v>
      </c>
      <c r="K928" s="189" t="s">
        <v>2004</v>
      </c>
      <c r="L928" s="189" t="s">
        <v>2005</v>
      </c>
      <c r="M928" s="130"/>
      <c r="N928" s="130"/>
      <c r="O928" s="157"/>
      <c r="P928" s="130"/>
      <c r="Q928" s="130"/>
      <c r="R928" s="130"/>
      <c r="S928" s="136"/>
      <c r="T928" s="137"/>
      <c r="U928" s="136"/>
      <c r="V928" s="130"/>
      <c r="W928" s="130"/>
      <c r="X928" s="137"/>
      <c r="Y928" s="130"/>
      <c r="Z928" s="130"/>
      <c r="AA928" s="130"/>
      <c r="AB928" s="130"/>
      <c r="AC928" s="130" t="str">
        <f>IF(基本情報登録!$D$10="","",IF(基本情報登録!$D$10='登録データ（男）'!F928,1,0))</f>
        <v/>
      </c>
      <c r="AD928" s="130"/>
    </row>
    <row r="929" spans="1:30" ht="13.5">
      <c r="A929" s="189">
        <v>927</v>
      </c>
      <c r="B929" s="189" t="s">
        <v>3645</v>
      </c>
      <c r="C929" s="189" t="s">
        <v>3646</v>
      </c>
      <c r="D929" s="189" t="s">
        <v>374</v>
      </c>
      <c r="E929" s="189">
        <v>45</v>
      </c>
      <c r="F929" s="189" t="s">
        <v>51</v>
      </c>
      <c r="G929" s="189" t="s">
        <v>435</v>
      </c>
      <c r="H929" s="189" t="s">
        <v>4176</v>
      </c>
      <c r="I929" s="189" t="s">
        <v>5299</v>
      </c>
      <c r="J929" s="189" t="s">
        <v>4488</v>
      </c>
      <c r="K929" s="189" t="s">
        <v>2004</v>
      </c>
      <c r="L929" s="189" t="s">
        <v>2005</v>
      </c>
      <c r="M929" s="130"/>
      <c r="N929" s="130"/>
      <c r="O929" s="157"/>
      <c r="P929" s="130"/>
      <c r="Q929" s="130"/>
      <c r="R929" s="130"/>
      <c r="S929" s="136"/>
      <c r="T929" s="137"/>
      <c r="U929" s="136"/>
      <c r="V929" s="130"/>
      <c r="W929" s="130"/>
      <c r="X929" s="137"/>
      <c r="Y929" s="130"/>
      <c r="Z929" s="130"/>
      <c r="AA929" s="130"/>
      <c r="AB929" s="130"/>
      <c r="AC929" s="130" t="str">
        <f>IF(基本情報登録!$D$10="","",IF(基本情報登録!$D$10='登録データ（男）'!F929,1,0))</f>
        <v/>
      </c>
      <c r="AD929" s="130"/>
    </row>
    <row r="930" spans="1:30" ht="13.5">
      <c r="A930" s="189">
        <v>928</v>
      </c>
      <c r="B930" s="189" t="s">
        <v>3647</v>
      </c>
      <c r="C930" s="189" t="s">
        <v>3648</v>
      </c>
      <c r="D930" s="189" t="s">
        <v>349</v>
      </c>
      <c r="E930" s="189">
        <v>46</v>
      </c>
      <c r="F930" s="189" t="s">
        <v>51</v>
      </c>
      <c r="G930" s="189" t="s">
        <v>435</v>
      </c>
      <c r="H930" s="189" t="s">
        <v>4177</v>
      </c>
      <c r="I930" s="189" t="s">
        <v>5300</v>
      </c>
      <c r="J930" s="189" t="s">
        <v>5301</v>
      </c>
      <c r="K930" s="189" t="s">
        <v>2004</v>
      </c>
      <c r="L930" s="189" t="s">
        <v>2005</v>
      </c>
      <c r="M930" s="130"/>
      <c r="N930" s="130"/>
      <c r="O930" s="157"/>
      <c r="P930" s="130"/>
      <c r="Q930" s="130"/>
      <c r="R930" s="130"/>
      <c r="S930" s="136"/>
      <c r="T930" s="137"/>
      <c r="U930" s="136"/>
      <c r="V930" s="130"/>
      <c r="W930" s="130"/>
      <c r="X930" s="137"/>
      <c r="Y930" s="130"/>
      <c r="Z930" s="130"/>
      <c r="AA930" s="130"/>
      <c r="AB930" s="130"/>
      <c r="AC930" s="130" t="str">
        <f>IF(基本情報登録!$D$10="","",IF(基本情報登録!$D$10='登録データ（男）'!F930,1,0))</f>
        <v/>
      </c>
      <c r="AD930" s="130"/>
    </row>
    <row r="931" spans="1:30" ht="13.5">
      <c r="A931" s="189">
        <v>929</v>
      </c>
      <c r="B931" s="189" t="s">
        <v>3649</v>
      </c>
      <c r="C931" s="189" t="s">
        <v>3650</v>
      </c>
      <c r="D931" s="189" t="s">
        <v>349</v>
      </c>
      <c r="E931" s="189">
        <v>46</v>
      </c>
      <c r="F931" s="189" t="s">
        <v>51</v>
      </c>
      <c r="G931" s="189" t="s">
        <v>435</v>
      </c>
      <c r="H931" s="189" t="s">
        <v>4145</v>
      </c>
      <c r="I931" s="189" t="s">
        <v>5302</v>
      </c>
      <c r="J931" s="189" t="s">
        <v>4710</v>
      </c>
      <c r="K931" s="189" t="s">
        <v>2004</v>
      </c>
      <c r="L931" s="189" t="s">
        <v>2005</v>
      </c>
      <c r="M931" s="130"/>
      <c r="N931" s="130"/>
      <c r="O931" s="157"/>
      <c r="P931" s="130"/>
      <c r="Q931" s="130"/>
      <c r="R931" s="130"/>
      <c r="S931" s="136"/>
      <c r="T931" s="137"/>
      <c r="U931" s="136"/>
      <c r="V931" s="130"/>
      <c r="W931" s="130"/>
      <c r="X931" s="137"/>
      <c r="Y931" s="130"/>
      <c r="Z931" s="130"/>
      <c r="AA931" s="130"/>
      <c r="AB931" s="130"/>
      <c r="AC931" s="130" t="str">
        <f>IF(基本情報登録!$D$10="","",IF(基本情報登録!$D$10='登録データ（男）'!F931,1,0))</f>
        <v/>
      </c>
      <c r="AD931" s="130"/>
    </row>
    <row r="932" spans="1:30" ht="13.5">
      <c r="A932" s="189">
        <v>930</v>
      </c>
      <c r="B932" s="189" t="s">
        <v>3651</v>
      </c>
      <c r="C932" s="189" t="s">
        <v>3652</v>
      </c>
      <c r="D932" s="189" t="s">
        <v>336</v>
      </c>
      <c r="E932" s="189">
        <v>42</v>
      </c>
      <c r="F932" s="189" t="s">
        <v>51</v>
      </c>
      <c r="G932" s="189" t="s">
        <v>435</v>
      </c>
      <c r="H932" s="189" t="s">
        <v>4075</v>
      </c>
      <c r="I932" s="189" t="s">
        <v>5303</v>
      </c>
      <c r="J932" s="189" t="s">
        <v>5304</v>
      </c>
      <c r="K932" s="189" t="s">
        <v>2004</v>
      </c>
      <c r="L932" s="189" t="s">
        <v>2005</v>
      </c>
      <c r="M932" s="130"/>
      <c r="N932" s="130"/>
      <c r="O932" s="157"/>
      <c r="P932" s="130"/>
      <c r="Q932" s="130"/>
      <c r="R932" s="130"/>
      <c r="S932" s="136"/>
      <c r="T932" s="137"/>
      <c r="U932" s="136"/>
      <c r="V932" s="130"/>
      <c r="W932" s="130"/>
      <c r="X932" s="137"/>
      <c r="Y932" s="130"/>
      <c r="Z932" s="130"/>
      <c r="AA932" s="130"/>
      <c r="AB932" s="130"/>
      <c r="AC932" s="130" t="str">
        <f>IF(基本情報登録!$D$10="","",IF(基本情報登録!$D$10='登録データ（男）'!F932,1,0))</f>
        <v/>
      </c>
      <c r="AD932" s="130"/>
    </row>
    <row r="933" spans="1:30" ht="13.5">
      <c r="A933" s="189">
        <v>931</v>
      </c>
      <c r="B933" s="189" t="s">
        <v>3653</v>
      </c>
      <c r="C933" s="189" t="s">
        <v>3654</v>
      </c>
      <c r="D933" s="189" t="s">
        <v>334</v>
      </c>
      <c r="E933" s="189">
        <v>40</v>
      </c>
      <c r="F933" s="189" t="s">
        <v>51</v>
      </c>
      <c r="G933" s="189" t="s">
        <v>435</v>
      </c>
      <c r="H933" s="189" t="s">
        <v>4071</v>
      </c>
      <c r="I933" s="189" t="s">
        <v>5305</v>
      </c>
      <c r="J933" s="189" t="s">
        <v>5306</v>
      </c>
      <c r="K933" s="189" t="s">
        <v>2004</v>
      </c>
      <c r="L933" s="189" t="s">
        <v>2005</v>
      </c>
      <c r="M933" s="130"/>
      <c r="N933" s="130"/>
      <c r="O933" s="157"/>
      <c r="P933" s="130"/>
      <c r="Q933" s="130"/>
      <c r="R933" s="130"/>
      <c r="S933" s="136"/>
      <c r="T933" s="137"/>
      <c r="U933" s="136"/>
      <c r="V933" s="130"/>
      <c r="W933" s="130"/>
      <c r="X933" s="137"/>
      <c r="Y933" s="130"/>
      <c r="Z933" s="130"/>
      <c r="AA933" s="130"/>
      <c r="AB933" s="130"/>
      <c r="AC933" s="130" t="str">
        <f>IF(基本情報登録!$D$10="","",IF(基本情報登録!$D$10='登録データ（男）'!F933,1,0))</f>
        <v/>
      </c>
      <c r="AD933" s="130"/>
    </row>
    <row r="934" spans="1:30" ht="13.5">
      <c r="A934" s="189">
        <v>932</v>
      </c>
      <c r="B934" s="189" t="s">
        <v>3655</v>
      </c>
      <c r="C934" s="189" t="s">
        <v>3656</v>
      </c>
      <c r="D934" s="189" t="s">
        <v>334</v>
      </c>
      <c r="E934" s="189">
        <v>40</v>
      </c>
      <c r="F934" s="189" t="s">
        <v>51</v>
      </c>
      <c r="G934" s="189" t="s">
        <v>435</v>
      </c>
      <c r="H934" s="189" t="s">
        <v>4178</v>
      </c>
      <c r="I934" s="189" t="s">
        <v>5307</v>
      </c>
      <c r="J934" s="189" t="s">
        <v>4293</v>
      </c>
      <c r="K934" s="189" t="s">
        <v>2004</v>
      </c>
      <c r="L934" s="189" t="s">
        <v>2005</v>
      </c>
      <c r="M934" s="130"/>
      <c r="N934" s="130"/>
      <c r="O934" s="157"/>
      <c r="P934" s="130"/>
      <c r="Q934" s="130"/>
      <c r="R934" s="130"/>
      <c r="S934" s="136"/>
      <c r="T934" s="137"/>
      <c r="U934" s="136"/>
      <c r="V934" s="130"/>
      <c r="W934" s="130"/>
      <c r="X934" s="137"/>
      <c r="Y934" s="130"/>
      <c r="Z934" s="130"/>
      <c r="AA934" s="130"/>
      <c r="AB934" s="130"/>
      <c r="AC934" s="130" t="str">
        <f>IF(基本情報登録!$D$10="","",IF(基本情報登録!$D$10='登録データ（男）'!F934,1,0))</f>
        <v/>
      </c>
      <c r="AD934" s="130"/>
    </row>
    <row r="935" spans="1:30" ht="13.5">
      <c r="A935" s="189">
        <v>933</v>
      </c>
      <c r="B935" s="189" t="s">
        <v>3657</v>
      </c>
      <c r="C935" s="189" t="s">
        <v>3658</v>
      </c>
      <c r="D935" s="189" t="s">
        <v>334</v>
      </c>
      <c r="E935" s="189">
        <v>40</v>
      </c>
      <c r="F935" s="189" t="s">
        <v>51</v>
      </c>
      <c r="G935" s="189" t="s">
        <v>435</v>
      </c>
      <c r="H935" s="189" t="s">
        <v>4158</v>
      </c>
      <c r="I935" s="189" t="s">
        <v>5308</v>
      </c>
      <c r="J935" s="189" t="s">
        <v>5040</v>
      </c>
      <c r="K935" s="189" t="s">
        <v>2004</v>
      </c>
      <c r="L935" s="189" t="s">
        <v>2005</v>
      </c>
      <c r="M935" s="130"/>
      <c r="N935" s="130"/>
      <c r="O935" s="157"/>
      <c r="P935" s="130"/>
      <c r="Q935" s="130"/>
      <c r="R935" s="130"/>
      <c r="S935" s="136"/>
      <c r="T935" s="137"/>
      <c r="U935" s="136"/>
      <c r="V935" s="130"/>
      <c r="W935" s="130"/>
      <c r="X935" s="137"/>
      <c r="Y935" s="130"/>
      <c r="Z935" s="130"/>
      <c r="AA935" s="130"/>
      <c r="AB935" s="130"/>
      <c r="AC935" s="130" t="str">
        <f>IF(基本情報登録!$D$10="","",IF(基本情報登録!$D$10='登録データ（男）'!F935,1,0))</f>
        <v/>
      </c>
      <c r="AD935" s="130"/>
    </row>
    <row r="936" spans="1:30" ht="13.5">
      <c r="A936" s="189">
        <v>934</v>
      </c>
      <c r="B936" s="189" t="s">
        <v>1038</v>
      </c>
      <c r="C936" s="189" t="s">
        <v>1039</v>
      </c>
      <c r="D936" s="189" t="s">
        <v>338</v>
      </c>
      <c r="E936" s="189">
        <v>44</v>
      </c>
      <c r="F936" s="189" t="s">
        <v>53</v>
      </c>
      <c r="G936" s="189" t="s">
        <v>335</v>
      </c>
      <c r="H936" s="189" t="s">
        <v>4179</v>
      </c>
      <c r="I936" s="189" t="s">
        <v>5309</v>
      </c>
      <c r="J936" s="189" t="s">
        <v>5143</v>
      </c>
      <c r="K936" s="189" t="s">
        <v>2004</v>
      </c>
      <c r="L936" s="189" t="s">
        <v>2005</v>
      </c>
      <c r="M936" s="130"/>
      <c r="N936" s="130"/>
      <c r="O936" s="157"/>
      <c r="P936" s="130"/>
      <c r="Q936" s="130"/>
      <c r="R936" s="130"/>
      <c r="S936" s="136"/>
      <c r="T936" s="137"/>
      <c r="U936" s="136"/>
      <c r="V936" s="130"/>
      <c r="W936" s="130"/>
      <c r="X936" s="137"/>
      <c r="Y936" s="130"/>
      <c r="Z936" s="130"/>
      <c r="AA936" s="130"/>
      <c r="AB936" s="130"/>
      <c r="AC936" s="130" t="str">
        <f>IF(基本情報登録!$D$10="","",IF(基本情報登録!$D$10='登録データ（男）'!F936,1,0))</f>
        <v/>
      </c>
      <c r="AD936" s="130"/>
    </row>
    <row r="937" spans="1:30" ht="13.5">
      <c r="A937" s="189">
        <v>935</v>
      </c>
      <c r="B937" s="189" t="s">
        <v>1040</v>
      </c>
      <c r="C937" s="189" t="s">
        <v>1041</v>
      </c>
      <c r="D937" s="189" t="s">
        <v>338</v>
      </c>
      <c r="E937" s="189">
        <v>44</v>
      </c>
      <c r="F937" s="189" t="s">
        <v>53</v>
      </c>
      <c r="G937" s="189" t="s">
        <v>335</v>
      </c>
      <c r="H937" s="189" t="s">
        <v>1042</v>
      </c>
      <c r="I937" s="189" t="s">
        <v>5310</v>
      </c>
      <c r="J937" s="189" t="s">
        <v>5311</v>
      </c>
      <c r="K937" s="189" t="s">
        <v>2004</v>
      </c>
      <c r="L937" s="189" t="s">
        <v>2005</v>
      </c>
      <c r="M937" s="130"/>
      <c r="N937" s="130"/>
      <c r="O937" s="157"/>
      <c r="P937" s="130"/>
      <c r="Q937" s="130"/>
      <c r="R937" s="130"/>
      <c r="S937" s="136"/>
      <c r="T937" s="137"/>
      <c r="U937" s="136"/>
      <c r="V937" s="130"/>
      <c r="W937" s="130"/>
      <c r="X937" s="137"/>
      <c r="Y937" s="130"/>
      <c r="Z937" s="130"/>
      <c r="AA937" s="130"/>
      <c r="AB937" s="130"/>
      <c r="AC937" s="130" t="str">
        <f>IF(基本情報登録!$D$10="","",IF(基本情報登録!$D$10='登録データ（男）'!F937,1,0))</f>
        <v/>
      </c>
      <c r="AD937" s="130"/>
    </row>
    <row r="938" spans="1:30" ht="13.5">
      <c r="A938" s="189">
        <v>936</v>
      </c>
      <c r="B938" s="189" t="s">
        <v>1043</v>
      </c>
      <c r="C938" s="189" t="s">
        <v>1044</v>
      </c>
      <c r="D938" s="189" t="s">
        <v>338</v>
      </c>
      <c r="E938" s="189">
        <v>44</v>
      </c>
      <c r="F938" s="189" t="s">
        <v>53</v>
      </c>
      <c r="G938" s="189" t="s">
        <v>335</v>
      </c>
      <c r="H938" s="189" t="s">
        <v>718</v>
      </c>
      <c r="I938" s="189" t="s">
        <v>4935</v>
      </c>
      <c r="J938" s="189" t="s">
        <v>4512</v>
      </c>
      <c r="K938" s="189" t="s">
        <v>2004</v>
      </c>
      <c r="L938" s="189" t="s">
        <v>2005</v>
      </c>
      <c r="M938" s="130"/>
      <c r="N938" s="130"/>
      <c r="O938" s="157"/>
      <c r="P938" s="130"/>
      <c r="Q938" s="130"/>
      <c r="R938" s="130"/>
      <c r="S938" s="136"/>
      <c r="T938" s="137"/>
      <c r="U938" s="136"/>
      <c r="V938" s="130"/>
      <c r="W938" s="130"/>
      <c r="X938" s="137"/>
      <c r="Y938" s="130"/>
      <c r="Z938" s="130"/>
      <c r="AA938" s="130"/>
      <c r="AB938" s="130"/>
      <c r="AC938" s="130" t="str">
        <f>IF(基本情報登録!$D$10="","",IF(基本情報登録!$D$10='登録データ（男）'!F938,1,0))</f>
        <v/>
      </c>
      <c r="AD938" s="130"/>
    </row>
    <row r="939" spans="1:30" ht="13.5">
      <c r="A939" s="189">
        <v>937</v>
      </c>
      <c r="B939" s="189" t="s">
        <v>2423</v>
      </c>
      <c r="C939" s="189" t="s">
        <v>1045</v>
      </c>
      <c r="D939" s="189" t="s">
        <v>338</v>
      </c>
      <c r="E939" s="189">
        <v>44</v>
      </c>
      <c r="F939" s="189" t="s">
        <v>53</v>
      </c>
      <c r="G939" s="189" t="s">
        <v>335</v>
      </c>
      <c r="H939" s="189" t="s">
        <v>1046</v>
      </c>
      <c r="I939" s="189" t="s">
        <v>5312</v>
      </c>
      <c r="J939" s="189" t="s">
        <v>5313</v>
      </c>
      <c r="K939" s="189" t="s">
        <v>2004</v>
      </c>
      <c r="L939" s="189" t="s">
        <v>2005</v>
      </c>
      <c r="M939" s="130"/>
      <c r="N939" s="130"/>
      <c r="O939" s="157"/>
      <c r="P939" s="130"/>
      <c r="Q939" s="130"/>
      <c r="R939" s="130"/>
      <c r="S939" s="136"/>
      <c r="T939" s="137"/>
      <c r="U939" s="136"/>
      <c r="V939" s="130"/>
      <c r="W939" s="130"/>
      <c r="X939" s="137"/>
      <c r="Y939" s="130"/>
      <c r="Z939" s="130"/>
      <c r="AA939" s="130"/>
      <c r="AB939" s="130"/>
      <c r="AC939" s="130" t="str">
        <f>IF(基本情報登録!$D$10="","",IF(基本情報登録!$D$10='登録データ（男）'!F939,1,0))</f>
        <v/>
      </c>
      <c r="AD939" s="130"/>
    </row>
    <row r="940" spans="1:30" ht="13.5">
      <c r="A940" s="189">
        <v>938</v>
      </c>
      <c r="B940" s="189" t="s">
        <v>2424</v>
      </c>
      <c r="C940" s="189" t="s">
        <v>1048</v>
      </c>
      <c r="D940" s="189" t="s">
        <v>336</v>
      </c>
      <c r="E940" s="189">
        <v>42</v>
      </c>
      <c r="F940" s="189" t="s">
        <v>53</v>
      </c>
      <c r="G940" s="189" t="s">
        <v>335</v>
      </c>
      <c r="H940" s="189" t="s">
        <v>1049</v>
      </c>
      <c r="I940" s="189" t="s">
        <v>5314</v>
      </c>
      <c r="J940" s="189" t="s">
        <v>4328</v>
      </c>
      <c r="K940" s="189" t="s">
        <v>2004</v>
      </c>
      <c r="L940" s="189" t="s">
        <v>2005</v>
      </c>
      <c r="M940" s="130"/>
      <c r="N940" s="130"/>
      <c r="O940" s="157"/>
      <c r="P940" s="130"/>
      <c r="Q940" s="130"/>
      <c r="R940" s="130"/>
      <c r="S940" s="136"/>
      <c r="T940" s="137"/>
      <c r="U940" s="136"/>
      <c r="V940" s="130"/>
      <c r="W940" s="130"/>
      <c r="X940" s="137"/>
      <c r="Y940" s="130"/>
      <c r="Z940" s="130"/>
      <c r="AA940" s="130"/>
      <c r="AB940" s="130"/>
      <c r="AC940" s="130" t="str">
        <f>IF(基本情報登録!$D$10="","",IF(基本情報登録!$D$10='登録データ（男）'!F940,1,0))</f>
        <v/>
      </c>
      <c r="AD940" s="130"/>
    </row>
    <row r="941" spans="1:30" ht="13.5">
      <c r="A941" s="189">
        <v>939</v>
      </c>
      <c r="B941" s="189" t="s">
        <v>1050</v>
      </c>
      <c r="C941" s="189" t="s">
        <v>2425</v>
      </c>
      <c r="D941" s="189" t="s">
        <v>338</v>
      </c>
      <c r="E941" s="189">
        <v>44</v>
      </c>
      <c r="F941" s="189" t="s">
        <v>53</v>
      </c>
      <c r="G941" s="189" t="s">
        <v>335</v>
      </c>
      <c r="H941" s="189" t="s">
        <v>883</v>
      </c>
      <c r="I941" s="189" t="s">
        <v>5315</v>
      </c>
      <c r="J941" s="189" t="s">
        <v>5316</v>
      </c>
      <c r="K941" s="189" t="s">
        <v>2004</v>
      </c>
      <c r="L941" s="189" t="s">
        <v>2005</v>
      </c>
      <c r="M941" s="130"/>
      <c r="N941" s="130"/>
      <c r="O941" s="157"/>
      <c r="P941" s="130"/>
      <c r="Q941" s="130"/>
      <c r="R941" s="130"/>
      <c r="S941" s="136"/>
      <c r="T941" s="137"/>
      <c r="U941" s="136"/>
      <c r="V941" s="130"/>
      <c r="W941" s="130"/>
      <c r="X941" s="137"/>
      <c r="Y941" s="130"/>
      <c r="Z941" s="130"/>
      <c r="AA941" s="130"/>
      <c r="AB941" s="130"/>
      <c r="AC941" s="130" t="str">
        <f>IF(基本情報登録!$D$10="","",IF(基本情報登録!$D$10='登録データ（男）'!F941,1,0))</f>
        <v/>
      </c>
      <c r="AD941" s="130"/>
    </row>
    <row r="942" spans="1:30" ht="13.5">
      <c r="A942" s="189">
        <v>940</v>
      </c>
      <c r="B942" s="189" t="s">
        <v>1051</v>
      </c>
      <c r="C942" s="189" t="s">
        <v>1052</v>
      </c>
      <c r="D942" s="189" t="s">
        <v>338</v>
      </c>
      <c r="E942" s="189">
        <v>44</v>
      </c>
      <c r="F942" s="189" t="s">
        <v>53</v>
      </c>
      <c r="G942" s="189" t="s">
        <v>335</v>
      </c>
      <c r="H942" s="189" t="s">
        <v>686</v>
      </c>
      <c r="I942" s="189" t="s">
        <v>5317</v>
      </c>
      <c r="J942" s="189" t="s">
        <v>5318</v>
      </c>
      <c r="K942" s="189" t="s">
        <v>2004</v>
      </c>
      <c r="L942" s="189" t="s">
        <v>2005</v>
      </c>
      <c r="M942" s="130"/>
      <c r="N942" s="130"/>
      <c r="O942" s="157"/>
      <c r="P942" s="130"/>
      <c r="Q942" s="130"/>
      <c r="R942" s="130"/>
      <c r="S942" s="136"/>
      <c r="T942" s="137"/>
      <c r="U942" s="136"/>
      <c r="V942" s="130"/>
      <c r="W942" s="130"/>
      <c r="X942" s="137"/>
      <c r="Y942" s="130"/>
      <c r="Z942" s="130"/>
      <c r="AA942" s="130"/>
      <c r="AB942" s="130"/>
      <c r="AC942" s="130" t="str">
        <f>IF(基本情報登録!$D$10="","",IF(基本情報登録!$D$10='登録データ（男）'!F942,1,0))</f>
        <v/>
      </c>
      <c r="AD942" s="130"/>
    </row>
    <row r="943" spans="1:30" ht="13.5">
      <c r="A943" s="189">
        <v>941</v>
      </c>
      <c r="B943" s="189" t="s">
        <v>3659</v>
      </c>
      <c r="C943" s="189" t="s">
        <v>1055</v>
      </c>
      <c r="D943" s="189" t="s">
        <v>354</v>
      </c>
      <c r="E943" s="189">
        <v>41</v>
      </c>
      <c r="F943" s="189" t="s">
        <v>53</v>
      </c>
      <c r="G943" s="189" t="s">
        <v>335</v>
      </c>
      <c r="H943" s="189" t="s">
        <v>889</v>
      </c>
      <c r="I943" s="189" t="s">
        <v>4708</v>
      </c>
      <c r="J943" s="189" t="s">
        <v>4370</v>
      </c>
      <c r="K943" s="189" t="s">
        <v>2004</v>
      </c>
      <c r="L943" s="189" t="s">
        <v>2005</v>
      </c>
      <c r="M943" s="130"/>
      <c r="N943" s="130"/>
      <c r="O943" s="157"/>
      <c r="P943" s="130"/>
      <c r="Q943" s="130"/>
      <c r="R943" s="130"/>
      <c r="S943" s="136"/>
      <c r="T943" s="137"/>
      <c r="U943" s="136"/>
      <c r="V943" s="130"/>
      <c r="W943" s="130"/>
      <c r="X943" s="137"/>
      <c r="Y943" s="130"/>
      <c r="Z943" s="130"/>
      <c r="AA943" s="130"/>
      <c r="AB943" s="130"/>
      <c r="AC943" s="130" t="str">
        <f>IF(基本情報登録!$D$10="","",IF(基本情報登録!$D$10='登録データ（男）'!F943,1,0))</f>
        <v/>
      </c>
      <c r="AD943" s="130"/>
    </row>
    <row r="944" spans="1:30" ht="13.5">
      <c r="A944" s="189">
        <v>942</v>
      </c>
      <c r="B944" s="189" t="s">
        <v>3660</v>
      </c>
      <c r="C944" s="189" t="s">
        <v>3661</v>
      </c>
      <c r="D944" s="189" t="s">
        <v>338</v>
      </c>
      <c r="E944" s="189">
        <v>44</v>
      </c>
      <c r="F944" s="189" t="s">
        <v>53</v>
      </c>
      <c r="G944" s="189" t="s">
        <v>335</v>
      </c>
      <c r="H944" s="189" t="s">
        <v>4180</v>
      </c>
      <c r="I944" s="189" t="s">
        <v>4364</v>
      </c>
      <c r="J944" s="189" t="s">
        <v>5319</v>
      </c>
      <c r="K944" s="189" t="s">
        <v>2004</v>
      </c>
      <c r="L944" s="189" t="s">
        <v>2005</v>
      </c>
      <c r="M944" s="130"/>
      <c r="N944" s="130"/>
      <c r="O944" s="157"/>
      <c r="P944" s="130"/>
      <c r="Q944" s="130"/>
      <c r="R944" s="130"/>
      <c r="S944" s="136"/>
      <c r="T944" s="137"/>
      <c r="U944" s="136"/>
      <c r="V944" s="130"/>
      <c r="W944" s="130"/>
      <c r="X944" s="137"/>
      <c r="Y944" s="130"/>
      <c r="Z944" s="130"/>
      <c r="AA944" s="130"/>
      <c r="AB944" s="130"/>
      <c r="AC944" s="130" t="str">
        <f>IF(基本情報登録!$D$10="","",IF(基本情報登録!$D$10='登録データ（男）'!F944,1,0))</f>
        <v/>
      </c>
      <c r="AD944" s="130"/>
    </row>
    <row r="945" spans="1:30" ht="13.5">
      <c r="A945" s="189">
        <v>943</v>
      </c>
      <c r="B945" s="189" t="s">
        <v>1057</v>
      </c>
      <c r="C945" s="189" t="s">
        <v>1058</v>
      </c>
      <c r="D945" s="189" t="s">
        <v>338</v>
      </c>
      <c r="E945" s="189">
        <v>44</v>
      </c>
      <c r="F945" s="189" t="s">
        <v>53</v>
      </c>
      <c r="G945" s="189" t="s">
        <v>335</v>
      </c>
      <c r="H945" s="189" t="s">
        <v>751</v>
      </c>
      <c r="I945" s="189" t="s">
        <v>4928</v>
      </c>
      <c r="J945" s="189" t="s">
        <v>4845</v>
      </c>
      <c r="K945" s="189" t="s">
        <v>2004</v>
      </c>
      <c r="L945" s="189" t="s">
        <v>2005</v>
      </c>
      <c r="M945" s="130"/>
      <c r="N945" s="130"/>
      <c r="O945" s="157"/>
      <c r="P945" s="130"/>
      <c r="Q945" s="130"/>
      <c r="R945" s="130"/>
      <c r="S945" s="136"/>
      <c r="T945" s="137"/>
      <c r="U945" s="136"/>
      <c r="V945" s="130"/>
      <c r="W945" s="130"/>
      <c r="X945" s="137"/>
      <c r="Y945" s="130"/>
      <c r="Z945" s="130"/>
      <c r="AA945" s="130"/>
      <c r="AB945" s="130"/>
      <c r="AC945" s="130" t="str">
        <f>IF(基本情報登録!$D$10="","",IF(基本情報登録!$D$10='登録データ（男）'!F945,1,0))</f>
        <v/>
      </c>
      <c r="AD945" s="130"/>
    </row>
    <row r="946" spans="1:30" ht="13.5">
      <c r="A946" s="189">
        <v>944</v>
      </c>
      <c r="B946" s="189" t="s">
        <v>1034</v>
      </c>
      <c r="C946" s="189" t="s">
        <v>1035</v>
      </c>
      <c r="D946" s="189" t="s">
        <v>338</v>
      </c>
      <c r="E946" s="189">
        <v>44</v>
      </c>
      <c r="F946" s="189" t="s">
        <v>53</v>
      </c>
      <c r="G946" s="189" t="s">
        <v>343</v>
      </c>
      <c r="H946" s="189" t="s">
        <v>1036</v>
      </c>
      <c r="I946" s="189" t="s">
        <v>5320</v>
      </c>
      <c r="J946" s="189" t="s">
        <v>4345</v>
      </c>
      <c r="K946" s="189" t="s">
        <v>2004</v>
      </c>
      <c r="L946" s="189" t="s">
        <v>2005</v>
      </c>
      <c r="M946" s="130"/>
      <c r="N946" s="130"/>
      <c r="O946" s="157"/>
      <c r="P946" s="130"/>
      <c r="Q946" s="130"/>
      <c r="R946" s="130"/>
      <c r="S946" s="136"/>
      <c r="T946" s="137"/>
      <c r="U946" s="136"/>
      <c r="V946" s="130"/>
      <c r="W946" s="130"/>
      <c r="X946" s="137"/>
      <c r="Y946" s="130"/>
      <c r="Z946" s="130"/>
      <c r="AA946" s="130"/>
      <c r="AB946" s="130"/>
      <c r="AC946" s="130" t="str">
        <f>IF(基本情報登録!$D$10="","",IF(基本情報登録!$D$10='登録データ（男）'!F946,1,0))</f>
        <v/>
      </c>
      <c r="AD946" s="130"/>
    </row>
    <row r="947" spans="1:30" ht="13.5">
      <c r="A947" s="189">
        <v>945</v>
      </c>
      <c r="B947" s="189" t="s">
        <v>1078</v>
      </c>
      <c r="C947" s="189" t="s">
        <v>2427</v>
      </c>
      <c r="D947" s="189" t="s">
        <v>338</v>
      </c>
      <c r="E947" s="189">
        <v>44</v>
      </c>
      <c r="F947" s="189" t="s">
        <v>53</v>
      </c>
      <c r="G947" s="189" t="s">
        <v>343</v>
      </c>
      <c r="H947" s="189" t="s">
        <v>2428</v>
      </c>
      <c r="I947" s="189" t="s">
        <v>5321</v>
      </c>
      <c r="J947" s="189" t="s">
        <v>5322</v>
      </c>
      <c r="K947" s="189" t="s">
        <v>2004</v>
      </c>
      <c r="L947" s="189" t="s">
        <v>2005</v>
      </c>
      <c r="M947" s="130"/>
      <c r="N947" s="130"/>
      <c r="O947" s="157"/>
      <c r="P947" s="130"/>
      <c r="Q947" s="130"/>
      <c r="R947" s="130"/>
      <c r="S947" s="136"/>
      <c r="T947" s="137"/>
      <c r="U947" s="136"/>
      <c r="V947" s="130"/>
      <c r="W947" s="130"/>
      <c r="X947" s="137"/>
      <c r="Y947" s="130"/>
      <c r="Z947" s="130"/>
      <c r="AA947" s="130"/>
      <c r="AB947" s="130"/>
      <c r="AC947" s="130" t="str">
        <f>IF(基本情報登録!$D$10="","",IF(基本情報登録!$D$10='登録データ（男）'!F947,1,0))</f>
        <v/>
      </c>
      <c r="AD947" s="130"/>
    </row>
    <row r="948" spans="1:30" ht="13.5">
      <c r="A948" s="189">
        <v>946</v>
      </c>
      <c r="B948" s="189" t="s">
        <v>1053</v>
      </c>
      <c r="C948" s="189" t="s">
        <v>1054</v>
      </c>
      <c r="D948" s="189" t="s">
        <v>338</v>
      </c>
      <c r="E948" s="189">
        <v>44</v>
      </c>
      <c r="F948" s="189" t="s">
        <v>53</v>
      </c>
      <c r="G948" s="189" t="s">
        <v>335</v>
      </c>
      <c r="H948" s="189" t="s">
        <v>4181</v>
      </c>
      <c r="I948" s="189" t="s">
        <v>5323</v>
      </c>
      <c r="J948" s="189" t="s">
        <v>5324</v>
      </c>
      <c r="K948" s="189" t="s">
        <v>2004</v>
      </c>
      <c r="L948" s="189" t="s">
        <v>2005</v>
      </c>
      <c r="M948" s="130"/>
      <c r="N948" s="130"/>
      <c r="O948" s="157"/>
      <c r="P948" s="130"/>
      <c r="Q948" s="130"/>
      <c r="R948" s="130"/>
      <c r="S948" s="136"/>
      <c r="T948" s="137"/>
      <c r="U948" s="136"/>
      <c r="V948" s="130"/>
      <c r="W948" s="130"/>
      <c r="X948" s="137"/>
      <c r="Y948" s="130"/>
      <c r="Z948" s="130"/>
      <c r="AA948" s="130"/>
      <c r="AB948" s="130"/>
      <c r="AC948" s="130" t="str">
        <f>IF(基本情報登録!$D$10="","",IF(基本情報登録!$D$10='登録データ（男）'!F948,1,0))</f>
        <v/>
      </c>
      <c r="AD948" s="130"/>
    </row>
    <row r="949" spans="1:30" ht="13.5">
      <c r="A949" s="189">
        <v>947</v>
      </c>
      <c r="B949" s="189" t="s">
        <v>3662</v>
      </c>
      <c r="C949" s="189" t="s">
        <v>1076</v>
      </c>
      <c r="D949" s="189" t="s">
        <v>338</v>
      </c>
      <c r="E949" s="189">
        <v>44</v>
      </c>
      <c r="F949" s="189" t="s">
        <v>53</v>
      </c>
      <c r="G949" s="189" t="s">
        <v>343</v>
      </c>
      <c r="H949" s="189" t="s">
        <v>1077</v>
      </c>
      <c r="I949" s="189" t="s">
        <v>5325</v>
      </c>
      <c r="J949" s="189" t="s">
        <v>5326</v>
      </c>
      <c r="K949" s="189" t="s">
        <v>2004</v>
      </c>
      <c r="L949" s="189" t="s">
        <v>2005</v>
      </c>
      <c r="M949" s="130"/>
      <c r="N949" s="130"/>
      <c r="O949" s="157"/>
      <c r="P949" s="130"/>
      <c r="Q949" s="130"/>
      <c r="R949" s="130"/>
      <c r="S949" s="136"/>
      <c r="T949" s="137"/>
      <c r="U949" s="136"/>
      <c r="V949" s="130"/>
      <c r="W949" s="130"/>
      <c r="X949" s="137"/>
      <c r="Y949" s="130"/>
      <c r="Z949" s="130"/>
      <c r="AA949" s="130"/>
      <c r="AB949" s="130"/>
      <c r="AC949" s="130" t="str">
        <f>IF(基本情報登録!$D$10="","",IF(基本情報登録!$D$10='登録データ（男）'!F949,1,0))</f>
        <v/>
      </c>
      <c r="AD949" s="130"/>
    </row>
    <row r="950" spans="1:30" ht="13.5">
      <c r="A950" s="189">
        <v>948</v>
      </c>
      <c r="B950" s="189" t="s">
        <v>3663</v>
      </c>
      <c r="C950" s="189" t="s">
        <v>2430</v>
      </c>
      <c r="D950" s="189" t="s">
        <v>354</v>
      </c>
      <c r="E950" s="189">
        <v>41</v>
      </c>
      <c r="F950" s="189" t="s">
        <v>53</v>
      </c>
      <c r="G950" s="189" t="s">
        <v>343</v>
      </c>
      <c r="H950" s="189" t="s">
        <v>1086</v>
      </c>
      <c r="I950" s="189" t="s">
        <v>5169</v>
      </c>
      <c r="J950" s="189" t="s">
        <v>5327</v>
      </c>
      <c r="K950" s="189" t="s">
        <v>2004</v>
      </c>
      <c r="L950" s="189" t="s">
        <v>2005</v>
      </c>
      <c r="M950" s="130"/>
      <c r="N950" s="130"/>
      <c r="O950" s="157"/>
      <c r="P950" s="130"/>
      <c r="Q950" s="130"/>
      <c r="R950" s="130"/>
      <c r="S950" s="136"/>
      <c r="T950" s="137"/>
      <c r="U950" s="136"/>
      <c r="V950" s="130"/>
      <c r="W950" s="130"/>
      <c r="X950" s="137"/>
      <c r="Y950" s="130"/>
      <c r="Z950" s="130"/>
      <c r="AA950" s="130"/>
      <c r="AB950" s="130"/>
      <c r="AC950" s="130" t="str">
        <f>IF(基本情報登録!$D$10="","",IF(基本情報登録!$D$10='登録データ（男）'!F950,1,0))</f>
        <v/>
      </c>
      <c r="AD950" s="130"/>
    </row>
    <row r="951" spans="1:30" ht="13.5">
      <c r="A951" s="189">
        <v>949</v>
      </c>
      <c r="B951" s="189" t="s">
        <v>2432</v>
      </c>
      <c r="C951" s="189" t="s">
        <v>3664</v>
      </c>
      <c r="D951" s="189" t="s">
        <v>338</v>
      </c>
      <c r="E951" s="189">
        <v>44</v>
      </c>
      <c r="F951" s="189" t="s">
        <v>53</v>
      </c>
      <c r="G951" s="189" t="s">
        <v>343</v>
      </c>
      <c r="H951" s="189" t="s">
        <v>1085</v>
      </c>
      <c r="I951" s="189" t="s">
        <v>5328</v>
      </c>
      <c r="J951" s="189" t="s">
        <v>4778</v>
      </c>
      <c r="K951" s="189" t="s">
        <v>2004</v>
      </c>
      <c r="L951" s="189" t="s">
        <v>2005</v>
      </c>
      <c r="M951" s="130"/>
      <c r="N951" s="130"/>
      <c r="O951" s="157"/>
      <c r="P951" s="130"/>
      <c r="Q951" s="130"/>
      <c r="R951" s="130"/>
      <c r="S951" s="136"/>
      <c r="T951" s="137"/>
      <c r="U951" s="136"/>
      <c r="V951" s="130"/>
      <c r="W951" s="130"/>
      <c r="X951" s="137"/>
      <c r="Y951" s="130"/>
      <c r="Z951" s="130"/>
      <c r="AA951" s="130"/>
      <c r="AB951" s="130"/>
      <c r="AC951" s="130" t="str">
        <f>IF(基本情報登録!$D$10="","",IF(基本情報登録!$D$10='登録データ（男）'!F951,1,0))</f>
        <v/>
      </c>
      <c r="AD951" s="130"/>
    </row>
    <row r="952" spans="1:30" ht="13.5">
      <c r="A952" s="189">
        <v>950</v>
      </c>
      <c r="B952" s="189" t="s">
        <v>1097</v>
      </c>
      <c r="C952" s="189" t="s">
        <v>1098</v>
      </c>
      <c r="D952" s="189" t="s">
        <v>338</v>
      </c>
      <c r="E952" s="189">
        <v>44</v>
      </c>
      <c r="F952" s="189" t="s">
        <v>53</v>
      </c>
      <c r="G952" s="189" t="s">
        <v>343</v>
      </c>
      <c r="H952" s="189" t="s">
        <v>1099</v>
      </c>
      <c r="I952" s="189" t="s">
        <v>4500</v>
      </c>
      <c r="J952" s="189" t="s">
        <v>4281</v>
      </c>
      <c r="K952" s="189" t="s">
        <v>2004</v>
      </c>
      <c r="L952" s="189" t="s">
        <v>2005</v>
      </c>
      <c r="M952" s="130"/>
      <c r="N952" s="130"/>
      <c r="O952" s="157"/>
      <c r="P952" s="130"/>
      <c r="Q952" s="130"/>
      <c r="R952" s="130"/>
      <c r="S952" s="136"/>
      <c r="T952" s="137"/>
      <c r="U952" s="136"/>
      <c r="V952" s="130"/>
      <c r="W952" s="130"/>
      <c r="X952" s="137"/>
      <c r="Y952" s="130"/>
      <c r="Z952" s="130"/>
      <c r="AA952" s="130"/>
      <c r="AB952" s="130"/>
      <c r="AC952" s="130" t="str">
        <f>IF(基本情報登録!$D$10="","",IF(基本情報登録!$D$10='登録データ（男）'!F952,1,0))</f>
        <v/>
      </c>
      <c r="AD952" s="130"/>
    </row>
    <row r="953" spans="1:30" ht="13.5">
      <c r="A953" s="189">
        <v>951</v>
      </c>
      <c r="B953" s="189" t="s">
        <v>1062</v>
      </c>
      <c r="C953" s="189" t="s">
        <v>1063</v>
      </c>
      <c r="D953" s="189" t="s">
        <v>354</v>
      </c>
      <c r="E953" s="189">
        <v>41</v>
      </c>
      <c r="F953" s="189" t="s">
        <v>53</v>
      </c>
      <c r="G953" s="189" t="s">
        <v>343</v>
      </c>
      <c r="H953" s="189" t="s">
        <v>1064</v>
      </c>
      <c r="I953" s="189" t="s">
        <v>4506</v>
      </c>
      <c r="J953" s="189" t="s">
        <v>4681</v>
      </c>
      <c r="K953" s="189" t="s">
        <v>2004</v>
      </c>
      <c r="L953" s="189" t="s">
        <v>2005</v>
      </c>
      <c r="M953" s="130"/>
      <c r="N953" s="130"/>
      <c r="O953" s="157"/>
      <c r="P953" s="130"/>
      <c r="Q953" s="130"/>
      <c r="R953" s="130"/>
      <c r="S953" s="136"/>
      <c r="T953" s="137"/>
      <c r="U953" s="136"/>
      <c r="V953" s="130"/>
      <c r="W953" s="130"/>
      <c r="X953" s="137"/>
      <c r="Y953" s="130"/>
      <c r="Z953" s="130"/>
      <c r="AA953" s="130"/>
      <c r="AB953" s="130"/>
      <c r="AC953" s="130" t="str">
        <f>IF(基本情報登録!$D$10="","",IF(基本情報登録!$D$10='登録データ（男）'!F953,1,0))</f>
        <v/>
      </c>
      <c r="AD953" s="130"/>
    </row>
    <row r="954" spans="1:30" ht="13.5">
      <c r="A954" s="189">
        <v>952</v>
      </c>
      <c r="B954" s="189" t="s">
        <v>1071</v>
      </c>
      <c r="C954" s="189" t="s">
        <v>1072</v>
      </c>
      <c r="D954" s="189" t="s">
        <v>338</v>
      </c>
      <c r="E954" s="189">
        <v>44</v>
      </c>
      <c r="F954" s="189" t="s">
        <v>53</v>
      </c>
      <c r="G954" s="189" t="s">
        <v>343</v>
      </c>
      <c r="H954" s="189" t="s">
        <v>1073</v>
      </c>
      <c r="I954" s="189" t="s">
        <v>4622</v>
      </c>
      <c r="J954" s="189" t="s">
        <v>4358</v>
      </c>
      <c r="K954" s="189" t="s">
        <v>2004</v>
      </c>
      <c r="L954" s="189" t="s">
        <v>2005</v>
      </c>
      <c r="M954" s="130"/>
      <c r="N954" s="130"/>
      <c r="O954" s="157"/>
      <c r="P954" s="130"/>
      <c r="Q954" s="130"/>
      <c r="R954" s="130"/>
      <c r="S954" s="136"/>
      <c r="T954" s="137"/>
      <c r="U954" s="136"/>
      <c r="V954" s="130"/>
      <c r="W954" s="130"/>
      <c r="X954" s="137"/>
      <c r="Y954" s="130"/>
      <c r="Z954" s="130"/>
      <c r="AA954" s="130"/>
      <c r="AB954" s="130"/>
      <c r="AC954" s="130" t="str">
        <f>IF(基本情報登録!$D$10="","",IF(基本情報登録!$D$10='登録データ（男）'!F954,1,0))</f>
        <v/>
      </c>
      <c r="AD954" s="130"/>
    </row>
    <row r="955" spans="1:30" ht="13.5">
      <c r="A955" s="189">
        <v>953</v>
      </c>
      <c r="B955" s="189" t="s">
        <v>1067</v>
      </c>
      <c r="C955" s="189" t="s">
        <v>1068</v>
      </c>
      <c r="D955" s="189" t="s">
        <v>338</v>
      </c>
      <c r="E955" s="189">
        <v>44</v>
      </c>
      <c r="F955" s="189" t="s">
        <v>53</v>
      </c>
      <c r="G955" s="189" t="s">
        <v>343</v>
      </c>
      <c r="H955" s="189" t="s">
        <v>1069</v>
      </c>
      <c r="I955" s="189" t="s">
        <v>4391</v>
      </c>
      <c r="J955" s="189" t="s">
        <v>4509</v>
      </c>
      <c r="K955" s="189" t="s">
        <v>2004</v>
      </c>
      <c r="L955" s="189" t="s">
        <v>2005</v>
      </c>
      <c r="M955" s="130"/>
      <c r="N955" s="130"/>
      <c r="O955" s="157"/>
      <c r="P955" s="130"/>
      <c r="Q955" s="130"/>
      <c r="R955" s="130"/>
      <c r="S955" s="136"/>
      <c r="T955" s="137"/>
      <c r="U955" s="136"/>
      <c r="V955" s="130"/>
      <c r="W955" s="130"/>
      <c r="X955" s="137"/>
      <c r="Y955" s="130"/>
      <c r="Z955" s="130"/>
      <c r="AA955" s="130"/>
      <c r="AB955" s="130"/>
      <c r="AC955" s="130" t="str">
        <f>IF(基本情報登録!$D$10="","",IF(基本情報登録!$D$10='登録データ（男）'!F955,1,0))</f>
        <v/>
      </c>
      <c r="AD955" s="130"/>
    </row>
    <row r="956" spans="1:30" ht="13.5">
      <c r="A956" s="189">
        <v>954</v>
      </c>
      <c r="B956" s="189" t="s">
        <v>3665</v>
      </c>
      <c r="C956" s="189" t="s">
        <v>2433</v>
      </c>
      <c r="D956" s="189" t="s">
        <v>338</v>
      </c>
      <c r="E956" s="189">
        <v>44</v>
      </c>
      <c r="F956" s="189" t="s">
        <v>53</v>
      </c>
      <c r="G956" s="189" t="s">
        <v>343</v>
      </c>
      <c r="H956" s="189" t="s">
        <v>636</v>
      </c>
      <c r="I956" s="189" t="s">
        <v>5329</v>
      </c>
      <c r="J956" s="189" t="s">
        <v>4530</v>
      </c>
      <c r="K956" s="189" t="s">
        <v>2004</v>
      </c>
      <c r="L956" s="189" t="s">
        <v>2005</v>
      </c>
      <c r="M956" s="130"/>
      <c r="N956" s="130"/>
      <c r="O956" s="157"/>
      <c r="P956" s="130"/>
      <c r="Q956" s="130"/>
      <c r="R956" s="130"/>
      <c r="S956" s="136"/>
      <c r="T956" s="137"/>
      <c r="U956" s="136"/>
      <c r="V956" s="130"/>
      <c r="W956" s="130"/>
      <c r="X956" s="137"/>
      <c r="Y956" s="130"/>
      <c r="Z956" s="130"/>
      <c r="AA956" s="130"/>
      <c r="AB956" s="130"/>
      <c r="AC956" s="130" t="str">
        <f>IF(基本情報登録!$D$10="","",IF(基本情報登録!$D$10='登録データ（男）'!F956,1,0))</f>
        <v/>
      </c>
      <c r="AD956" s="130"/>
    </row>
    <row r="957" spans="1:30" ht="13.5">
      <c r="A957" s="189">
        <v>955</v>
      </c>
      <c r="B957" s="189" t="s">
        <v>1089</v>
      </c>
      <c r="C957" s="189" t="s">
        <v>1090</v>
      </c>
      <c r="D957" s="189" t="s">
        <v>338</v>
      </c>
      <c r="E957" s="189">
        <v>44</v>
      </c>
      <c r="F957" s="189" t="s">
        <v>53</v>
      </c>
      <c r="G957" s="189" t="s">
        <v>343</v>
      </c>
      <c r="H957" s="189" t="s">
        <v>1075</v>
      </c>
      <c r="I957" s="189" t="s">
        <v>4452</v>
      </c>
      <c r="J957" s="189" t="s">
        <v>4546</v>
      </c>
      <c r="K957" s="189" t="s">
        <v>2004</v>
      </c>
      <c r="L957" s="189" t="s">
        <v>2005</v>
      </c>
      <c r="M957" s="130"/>
      <c r="N957" s="130"/>
      <c r="O957" s="157"/>
      <c r="P957" s="130"/>
      <c r="Q957" s="130"/>
      <c r="R957" s="130"/>
      <c r="S957" s="136"/>
      <c r="T957" s="137"/>
      <c r="U957" s="136"/>
      <c r="V957" s="130"/>
      <c r="W957" s="130"/>
      <c r="X957" s="137"/>
      <c r="Y957" s="130"/>
      <c r="Z957" s="130"/>
      <c r="AA957" s="130"/>
      <c r="AB957" s="130"/>
      <c r="AC957" s="130" t="str">
        <f>IF(基本情報登録!$D$10="","",IF(基本情報登録!$D$10='登録データ（男）'!F957,1,0))</f>
        <v/>
      </c>
      <c r="AD957" s="130"/>
    </row>
    <row r="958" spans="1:30" ht="13.5">
      <c r="A958" s="189">
        <v>956</v>
      </c>
      <c r="B958" s="189" t="s">
        <v>1095</v>
      </c>
      <c r="C958" s="189" t="s">
        <v>2435</v>
      </c>
      <c r="D958" s="189" t="s">
        <v>338</v>
      </c>
      <c r="E958" s="189">
        <v>44</v>
      </c>
      <c r="F958" s="189" t="s">
        <v>53</v>
      </c>
      <c r="G958" s="189" t="s">
        <v>343</v>
      </c>
      <c r="H958" s="189" t="s">
        <v>1077</v>
      </c>
      <c r="I958" s="189" t="s">
        <v>4564</v>
      </c>
      <c r="J958" s="189" t="s">
        <v>5330</v>
      </c>
      <c r="K958" s="189" t="s">
        <v>2004</v>
      </c>
      <c r="L958" s="189" t="s">
        <v>2005</v>
      </c>
      <c r="M958" s="130"/>
      <c r="N958" s="130"/>
      <c r="O958" s="157"/>
      <c r="P958" s="130"/>
      <c r="Q958" s="130"/>
      <c r="R958" s="130"/>
      <c r="S958" s="136"/>
      <c r="T958" s="137"/>
      <c r="U958" s="136"/>
      <c r="V958" s="130"/>
      <c r="W958" s="130"/>
      <c r="X958" s="137"/>
      <c r="Y958" s="130"/>
      <c r="Z958" s="130"/>
      <c r="AA958" s="130"/>
      <c r="AB958" s="130"/>
      <c r="AC958" s="130" t="str">
        <f>IF(基本情報登録!$D$10="","",IF(基本情報登録!$D$10='登録データ（男）'!F958,1,0))</f>
        <v/>
      </c>
      <c r="AD958" s="130"/>
    </row>
    <row r="959" spans="1:30" ht="13.5">
      <c r="A959" s="189">
        <v>957</v>
      </c>
      <c r="B959" s="189" t="s">
        <v>2434</v>
      </c>
      <c r="C959" s="189" t="s">
        <v>1065</v>
      </c>
      <c r="D959" s="189" t="s">
        <v>338</v>
      </c>
      <c r="E959" s="189">
        <v>44</v>
      </c>
      <c r="F959" s="189" t="s">
        <v>53</v>
      </c>
      <c r="G959" s="189" t="s">
        <v>343</v>
      </c>
      <c r="H959" s="189" t="s">
        <v>1066</v>
      </c>
      <c r="I959" s="189" t="s">
        <v>4629</v>
      </c>
      <c r="J959" s="189" t="s">
        <v>4449</v>
      </c>
      <c r="K959" s="189" t="s">
        <v>2004</v>
      </c>
      <c r="L959" s="189" t="s">
        <v>2005</v>
      </c>
      <c r="M959" s="130"/>
      <c r="N959" s="130"/>
      <c r="O959" s="157"/>
      <c r="P959" s="130"/>
      <c r="Q959" s="130"/>
      <c r="R959" s="130"/>
      <c r="S959" s="136"/>
      <c r="T959" s="137"/>
      <c r="U959" s="136"/>
      <c r="V959" s="130"/>
      <c r="W959" s="130"/>
      <c r="X959" s="137"/>
      <c r="Y959" s="130"/>
      <c r="Z959" s="130"/>
      <c r="AA959" s="130"/>
      <c r="AB959" s="130"/>
      <c r="AC959" s="130" t="str">
        <f>IF(基本情報登録!$D$10="","",IF(基本情報登録!$D$10='登録データ（男）'!F959,1,0))</f>
        <v/>
      </c>
      <c r="AD959" s="130"/>
    </row>
    <row r="960" spans="1:30" ht="13.5">
      <c r="A960" s="189">
        <v>958</v>
      </c>
      <c r="B960" s="189" t="s">
        <v>3666</v>
      </c>
      <c r="C960" s="189" t="s">
        <v>1070</v>
      </c>
      <c r="D960" s="189" t="s">
        <v>338</v>
      </c>
      <c r="E960" s="189">
        <v>44</v>
      </c>
      <c r="F960" s="189" t="s">
        <v>53</v>
      </c>
      <c r="G960" s="189" t="s">
        <v>343</v>
      </c>
      <c r="H960" s="189" t="s">
        <v>1291</v>
      </c>
      <c r="I960" s="189" t="s">
        <v>5331</v>
      </c>
      <c r="J960" s="189" t="s">
        <v>4297</v>
      </c>
      <c r="K960" s="189" t="s">
        <v>2004</v>
      </c>
      <c r="L960" s="189" t="s">
        <v>2005</v>
      </c>
      <c r="M960" s="130"/>
      <c r="N960" s="130"/>
      <c r="O960" s="157"/>
      <c r="P960" s="130"/>
      <c r="Q960" s="130"/>
      <c r="R960" s="130"/>
      <c r="S960" s="136"/>
      <c r="T960" s="137"/>
      <c r="U960" s="136"/>
      <c r="V960" s="130"/>
      <c r="W960" s="130"/>
      <c r="X960" s="137"/>
      <c r="Y960" s="130"/>
      <c r="Z960" s="130"/>
      <c r="AA960" s="130"/>
      <c r="AB960" s="130"/>
      <c r="AC960" s="130" t="str">
        <f>IF(基本情報登録!$D$10="","",IF(基本情報登録!$D$10='登録データ（男）'!F960,1,0))</f>
        <v/>
      </c>
      <c r="AD960" s="130"/>
    </row>
    <row r="961" spans="1:30" ht="13.5">
      <c r="A961" s="189">
        <v>959</v>
      </c>
      <c r="B961" s="189" t="s">
        <v>1091</v>
      </c>
      <c r="C961" s="189" t="s">
        <v>1092</v>
      </c>
      <c r="D961" s="189" t="s">
        <v>354</v>
      </c>
      <c r="E961" s="189">
        <v>41</v>
      </c>
      <c r="F961" s="189" t="s">
        <v>53</v>
      </c>
      <c r="G961" s="189" t="s">
        <v>343</v>
      </c>
      <c r="H961" s="189" t="s">
        <v>1093</v>
      </c>
      <c r="I961" s="189" t="s">
        <v>4938</v>
      </c>
      <c r="J961" s="189" t="s">
        <v>5332</v>
      </c>
      <c r="K961" s="189" t="s">
        <v>2004</v>
      </c>
      <c r="L961" s="189" t="s">
        <v>2005</v>
      </c>
      <c r="M961" s="130"/>
      <c r="N961" s="130"/>
      <c r="O961" s="157"/>
      <c r="P961" s="130"/>
      <c r="Q961" s="130"/>
      <c r="R961" s="130"/>
      <c r="S961" s="136"/>
      <c r="T961" s="137"/>
      <c r="U961" s="136"/>
      <c r="V961" s="130"/>
      <c r="W961" s="130"/>
      <c r="X961" s="137"/>
      <c r="Y961" s="130"/>
      <c r="Z961" s="130"/>
      <c r="AA961" s="130"/>
      <c r="AB961" s="130"/>
      <c r="AC961" s="130" t="str">
        <f>IF(基本情報登録!$D$10="","",IF(基本情報登録!$D$10='登録データ（男）'!F961,1,0))</f>
        <v/>
      </c>
      <c r="AD961" s="130"/>
    </row>
    <row r="962" spans="1:30" ht="13.5">
      <c r="A962" s="189">
        <v>960</v>
      </c>
      <c r="B962" s="189" t="s">
        <v>1082</v>
      </c>
      <c r="C962" s="189" t="s">
        <v>1083</v>
      </c>
      <c r="D962" s="189" t="s">
        <v>338</v>
      </c>
      <c r="E962" s="189">
        <v>44</v>
      </c>
      <c r="F962" s="189" t="s">
        <v>53</v>
      </c>
      <c r="G962" s="189" t="s">
        <v>343</v>
      </c>
      <c r="H962" s="189" t="s">
        <v>1084</v>
      </c>
      <c r="I962" s="189" t="s">
        <v>5333</v>
      </c>
      <c r="J962" s="189" t="s">
        <v>4424</v>
      </c>
      <c r="K962" s="189" t="s">
        <v>2004</v>
      </c>
      <c r="L962" s="189" t="s">
        <v>2005</v>
      </c>
      <c r="M962" s="130"/>
      <c r="N962" s="130"/>
      <c r="O962" s="157"/>
      <c r="P962" s="130"/>
      <c r="Q962" s="130"/>
      <c r="R962" s="130"/>
      <c r="S962" s="136"/>
      <c r="T962" s="137"/>
      <c r="U962" s="136"/>
      <c r="V962" s="130"/>
      <c r="W962" s="130"/>
      <c r="X962" s="137"/>
      <c r="Y962" s="130"/>
      <c r="Z962" s="130"/>
      <c r="AA962" s="130"/>
      <c r="AB962" s="130"/>
      <c r="AC962" s="130" t="str">
        <f>IF(基本情報登録!$D$10="","",IF(基本情報登録!$D$10='登録データ（男）'!F962,1,0))</f>
        <v/>
      </c>
      <c r="AD962" s="130"/>
    </row>
    <row r="963" spans="1:30" ht="13.5">
      <c r="A963" s="189">
        <v>961</v>
      </c>
      <c r="B963" s="189" t="s">
        <v>3667</v>
      </c>
      <c r="C963" s="189" t="s">
        <v>1087</v>
      </c>
      <c r="D963" s="189" t="s">
        <v>338</v>
      </c>
      <c r="E963" s="189">
        <v>44</v>
      </c>
      <c r="F963" s="189" t="s">
        <v>53</v>
      </c>
      <c r="G963" s="189" t="s">
        <v>343</v>
      </c>
      <c r="H963" s="189" t="s">
        <v>1088</v>
      </c>
      <c r="I963" s="189" t="s">
        <v>5334</v>
      </c>
      <c r="J963" s="189" t="s">
        <v>4328</v>
      </c>
      <c r="K963" s="189" t="s">
        <v>2004</v>
      </c>
      <c r="L963" s="189" t="s">
        <v>2005</v>
      </c>
      <c r="M963" s="130"/>
      <c r="N963" s="130"/>
      <c r="O963" s="157"/>
      <c r="P963" s="130"/>
      <c r="Q963" s="130"/>
      <c r="R963" s="130"/>
      <c r="S963" s="136"/>
      <c r="T963" s="137"/>
      <c r="U963" s="136"/>
      <c r="V963" s="130"/>
      <c r="W963" s="130"/>
      <c r="X963" s="137"/>
      <c r="Y963" s="130"/>
      <c r="Z963" s="130"/>
      <c r="AA963" s="130"/>
      <c r="AB963" s="130"/>
      <c r="AC963" s="130" t="str">
        <f>IF(基本情報登録!$D$10="","",IF(基本情報登録!$D$10='登録データ（男）'!F963,1,0))</f>
        <v/>
      </c>
      <c r="AD963" s="130"/>
    </row>
    <row r="964" spans="1:30" ht="13.5">
      <c r="A964" s="189">
        <v>962</v>
      </c>
      <c r="B964" s="189" t="s">
        <v>3668</v>
      </c>
      <c r="C964" s="189" t="s">
        <v>1074</v>
      </c>
      <c r="D964" s="189" t="s">
        <v>338</v>
      </c>
      <c r="E964" s="189">
        <v>44</v>
      </c>
      <c r="F964" s="189" t="s">
        <v>53</v>
      </c>
      <c r="G964" s="189" t="s">
        <v>343</v>
      </c>
      <c r="H964" s="189" t="s">
        <v>1075</v>
      </c>
      <c r="I964" s="189" t="s">
        <v>4470</v>
      </c>
      <c r="J964" s="189" t="s">
        <v>4283</v>
      </c>
      <c r="K964" s="189" t="s">
        <v>2004</v>
      </c>
      <c r="L964" s="189" t="s">
        <v>2005</v>
      </c>
      <c r="M964" s="130"/>
      <c r="N964" s="130"/>
      <c r="O964" s="157"/>
      <c r="P964" s="130"/>
      <c r="Q964" s="130"/>
      <c r="R964" s="130"/>
      <c r="S964" s="136"/>
      <c r="T964" s="137"/>
      <c r="U964" s="136"/>
      <c r="V964" s="130"/>
      <c r="W964" s="130"/>
      <c r="X964" s="137"/>
      <c r="Y964" s="130"/>
      <c r="Z964" s="130"/>
      <c r="AA964" s="130"/>
      <c r="AB964" s="130"/>
      <c r="AC964" s="130" t="str">
        <f>IF(基本情報登録!$D$10="","",IF(基本情報登録!$D$10='登録データ（男）'!F964,1,0))</f>
        <v/>
      </c>
      <c r="AD964" s="130"/>
    </row>
    <row r="965" spans="1:30" ht="13.5">
      <c r="A965" s="189">
        <v>963</v>
      </c>
      <c r="B965" s="189" t="s">
        <v>1059</v>
      </c>
      <c r="C965" s="189" t="s">
        <v>1060</v>
      </c>
      <c r="D965" s="189" t="s">
        <v>338</v>
      </c>
      <c r="E965" s="189">
        <v>44</v>
      </c>
      <c r="F965" s="189" t="s">
        <v>53</v>
      </c>
      <c r="G965" s="189" t="s">
        <v>343</v>
      </c>
      <c r="H965" s="189" t="s">
        <v>1061</v>
      </c>
      <c r="I965" s="189" t="s">
        <v>5335</v>
      </c>
      <c r="J965" s="189" t="s">
        <v>5336</v>
      </c>
      <c r="K965" s="189" t="s">
        <v>2004</v>
      </c>
      <c r="L965" s="189" t="s">
        <v>2005</v>
      </c>
      <c r="M965" s="130"/>
      <c r="N965" s="130"/>
      <c r="O965" s="157"/>
      <c r="P965" s="130"/>
      <c r="Q965" s="130"/>
      <c r="R965" s="130"/>
      <c r="S965" s="136"/>
      <c r="T965" s="137"/>
      <c r="U965" s="136"/>
      <c r="V965" s="130"/>
      <c r="W965" s="130"/>
      <c r="X965" s="137"/>
      <c r="Y965" s="130"/>
      <c r="Z965" s="130"/>
      <c r="AA965" s="130"/>
      <c r="AB965" s="130"/>
      <c r="AC965" s="130" t="str">
        <f>IF(基本情報登録!$D$10="","",IF(基本情報登録!$D$10='登録データ（男）'!F965,1,0))</f>
        <v/>
      </c>
      <c r="AD965" s="130"/>
    </row>
    <row r="966" spans="1:30" ht="13.5">
      <c r="A966" s="189">
        <v>964</v>
      </c>
      <c r="B966" s="189" t="s">
        <v>1079</v>
      </c>
      <c r="C966" s="189" t="s">
        <v>1080</v>
      </c>
      <c r="D966" s="189" t="s">
        <v>338</v>
      </c>
      <c r="E966" s="189">
        <v>44</v>
      </c>
      <c r="F966" s="189" t="s">
        <v>53</v>
      </c>
      <c r="G966" s="189" t="s">
        <v>343</v>
      </c>
      <c r="H966" s="189" t="s">
        <v>1081</v>
      </c>
      <c r="I966" s="189" t="s">
        <v>5337</v>
      </c>
      <c r="J966" s="189" t="s">
        <v>4804</v>
      </c>
      <c r="K966" s="189" t="s">
        <v>2004</v>
      </c>
      <c r="L966" s="189" t="s">
        <v>2005</v>
      </c>
      <c r="M966" s="130"/>
      <c r="N966" s="130"/>
      <c r="O966" s="157"/>
      <c r="P966" s="130"/>
      <c r="Q966" s="130"/>
      <c r="R966" s="130"/>
      <c r="S966" s="136"/>
      <c r="T966" s="137"/>
      <c r="U966" s="136"/>
      <c r="V966" s="130"/>
      <c r="W966" s="130"/>
      <c r="X966" s="137"/>
      <c r="Y966" s="130"/>
      <c r="Z966" s="130"/>
      <c r="AA966" s="130"/>
      <c r="AB966" s="130"/>
      <c r="AC966" s="130" t="str">
        <f>IF(基本情報登録!$D$10="","",IF(基本情報登録!$D$10='登録データ（男）'!F966,1,0))</f>
        <v/>
      </c>
      <c r="AD966" s="130"/>
    </row>
    <row r="967" spans="1:30" ht="13.5">
      <c r="A967" s="189">
        <v>965</v>
      </c>
      <c r="B967" s="189" t="s">
        <v>3669</v>
      </c>
      <c r="C967" s="189" t="s">
        <v>2436</v>
      </c>
      <c r="D967" s="189" t="s">
        <v>338</v>
      </c>
      <c r="E967" s="189">
        <v>44</v>
      </c>
      <c r="F967" s="189" t="s">
        <v>53</v>
      </c>
      <c r="G967" s="189" t="s">
        <v>350</v>
      </c>
      <c r="H967" s="189" t="s">
        <v>2371</v>
      </c>
      <c r="I967" s="189" t="s">
        <v>5070</v>
      </c>
      <c r="J967" s="189" t="s">
        <v>4293</v>
      </c>
      <c r="K967" s="189" t="s">
        <v>2004</v>
      </c>
      <c r="L967" s="189" t="s">
        <v>2005</v>
      </c>
      <c r="M967" s="130"/>
      <c r="N967" s="130"/>
      <c r="O967" s="157"/>
      <c r="P967" s="130"/>
      <c r="Q967" s="130"/>
      <c r="R967" s="130"/>
      <c r="S967" s="136"/>
      <c r="T967" s="137"/>
      <c r="U967" s="136"/>
      <c r="V967" s="130"/>
      <c r="W967" s="130"/>
      <c r="X967" s="137"/>
      <c r="Y967" s="130"/>
      <c r="Z967" s="130"/>
      <c r="AA967" s="130"/>
      <c r="AB967" s="130"/>
      <c r="AC967" s="130" t="str">
        <f>IF(基本情報登録!$D$10="","",IF(基本情報登録!$D$10='登録データ（男）'!F967,1,0))</f>
        <v/>
      </c>
      <c r="AD967" s="130"/>
    </row>
    <row r="968" spans="1:30" ht="13.5">
      <c r="A968" s="189">
        <v>966</v>
      </c>
      <c r="B968" s="189" t="s">
        <v>3670</v>
      </c>
      <c r="C968" s="189" t="s">
        <v>2418</v>
      </c>
      <c r="D968" s="189" t="s">
        <v>338</v>
      </c>
      <c r="E968" s="189">
        <v>44</v>
      </c>
      <c r="F968" s="189" t="s">
        <v>53</v>
      </c>
      <c r="G968" s="189" t="s">
        <v>350</v>
      </c>
      <c r="H968" s="189" t="s">
        <v>2419</v>
      </c>
      <c r="I968" s="189" t="s">
        <v>5338</v>
      </c>
      <c r="J968" s="189" t="s">
        <v>4414</v>
      </c>
      <c r="K968" s="189" t="s">
        <v>2004</v>
      </c>
      <c r="L968" s="189" t="s">
        <v>2005</v>
      </c>
      <c r="M968" s="130"/>
      <c r="N968" s="130"/>
      <c r="O968" s="157"/>
      <c r="P968" s="130"/>
      <c r="Q968" s="130"/>
      <c r="R968" s="130"/>
      <c r="S968" s="136"/>
      <c r="T968" s="137"/>
      <c r="U968" s="136"/>
      <c r="V968" s="130"/>
      <c r="W968" s="130"/>
      <c r="X968" s="137"/>
      <c r="Y968" s="130"/>
      <c r="Z968" s="130"/>
      <c r="AA968" s="130"/>
      <c r="AB968" s="130"/>
      <c r="AC968" s="130" t="str">
        <f>IF(基本情報登録!$D$10="","",IF(基本情報登録!$D$10='登録データ（男）'!F968,1,0))</f>
        <v/>
      </c>
      <c r="AD968" s="130"/>
    </row>
    <row r="969" spans="1:30" ht="13.5">
      <c r="A969" s="189">
        <v>967</v>
      </c>
      <c r="B969" s="189" t="s">
        <v>2393</v>
      </c>
      <c r="C969" s="189" t="s">
        <v>2394</v>
      </c>
      <c r="D969" s="189" t="s">
        <v>354</v>
      </c>
      <c r="E969" s="189">
        <v>41</v>
      </c>
      <c r="F969" s="189" t="s">
        <v>53</v>
      </c>
      <c r="G969" s="189" t="s">
        <v>350</v>
      </c>
      <c r="H969" s="189" t="s">
        <v>2395</v>
      </c>
      <c r="I969" s="189" t="s">
        <v>5194</v>
      </c>
      <c r="J969" s="189" t="s">
        <v>4620</v>
      </c>
      <c r="K969" s="189" t="s">
        <v>2004</v>
      </c>
      <c r="L969" s="189" t="s">
        <v>2005</v>
      </c>
      <c r="M969" s="130"/>
      <c r="N969" s="130"/>
      <c r="O969" s="157"/>
      <c r="P969" s="130"/>
      <c r="Q969" s="130"/>
      <c r="R969" s="130"/>
      <c r="S969" s="136"/>
      <c r="T969" s="137"/>
      <c r="U969" s="136"/>
      <c r="V969" s="130"/>
      <c r="W969" s="130"/>
      <c r="X969" s="137"/>
      <c r="Y969" s="130"/>
      <c r="Z969" s="130"/>
      <c r="AA969" s="130"/>
      <c r="AB969" s="130"/>
      <c r="AC969" s="130" t="str">
        <f>IF(基本情報登録!$D$10="","",IF(基本情報登録!$D$10='登録データ（男）'!F969,1,0))</f>
        <v/>
      </c>
      <c r="AD969" s="130"/>
    </row>
    <row r="970" spans="1:30" ht="13.5">
      <c r="A970" s="189">
        <v>968</v>
      </c>
      <c r="B970" s="189" t="s">
        <v>2420</v>
      </c>
      <c r="C970" s="189" t="s">
        <v>2421</v>
      </c>
      <c r="D970" s="189" t="s">
        <v>354</v>
      </c>
      <c r="E970" s="189">
        <v>41</v>
      </c>
      <c r="F970" s="189" t="s">
        <v>53</v>
      </c>
      <c r="G970" s="189" t="s">
        <v>350</v>
      </c>
      <c r="H970" s="189" t="s">
        <v>4182</v>
      </c>
      <c r="I970" s="189" t="s">
        <v>4754</v>
      </c>
      <c r="J970" s="189" t="s">
        <v>4962</v>
      </c>
      <c r="K970" s="189" t="s">
        <v>2004</v>
      </c>
      <c r="L970" s="189" t="s">
        <v>2005</v>
      </c>
      <c r="M970" s="130"/>
      <c r="N970" s="130"/>
      <c r="O970" s="157"/>
      <c r="P970" s="130"/>
      <c r="Q970" s="130"/>
      <c r="R970" s="130"/>
      <c r="S970" s="136"/>
      <c r="T970" s="137"/>
      <c r="U970" s="136"/>
      <c r="V970" s="130"/>
      <c r="W970" s="130"/>
      <c r="X970" s="137"/>
      <c r="Y970" s="130"/>
      <c r="Z970" s="130"/>
      <c r="AA970" s="130"/>
      <c r="AB970" s="130"/>
      <c r="AC970" s="130" t="str">
        <f>IF(基本情報登録!$D$10="","",IF(基本情報登録!$D$10='登録データ（男）'!F970,1,0))</f>
        <v/>
      </c>
      <c r="AD970" s="130"/>
    </row>
    <row r="971" spans="1:30" ht="13.5">
      <c r="A971" s="189">
        <v>969</v>
      </c>
      <c r="B971" s="189" t="s">
        <v>2409</v>
      </c>
      <c r="C971" s="189" t="s">
        <v>2410</v>
      </c>
      <c r="D971" s="189" t="s">
        <v>336</v>
      </c>
      <c r="E971" s="189">
        <v>42</v>
      </c>
      <c r="F971" s="189" t="s">
        <v>53</v>
      </c>
      <c r="G971" s="189" t="s">
        <v>350</v>
      </c>
      <c r="H971" s="189" t="s">
        <v>2411</v>
      </c>
      <c r="I971" s="189" t="s">
        <v>5339</v>
      </c>
      <c r="J971" s="189" t="s">
        <v>4778</v>
      </c>
      <c r="K971" s="189" t="s">
        <v>2004</v>
      </c>
      <c r="L971" s="189" t="s">
        <v>2005</v>
      </c>
      <c r="M971" s="130"/>
      <c r="N971" s="130"/>
      <c r="O971" s="157"/>
      <c r="P971" s="130"/>
      <c r="Q971" s="130"/>
      <c r="R971" s="130"/>
      <c r="S971" s="136"/>
      <c r="T971" s="137"/>
      <c r="U971" s="136"/>
      <c r="V971" s="130"/>
      <c r="W971" s="130"/>
      <c r="X971" s="137"/>
      <c r="Y971" s="130"/>
      <c r="Z971" s="130"/>
      <c r="AA971" s="130"/>
      <c r="AB971" s="130"/>
      <c r="AC971" s="130" t="str">
        <f>IF(基本情報登録!$D$10="","",IF(基本情報登録!$D$10='登録データ（男）'!F971,1,0))</f>
        <v/>
      </c>
      <c r="AD971" s="130"/>
    </row>
    <row r="972" spans="1:30" ht="13.5">
      <c r="A972" s="189">
        <v>970</v>
      </c>
      <c r="B972" s="189" t="s">
        <v>2406</v>
      </c>
      <c r="C972" s="189" t="s">
        <v>2407</v>
      </c>
      <c r="D972" s="189" t="s">
        <v>338</v>
      </c>
      <c r="E972" s="189">
        <v>44</v>
      </c>
      <c r="F972" s="189" t="s">
        <v>53</v>
      </c>
      <c r="G972" s="189" t="s">
        <v>350</v>
      </c>
      <c r="H972" s="189" t="s">
        <v>2408</v>
      </c>
      <c r="I972" s="189" t="s">
        <v>4662</v>
      </c>
      <c r="J972" s="189" t="s">
        <v>5009</v>
      </c>
      <c r="K972" s="189" t="s">
        <v>2004</v>
      </c>
      <c r="L972" s="189" t="s">
        <v>2005</v>
      </c>
      <c r="M972" s="130"/>
      <c r="N972" s="130"/>
      <c r="O972" s="157"/>
      <c r="P972" s="130"/>
      <c r="Q972" s="130"/>
      <c r="R972" s="130"/>
      <c r="S972" s="136"/>
      <c r="T972" s="137"/>
      <c r="U972" s="136"/>
      <c r="V972" s="130"/>
      <c r="W972" s="130"/>
      <c r="X972" s="137"/>
      <c r="Y972" s="130"/>
      <c r="Z972" s="130"/>
      <c r="AA972" s="130"/>
      <c r="AB972" s="130"/>
      <c r="AC972" s="130" t="str">
        <f>IF(基本情報登録!$D$10="","",IF(基本情報登録!$D$10='登録データ（男）'!F972,1,0))</f>
        <v/>
      </c>
      <c r="AD972" s="130"/>
    </row>
    <row r="973" spans="1:30" ht="13.5">
      <c r="A973" s="189">
        <v>971</v>
      </c>
      <c r="B973" s="189" t="s">
        <v>2414</v>
      </c>
      <c r="C973" s="189" t="s">
        <v>2415</v>
      </c>
      <c r="D973" s="189" t="s">
        <v>338</v>
      </c>
      <c r="E973" s="189">
        <v>44</v>
      </c>
      <c r="F973" s="189" t="s">
        <v>53</v>
      </c>
      <c r="G973" s="189" t="s">
        <v>350</v>
      </c>
      <c r="H973" s="189" t="s">
        <v>2416</v>
      </c>
      <c r="I973" s="189" t="s">
        <v>4972</v>
      </c>
      <c r="J973" s="189" t="s">
        <v>4328</v>
      </c>
      <c r="K973" s="189" t="s">
        <v>2004</v>
      </c>
      <c r="L973" s="189" t="s">
        <v>2005</v>
      </c>
      <c r="M973" s="130"/>
      <c r="N973" s="130"/>
      <c r="O973" s="157"/>
      <c r="P973" s="130"/>
      <c r="Q973" s="130"/>
      <c r="R973" s="130"/>
      <c r="S973" s="136"/>
      <c r="T973" s="137"/>
      <c r="U973" s="136"/>
      <c r="V973" s="130"/>
      <c r="W973" s="130"/>
      <c r="X973" s="137"/>
      <c r="Y973" s="130"/>
      <c r="Z973" s="130"/>
      <c r="AA973" s="130"/>
      <c r="AB973" s="130"/>
      <c r="AC973" s="130" t="str">
        <f>IF(基本情報登録!$D$10="","",IF(基本情報登録!$D$10='登録データ（男）'!F973,1,0))</f>
        <v/>
      </c>
      <c r="AD973" s="130"/>
    </row>
    <row r="974" spans="1:30" ht="13.5">
      <c r="A974" s="189">
        <v>972</v>
      </c>
      <c r="B974" s="189" t="s">
        <v>2396</v>
      </c>
      <c r="C974" s="189" t="s">
        <v>2397</v>
      </c>
      <c r="D974" s="189" t="s">
        <v>338</v>
      </c>
      <c r="E974" s="189">
        <v>44</v>
      </c>
      <c r="F974" s="189" t="s">
        <v>53</v>
      </c>
      <c r="G974" s="189" t="s">
        <v>350</v>
      </c>
      <c r="H974" s="189" t="s">
        <v>2398</v>
      </c>
      <c r="I974" s="189" t="s">
        <v>4959</v>
      </c>
      <c r="J974" s="189" t="s">
        <v>4681</v>
      </c>
      <c r="K974" s="189" t="s">
        <v>2004</v>
      </c>
      <c r="L974" s="189" t="s">
        <v>2005</v>
      </c>
      <c r="M974" s="130"/>
      <c r="N974" s="130"/>
      <c r="O974" s="157"/>
      <c r="P974" s="130"/>
      <c r="Q974" s="130"/>
      <c r="R974" s="130"/>
      <c r="S974" s="136"/>
      <c r="T974" s="137"/>
      <c r="U974" s="136"/>
      <c r="V974" s="130"/>
      <c r="W974" s="130"/>
      <c r="X974" s="137"/>
      <c r="Y974" s="130"/>
      <c r="Z974" s="130"/>
      <c r="AA974" s="130"/>
      <c r="AB974" s="130"/>
      <c r="AC974" s="130" t="str">
        <f>IF(基本情報登録!$D$10="","",IF(基本情報登録!$D$10='登録データ（男）'!F974,1,0))</f>
        <v/>
      </c>
      <c r="AD974" s="130"/>
    </row>
    <row r="975" spans="1:30" ht="13.5">
      <c r="A975" s="189">
        <v>973</v>
      </c>
      <c r="B975" s="189" t="s">
        <v>3671</v>
      </c>
      <c r="C975" s="189" t="s">
        <v>2412</v>
      </c>
      <c r="D975" s="189" t="s">
        <v>354</v>
      </c>
      <c r="E975" s="189">
        <v>41</v>
      </c>
      <c r="F975" s="189" t="s">
        <v>53</v>
      </c>
      <c r="G975" s="189" t="s">
        <v>350</v>
      </c>
      <c r="H975" s="189" t="s">
        <v>2413</v>
      </c>
      <c r="I975" s="189" t="s">
        <v>4708</v>
      </c>
      <c r="J975" s="189" t="s">
        <v>4504</v>
      </c>
      <c r="K975" s="189" t="s">
        <v>2004</v>
      </c>
      <c r="L975" s="189" t="s">
        <v>2005</v>
      </c>
      <c r="M975" s="130"/>
      <c r="N975" s="130"/>
      <c r="O975" s="157"/>
      <c r="P975" s="130"/>
      <c r="Q975" s="130"/>
      <c r="R975" s="130"/>
      <c r="S975" s="136"/>
      <c r="T975" s="137"/>
      <c r="U975" s="136"/>
      <c r="V975" s="130"/>
      <c r="W975" s="130"/>
      <c r="X975" s="137"/>
      <c r="Y975" s="130"/>
      <c r="Z975" s="130"/>
      <c r="AA975" s="130"/>
      <c r="AB975" s="130"/>
      <c r="AC975" s="130" t="str">
        <f>IF(基本情報登録!$D$10="","",IF(基本情報登録!$D$10='登録データ（男）'!F975,1,0))</f>
        <v/>
      </c>
      <c r="AD975" s="130"/>
    </row>
    <row r="976" spans="1:30" ht="13.5">
      <c r="A976" s="189">
        <v>974</v>
      </c>
      <c r="B976" s="189" t="s">
        <v>2402</v>
      </c>
      <c r="C976" s="189" t="s">
        <v>2403</v>
      </c>
      <c r="D976" s="189" t="s">
        <v>336</v>
      </c>
      <c r="E976" s="189">
        <v>42</v>
      </c>
      <c r="F976" s="189" t="s">
        <v>53</v>
      </c>
      <c r="G976" s="189" t="s">
        <v>350</v>
      </c>
      <c r="H976" s="189" t="s">
        <v>2404</v>
      </c>
      <c r="I976" s="189" t="s">
        <v>5340</v>
      </c>
      <c r="J976" s="189" t="s">
        <v>5341</v>
      </c>
      <c r="K976" s="189" t="s">
        <v>2004</v>
      </c>
      <c r="L976" s="189" t="s">
        <v>2005</v>
      </c>
      <c r="M976" s="130"/>
      <c r="N976" s="130"/>
      <c r="O976" s="157"/>
      <c r="P976" s="130"/>
      <c r="Q976" s="130"/>
      <c r="R976" s="130"/>
      <c r="S976" s="136"/>
      <c r="T976" s="137"/>
      <c r="U976" s="136"/>
      <c r="V976" s="130"/>
      <c r="W976" s="130"/>
      <c r="X976" s="137"/>
      <c r="Y976" s="130"/>
      <c r="Z976" s="130"/>
      <c r="AA976" s="130"/>
      <c r="AB976" s="130"/>
      <c r="AC976" s="130" t="str">
        <f>IF(基本情報登録!$D$10="","",IF(基本情報登録!$D$10='登録データ（男）'!F976,1,0))</f>
        <v/>
      </c>
      <c r="AD976" s="130"/>
    </row>
    <row r="977" spans="1:30" ht="13.5">
      <c r="A977" s="189">
        <v>975</v>
      </c>
      <c r="B977" s="189" t="s">
        <v>2399</v>
      </c>
      <c r="C977" s="189" t="s">
        <v>2400</v>
      </c>
      <c r="D977" s="189" t="s">
        <v>338</v>
      </c>
      <c r="E977" s="189">
        <v>44</v>
      </c>
      <c r="F977" s="189" t="s">
        <v>53</v>
      </c>
      <c r="G977" s="189" t="s">
        <v>350</v>
      </c>
      <c r="H977" s="189" t="s">
        <v>2401</v>
      </c>
      <c r="I977" s="189" t="s">
        <v>4441</v>
      </c>
      <c r="J977" s="189" t="s">
        <v>4416</v>
      </c>
      <c r="K977" s="189" t="s">
        <v>2004</v>
      </c>
      <c r="L977" s="189" t="s">
        <v>2005</v>
      </c>
      <c r="M977" s="130"/>
      <c r="N977" s="130"/>
      <c r="O977" s="157"/>
      <c r="P977" s="130"/>
      <c r="Q977" s="130"/>
      <c r="R977" s="130"/>
      <c r="S977" s="136"/>
      <c r="T977" s="137"/>
      <c r="U977" s="136"/>
      <c r="V977" s="130"/>
      <c r="W977" s="130"/>
      <c r="X977" s="137"/>
      <c r="Y977" s="130"/>
      <c r="Z977" s="130"/>
      <c r="AA977" s="130"/>
      <c r="AB977" s="130"/>
      <c r="AC977" s="130" t="str">
        <f>IF(基本情報登録!$D$10="","",IF(基本情報登録!$D$10='登録データ（男）'!F977,1,0))</f>
        <v/>
      </c>
      <c r="AD977" s="130"/>
    </row>
    <row r="978" spans="1:30" ht="13.5">
      <c r="A978" s="189">
        <v>976</v>
      </c>
      <c r="B978" s="189" t="s">
        <v>3672</v>
      </c>
      <c r="C978" s="189" t="s">
        <v>3673</v>
      </c>
      <c r="D978" s="189" t="s">
        <v>338</v>
      </c>
      <c r="E978" s="189">
        <v>44</v>
      </c>
      <c r="F978" s="189" t="s">
        <v>53</v>
      </c>
      <c r="G978" s="189" t="s">
        <v>435</v>
      </c>
      <c r="H978" s="189" t="s">
        <v>4183</v>
      </c>
      <c r="I978" s="189" t="s">
        <v>4879</v>
      </c>
      <c r="J978" s="189" t="s">
        <v>4659</v>
      </c>
      <c r="K978" s="189" t="s">
        <v>2004</v>
      </c>
      <c r="L978" s="189" t="s">
        <v>2005</v>
      </c>
      <c r="M978" s="130"/>
      <c r="N978" s="130"/>
      <c r="O978" s="157"/>
      <c r="P978" s="130"/>
      <c r="Q978" s="130"/>
      <c r="R978" s="130"/>
      <c r="S978" s="136"/>
      <c r="T978" s="137"/>
      <c r="U978" s="136"/>
      <c r="V978" s="130"/>
      <c r="W978" s="130"/>
      <c r="X978" s="137"/>
      <c r="Y978" s="130"/>
      <c r="Z978" s="130"/>
      <c r="AA978" s="130"/>
      <c r="AB978" s="130"/>
      <c r="AC978" s="130" t="str">
        <f>IF(基本情報登録!$D$10="","",IF(基本情報登録!$D$10='登録データ（男）'!F978,1,0))</f>
        <v/>
      </c>
      <c r="AD978" s="130"/>
    </row>
    <row r="979" spans="1:30" ht="13.5">
      <c r="A979" s="189">
        <v>977</v>
      </c>
      <c r="B979" s="189" t="s">
        <v>3674</v>
      </c>
      <c r="C979" s="189" t="s">
        <v>3675</v>
      </c>
      <c r="D979" s="189" t="s">
        <v>338</v>
      </c>
      <c r="E979" s="189">
        <v>44</v>
      </c>
      <c r="F979" s="189" t="s">
        <v>53</v>
      </c>
      <c r="G979" s="189" t="s">
        <v>435</v>
      </c>
      <c r="H979" s="189" t="s">
        <v>4184</v>
      </c>
      <c r="I979" s="189" t="s">
        <v>5342</v>
      </c>
      <c r="J979" s="189" t="s">
        <v>4519</v>
      </c>
      <c r="K979" s="189" t="s">
        <v>2004</v>
      </c>
      <c r="L979" s="189" t="s">
        <v>2005</v>
      </c>
      <c r="M979" s="130"/>
      <c r="N979" s="130"/>
      <c r="O979" s="157"/>
      <c r="P979" s="130"/>
      <c r="Q979" s="130"/>
      <c r="R979" s="130"/>
      <c r="S979" s="136"/>
      <c r="T979" s="137"/>
      <c r="U979" s="136"/>
      <c r="V979" s="130"/>
      <c r="W979" s="130"/>
      <c r="X979" s="137"/>
      <c r="Y979" s="130"/>
      <c r="Z979" s="130"/>
      <c r="AA979" s="130"/>
      <c r="AB979" s="130"/>
      <c r="AC979" s="130" t="str">
        <f>IF(基本情報登録!$D$10="","",IF(基本情報登録!$D$10='登録データ（男）'!F979,1,0))</f>
        <v/>
      </c>
      <c r="AD979" s="130"/>
    </row>
    <row r="980" spans="1:30" ht="13.5">
      <c r="A980" s="189">
        <v>978</v>
      </c>
      <c r="B980" s="189" t="s">
        <v>3676</v>
      </c>
      <c r="C980" s="189" t="s">
        <v>3677</v>
      </c>
      <c r="D980" s="189" t="s">
        <v>339</v>
      </c>
      <c r="E980" s="189">
        <v>35</v>
      </c>
      <c r="F980" s="189" t="s">
        <v>53</v>
      </c>
      <c r="G980" s="189" t="s">
        <v>435</v>
      </c>
      <c r="H980" s="189" t="s">
        <v>4152</v>
      </c>
      <c r="I980" s="189" t="s">
        <v>5343</v>
      </c>
      <c r="J980" s="189" t="s">
        <v>4400</v>
      </c>
      <c r="K980" s="189" t="s">
        <v>2004</v>
      </c>
      <c r="L980" s="189" t="s">
        <v>2005</v>
      </c>
      <c r="M980" s="130"/>
      <c r="N980" s="130"/>
      <c r="O980" s="157"/>
      <c r="P980" s="130"/>
      <c r="Q980" s="130"/>
      <c r="R980" s="130"/>
      <c r="S980" s="136"/>
      <c r="T980" s="137"/>
      <c r="U980" s="136"/>
      <c r="V980" s="130"/>
      <c r="W980" s="130"/>
      <c r="X980" s="137"/>
      <c r="Y980" s="130"/>
      <c r="Z980" s="130"/>
      <c r="AA980" s="130"/>
      <c r="AB980" s="130"/>
      <c r="AC980" s="130" t="str">
        <f>IF(基本情報登録!$D$10="","",IF(基本情報登録!$D$10='登録データ（男）'!F980,1,0))</f>
        <v/>
      </c>
      <c r="AD980" s="130"/>
    </row>
    <row r="981" spans="1:30" ht="13.5">
      <c r="A981" s="189">
        <v>979</v>
      </c>
      <c r="B981" s="189" t="s">
        <v>3678</v>
      </c>
      <c r="C981" s="189" t="s">
        <v>3679</v>
      </c>
      <c r="D981" s="189" t="s">
        <v>338</v>
      </c>
      <c r="E981" s="189">
        <v>44</v>
      </c>
      <c r="F981" s="189" t="s">
        <v>53</v>
      </c>
      <c r="G981" s="189" t="s">
        <v>435</v>
      </c>
      <c r="H981" s="189" t="s">
        <v>4185</v>
      </c>
      <c r="I981" s="189" t="s">
        <v>4814</v>
      </c>
      <c r="J981" s="189" t="s">
        <v>4398</v>
      </c>
      <c r="K981" s="189" t="s">
        <v>2004</v>
      </c>
      <c r="L981" s="189" t="s">
        <v>2005</v>
      </c>
      <c r="M981" s="130"/>
      <c r="N981" s="130"/>
      <c r="O981" s="157"/>
      <c r="P981" s="130"/>
      <c r="Q981" s="130"/>
      <c r="R981" s="130"/>
      <c r="S981" s="136"/>
      <c r="T981" s="137"/>
      <c r="U981" s="136"/>
      <c r="V981" s="130"/>
      <c r="W981" s="130"/>
      <c r="X981" s="137"/>
      <c r="Y981" s="130"/>
      <c r="Z981" s="130"/>
      <c r="AA981" s="130"/>
      <c r="AB981" s="130"/>
      <c r="AC981" s="130" t="str">
        <f>IF(基本情報登録!$D$10="","",IF(基本情報登録!$D$10='登録データ（男）'!F981,1,0))</f>
        <v/>
      </c>
      <c r="AD981" s="130"/>
    </row>
    <row r="982" spans="1:30" ht="13.5">
      <c r="A982" s="189">
        <v>980</v>
      </c>
      <c r="B982" s="189" t="s">
        <v>3680</v>
      </c>
      <c r="C982" s="189" t="s">
        <v>3681</v>
      </c>
      <c r="D982" s="189" t="s">
        <v>338</v>
      </c>
      <c r="E982" s="189">
        <v>44</v>
      </c>
      <c r="F982" s="189" t="s">
        <v>53</v>
      </c>
      <c r="G982" s="189" t="s">
        <v>435</v>
      </c>
      <c r="H982" s="189" t="s">
        <v>4186</v>
      </c>
      <c r="I982" s="189" t="s">
        <v>5344</v>
      </c>
      <c r="J982" s="189" t="s">
        <v>4816</v>
      </c>
      <c r="K982" s="189" t="s">
        <v>2004</v>
      </c>
      <c r="L982" s="189" t="s">
        <v>2005</v>
      </c>
      <c r="M982" s="130"/>
      <c r="N982" s="130"/>
      <c r="O982" s="157"/>
      <c r="P982" s="130"/>
      <c r="Q982" s="130"/>
      <c r="R982" s="130"/>
      <c r="S982" s="136"/>
      <c r="T982" s="137"/>
      <c r="U982" s="136"/>
      <c r="V982" s="130"/>
      <c r="W982" s="130"/>
      <c r="X982" s="137"/>
      <c r="Y982" s="130"/>
      <c r="Z982" s="130"/>
      <c r="AA982" s="130"/>
      <c r="AB982" s="130"/>
      <c r="AC982" s="130" t="str">
        <f>IF(基本情報登録!$D$10="","",IF(基本情報登録!$D$10='登録データ（男）'!F982,1,0))</f>
        <v/>
      </c>
      <c r="AD982" s="130"/>
    </row>
    <row r="983" spans="1:30" ht="13.5">
      <c r="A983" s="189">
        <v>981</v>
      </c>
      <c r="B983" s="189" t="s">
        <v>3682</v>
      </c>
      <c r="C983" s="189" t="s">
        <v>3683</v>
      </c>
      <c r="D983" s="189" t="s">
        <v>338</v>
      </c>
      <c r="E983" s="189">
        <v>44</v>
      </c>
      <c r="F983" s="189" t="s">
        <v>53</v>
      </c>
      <c r="G983" s="189" t="s">
        <v>435</v>
      </c>
      <c r="H983" s="189" t="s">
        <v>4187</v>
      </c>
      <c r="I983" s="189" t="s">
        <v>5345</v>
      </c>
      <c r="J983" s="189" t="s">
        <v>4396</v>
      </c>
      <c r="K983" s="189" t="s">
        <v>2004</v>
      </c>
      <c r="L983" s="189" t="s">
        <v>2005</v>
      </c>
      <c r="M983" s="130"/>
      <c r="N983" s="130"/>
      <c r="O983" s="157"/>
      <c r="P983" s="130"/>
      <c r="Q983" s="130"/>
      <c r="R983" s="130"/>
      <c r="S983" s="136"/>
      <c r="T983" s="137"/>
      <c r="U983" s="136"/>
      <c r="V983" s="130"/>
      <c r="W983" s="130"/>
      <c r="X983" s="137"/>
      <c r="Y983" s="130"/>
      <c r="Z983" s="130"/>
      <c r="AA983" s="130"/>
      <c r="AB983" s="130"/>
      <c r="AC983" s="130" t="str">
        <f>IF(基本情報登録!$D$10="","",IF(基本情報登録!$D$10='登録データ（男）'!F983,1,0))</f>
        <v/>
      </c>
      <c r="AD983" s="130"/>
    </row>
    <row r="984" spans="1:30" ht="13.5">
      <c r="A984" s="189">
        <v>982</v>
      </c>
      <c r="B984" s="189" t="s">
        <v>3684</v>
      </c>
      <c r="C984" s="189" t="s">
        <v>3685</v>
      </c>
      <c r="D984" s="189" t="s">
        <v>354</v>
      </c>
      <c r="E984" s="189">
        <v>41</v>
      </c>
      <c r="F984" s="189" t="s">
        <v>53</v>
      </c>
      <c r="G984" s="189" t="s">
        <v>435</v>
      </c>
      <c r="H984" s="189" t="s">
        <v>4034</v>
      </c>
      <c r="I984" s="189" t="s">
        <v>5344</v>
      </c>
      <c r="J984" s="189" t="s">
        <v>5346</v>
      </c>
      <c r="K984" s="189" t="s">
        <v>2004</v>
      </c>
      <c r="L984" s="189" t="s">
        <v>2005</v>
      </c>
      <c r="M984" s="130"/>
      <c r="N984" s="130"/>
      <c r="O984" s="157"/>
      <c r="P984" s="130"/>
      <c r="Q984" s="130"/>
      <c r="R984" s="130"/>
      <c r="S984" s="136"/>
      <c r="T984" s="137"/>
      <c r="U984" s="136"/>
      <c r="V984" s="130"/>
      <c r="W984" s="130"/>
      <c r="X984" s="137"/>
      <c r="Y984" s="130"/>
      <c r="Z984" s="130"/>
      <c r="AA984" s="130"/>
      <c r="AB984" s="130"/>
      <c r="AC984" s="130" t="str">
        <f>IF(基本情報登録!$D$10="","",IF(基本情報登録!$D$10='登録データ（男）'!F984,1,0))</f>
        <v/>
      </c>
      <c r="AD984" s="130"/>
    </row>
    <row r="985" spans="1:30" ht="13.5">
      <c r="A985" s="189">
        <v>983</v>
      </c>
      <c r="B985" s="189" t="s">
        <v>3686</v>
      </c>
      <c r="C985" s="189" t="s">
        <v>3687</v>
      </c>
      <c r="D985" s="189" t="s">
        <v>338</v>
      </c>
      <c r="E985" s="189">
        <v>44</v>
      </c>
      <c r="F985" s="189" t="s">
        <v>53</v>
      </c>
      <c r="G985" s="189" t="s">
        <v>435</v>
      </c>
      <c r="H985" s="189" t="s">
        <v>4188</v>
      </c>
      <c r="I985" s="189" t="s">
        <v>5347</v>
      </c>
      <c r="J985" s="189" t="s">
        <v>4293</v>
      </c>
      <c r="K985" s="189" t="s">
        <v>2004</v>
      </c>
      <c r="L985" s="189" t="s">
        <v>2005</v>
      </c>
      <c r="M985" s="130"/>
      <c r="N985" s="130"/>
      <c r="O985" s="157"/>
      <c r="P985" s="130"/>
      <c r="Q985" s="130"/>
      <c r="R985" s="130"/>
      <c r="S985" s="136"/>
      <c r="T985" s="137"/>
      <c r="U985" s="136"/>
      <c r="V985" s="130"/>
      <c r="W985" s="130"/>
      <c r="X985" s="137"/>
      <c r="Y985" s="130"/>
      <c r="Z985" s="130"/>
      <c r="AA985" s="130"/>
      <c r="AB985" s="130"/>
      <c r="AC985" s="130" t="str">
        <f>IF(基本情報登録!$D$10="","",IF(基本情報登録!$D$10='登録データ（男）'!F985,1,0))</f>
        <v/>
      </c>
      <c r="AD985" s="130"/>
    </row>
    <row r="986" spans="1:30" ht="13.5">
      <c r="A986" s="189">
        <v>984</v>
      </c>
      <c r="B986" s="189" t="s">
        <v>3688</v>
      </c>
      <c r="C986" s="189" t="s">
        <v>3689</v>
      </c>
      <c r="D986" s="189" t="s">
        <v>338</v>
      </c>
      <c r="E986" s="189">
        <v>44</v>
      </c>
      <c r="F986" s="189" t="s">
        <v>53</v>
      </c>
      <c r="G986" s="189" t="s">
        <v>435</v>
      </c>
      <c r="H986" s="189" t="s">
        <v>4189</v>
      </c>
      <c r="I986" s="189" t="s">
        <v>5348</v>
      </c>
      <c r="J986" s="189" t="s">
        <v>4725</v>
      </c>
      <c r="K986" s="189" t="s">
        <v>2004</v>
      </c>
      <c r="L986" s="189" t="s">
        <v>2005</v>
      </c>
      <c r="M986" s="130"/>
      <c r="N986" s="130"/>
      <c r="O986" s="157"/>
      <c r="P986" s="130"/>
      <c r="Q986" s="130"/>
      <c r="R986" s="130"/>
      <c r="S986" s="136"/>
      <c r="T986" s="137"/>
      <c r="U986" s="136"/>
      <c r="V986" s="130"/>
      <c r="W986" s="130"/>
      <c r="X986" s="137"/>
      <c r="Y986" s="130"/>
      <c r="Z986" s="130"/>
      <c r="AA986" s="130"/>
      <c r="AB986" s="130"/>
      <c r="AC986" s="130" t="str">
        <f>IF(基本情報登録!$D$10="","",IF(基本情報登録!$D$10='登録データ（男）'!F986,1,0))</f>
        <v/>
      </c>
      <c r="AD986" s="130"/>
    </row>
    <row r="987" spans="1:30" ht="13.5">
      <c r="A987" s="189">
        <v>985</v>
      </c>
      <c r="B987" s="189" t="s">
        <v>3690</v>
      </c>
      <c r="C987" s="189" t="s">
        <v>3691</v>
      </c>
      <c r="D987" s="189" t="s">
        <v>338</v>
      </c>
      <c r="E987" s="189">
        <v>44</v>
      </c>
      <c r="F987" s="189" t="s">
        <v>53</v>
      </c>
      <c r="G987" s="189" t="s">
        <v>435</v>
      </c>
      <c r="H987" s="189" t="s">
        <v>4190</v>
      </c>
      <c r="I987" s="189" t="s">
        <v>4349</v>
      </c>
      <c r="J987" s="189" t="s">
        <v>5327</v>
      </c>
      <c r="K987" s="189" t="s">
        <v>2004</v>
      </c>
      <c r="L987" s="189" t="s">
        <v>2005</v>
      </c>
      <c r="M987" s="130"/>
      <c r="N987" s="130"/>
      <c r="O987" s="157"/>
      <c r="P987" s="130"/>
      <c r="Q987" s="130"/>
      <c r="R987" s="130"/>
      <c r="S987" s="136"/>
      <c r="T987" s="137"/>
      <c r="U987" s="136"/>
      <c r="V987" s="130"/>
      <c r="W987" s="130"/>
      <c r="X987" s="137"/>
      <c r="Y987" s="130"/>
      <c r="Z987" s="130"/>
      <c r="AA987" s="130"/>
      <c r="AB987" s="130"/>
      <c r="AC987" s="130" t="str">
        <f>IF(基本情報登録!$D$10="","",IF(基本情報登録!$D$10='登録データ（男）'!F987,1,0))</f>
        <v/>
      </c>
      <c r="AD987" s="130"/>
    </row>
    <row r="988" spans="1:30" ht="13.5">
      <c r="A988" s="189">
        <v>986</v>
      </c>
      <c r="B988" s="189" t="s">
        <v>3692</v>
      </c>
      <c r="C988" s="189" t="s">
        <v>3693</v>
      </c>
      <c r="D988" s="189" t="s">
        <v>338</v>
      </c>
      <c r="E988" s="189">
        <v>44</v>
      </c>
      <c r="F988" s="189" t="s">
        <v>53</v>
      </c>
      <c r="G988" s="189" t="s">
        <v>435</v>
      </c>
      <c r="H988" s="189" t="s">
        <v>4191</v>
      </c>
      <c r="I988" s="189" t="s">
        <v>5349</v>
      </c>
      <c r="J988" s="189" t="s">
        <v>4328</v>
      </c>
      <c r="K988" s="189" t="s">
        <v>2004</v>
      </c>
      <c r="L988" s="189" t="s">
        <v>2005</v>
      </c>
      <c r="M988" s="130"/>
      <c r="N988" s="130"/>
      <c r="O988" s="157"/>
      <c r="P988" s="130"/>
      <c r="Q988" s="130"/>
      <c r="R988" s="130"/>
      <c r="S988" s="136"/>
      <c r="T988" s="137"/>
      <c r="U988" s="136"/>
      <c r="V988" s="130"/>
      <c r="W988" s="130"/>
      <c r="X988" s="137"/>
      <c r="Y988" s="130"/>
      <c r="Z988" s="130"/>
      <c r="AA988" s="130"/>
      <c r="AB988" s="130"/>
      <c r="AC988" s="130" t="str">
        <f>IF(基本情報登録!$D$10="","",IF(基本情報登録!$D$10='登録データ（男）'!F988,1,0))</f>
        <v/>
      </c>
      <c r="AD988" s="130"/>
    </row>
    <row r="989" spans="1:30" ht="13.5">
      <c r="A989" s="189">
        <v>987</v>
      </c>
      <c r="B989" s="189" t="s">
        <v>3694</v>
      </c>
      <c r="C989" s="189" t="s">
        <v>3695</v>
      </c>
      <c r="D989" s="189" t="s">
        <v>349</v>
      </c>
      <c r="E989" s="189">
        <v>46</v>
      </c>
      <c r="F989" s="189" t="s">
        <v>59</v>
      </c>
      <c r="G989" s="189" t="s">
        <v>435</v>
      </c>
      <c r="H989" s="189" t="s">
        <v>4170</v>
      </c>
      <c r="I989" s="189" t="s">
        <v>5350</v>
      </c>
      <c r="J989" s="189" t="s">
        <v>4338</v>
      </c>
      <c r="K989" s="189" t="s">
        <v>2004</v>
      </c>
      <c r="L989" s="189" t="s">
        <v>2005</v>
      </c>
      <c r="M989" s="130"/>
      <c r="N989" s="130"/>
      <c r="O989" s="157"/>
      <c r="P989" s="130"/>
      <c r="Q989" s="130"/>
      <c r="R989" s="130"/>
      <c r="S989" s="136"/>
      <c r="T989" s="137"/>
      <c r="U989" s="136"/>
      <c r="V989" s="130"/>
      <c r="W989" s="130"/>
      <c r="X989" s="137"/>
      <c r="Y989" s="130"/>
      <c r="Z989" s="130"/>
      <c r="AA989" s="130"/>
      <c r="AB989" s="130"/>
      <c r="AC989" s="130" t="str">
        <f>IF(基本情報登録!$D$10="","",IF(基本情報登録!$D$10='登録データ（男）'!F989,1,0))</f>
        <v/>
      </c>
      <c r="AD989" s="130"/>
    </row>
    <row r="990" spans="1:30" ht="13.5">
      <c r="A990" s="189">
        <v>988</v>
      </c>
      <c r="B990" s="189" t="s">
        <v>3696</v>
      </c>
      <c r="C990" s="189" t="s">
        <v>3697</v>
      </c>
      <c r="D990" s="189" t="s">
        <v>349</v>
      </c>
      <c r="E990" s="189">
        <v>46</v>
      </c>
      <c r="F990" s="189" t="s">
        <v>59</v>
      </c>
      <c r="G990" s="189" t="s">
        <v>435</v>
      </c>
      <c r="H990" s="189" t="s">
        <v>4192</v>
      </c>
      <c r="I990" s="189" t="s">
        <v>5351</v>
      </c>
      <c r="J990" s="189" t="s">
        <v>4502</v>
      </c>
      <c r="K990" s="189" t="s">
        <v>2004</v>
      </c>
      <c r="L990" s="189" t="s">
        <v>2005</v>
      </c>
      <c r="M990" s="130"/>
      <c r="N990" s="130"/>
      <c r="O990" s="157"/>
      <c r="P990" s="130"/>
      <c r="Q990" s="130"/>
      <c r="R990" s="130"/>
      <c r="S990" s="136"/>
      <c r="T990" s="137"/>
      <c r="U990" s="136"/>
      <c r="V990" s="130"/>
      <c r="W990" s="130"/>
      <c r="X990" s="137"/>
      <c r="Y990" s="130"/>
      <c r="Z990" s="130"/>
      <c r="AA990" s="130"/>
      <c r="AB990" s="130"/>
      <c r="AC990" s="130" t="str">
        <f>IF(基本情報登録!$D$10="","",IF(基本情報登録!$D$10='登録データ（男）'!F990,1,0))</f>
        <v/>
      </c>
      <c r="AD990" s="130"/>
    </row>
    <row r="991" spans="1:30" ht="13.5">
      <c r="A991" s="189">
        <v>989</v>
      </c>
      <c r="B991" s="189" t="s">
        <v>3698</v>
      </c>
      <c r="C991" s="189" t="s">
        <v>3699</v>
      </c>
      <c r="D991" s="189" t="s">
        <v>354</v>
      </c>
      <c r="E991" s="189">
        <v>41</v>
      </c>
      <c r="F991" s="189" t="s">
        <v>59</v>
      </c>
      <c r="G991" s="189" t="s">
        <v>435</v>
      </c>
      <c r="H991" s="189" t="s">
        <v>4193</v>
      </c>
      <c r="I991" s="189" t="s">
        <v>5291</v>
      </c>
      <c r="J991" s="189" t="s">
        <v>4326</v>
      </c>
      <c r="K991" s="189" t="s">
        <v>2004</v>
      </c>
      <c r="L991" s="189" t="s">
        <v>2005</v>
      </c>
      <c r="M991" s="130"/>
      <c r="N991" s="130"/>
      <c r="O991" s="157"/>
      <c r="P991" s="130"/>
      <c r="Q991" s="130"/>
      <c r="R991" s="130"/>
      <c r="S991" s="136"/>
      <c r="T991" s="137"/>
      <c r="U991" s="136"/>
      <c r="V991" s="130"/>
      <c r="W991" s="130"/>
      <c r="X991" s="137"/>
      <c r="Y991" s="130"/>
      <c r="Z991" s="130"/>
      <c r="AA991" s="130"/>
      <c r="AB991" s="130"/>
      <c r="AC991" s="130" t="str">
        <f>IF(基本情報登録!$D$10="","",IF(基本情報登録!$D$10='登録データ（男）'!F991,1,0))</f>
        <v/>
      </c>
      <c r="AD991" s="130"/>
    </row>
    <row r="992" spans="1:30" ht="13.5">
      <c r="A992" s="189">
        <v>990</v>
      </c>
      <c r="B992" s="189" t="s">
        <v>3700</v>
      </c>
      <c r="C992" s="189" t="s">
        <v>3701</v>
      </c>
      <c r="D992" s="189" t="s">
        <v>338</v>
      </c>
      <c r="E992" s="189">
        <v>44</v>
      </c>
      <c r="F992" s="189" t="s">
        <v>59</v>
      </c>
      <c r="G992" s="189" t="s">
        <v>435</v>
      </c>
      <c r="H992" s="189" t="s">
        <v>4194</v>
      </c>
      <c r="I992" s="189" t="s">
        <v>5352</v>
      </c>
      <c r="J992" s="189" t="s">
        <v>4299</v>
      </c>
      <c r="K992" s="189" t="s">
        <v>2004</v>
      </c>
      <c r="L992" s="189" t="s">
        <v>2005</v>
      </c>
      <c r="M992" s="130"/>
      <c r="N992" s="130"/>
      <c r="O992" s="157"/>
      <c r="P992" s="130"/>
      <c r="Q992" s="130"/>
      <c r="R992" s="130"/>
      <c r="S992" s="136"/>
      <c r="T992" s="137"/>
      <c r="U992" s="136"/>
      <c r="V992" s="130"/>
      <c r="W992" s="130"/>
      <c r="X992" s="137"/>
      <c r="Y992" s="130"/>
      <c r="Z992" s="130"/>
      <c r="AA992" s="130"/>
      <c r="AB992" s="130"/>
      <c r="AC992" s="130" t="str">
        <f>IF(基本情報登録!$D$10="","",IF(基本情報登録!$D$10='登録データ（男）'!F992,1,0))</f>
        <v/>
      </c>
      <c r="AD992" s="130"/>
    </row>
    <row r="993" spans="1:30" ht="13.5">
      <c r="A993" s="189">
        <v>991</v>
      </c>
      <c r="B993" s="189" t="s">
        <v>3702</v>
      </c>
      <c r="C993" s="189" t="s">
        <v>3703</v>
      </c>
      <c r="D993" s="189" t="s">
        <v>334</v>
      </c>
      <c r="E993" s="189">
        <v>40</v>
      </c>
      <c r="F993" s="189" t="s">
        <v>59</v>
      </c>
      <c r="G993" s="189" t="s">
        <v>435</v>
      </c>
      <c r="H993" s="189" t="s">
        <v>4195</v>
      </c>
      <c r="I993" s="189" t="s">
        <v>5353</v>
      </c>
      <c r="J993" s="189" t="s">
        <v>4293</v>
      </c>
      <c r="K993" s="189" t="s">
        <v>2004</v>
      </c>
      <c r="L993" s="189" t="s">
        <v>2005</v>
      </c>
      <c r="M993" s="130"/>
      <c r="N993" s="130"/>
      <c r="O993" s="157"/>
      <c r="P993" s="130"/>
      <c r="Q993" s="130"/>
      <c r="R993" s="130"/>
      <c r="S993" s="136"/>
      <c r="T993" s="137"/>
      <c r="U993" s="136"/>
      <c r="V993" s="130"/>
      <c r="W993" s="130"/>
      <c r="X993" s="137"/>
      <c r="Y993" s="130"/>
      <c r="Z993" s="130"/>
      <c r="AA993" s="130"/>
      <c r="AB993" s="130"/>
      <c r="AC993" s="130" t="str">
        <f>IF(基本情報登録!$D$10="","",IF(基本情報登録!$D$10='登録データ（男）'!F993,1,0))</f>
        <v/>
      </c>
      <c r="AD993" s="130"/>
    </row>
    <row r="994" spans="1:30" ht="13.5">
      <c r="A994" s="189">
        <v>992</v>
      </c>
      <c r="B994" s="189" t="s">
        <v>3704</v>
      </c>
      <c r="C994" s="189" t="s">
        <v>3705</v>
      </c>
      <c r="D994" s="189" t="s">
        <v>334</v>
      </c>
      <c r="E994" s="189">
        <v>40</v>
      </c>
      <c r="F994" s="189" t="s">
        <v>59</v>
      </c>
      <c r="G994" s="189" t="s">
        <v>435</v>
      </c>
      <c r="H994" s="189" t="s">
        <v>4196</v>
      </c>
      <c r="I994" s="189" t="s">
        <v>4850</v>
      </c>
      <c r="J994" s="189" t="s">
        <v>5354</v>
      </c>
      <c r="K994" s="189" t="s">
        <v>2004</v>
      </c>
      <c r="L994" s="189" t="s">
        <v>2005</v>
      </c>
      <c r="M994" s="130"/>
      <c r="N994" s="130"/>
      <c r="O994" s="157"/>
      <c r="P994" s="130"/>
      <c r="Q994" s="130"/>
      <c r="R994" s="130"/>
      <c r="S994" s="136"/>
      <c r="T994" s="137"/>
      <c r="U994" s="136"/>
      <c r="V994" s="130"/>
      <c r="W994" s="130"/>
      <c r="X994" s="137"/>
      <c r="Y994" s="130"/>
      <c r="Z994" s="130"/>
      <c r="AA994" s="130"/>
      <c r="AB994" s="130"/>
      <c r="AC994" s="130" t="str">
        <f>IF(基本情報登録!$D$10="","",IF(基本情報登録!$D$10='登録データ（男）'!F994,1,0))</f>
        <v/>
      </c>
      <c r="AD994" s="130"/>
    </row>
    <row r="995" spans="1:30" ht="13.5">
      <c r="A995" s="189">
        <v>993</v>
      </c>
      <c r="B995" s="189" t="s">
        <v>3706</v>
      </c>
      <c r="C995" s="189" t="s">
        <v>3707</v>
      </c>
      <c r="D995" s="189" t="s">
        <v>489</v>
      </c>
      <c r="E995" s="189">
        <v>33</v>
      </c>
      <c r="F995" s="189" t="s">
        <v>59</v>
      </c>
      <c r="G995" s="189" t="s">
        <v>435</v>
      </c>
      <c r="H995" s="189" t="s">
        <v>4197</v>
      </c>
      <c r="I995" s="189" t="s">
        <v>4457</v>
      </c>
      <c r="J995" s="189" t="s">
        <v>4402</v>
      </c>
      <c r="K995" s="189" t="s">
        <v>2004</v>
      </c>
      <c r="L995" s="189" t="s">
        <v>2005</v>
      </c>
      <c r="M995" s="130"/>
      <c r="N995" s="130"/>
      <c r="O995" s="157"/>
      <c r="P995" s="130"/>
      <c r="Q995" s="130"/>
      <c r="R995" s="130"/>
      <c r="S995" s="136"/>
      <c r="T995" s="137"/>
      <c r="U995" s="136"/>
      <c r="V995" s="130"/>
      <c r="W995" s="130"/>
      <c r="X995" s="137"/>
      <c r="Y995" s="130"/>
      <c r="Z995" s="130"/>
      <c r="AA995" s="130"/>
      <c r="AB995" s="130"/>
      <c r="AC995" s="130" t="str">
        <f>IF(基本情報登録!$D$10="","",IF(基本情報登録!$D$10='登録データ（男）'!F995,1,0))</f>
        <v/>
      </c>
      <c r="AD995" s="130"/>
    </row>
    <row r="996" spans="1:30" ht="13.5">
      <c r="A996" s="189">
        <v>994</v>
      </c>
      <c r="B996" s="189" t="s">
        <v>3708</v>
      </c>
      <c r="C996" s="189" t="s">
        <v>3709</v>
      </c>
      <c r="D996" s="189" t="s">
        <v>336</v>
      </c>
      <c r="E996" s="189">
        <v>42</v>
      </c>
      <c r="F996" s="189" t="s">
        <v>59</v>
      </c>
      <c r="G996" s="189" t="s">
        <v>435</v>
      </c>
      <c r="H996" s="189" t="s">
        <v>4198</v>
      </c>
      <c r="I996" s="189" t="s">
        <v>4549</v>
      </c>
      <c r="J996" s="189" t="s">
        <v>5143</v>
      </c>
      <c r="K996" s="189" t="s">
        <v>2004</v>
      </c>
      <c r="L996" s="189" t="s">
        <v>2005</v>
      </c>
      <c r="M996" s="130"/>
      <c r="N996" s="130"/>
      <c r="O996" s="157"/>
      <c r="P996" s="130"/>
      <c r="Q996" s="130"/>
      <c r="R996" s="130"/>
      <c r="S996" s="136"/>
      <c r="T996" s="137"/>
      <c r="U996" s="136"/>
      <c r="V996" s="130"/>
      <c r="W996" s="130"/>
      <c r="X996" s="137"/>
      <c r="Y996" s="130"/>
      <c r="Z996" s="130"/>
      <c r="AA996" s="130"/>
      <c r="AB996" s="130"/>
      <c r="AC996" s="130" t="str">
        <f>IF(基本情報登録!$D$10="","",IF(基本情報登録!$D$10='登録データ（男）'!F996,1,0))</f>
        <v/>
      </c>
      <c r="AD996" s="130"/>
    </row>
    <row r="997" spans="1:30" ht="13.5">
      <c r="A997" s="189">
        <v>995</v>
      </c>
      <c r="B997" s="189" t="s">
        <v>747</v>
      </c>
      <c r="C997" s="189" t="s">
        <v>748</v>
      </c>
      <c r="D997" s="189" t="s">
        <v>349</v>
      </c>
      <c r="E997" s="189">
        <v>46</v>
      </c>
      <c r="F997" s="189" t="s">
        <v>42</v>
      </c>
      <c r="G997" s="189" t="s">
        <v>335</v>
      </c>
      <c r="H997" s="189" t="s">
        <v>749</v>
      </c>
      <c r="I997" s="189" t="s">
        <v>4780</v>
      </c>
      <c r="J997" s="189" t="s">
        <v>4299</v>
      </c>
      <c r="K997" s="189" t="s">
        <v>2004</v>
      </c>
      <c r="L997" s="189" t="s">
        <v>2005</v>
      </c>
      <c r="M997" s="130"/>
      <c r="N997" s="130"/>
      <c r="O997" s="157"/>
      <c r="P997" s="130"/>
      <c r="Q997" s="130"/>
      <c r="R997" s="130"/>
      <c r="S997" s="136"/>
      <c r="T997" s="137"/>
      <c r="U997" s="136"/>
      <c r="V997" s="130"/>
      <c r="W997" s="130"/>
      <c r="X997" s="137"/>
      <c r="Y997" s="130"/>
      <c r="Z997" s="130"/>
      <c r="AA997" s="130"/>
      <c r="AB997" s="130"/>
      <c r="AC997" s="130" t="str">
        <f>IF(基本情報登録!$D$10="","",IF(基本情報登録!$D$10='登録データ（男）'!F997,1,0))</f>
        <v/>
      </c>
      <c r="AD997" s="130"/>
    </row>
    <row r="998" spans="1:30" ht="13.5">
      <c r="A998" s="189">
        <v>996</v>
      </c>
      <c r="B998" s="189" t="s">
        <v>1298</v>
      </c>
      <c r="C998" s="189" t="s">
        <v>1299</v>
      </c>
      <c r="D998" s="189" t="s">
        <v>336</v>
      </c>
      <c r="E998" s="189">
        <v>42</v>
      </c>
      <c r="F998" s="189" t="s">
        <v>42</v>
      </c>
      <c r="G998" s="189" t="s">
        <v>343</v>
      </c>
      <c r="H998" s="189" t="s">
        <v>1214</v>
      </c>
      <c r="I998" s="189" t="s">
        <v>5355</v>
      </c>
      <c r="J998" s="189" t="s">
        <v>4490</v>
      </c>
      <c r="K998" s="189" t="s">
        <v>2004</v>
      </c>
      <c r="L998" s="189" t="s">
        <v>2005</v>
      </c>
      <c r="M998" s="130"/>
      <c r="N998" s="130"/>
      <c r="O998" s="157"/>
      <c r="P998" s="130"/>
      <c r="Q998" s="130"/>
      <c r="R998" s="130"/>
      <c r="S998" s="136"/>
      <c r="T998" s="137"/>
      <c r="U998" s="136"/>
      <c r="V998" s="130"/>
      <c r="W998" s="130"/>
      <c r="X998" s="137"/>
      <c r="Y998" s="130"/>
      <c r="Z998" s="130"/>
      <c r="AA998" s="130"/>
      <c r="AB998" s="130"/>
      <c r="AC998" s="130" t="str">
        <f>IF(基本情報登録!$D$10="","",IF(基本情報登録!$D$10='登録データ（男）'!F998,1,0))</f>
        <v/>
      </c>
      <c r="AD998" s="130"/>
    </row>
    <row r="999" spans="1:30" ht="13.5">
      <c r="A999" s="189">
        <v>997</v>
      </c>
      <c r="B999" s="189" t="s">
        <v>1300</v>
      </c>
      <c r="C999" s="189" t="s">
        <v>1301</v>
      </c>
      <c r="D999" s="189" t="s">
        <v>336</v>
      </c>
      <c r="E999" s="189">
        <v>42</v>
      </c>
      <c r="F999" s="189" t="s">
        <v>42</v>
      </c>
      <c r="G999" s="189" t="s">
        <v>343</v>
      </c>
      <c r="H999" s="189" t="s">
        <v>1302</v>
      </c>
      <c r="I999" s="189" t="s">
        <v>4470</v>
      </c>
      <c r="J999" s="189" t="s">
        <v>4861</v>
      </c>
      <c r="K999" s="189" t="s">
        <v>2004</v>
      </c>
      <c r="L999" s="189" t="s">
        <v>2005</v>
      </c>
      <c r="M999" s="130"/>
      <c r="N999" s="130"/>
      <c r="O999" s="157"/>
      <c r="P999" s="130"/>
      <c r="Q999" s="130"/>
      <c r="R999" s="130"/>
      <c r="S999" s="136"/>
      <c r="T999" s="137"/>
      <c r="U999" s="136"/>
      <c r="V999" s="130"/>
      <c r="W999" s="130"/>
      <c r="X999" s="137"/>
      <c r="Y999" s="130"/>
      <c r="Z999" s="130"/>
      <c r="AA999" s="130"/>
      <c r="AB999" s="130"/>
      <c r="AC999" s="130" t="str">
        <f>IF(基本情報登録!$D$10="","",IF(基本情報登録!$D$10='登録データ（男）'!F999,1,0))</f>
        <v/>
      </c>
      <c r="AD999" s="130"/>
    </row>
    <row r="1000" spans="1:30" ht="13.5">
      <c r="A1000" s="189">
        <v>998</v>
      </c>
      <c r="B1000" s="189" t="s">
        <v>1934</v>
      </c>
      <c r="C1000" s="189" t="s">
        <v>1935</v>
      </c>
      <c r="D1000" s="189" t="s">
        <v>336</v>
      </c>
      <c r="E1000" s="189">
        <v>42</v>
      </c>
      <c r="F1000" s="189" t="s">
        <v>42</v>
      </c>
      <c r="G1000" s="189" t="s">
        <v>343</v>
      </c>
      <c r="H1000" s="189" t="s">
        <v>637</v>
      </c>
      <c r="I1000" s="189" t="s">
        <v>5356</v>
      </c>
      <c r="J1000" s="189" t="s">
        <v>4837</v>
      </c>
      <c r="K1000" s="189" t="s">
        <v>2004</v>
      </c>
      <c r="L1000" s="189" t="s">
        <v>2005</v>
      </c>
      <c r="M1000" s="130"/>
      <c r="N1000" s="130"/>
      <c r="O1000" s="157"/>
      <c r="P1000" s="130"/>
      <c r="Q1000" s="130"/>
      <c r="R1000" s="130"/>
      <c r="S1000" s="136"/>
      <c r="T1000" s="137"/>
      <c r="U1000" s="136"/>
      <c r="V1000" s="130"/>
      <c r="W1000" s="130"/>
      <c r="X1000" s="137"/>
      <c r="Y1000" s="130"/>
      <c r="Z1000" s="130"/>
      <c r="AA1000" s="130"/>
      <c r="AB1000" s="130"/>
      <c r="AC1000" s="130" t="str">
        <f>IF(基本情報登録!$D$10="","",IF(基本情報登録!$D$10='登録データ（男）'!F1000,1,0))</f>
        <v/>
      </c>
      <c r="AD1000" s="130"/>
    </row>
    <row r="1001" spans="1:30" ht="13.5">
      <c r="A1001" s="189">
        <v>999</v>
      </c>
      <c r="B1001" s="189" t="s">
        <v>1932</v>
      </c>
      <c r="C1001" s="189" t="s">
        <v>1933</v>
      </c>
      <c r="D1001" s="189" t="s">
        <v>336</v>
      </c>
      <c r="E1001" s="189">
        <v>42</v>
      </c>
      <c r="F1001" s="189" t="s">
        <v>42</v>
      </c>
      <c r="G1001" s="189" t="s">
        <v>343</v>
      </c>
      <c r="H1001" s="189" t="s">
        <v>1171</v>
      </c>
      <c r="I1001" s="189" t="s">
        <v>4815</v>
      </c>
      <c r="J1001" s="189" t="s">
        <v>5357</v>
      </c>
      <c r="K1001" s="189" t="s">
        <v>2004</v>
      </c>
      <c r="L1001" s="189" t="s">
        <v>2005</v>
      </c>
      <c r="M1001" s="130"/>
      <c r="N1001" s="130"/>
      <c r="O1001" s="157"/>
      <c r="P1001" s="130"/>
      <c r="Q1001" s="130"/>
      <c r="R1001" s="130"/>
      <c r="S1001" s="136"/>
      <c r="T1001" s="137"/>
      <c r="U1001" s="136"/>
      <c r="V1001" s="130"/>
      <c r="W1001" s="130"/>
      <c r="X1001" s="137"/>
      <c r="Y1001" s="130"/>
      <c r="Z1001" s="130"/>
      <c r="AA1001" s="130"/>
      <c r="AB1001" s="130"/>
      <c r="AC1001" s="130" t="str">
        <f>IF(基本情報登録!$D$10="","",IF(基本情報登録!$D$10='登録データ（男）'!F1001,1,0))</f>
        <v/>
      </c>
      <c r="AD1001" s="130"/>
    </row>
    <row r="1002" spans="1:30" ht="13.5">
      <c r="A1002" s="189">
        <v>1000</v>
      </c>
      <c r="B1002" s="189" t="s">
        <v>2323</v>
      </c>
      <c r="C1002" s="189" t="s">
        <v>2324</v>
      </c>
      <c r="D1002" s="189" t="s">
        <v>336</v>
      </c>
      <c r="E1002" s="189">
        <v>42</v>
      </c>
      <c r="F1002" s="189" t="s">
        <v>42</v>
      </c>
      <c r="G1002" s="189" t="s">
        <v>350</v>
      </c>
      <c r="H1002" s="189" t="s">
        <v>2325</v>
      </c>
      <c r="I1002" s="189" t="s">
        <v>4999</v>
      </c>
      <c r="J1002" s="189" t="s">
        <v>4426</v>
      </c>
      <c r="K1002" s="189" t="s">
        <v>2004</v>
      </c>
      <c r="L1002" s="189" t="s">
        <v>2005</v>
      </c>
      <c r="M1002" s="130"/>
      <c r="N1002" s="130"/>
      <c r="O1002" s="157"/>
      <c r="P1002" s="130"/>
      <c r="Q1002" s="130"/>
      <c r="R1002" s="130"/>
      <c r="S1002" s="136"/>
      <c r="T1002" s="137"/>
      <c r="U1002" s="136"/>
      <c r="V1002" s="130"/>
      <c r="W1002" s="130"/>
      <c r="X1002" s="137"/>
      <c r="Y1002" s="130"/>
      <c r="Z1002" s="130"/>
      <c r="AA1002" s="130"/>
      <c r="AB1002" s="130"/>
      <c r="AC1002" s="130" t="str">
        <f>IF(基本情報登録!$D$10="","",IF(基本情報登録!$D$10='登録データ（男）'!F1002,1,0))</f>
        <v/>
      </c>
      <c r="AD1002" s="130"/>
    </row>
    <row r="1003" spans="1:30" ht="13.5">
      <c r="A1003" s="189">
        <v>1001</v>
      </c>
      <c r="B1003" s="189" t="s">
        <v>2653</v>
      </c>
      <c r="C1003" s="189" t="s">
        <v>2654</v>
      </c>
      <c r="D1003" s="189" t="s">
        <v>336</v>
      </c>
      <c r="E1003" s="189">
        <v>42</v>
      </c>
      <c r="F1003" s="189" t="s">
        <v>42</v>
      </c>
      <c r="G1003" s="189" t="s">
        <v>350</v>
      </c>
      <c r="H1003" s="189" t="s">
        <v>2655</v>
      </c>
      <c r="I1003" s="189" t="s">
        <v>5358</v>
      </c>
      <c r="J1003" s="189" t="s">
        <v>5359</v>
      </c>
      <c r="K1003" s="189" t="s">
        <v>2004</v>
      </c>
      <c r="L1003" s="189" t="s">
        <v>2005</v>
      </c>
      <c r="M1003" s="130"/>
      <c r="N1003" s="130"/>
      <c r="O1003" s="157"/>
      <c r="P1003" s="130"/>
      <c r="Q1003" s="130"/>
      <c r="R1003" s="130"/>
      <c r="S1003" s="136"/>
      <c r="T1003" s="137"/>
      <c r="U1003" s="136"/>
      <c r="V1003" s="130"/>
      <c r="W1003" s="130"/>
      <c r="X1003" s="137"/>
      <c r="Y1003" s="130"/>
      <c r="Z1003" s="130"/>
      <c r="AA1003" s="130"/>
      <c r="AB1003" s="130"/>
      <c r="AC1003" s="130" t="str">
        <f>IF(基本情報登録!$D$10="","",IF(基本情報登録!$D$10='登録データ（男）'!F1003,1,0))</f>
        <v/>
      </c>
      <c r="AD1003" s="130"/>
    </row>
    <row r="1004" spans="1:30" ht="13.5">
      <c r="A1004" s="189">
        <v>1002</v>
      </c>
      <c r="B1004" s="189" t="s">
        <v>2657</v>
      </c>
      <c r="C1004" s="189" t="s">
        <v>2658</v>
      </c>
      <c r="D1004" s="189" t="s">
        <v>336</v>
      </c>
      <c r="E1004" s="189">
        <v>42</v>
      </c>
      <c r="F1004" s="189" t="s">
        <v>42</v>
      </c>
      <c r="G1004" s="189" t="s">
        <v>350</v>
      </c>
      <c r="H1004" s="189" t="s">
        <v>2314</v>
      </c>
      <c r="I1004" s="189" t="s">
        <v>5360</v>
      </c>
      <c r="J1004" s="189" t="s">
        <v>5361</v>
      </c>
      <c r="K1004" s="189" t="s">
        <v>2004</v>
      </c>
      <c r="L1004" s="189" t="s">
        <v>2005</v>
      </c>
      <c r="M1004" s="130"/>
      <c r="N1004" s="130"/>
      <c r="O1004" s="157"/>
      <c r="P1004" s="130"/>
      <c r="Q1004" s="130"/>
      <c r="R1004" s="130"/>
      <c r="S1004" s="136"/>
      <c r="T1004" s="137"/>
      <c r="U1004" s="136"/>
      <c r="V1004" s="130"/>
      <c r="W1004" s="130"/>
      <c r="X1004" s="137"/>
      <c r="Y1004" s="130"/>
      <c r="Z1004" s="130"/>
      <c r="AA1004" s="130"/>
      <c r="AB1004" s="130"/>
      <c r="AC1004" s="130" t="str">
        <f>IF(基本情報登録!$D$10="","",IF(基本情報登録!$D$10='登録データ（男）'!F1004,1,0))</f>
        <v/>
      </c>
      <c r="AD1004" s="130"/>
    </row>
    <row r="1005" spans="1:30" ht="13.5">
      <c r="A1005" s="189">
        <v>1003</v>
      </c>
      <c r="B1005" s="189" t="s">
        <v>3710</v>
      </c>
      <c r="C1005" s="189" t="s">
        <v>3711</v>
      </c>
      <c r="D1005" s="189" t="s">
        <v>336</v>
      </c>
      <c r="E1005" s="189">
        <v>42</v>
      </c>
      <c r="F1005" s="189" t="s">
        <v>42</v>
      </c>
      <c r="G1005" s="189" t="s">
        <v>435</v>
      </c>
      <c r="H1005" s="189" t="s">
        <v>4199</v>
      </c>
      <c r="I1005" s="189" t="s">
        <v>4425</v>
      </c>
      <c r="J1005" s="189" t="s">
        <v>4651</v>
      </c>
      <c r="K1005" s="189" t="s">
        <v>2004</v>
      </c>
      <c r="L1005" s="189" t="s">
        <v>2005</v>
      </c>
      <c r="M1005" s="130"/>
      <c r="N1005" s="130"/>
      <c r="O1005" s="157"/>
      <c r="P1005" s="130"/>
      <c r="Q1005" s="130"/>
      <c r="R1005" s="130"/>
      <c r="S1005" s="136"/>
      <c r="T1005" s="137"/>
      <c r="U1005" s="136"/>
      <c r="V1005" s="130"/>
      <c r="W1005" s="130"/>
      <c r="X1005" s="137"/>
      <c r="Y1005" s="130"/>
      <c r="Z1005" s="130"/>
      <c r="AA1005" s="130"/>
      <c r="AB1005" s="130"/>
      <c r="AC1005" s="130" t="str">
        <f>IF(基本情報登録!$D$10="","",IF(基本情報登録!$D$10='登録データ（男）'!F1005,1,0))</f>
        <v/>
      </c>
      <c r="AD1005" s="130"/>
    </row>
    <row r="1006" spans="1:30" ht="13.5">
      <c r="A1006" s="189">
        <v>1004</v>
      </c>
      <c r="B1006" s="189" t="s">
        <v>2360</v>
      </c>
      <c r="C1006" s="189" t="s">
        <v>752</v>
      </c>
      <c r="D1006" s="189" t="s">
        <v>336</v>
      </c>
      <c r="E1006" s="189">
        <v>42</v>
      </c>
      <c r="F1006" s="189" t="s">
        <v>4006</v>
      </c>
      <c r="G1006" s="189" t="s">
        <v>335</v>
      </c>
      <c r="H1006" s="189" t="s">
        <v>753</v>
      </c>
      <c r="I1006" s="189" t="s">
        <v>4549</v>
      </c>
      <c r="J1006" s="189" t="s">
        <v>4936</v>
      </c>
      <c r="K1006" s="189" t="s">
        <v>2004</v>
      </c>
      <c r="L1006" s="189" t="s">
        <v>2005</v>
      </c>
      <c r="M1006" s="130"/>
      <c r="N1006" s="130"/>
      <c r="O1006" s="157"/>
      <c r="P1006" s="130"/>
      <c r="Q1006" s="130"/>
      <c r="R1006" s="130"/>
      <c r="S1006" s="136"/>
      <c r="T1006" s="137"/>
      <c r="U1006" s="136"/>
      <c r="V1006" s="130"/>
      <c r="W1006" s="130"/>
      <c r="X1006" s="137"/>
      <c r="Y1006" s="130"/>
      <c r="Z1006" s="130"/>
      <c r="AA1006" s="130"/>
      <c r="AB1006" s="130"/>
      <c r="AC1006" s="130" t="str">
        <f>IF(基本情報登録!$D$10="","",IF(基本情報登録!$D$10='登録データ（男）'!F1006,1,0))</f>
        <v/>
      </c>
      <c r="AD1006" s="130"/>
    </row>
    <row r="1007" spans="1:30" ht="13.5">
      <c r="A1007" s="189">
        <v>1005</v>
      </c>
      <c r="B1007" s="189" t="s">
        <v>3712</v>
      </c>
      <c r="C1007" s="189" t="s">
        <v>3713</v>
      </c>
      <c r="D1007" s="189" t="s">
        <v>336</v>
      </c>
      <c r="E1007" s="189">
        <v>42</v>
      </c>
      <c r="F1007" s="189" t="s">
        <v>42</v>
      </c>
      <c r="G1007" s="189" t="s">
        <v>350</v>
      </c>
      <c r="H1007" s="189" t="s">
        <v>4200</v>
      </c>
      <c r="I1007" s="189" t="s">
        <v>4366</v>
      </c>
      <c r="J1007" s="189" t="s">
        <v>5362</v>
      </c>
      <c r="K1007" s="189" t="s">
        <v>2004</v>
      </c>
      <c r="L1007" s="189" t="s">
        <v>2005</v>
      </c>
      <c r="M1007" s="130"/>
      <c r="N1007" s="130"/>
      <c r="O1007" s="157"/>
      <c r="P1007" s="130"/>
      <c r="Q1007" s="130"/>
      <c r="R1007" s="130"/>
      <c r="S1007" s="136"/>
      <c r="T1007" s="137"/>
      <c r="U1007" s="136"/>
      <c r="V1007" s="130"/>
      <c r="W1007" s="130"/>
      <c r="X1007" s="137"/>
      <c r="Y1007" s="130"/>
      <c r="Z1007" s="130"/>
      <c r="AA1007" s="130"/>
      <c r="AB1007" s="130"/>
      <c r="AC1007" s="130" t="str">
        <f>IF(基本情報登録!$D$10="","",IF(基本情報登録!$D$10='登録データ（男）'!F1007,1,0))</f>
        <v/>
      </c>
      <c r="AD1007" s="130"/>
    </row>
    <row r="1008" spans="1:30" ht="13.5">
      <c r="A1008" s="189">
        <v>1006</v>
      </c>
      <c r="B1008" s="189" t="s">
        <v>2805</v>
      </c>
      <c r="C1008" s="189" t="s">
        <v>2806</v>
      </c>
      <c r="D1008" s="189" t="s">
        <v>336</v>
      </c>
      <c r="E1008" s="189">
        <v>42</v>
      </c>
      <c r="F1008" s="189" t="s">
        <v>42</v>
      </c>
      <c r="G1008" s="189" t="s">
        <v>350</v>
      </c>
      <c r="H1008" s="189" t="s">
        <v>1169</v>
      </c>
      <c r="I1008" s="189" t="s">
        <v>4716</v>
      </c>
      <c r="J1008" s="189" t="s">
        <v>5363</v>
      </c>
      <c r="K1008" s="189" t="s">
        <v>2004</v>
      </c>
      <c r="L1008" s="189" t="s">
        <v>2005</v>
      </c>
      <c r="M1008" s="130"/>
      <c r="N1008" s="130"/>
      <c r="O1008" s="157"/>
      <c r="P1008" s="130"/>
      <c r="Q1008" s="130"/>
      <c r="R1008" s="130"/>
      <c r="S1008" s="136"/>
      <c r="T1008" s="137"/>
      <c r="U1008" s="136"/>
      <c r="V1008" s="130"/>
      <c r="W1008" s="130"/>
      <c r="X1008" s="137"/>
      <c r="Y1008" s="130"/>
      <c r="Z1008" s="130"/>
      <c r="AA1008" s="130"/>
      <c r="AB1008" s="130"/>
      <c r="AC1008" s="130" t="str">
        <f>IF(基本情報登録!$D$10="","",IF(基本情報登録!$D$10='登録データ（男）'!F1008,1,0))</f>
        <v/>
      </c>
      <c r="AD1008" s="130"/>
    </row>
    <row r="1009" spans="1:30" ht="13.5">
      <c r="A1009" s="189">
        <v>1007</v>
      </c>
      <c r="B1009" s="189" t="s">
        <v>3714</v>
      </c>
      <c r="C1009" s="189" t="s">
        <v>3715</v>
      </c>
      <c r="D1009" s="189" t="s">
        <v>334</v>
      </c>
      <c r="E1009" s="189">
        <v>40</v>
      </c>
      <c r="F1009" s="189" t="s">
        <v>32</v>
      </c>
      <c r="G1009" s="189" t="s">
        <v>435</v>
      </c>
      <c r="H1009" s="189" t="s">
        <v>4201</v>
      </c>
      <c r="I1009" s="189" t="s">
        <v>5364</v>
      </c>
      <c r="J1009" s="189" t="s">
        <v>5101</v>
      </c>
      <c r="K1009" s="189" t="s">
        <v>2004</v>
      </c>
      <c r="L1009" s="189" t="s">
        <v>2005</v>
      </c>
      <c r="M1009" s="130"/>
      <c r="N1009" s="130"/>
      <c r="O1009" s="157"/>
      <c r="P1009" s="130"/>
      <c r="Q1009" s="130"/>
      <c r="R1009" s="130"/>
      <c r="S1009" s="136"/>
      <c r="T1009" s="137"/>
      <c r="U1009" s="136"/>
      <c r="V1009" s="130"/>
      <c r="W1009" s="130"/>
      <c r="X1009" s="137"/>
      <c r="Y1009" s="130"/>
      <c r="Z1009" s="130"/>
      <c r="AA1009" s="130"/>
      <c r="AB1009" s="130"/>
      <c r="AC1009" s="130" t="str">
        <f>IF(基本情報登録!$D$10="","",IF(基本情報登録!$D$10='登録データ（男）'!F1009,1,0))</f>
        <v/>
      </c>
      <c r="AD1009" s="130"/>
    </row>
    <row r="1010" spans="1:30" ht="13.5">
      <c r="A1010" s="189">
        <v>1008</v>
      </c>
      <c r="B1010" s="189" t="s">
        <v>1384</v>
      </c>
      <c r="C1010" s="189" t="s">
        <v>1385</v>
      </c>
      <c r="D1010" s="189" t="s">
        <v>721</v>
      </c>
      <c r="E1010" s="189">
        <v>47</v>
      </c>
      <c r="F1010" s="189" t="s">
        <v>67</v>
      </c>
      <c r="G1010" s="189" t="s">
        <v>335</v>
      </c>
      <c r="H1010" s="189" t="s">
        <v>1386</v>
      </c>
      <c r="I1010" s="189" t="s">
        <v>5365</v>
      </c>
      <c r="J1010" s="189" t="s">
        <v>5366</v>
      </c>
      <c r="K1010" s="189" t="s">
        <v>2004</v>
      </c>
      <c r="L1010" s="189" t="s">
        <v>2005</v>
      </c>
      <c r="M1010" s="130"/>
      <c r="N1010" s="130"/>
      <c r="O1010" s="157"/>
      <c r="P1010" s="130"/>
      <c r="Q1010" s="130"/>
      <c r="R1010" s="130"/>
      <c r="S1010" s="136"/>
      <c r="T1010" s="137"/>
      <c r="U1010" s="136"/>
      <c r="V1010" s="130"/>
      <c r="W1010" s="130"/>
      <c r="X1010" s="137"/>
      <c r="Y1010" s="130"/>
      <c r="Z1010" s="130"/>
      <c r="AA1010" s="130"/>
      <c r="AB1010" s="130"/>
      <c r="AC1010" s="130" t="str">
        <f>IF(基本情報登録!$D$10="","",IF(基本情報登録!$D$10='登録データ（男）'!F1010,1,0))</f>
        <v/>
      </c>
      <c r="AD1010" s="130"/>
    </row>
    <row r="1011" spans="1:30" ht="13.5">
      <c r="A1011" s="189">
        <v>1009</v>
      </c>
      <c r="B1011" s="189" t="s">
        <v>1964</v>
      </c>
      <c r="C1011" s="189" t="s">
        <v>1965</v>
      </c>
      <c r="D1011" s="189" t="s">
        <v>721</v>
      </c>
      <c r="E1011" s="189">
        <v>47</v>
      </c>
      <c r="F1011" s="189" t="s">
        <v>67</v>
      </c>
      <c r="G1011" s="189" t="s">
        <v>335</v>
      </c>
      <c r="H1011" s="189" t="s">
        <v>1975</v>
      </c>
      <c r="I1011" s="189" t="s">
        <v>5367</v>
      </c>
      <c r="J1011" s="189" t="s">
        <v>4617</v>
      </c>
      <c r="K1011" s="189" t="s">
        <v>2004</v>
      </c>
      <c r="L1011" s="189" t="s">
        <v>2005</v>
      </c>
      <c r="M1011" s="130"/>
      <c r="N1011" s="130"/>
      <c r="O1011" s="157"/>
      <c r="P1011" s="130"/>
      <c r="Q1011" s="130"/>
      <c r="R1011" s="130"/>
      <c r="S1011" s="136"/>
      <c r="T1011" s="137"/>
      <c r="U1011" s="136"/>
      <c r="V1011" s="130"/>
      <c r="W1011" s="130"/>
      <c r="X1011" s="137"/>
      <c r="Y1011" s="130"/>
      <c r="Z1011" s="130"/>
      <c r="AA1011" s="130"/>
      <c r="AB1011" s="130"/>
      <c r="AC1011" s="130" t="str">
        <f>IF(基本情報登録!$D$10="","",IF(基本情報登録!$D$10='登録データ（男）'!F1011,1,0))</f>
        <v/>
      </c>
      <c r="AD1011" s="130"/>
    </row>
    <row r="1012" spans="1:30" ht="13.5">
      <c r="A1012" s="189">
        <v>1010</v>
      </c>
      <c r="B1012" s="189" t="s">
        <v>3716</v>
      </c>
      <c r="C1012" s="189" t="s">
        <v>3717</v>
      </c>
      <c r="D1012" s="189" t="s">
        <v>364</v>
      </c>
      <c r="E1012" s="189">
        <v>32</v>
      </c>
      <c r="F1012" s="189" t="s">
        <v>15</v>
      </c>
      <c r="G1012" s="189" t="s">
        <v>501</v>
      </c>
      <c r="H1012" s="189" t="s">
        <v>4202</v>
      </c>
      <c r="I1012" s="189" t="s">
        <v>5368</v>
      </c>
      <c r="J1012" s="189" t="s">
        <v>2271</v>
      </c>
      <c r="K1012" s="189" t="s">
        <v>2004</v>
      </c>
      <c r="L1012" s="189" t="s">
        <v>2005</v>
      </c>
      <c r="M1012" s="130"/>
      <c r="N1012" s="130"/>
      <c r="O1012" s="157"/>
      <c r="P1012" s="130"/>
      <c r="Q1012" s="130"/>
      <c r="R1012" s="130"/>
      <c r="S1012" s="136"/>
      <c r="T1012" s="137"/>
      <c r="U1012" s="136"/>
      <c r="V1012" s="130"/>
      <c r="W1012" s="130"/>
      <c r="X1012" s="137"/>
      <c r="Y1012" s="130"/>
      <c r="Z1012" s="130"/>
      <c r="AA1012" s="130"/>
      <c r="AB1012" s="130"/>
      <c r="AC1012" s="130" t="str">
        <f>IF(基本情報登録!$D$10="","",IF(基本情報登録!$D$10='登録データ（男）'!F1012,1,0))</f>
        <v/>
      </c>
      <c r="AD1012" s="130"/>
    </row>
    <row r="1013" spans="1:30" ht="13.5">
      <c r="A1013" s="189">
        <v>1011</v>
      </c>
      <c r="B1013" s="189" t="s">
        <v>3718</v>
      </c>
      <c r="C1013" s="189" t="s">
        <v>3719</v>
      </c>
      <c r="D1013" s="189" t="s">
        <v>512</v>
      </c>
      <c r="E1013" s="189">
        <v>22</v>
      </c>
      <c r="F1013" s="189" t="s">
        <v>15</v>
      </c>
      <c r="G1013" s="189" t="s">
        <v>435</v>
      </c>
      <c r="H1013" s="189" t="s">
        <v>2395</v>
      </c>
      <c r="I1013" s="189" t="s">
        <v>5369</v>
      </c>
      <c r="J1013" s="189" t="s">
        <v>5370</v>
      </c>
      <c r="K1013" s="189" t="s">
        <v>2004</v>
      </c>
      <c r="L1013" s="189" t="s">
        <v>2005</v>
      </c>
      <c r="M1013" s="130"/>
      <c r="N1013" s="130"/>
      <c r="O1013" s="157"/>
      <c r="P1013" s="130"/>
      <c r="Q1013" s="130"/>
      <c r="R1013" s="130"/>
      <c r="S1013" s="136"/>
      <c r="T1013" s="137"/>
      <c r="U1013" s="136"/>
      <c r="V1013" s="130"/>
      <c r="W1013" s="130"/>
      <c r="X1013" s="137"/>
      <c r="Y1013" s="130"/>
      <c r="Z1013" s="130"/>
      <c r="AA1013" s="130"/>
      <c r="AB1013" s="130"/>
      <c r="AC1013" s="130" t="str">
        <f>IF(基本情報登録!$D$10="","",IF(基本情報登録!$D$10='登録データ（男）'!F1013,1,0))</f>
        <v/>
      </c>
      <c r="AD1013" s="130"/>
    </row>
    <row r="1014" spans="1:30" ht="13.5">
      <c r="A1014" s="189">
        <v>1012</v>
      </c>
      <c r="B1014" s="189" t="s">
        <v>3720</v>
      </c>
      <c r="C1014" s="189" t="s">
        <v>3721</v>
      </c>
      <c r="D1014" s="189" t="s">
        <v>669</v>
      </c>
      <c r="E1014" s="189">
        <v>13</v>
      </c>
      <c r="F1014" s="189" t="s">
        <v>15</v>
      </c>
      <c r="G1014" s="189" t="s">
        <v>435</v>
      </c>
      <c r="H1014" s="189" t="s">
        <v>4203</v>
      </c>
      <c r="I1014" s="189" t="s">
        <v>3050</v>
      </c>
      <c r="J1014" s="189" t="s">
        <v>2368</v>
      </c>
      <c r="K1014" s="189" t="s">
        <v>2004</v>
      </c>
      <c r="L1014" s="189" t="s">
        <v>2005</v>
      </c>
      <c r="M1014" s="130"/>
      <c r="N1014" s="130"/>
      <c r="O1014" s="157"/>
      <c r="P1014" s="130"/>
      <c r="Q1014" s="130"/>
      <c r="R1014" s="130"/>
      <c r="S1014" s="136"/>
      <c r="T1014" s="137"/>
      <c r="U1014" s="136"/>
      <c r="V1014" s="130"/>
      <c r="W1014" s="130"/>
      <c r="X1014" s="137"/>
      <c r="Y1014" s="130"/>
      <c r="Z1014" s="130"/>
      <c r="AA1014" s="130"/>
      <c r="AB1014" s="130"/>
      <c r="AC1014" s="130" t="str">
        <f>IF(基本情報登録!$D$10="","",IF(基本情報登録!$D$10='登録データ（男）'!F1014,1,0))</f>
        <v/>
      </c>
      <c r="AD1014" s="130"/>
    </row>
    <row r="1015" spans="1:30" ht="13.5">
      <c r="A1015" s="189">
        <v>1013</v>
      </c>
      <c r="B1015" s="189" t="s">
        <v>3722</v>
      </c>
      <c r="C1015" s="189" t="s">
        <v>3723</v>
      </c>
      <c r="D1015" s="189" t="s">
        <v>347</v>
      </c>
      <c r="E1015" s="189">
        <v>43</v>
      </c>
      <c r="F1015" s="189" t="s">
        <v>15</v>
      </c>
      <c r="G1015" s="189" t="s">
        <v>435</v>
      </c>
      <c r="H1015" s="189" t="s">
        <v>4204</v>
      </c>
      <c r="I1015" s="189" t="s">
        <v>2054</v>
      </c>
      <c r="J1015" s="189" t="s">
        <v>2098</v>
      </c>
      <c r="K1015" s="189" t="s">
        <v>2004</v>
      </c>
      <c r="L1015" s="189" t="s">
        <v>2005</v>
      </c>
      <c r="M1015" s="130"/>
      <c r="N1015" s="130"/>
      <c r="O1015" s="157"/>
      <c r="P1015" s="130"/>
      <c r="Q1015" s="130"/>
      <c r="R1015" s="130"/>
      <c r="S1015" s="136"/>
      <c r="T1015" s="137"/>
      <c r="U1015" s="136"/>
      <c r="V1015" s="130"/>
      <c r="W1015" s="130"/>
      <c r="X1015" s="137"/>
      <c r="Y1015" s="130"/>
      <c r="Z1015" s="130"/>
      <c r="AA1015" s="130"/>
      <c r="AB1015" s="130"/>
      <c r="AC1015" s="130" t="str">
        <f>IF(基本情報登録!$D$10="","",IF(基本情報登録!$D$10='登録データ（男）'!F1015,1,0))</f>
        <v/>
      </c>
      <c r="AD1015" s="130"/>
    </row>
    <row r="1016" spans="1:30" ht="13.5">
      <c r="A1016" s="189">
        <v>1014</v>
      </c>
      <c r="B1016" s="189" t="s">
        <v>3724</v>
      </c>
      <c r="C1016" s="189" t="s">
        <v>3725</v>
      </c>
      <c r="D1016" s="189" t="s">
        <v>336</v>
      </c>
      <c r="E1016" s="189">
        <v>42</v>
      </c>
      <c r="F1016" s="189" t="s">
        <v>15</v>
      </c>
      <c r="G1016" s="189" t="s">
        <v>435</v>
      </c>
      <c r="H1016" s="189" t="s">
        <v>4205</v>
      </c>
      <c r="I1016" s="189" t="s">
        <v>2904</v>
      </c>
      <c r="J1016" s="189" t="s">
        <v>2118</v>
      </c>
      <c r="K1016" s="189" t="s">
        <v>2004</v>
      </c>
      <c r="L1016" s="189" t="s">
        <v>2005</v>
      </c>
      <c r="M1016" s="130"/>
      <c r="N1016" s="130"/>
      <c r="O1016" s="157"/>
      <c r="P1016" s="130"/>
      <c r="Q1016" s="130"/>
      <c r="R1016" s="130"/>
      <c r="S1016" s="136"/>
      <c r="T1016" s="137"/>
      <c r="U1016" s="136"/>
      <c r="V1016" s="130"/>
      <c r="W1016" s="130"/>
      <c r="X1016" s="137"/>
      <c r="Y1016" s="130"/>
      <c r="Z1016" s="130"/>
      <c r="AA1016" s="130"/>
      <c r="AB1016" s="130"/>
      <c r="AC1016" s="130" t="str">
        <f>IF(基本情報登録!$D$10="","",IF(基本情報登録!$D$10='登録データ（男）'!F1016,1,0))</f>
        <v/>
      </c>
      <c r="AD1016" s="130"/>
    </row>
    <row r="1017" spans="1:30" ht="13.5">
      <c r="A1017" s="189">
        <v>1015</v>
      </c>
      <c r="B1017" s="189" t="s">
        <v>3726</v>
      </c>
      <c r="C1017" s="189" t="s">
        <v>3727</v>
      </c>
      <c r="D1017" s="189" t="s">
        <v>349</v>
      </c>
      <c r="E1017" s="189">
        <v>46</v>
      </c>
      <c r="F1017" s="189" t="s">
        <v>15</v>
      </c>
      <c r="G1017" s="189" t="s">
        <v>435</v>
      </c>
      <c r="H1017" s="189" t="s">
        <v>4206</v>
      </c>
      <c r="I1017" s="189" t="s">
        <v>5371</v>
      </c>
      <c r="J1017" s="189" t="s">
        <v>2228</v>
      </c>
      <c r="K1017" s="189" t="s">
        <v>2004</v>
      </c>
      <c r="L1017" s="189" t="s">
        <v>2005</v>
      </c>
      <c r="M1017" s="130"/>
      <c r="N1017" s="130"/>
      <c r="O1017" s="157"/>
      <c r="P1017" s="130"/>
      <c r="Q1017" s="130"/>
      <c r="R1017" s="130"/>
      <c r="S1017" s="136"/>
      <c r="T1017" s="137"/>
      <c r="U1017" s="136"/>
      <c r="V1017" s="130"/>
      <c r="W1017" s="130"/>
      <c r="X1017" s="137"/>
      <c r="Y1017" s="130"/>
      <c r="Z1017" s="130"/>
      <c r="AA1017" s="130"/>
      <c r="AB1017" s="130"/>
      <c r="AC1017" s="130" t="str">
        <f>IF(基本情報登録!$D$10="","",IF(基本情報登録!$D$10='登録データ（男）'!F1017,1,0))</f>
        <v/>
      </c>
      <c r="AD1017" s="130"/>
    </row>
    <row r="1018" spans="1:30" ht="13.5">
      <c r="A1018" s="189">
        <v>1016</v>
      </c>
      <c r="B1018" s="189" t="s">
        <v>3728</v>
      </c>
      <c r="C1018" s="189" t="s">
        <v>3729</v>
      </c>
      <c r="D1018" s="189" t="s">
        <v>489</v>
      </c>
      <c r="E1018" s="189">
        <v>33</v>
      </c>
      <c r="F1018" s="189" t="s">
        <v>15</v>
      </c>
      <c r="G1018" s="189" t="s">
        <v>435</v>
      </c>
      <c r="H1018" s="189" t="s">
        <v>4207</v>
      </c>
      <c r="I1018" s="189" t="s">
        <v>5372</v>
      </c>
      <c r="J1018" s="189" t="s">
        <v>2143</v>
      </c>
      <c r="K1018" s="189" t="s">
        <v>2004</v>
      </c>
      <c r="L1018" s="189" t="s">
        <v>2005</v>
      </c>
      <c r="M1018" s="130"/>
      <c r="N1018" s="130"/>
      <c r="O1018" s="157"/>
      <c r="P1018" s="130"/>
      <c r="Q1018" s="130"/>
      <c r="R1018" s="130"/>
      <c r="S1018" s="136"/>
      <c r="T1018" s="137"/>
      <c r="U1018" s="136"/>
      <c r="V1018" s="130"/>
      <c r="W1018" s="130"/>
      <c r="X1018" s="137"/>
      <c r="Y1018" s="130"/>
      <c r="Z1018" s="130"/>
      <c r="AA1018" s="130"/>
      <c r="AB1018" s="130"/>
      <c r="AC1018" s="130" t="str">
        <f>IF(基本情報登録!$D$10="","",IF(基本情報登録!$D$10='登録データ（男）'!F1018,1,0))</f>
        <v/>
      </c>
      <c r="AD1018" s="130"/>
    </row>
    <row r="1019" spans="1:30" ht="13.5">
      <c r="A1019" s="189">
        <v>1017</v>
      </c>
      <c r="B1019" s="189" t="s">
        <v>3730</v>
      </c>
      <c r="C1019" s="189" t="s">
        <v>3731</v>
      </c>
      <c r="D1019" s="189" t="s">
        <v>338</v>
      </c>
      <c r="E1019" s="189">
        <v>44</v>
      </c>
      <c r="F1019" s="189" t="s">
        <v>15</v>
      </c>
      <c r="G1019" s="189" t="s">
        <v>435</v>
      </c>
      <c r="H1019" s="189" t="s">
        <v>4208</v>
      </c>
      <c r="I1019" s="189" t="s">
        <v>2105</v>
      </c>
      <c r="J1019" s="189" t="s">
        <v>3018</v>
      </c>
      <c r="K1019" s="189" t="s">
        <v>2004</v>
      </c>
      <c r="L1019" s="189" t="s">
        <v>2005</v>
      </c>
      <c r="M1019" s="130"/>
      <c r="N1019" s="130"/>
      <c r="O1019" s="157"/>
      <c r="P1019" s="130"/>
      <c r="Q1019" s="130"/>
      <c r="R1019" s="130"/>
      <c r="S1019" s="136"/>
      <c r="T1019" s="137"/>
      <c r="U1019" s="136"/>
      <c r="V1019" s="130"/>
      <c r="W1019" s="130"/>
      <c r="X1019" s="137"/>
      <c r="Y1019" s="130"/>
      <c r="Z1019" s="130"/>
      <c r="AA1019" s="130"/>
      <c r="AB1019" s="130"/>
      <c r="AC1019" s="130" t="str">
        <f>IF(基本情報登録!$D$10="","",IF(基本情報登録!$D$10='登録データ（男）'!F1019,1,0))</f>
        <v/>
      </c>
      <c r="AD1019" s="130"/>
    </row>
    <row r="1020" spans="1:30" ht="13.5">
      <c r="A1020" s="189">
        <v>1018</v>
      </c>
      <c r="B1020" s="189" t="s">
        <v>3732</v>
      </c>
      <c r="C1020" s="189" t="s">
        <v>3733</v>
      </c>
      <c r="D1020" s="189" t="s">
        <v>374</v>
      </c>
      <c r="E1020" s="189">
        <v>45</v>
      </c>
      <c r="F1020" s="189" t="s">
        <v>15</v>
      </c>
      <c r="G1020" s="189" t="s">
        <v>435</v>
      </c>
      <c r="H1020" s="189" t="s">
        <v>4097</v>
      </c>
      <c r="I1020" s="189" t="s">
        <v>5373</v>
      </c>
      <c r="J1020" s="189" t="s">
        <v>2052</v>
      </c>
      <c r="K1020" s="189" t="s">
        <v>2004</v>
      </c>
      <c r="L1020" s="189" t="s">
        <v>2005</v>
      </c>
      <c r="M1020" s="130"/>
      <c r="N1020" s="130"/>
      <c r="O1020" s="157"/>
      <c r="P1020" s="130"/>
      <c r="Q1020" s="130"/>
      <c r="R1020" s="130"/>
      <c r="S1020" s="136"/>
      <c r="T1020" s="137"/>
      <c r="U1020" s="136"/>
      <c r="V1020" s="130"/>
      <c r="W1020" s="130"/>
      <c r="X1020" s="137"/>
      <c r="Y1020" s="130"/>
      <c r="Z1020" s="130"/>
      <c r="AA1020" s="130"/>
      <c r="AB1020" s="130"/>
      <c r="AC1020" s="130" t="str">
        <f>IF(基本情報登録!$D$10="","",IF(基本情報登録!$D$10='登録データ（男）'!F1020,1,0))</f>
        <v/>
      </c>
      <c r="AD1020" s="130"/>
    </row>
    <row r="1021" spans="1:30" ht="13.5">
      <c r="A1021" s="189">
        <v>1019</v>
      </c>
      <c r="B1021" s="189" t="s">
        <v>3734</v>
      </c>
      <c r="C1021" s="189" t="s">
        <v>3735</v>
      </c>
      <c r="D1021" s="189" t="s">
        <v>695</v>
      </c>
      <c r="E1021" s="189" t="s">
        <v>696</v>
      </c>
      <c r="F1021" s="189" t="s">
        <v>15</v>
      </c>
      <c r="G1021" s="189" t="s">
        <v>435</v>
      </c>
      <c r="H1021" s="189" t="s">
        <v>4089</v>
      </c>
      <c r="I1021" s="189" t="s">
        <v>5374</v>
      </c>
      <c r="J1021" s="189" t="s">
        <v>2023</v>
      </c>
      <c r="K1021" s="189" t="s">
        <v>2004</v>
      </c>
      <c r="L1021" s="189" t="s">
        <v>2005</v>
      </c>
      <c r="M1021" s="130"/>
      <c r="N1021" s="130"/>
      <c r="O1021" s="157"/>
      <c r="P1021" s="130"/>
      <c r="Q1021" s="130"/>
      <c r="R1021" s="130"/>
      <c r="S1021" s="136"/>
      <c r="T1021" s="137"/>
      <c r="U1021" s="136"/>
      <c r="V1021" s="130"/>
      <c r="W1021" s="130"/>
      <c r="X1021" s="137"/>
      <c r="Y1021" s="130"/>
      <c r="Z1021" s="130"/>
      <c r="AA1021" s="130"/>
      <c r="AB1021" s="130"/>
      <c r="AC1021" s="130" t="str">
        <f>IF(基本情報登録!$D$10="","",IF(基本情報登録!$D$10='登録データ（男）'!F1021,1,0))</f>
        <v/>
      </c>
      <c r="AD1021" s="130"/>
    </row>
    <row r="1022" spans="1:30" ht="13.5">
      <c r="A1022" s="189">
        <v>1020</v>
      </c>
      <c r="B1022" s="189" t="s">
        <v>3736</v>
      </c>
      <c r="C1022" s="189" t="s">
        <v>3737</v>
      </c>
      <c r="D1022" s="189" t="s">
        <v>653</v>
      </c>
      <c r="E1022" s="189">
        <v>37</v>
      </c>
      <c r="F1022" s="189" t="s">
        <v>15</v>
      </c>
      <c r="G1022" s="189" t="s">
        <v>435</v>
      </c>
      <c r="H1022" s="189" t="s">
        <v>4209</v>
      </c>
      <c r="I1022" s="189" t="s">
        <v>5375</v>
      </c>
      <c r="J1022" s="189" t="s">
        <v>5376</v>
      </c>
      <c r="K1022" s="189" t="s">
        <v>2004</v>
      </c>
      <c r="L1022" s="189" t="s">
        <v>2005</v>
      </c>
      <c r="M1022" s="130"/>
      <c r="N1022" s="130"/>
      <c r="O1022" s="157"/>
      <c r="P1022" s="130"/>
      <c r="Q1022" s="130"/>
      <c r="R1022" s="130"/>
      <c r="S1022" s="136"/>
      <c r="T1022" s="137"/>
      <c r="U1022" s="136"/>
      <c r="V1022" s="130"/>
      <c r="W1022" s="130"/>
      <c r="X1022" s="137"/>
      <c r="Y1022" s="130"/>
      <c r="Z1022" s="130"/>
      <c r="AA1022" s="130"/>
      <c r="AB1022" s="130"/>
      <c r="AC1022" s="130" t="str">
        <f>IF(基本情報登録!$D$10="","",IF(基本情報登録!$D$10='登録データ（男）'!F1022,1,0))</f>
        <v/>
      </c>
      <c r="AD1022" s="130"/>
    </row>
    <row r="1023" spans="1:30" ht="13.5">
      <c r="A1023" s="189">
        <v>1021</v>
      </c>
      <c r="B1023" s="189" t="s">
        <v>3738</v>
      </c>
      <c r="C1023" s="189" t="s">
        <v>1322</v>
      </c>
      <c r="D1023" s="189" t="s">
        <v>349</v>
      </c>
      <c r="E1023" s="189">
        <v>46</v>
      </c>
      <c r="F1023" s="189" t="s">
        <v>15</v>
      </c>
      <c r="G1023" s="189" t="s">
        <v>435</v>
      </c>
      <c r="H1023" s="189" t="s">
        <v>4210</v>
      </c>
      <c r="I1023" s="189" t="s">
        <v>2104</v>
      </c>
      <c r="J1023" s="189" t="s">
        <v>2046</v>
      </c>
      <c r="K1023" s="189" t="s">
        <v>2004</v>
      </c>
      <c r="L1023" s="189" t="s">
        <v>2005</v>
      </c>
      <c r="M1023" s="130"/>
      <c r="N1023" s="130"/>
      <c r="O1023" s="157"/>
      <c r="P1023" s="130"/>
      <c r="Q1023" s="130"/>
      <c r="R1023" s="130"/>
      <c r="S1023" s="136"/>
      <c r="T1023" s="137"/>
      <c r="U1023" s="136"/>
      <c r="V1023" s="130"/>
      <c r="W1023" s="130"/>
      <c r="X1023" s="137"/>
      <c r="Y1023" s="130"/>
      <c r="Z1023" s="130"/>
      <c r="AA1023" s="130"/>
      <c r="AB1023" s="130"/>
      <c r="AC1023" s="130" t="str">
        <f>IF(基本情報登録!$D$10="","",IF(基本情報登録!$D$10='登録データ（男）'!F1023,1,0))</f>
        <v/>
      </c>
      <c r="AD1023" s="130"/>
    </row>
    <row r="1024" spans="1:30" ht="13.5">
      <c r="A1024" s="189">
        <v>1022</v>
      </c>
      <c r="B1024" s="189" t="s">
        <v>3739</v>
      </c>
      <c r="C1024" s="189" t="s">
        <v>3740</v>
      </c>
      <c r="D1024" s="189" t="s">
        <v>465</v>
      </c>
      <c r="E1024" s="189">
        <v>34</v>
      </c>
      <c r="F1024" s="189" t="s">
        <v>15</v>
      </c>
      <c r="G1024" s="189" t="s">
        <v>435</v>
      </c>
      <c r="H1024" s="189" t="s">
        <v>4211</v>
      </c>
      <c r="I1024" s="189" t="s">
        <v>5377</v>
      </c>
      <c r="J1024" s="189" t="s">
        <v>5378</v>
      </c>
      <c r="K1024" s="189" t="s">
        <v>2004</v>
      </c>
      <c r="L1024" s="189" t="s">
        <v>2005</v>
      </c>
      <c r="M1024" s="130"/>
      <c r="N1024" s="130"/>
      <c r="O1024" s="157"/>
      <c r="P1024" s="130"/>
      <c r="Q1024" s="130"/>
      <c r="R1024" s="130"/>
      <c r="S1024" s="136"/>
      <c r="T1024" s="137"/>
      <c r="U1024" s="136"/>
      <c r="V1024" s="130"/>
      <c r="W1024" s="130"/>
      <c r="X1024" s="137"/>
      <c r="Y1024" s="130"/>
      <c r="Z1024" s="130"/>
      <c r="AA1024" s="130"/>
      <c r="AB1024" s="130"/>
      <c r="AC1024" s="130" t="str">
        <f>IF(基本情報登録!$D$10="","",IF(基本情報登録!$D$10='登録データ（男）'!F1024,1,0))</f>
        <v/>
      </c>
      <c r="AD1024" s="130"/>
    </row>
    <row r="1025" spans="1:30" ht="13.5">
      <c r="A1025" s="189">
        <v>1023</v>
      </c>
      <c r="B1025" s="189" t="s">
        <v>3741</v>
      </c>
      <c r="C1025" s="189" t="s">
        <v>3742</v>
      </c>
      <c r="D1025" s="189" t="s">
        <v>669</v>
      </c>
      <c r="E1025" s="189">
        <v>13</v>
      </c>
      <c r="F1025" s="189" t="s">
        <v>15</v>
      </c>
      <c r="G1025" s="189" t="s">
        <v>435</v>
      </c>
      <c r="H1025" s="189" t="s">
        <v>4040</v>
      </c>
      <c r="I1025" s="189" t="s">
        <v>2629</v>
      </c>
      <c r="J1025" s="189" t="s">
        <v>5379</v>
      </c>
      <c r="K1025" s="189" t="s">
        <v>2004</v>
      </c>
      <c r="L1025" s="189" t="s">
        <v>2005</v>
      </c>
      <c r="M1025" s="130"/>
      <c r="N1025" s="130"/>
      <c r="O1025" s="157"/>
      <c r="P1025" s="130"/>
      <c r="Q1025" s="130"/>
      <c r="R1025" s="130"/>
      <c r="S1025" s="136"/>
      <c r="T1025" s="137"/>
      <c r="U1025" s="136"/>
      <c r="V1025" s="130"/>
      <c r="W1025" s="130"/>
      <c r="X1025" s="137"/>
      <c r="Y1025" s="130"/>
      <c r="Z1025" s="130"/>
      <c r="AA1025" s="130"/>
      <c r="AB1025" s="130"/>
      <c r="AC1025" s="130" t="str">
        <f>IF(基本情報登録!$D$10="","",IF(基本情報登録!$D$10='登録データ（男）'!F1025,1,0))</f>
        <v/>
      </c>
      <c r="AD1025" s="130"/>
    </row>
    <row r="1026" spans="1:30" ht="13.5">
      <c r="A1026" s="189">
        <v>1024</v>
      </c>
      <c r="B1026" s="189" t="s">
        <v>3743</v>
      </c>
      <c r="C1026" s="189" t="s">
        <v>3744</v>
      </c>
      <c r="D1026" s="189" t="s">
        <v>489</v>
      </c>
      <c r="E1026" s="189">
        <v>33</v>
      </c>
      <c r="F1026" s="189" t="s">
        <v>15</v>
      </c>
      <c r="G1026" s="189" t="s">
        <v>435</v>
      </c>
      <c r="H1026" s="189" t="s">
        <v>4212</v>
      </c>
      <c r="I1026" s="189" t="s">
        <v>2149</v>
      </c>
      <c r="J1026" s="189" t="s">
        <v>5380</v>
      </c>
      <c r="K1026" s="189" t="s">
        <v>2004</v>
      </c>
      <c r="L1026" s="189" t="s">
        <v>2005</v>
      </c>
      <c r="M1026" s="130"/>
      <c r="N1026" s="130"/>
      <c r="O1026" s="157"/>
      <c r="P1026" s="130"/>
      <c r="Q1026" s="130"/>
      <c r="R1026" s="130"/>
      <c r="S1026" s="136"/>
      <c r="T1026" s="137"/>
      <c r="U1026" s="136"/>
      <c r="V1026" s="130"/>
      <c r="W1026" s="130"/>
      <c r="X1026" s="137"/>
      <c r="Y1026" s="130"/>
      <c r="Z1026" s="130"/>
      <c r="AA1026" s="130"/>
      <c r="AB1026" s="130"/>
      <c r="AC1026" s="130" t="str">
        <f>IF(基本情報登録!$D$10="","",IF(基本情報登録!$D$10='登録データ（男）'!F1026,1,0))</f>
        <v/>
      </c>
      <c r="AD1026" s="130"/>
    </row>
    <row r="1027" spans="1:30" ht="13.5">
      <c r="A1027" s="189">
        <v>1025</v>
      </c>
      <c r="B1027" s="189" t="s">
        <v>3745</v>
      </c>
      <c r="C1027" s="189" t="s">
        <v>3746</v>
      </c>
      <c r="D1027" s="189" t="s">
        <v>336</v>
      </c>
      <c r="E1027" s="189">
        <v>42</v>
      </c>
      <c r="F1027" s="189" t="s">
        <v>15</v>
      </c>
      <c r="G1027" s="189" t="s">
        <v>435</v>
      </c>
      <c r="H1027" s="189" t="s">
        <v>4115</v>
      </c>
      <c r="I1027" s="189" t="s">
        <v>5381</v>
      </c>
      <c r="J1027" s="189" t="s">
        <v>2093</v>
      </c>
      <c r="K1027" s="189" t="s">
        <v>2004</v>
      </c>
      <c r="L1027" s="189" t="s">
        <v>2005</v>
      </c>
      <c r="M1027" s="130"/>
      <c r="N1027" s="130"/>
      <c r="O1027" s="157"/>
      <c r="P1027" s="130"/>
      <c r="Q1027" s="130"/>
      <c r="R1027" s="130"/>
      <c r="S1027" s="136"/>
      <c r="T1027" s="137"/>
      <c r="U1027" s="136"/>
      <c r="V1027" s="130"/>
      <c r="W1027" s="130"/>
      <c r="X1027" s="137"/>
      <c r="Y1027" s="130"/>
      <c r="Z1027" s="130"/>
      <c r="AA1027" s="130"/>
      <c r="AB1027" s="130"/>
      <c r="AC1027" s="130" t="str">
        <f>IF(基本情報登録!$D$10="","",IF(基本情報登録!$D$10='登録データ（男）'!F1027,1,0))</f>
        <v/>
      </c>
      <c r="AD1027" s="130"/>
    </row>
    <row r="1028" spans="1:30" ht="13.5">
      <c r="A1028" s="189">
        <v>1026</v>
      </c>
      <c r="B1028" s="189" t="s">
        <v>3747</v>
      </c>
      <c r="C1028" s="189" t="s">
        <v>3299</v>
      </c>
      <c r="D1028" s="189" t="s">
        <v>354</v>
      </c>
      <c r="E1028" s="189">
        <v>41</v>
      </c>
      <c r="F1028" s="189" t="s">
        <v>15</v>
      </c>
      <c r="G1028" s="189" t="s">
        <v>435</v>
      </c>
      <c r="H1028" s="189" t="s">
        <v>4187</v>
      </c>
      <c r="I1028" s="189" t="s">
        <v>2086</v>
      </c>
      <c r="J1028" s="189" t="s">
        <v>2211</v>
      </c>
      <c r="K1028" s="189" t="s">
        <v>2004</v>
      </c>
      <c r="L1028" s="189" t="s">
        <v>2005</v>
      </c>
      <c r="M1028" s="130"/>
      <c r="N1028" s="130"/>
      <c r="O1028" s="157"/>
      <c r="P1028" s="130"/>
      <c r="Q1028" s="130"/>
      <c r="R1028" s="130"/>
      <c r="S1028" s="136"/>
      <c r="T1028" s="137"/>
      <c r="U1028" s="136"/>
      <c r="V1028" s="130"/>
      <c r="W1028" s="130"/>
      <c r="X1028" s="137"/>
      <c r="Y1028" s="130"/>
      <c r="Z1028" s="130"/>
      <c r="AA1028" s="130"/>
      <c r="AB1028" s="130"/>
      <c r="AC1028" s="130" t="str">
        <f>IF(基本情報登録!$D$10="","",IF(基本情報登録!$D$10='登録データ（男）'!F1028,1,0))</f>
        <v/>
      </c>
      <c r="AD1028" s="130"/>
    </row>
    <row r="1029" spans="1:30" ht="13.5">
      <c r="A1029" s="189">
        <v>1027</v>
      </c>
      <c r="B1029" s="189" t="s">
        <v>3748</v>
      </c>
      <c r="C1029" s="189" t="s">
        <v>3749</v>
      </c>
      <c r="D1029" s="189" t="s">
        <v>334</v>
      </c>
      <c r="E1029" s="189">
        <v>40</v>
      </c>
      <c r="F1029" s="189" t="s">
        <v>18</v>
      </c>
      <c r="G1029" s="189" t="s">
        <v>435</v>
      </c>
      <c r="H1029" s="189" t="s">
        <v>4213</v>
      </c>
      <c r="I1029" s="189" t="s">
        <v>4959</v>
      </c>
      <c r="J1029" s="189" t="s">
        <v>4323</v>
      </c>
      <c r="K1029" s="189" t="s">
        <v>2004</v>
      </c>
      <c r="L1029" s="189" t="s">
        <v>2005</v>
      </c>
      <c r="M1029" s="130"/>
      <c r="N1029" s="130"/>
      <c r="O1029" s="157"/>
      <c r="P1029" s="130"/>
      <c r="Q1029" s="130"/>
      <c r="R1029" s="130"/>
      <c r="S1029" s="136"/>
      <c r="T1029" s="137"/>
      <c r="U1029" s="136"/>
      <c r="V1029" s="130"/>
      <c r="W1029" s="130"/>
      <c r="X1029" s="137"/>
      <c r="Y1029" s="130"/>
      <c r="Z1029" s="130"/>
      <c r="AA1029" s="130"/>
      <c r="AB1029" s="130"/>
      <c r="AC1029" s="130" t="str">
        <f>IF(基本情報登録!$D$10="","",IF(基本情報登録!$D$10='登録データ（男）'!F1029,1,0))</f>
        <v/>
      </c>
      <c r="AD1029" s="130"/>
    </row>
    <row r="1030" spans="1:30" ht="13.5">
      <c r="A1030" s="189">
        <v>1028</v>
      </c>
      <c r="B1030" s="189" t="s">
        <v>3750</v>
      </c>
      <c r="C1030" s="189" t="s">
        <v>3751</v>
      </c>
      <c r="D1030" s="189" t="s">
        <v>334</v>
      </c>
      <c r="E1030" s="189">
        <v>40</v>
      </c>
      <c r="F1030" s="189" t="s">
        <v>18</v>
      </c>
      <c r="G1030" s="189" t="s">
        <v>435</v>
      </c>
      <c r="H1030" s="189" t="s">
        <v>4214</v>
      </c>
      <c r="I1030" s="189" t="s">
        <v>5182</v>
      </c>
      <c r="J1030" s="189" t="s">
        <v>5382</v>
      </c>
      <c r="K1030" s="189" t="s">
        <v>2004</v>
      </c>
      <c r="L1030" s="189" t="s">
        <v>2005</v>
      </c>
      <c r="M1030" s="130"/>
      <c r="N1030" s="130"/>
      <c r="O1030" s="157"/>
      <c r="P1030" s="130"/>
      <c r="Q1030" s="130"/>
      <c r="R1030" s="130"/>
      <c r="S1030" s="136"/>
      <c r="T1030" s="137"/>
      <c r="U1030" s="136"/>
      <c r="V1030" s="130"/>
      <c r="W1030" s="130"/>
      <c r="X1030" s="137"/>
      <c r="Y1030" s="130"/>
      <c r="Z1030" s="130"/>
      <c r="AA1030" s="130"/>
      <c r="AB1030" s="130"/>
      <c r="AC1030" s="130" t="str">
        <f>IF(基本情報登録!$D$10="","",IF(基本情報登録!$D$10='登録データ（男）'!F1030,1,0))</f>
        <v/>
      </c>
      <c r="AD1030" s="130"/>
    </row>
    <row r="1031" spans="1:30" ht="13.5">
      <c r="A1031" s="189">
        <v>1029</v>
      </c>
      <c r="B1031" s="189" t="s">
        <v>665</v>
      </c>
      <c r="C1031" s="189" t="s">
        <v>666</v>
      </c>
      <c r="D1031" s="189" t="s">
        <v>334</v>
      </c>
      <c r="E1031" s="189">
        <v>40</v>
      </c>
      <c r="F1031" s="189" t="s">
        <v>26</v>
      </c>
      <c r="G1031" s="189" t="s">
        <v>335</v>
      </c>
      <c r="H1031" s="189" t="s">
        <v>667</v>
      </c>
      <c r="I1031" s="189" t="s">
        <v>5383</v>
      </c>
      <c r="J1031" s="189" t="s">
        <v>4933</v>
      </c>
      <c r="K1031" s="189" t="s">
        <v>2004</v>
      </c>
      <c r="L1031" s="189" t="s">
        <v>2005</v>
      </c>
      <c r="M1031" s="130"/>
      <c r="N1031" s="130"/>
      <c r="O1031" s="157"/>
      <c r="P1031" s="130"/>
      <c r="Q1031" s="130"/>
      <c r="R1031" s="130"/>
      <c r="S1031" s="136"/>
      <c r="T1031" s="137"/>
      <c r="U1031" s="136"/>
      <c r="V1031" s="130"/>
      <c r="W1031" s="130"/>
      <c r="X1031" s="137"/>
      <c r="Y1031" s="130"/>
      <c r="Z1031" s="130"/>
      <c r="AA1031" s="130"/>
      <c r="AB1031" s="130"/>
      <c r="AC1031" s="130" t="str">
        <f>IF(基本情報登録!$D$10="","",IF(基本情報登録!$D$10='登録データ（男）'!F1031,1,0))</f>
        <v/>
      </c>
      <c r="AD1031" s="130"/>
    </row>
    <row r="1032" spans="1:30" ht="13.5">
      <c r="A1032" s="189">
        <v>1030</v>
      </c>
      <c r="B1032" s="189" t="s">
        <v>3752</v>
      </c>
      <c r="C1032" s="189" t="s">
        <v>3753</v>
      </c>
      <c r="D1032" s="189" t="s">
        <v>653</v>
      </c>
      <c r="E1032" s="189">
        <v>37</v>
      </c>
      <c r="F1032" s="189" t="s">
        <v>26</v>
      </c>
      <c r="G1032" s="189" t="s">
        <v>435</v>
      </c>
      <c r="H1032" s="189" t="s">
        <v>2683</v>
      </c>
      <c r="I1032" s="189" t="s">
        <v>4635</v>
      </c>
      <c r="J1032" s="189" t="s">
        <v>5384</v>
      </c>
      <c r="K1032" s="189" t="s">
        <v>2004</v>
      </c>
      <c r="L1032" s="189" t="s">
        <v>2005</v>
      </c>
      <c r="M1032" s="130"/>
      <c r="N1032" s="130"/>
      <c r="O1032" s="157"/>
      <c r="P1032" s="130"/>
      <c r="Q1032" s="130"/>
      <c r="R1032" s="130"/>
      <c r="S1032" s="136"/>
      <c r="T1032" s="137"/>
      <c r="U1032" s="136"/>
      <c r="V1032" s="130"/>
      <c r="W1032" s="130"/>
      <c r="X1032" s="137"/>
      <c r="Y1032" s="130"/>
      <c r="Z1032" s="130"/>
      <c r="AA1032" s="130"/>
      <c r="AB1032" s="130"/>
      <c r="AC1032" s="130" t="str">
        <f>IF(基本情報登録!$D$10="","",IF(基本情報登録!$D$10='登録データ（男）'!F1032,1,0))</f>
        <v/>
      </c>
      <c r="AD1032" s="130"/>
    </row>
    <row r="1033" spans="1:30" ht="13.5">
      <c r="A1033" s="189">
        <v>1031</v>
      </c>
      <c r="B1033" s="189" t="s">
        <v>3754</v>
      </c>
      <c r="C1033" s="189" t="s">
        <v>3755</v>
      </c>
      <c r="D1033" s="189" t="s">
        <v>892</v>
      </c>
      <c r="E1033" s="189" t="s">
        <v>893</v>
      </c>
      <c r="F1033" s="189" t="s">
        <v>26</v>
      </c>
      <c r="G1033" s="189" t="s">
        <v>435</v>
      </c>
      <c r="H1033" s="189" t="s">
        <v>4171</v>
      </c>
      <c r="I1033" s="189" t="s">
        <v>5385</v>
      </c>
      <c r="J1033" s="189" t="s">
        <v>5386</v>
      </c>
      <c r="K1033" s="189" t="s">
        <v>2004</v>
      </c>
      <c r="L1033" s="189" t="s">
        <v>2005</v>
      </c>
      <c r="M1033" s="130"/>
      <c r="N1033" s="130"/>
      <c r="O1033" s="157"/>
      <c r="P1033" s="130"/>
      <c r="Q1033" s="130"/>
      <c r="R1033" s="130"/>
      <c r="S1033" s="136"/>
      <c r="T1033" s="137"/>
      <c r="U1033" s="136"/>
      <c r="V1033" s="130"/>
      <c r="W1033" s="130"/>
      <c r="X1033" s="137"/>
      <c r="Y1033" s="130"/>
      <c r="Z1033" s="130"/>
      <c r="AA1033" s="130"/>
      <c r="AB1033" s="130"/>
      <c r="AC1033" s="130" t="str">
        <f>IF(基本情報登録!$D$10="","",IF(基本情報登録!$D$10='登録データ（男）'!F1033,1,0))</f>
        <v/>
      </c>
      <c r="AD1033" s="130"/>
    </row>
    <row r="1034" spans="1:30" ht="13.5">
      <c r="A1034" s="189">
        <v>1032</v>
      </c>
      <c r="B1034" s="189" t="s">
        <v>2660</v>
      </c>
      <c r="C1034" s="189" t="s">
        <v>2661</v>
      </c>
      <c r="D1034" s="189" t="s">
        <v>334</v>
      </c>
      <c r="E1034" s="189">
        <v>40</v>
      </c>
      <c r="F1034" s="189" t="s">
        <v>26</v>
      </c>
      <c r="G1034" s="189" t="s">
        <v>350</v>
      </c>
      <c r="H1034" s="189" t="s">
        <v>1356</v>
      </c>
      <c r="I1034" s="189" t="s">
        <v>5387</v>
      </c>
      <c r="J1034" s="189" t="s">
        <v>5388</v>
      </c>
      <c r="K1034" s="189" t="s">
        <v>2004</v>
      </c>
      <c r="L1034" s="189" t="s">
        <v>2005</v>
      </c>
      <c r="M1034" s="130"/>
      <c r="N1034" s="130"/>
      <c r="O1034" s="157"/>
      <c r="P1034" s="130"/>
      <c r="Q1034" s="130"/>
      <c r="R1034" s="130"/>
      <c r="S1034" s="136"/>
      <c r="T1034" s="137"/>
      <c r="U1034" s="136"/>
      <c r="V1034" s="130"/>
      <c r="W1034" s="130"/>
      <c r="X1034" s="137"/>
      <c r="Y1034" s="130"/>
      <c r="Z1034" s="130"/>
      <c r="AA1034" s="130"/>
      <c r="AB1034" s="130"/>
      <c r="AC1034" s="130" t="str">
        <f>IF(基本情報登録!$D$10="","",IF(基本情報登録!$D$10='登録データ（男）'!F1034,1,0))</f>
        <v/>
      </c>
      <c r="AD1034" s="130"/>
    </row>
    <row r="1035" spans="1:30" ht="13.5">
      <c r="A1035" s="189">
        <v>1033</v>
      </c>
      <c r="B1035" s="189" t="s">
        <v>3756</v>
      </c>
      <c r="C1035" s="189" t="s">
        <v>3757</v>
      </c>
      <c r="D1035" s="189" t="s">
        <v>354</v>
      </c>
      <c r="E1035" s="189">
        <v>41</v>
      </c>
      <c r="F1035" s="189" t="s">
        <v>34</v>
      </c>
      <c r="G1035" s="189" t="s">
        <v>435</v>
      </c>
      <c r="H1035" s="189" t="s">
        <v>2760</v>
      </c>
      <c r="I1035" s="189" t="s">
        <v>5389</v>
      </c>
      <c r="J1035" s="189" t="s">
        <v>5390</v>
      </c>
      <c r="K1035" s="189" t="s">
        <v>2004</v>
      </c>
      <c r="L1035" s="189" t="s">
        <v>2005</v>
      </c>
      <c r="M1035" s="130"/>
      <c r="N1035" s="130"/>
      <c r="O1035" s="157"/>
      <c r="P1035" s="130"/>
      <c r="Q1035" s="130"/>
      <c r="R1035" s="130"/>
      <c r="S1035" s="136"/>
      <c r="T1035" s="137"/>
      <c r="U1035" s="136"/>
      <c r="V1035" s="130"/>
      <c r="W1035" s="130"/>
      <c r="X1035" s="137"/>
      <c r="Y1035" s="130"/>
      <c r="Z1035" s="130"/>
      <c r="AA1035" s="130"/>
      <c r="AB1035" s="130"/>
      <c r="AC1035" s="130" t="str">
        <f>IF(基本情報登録!$D$10="","",IF(基本情報登録!$D$10='登録データ（男）'!F1035,1,0))</f>
        <v/>
      </c>
      <c r="AD1035" s="130"/>
    </row>
    <row r="1036" spans="1:30" ht="13.5">
      <c r="A1036" s="189">
        <v>1034</v>
      </c>
      <c r="B1036" s="189" t="s">
        <v>3758</v>
      </c>
      <c r="C1036" s="189" t="s">
        <v>3759</v>
      </c>
      <c r="D1036" s="189" t="s">
        <v>347</v>
      </c>
      <c r="E1036" s="189">
        <v>43</v>
      </c>
      <c r="F1036" s="189" t="s">
        <v>11</v>
      </c>
      <c r="G1036" s="189" t="s">
        <v>435</v>
      </c>
      <c r="H1036" s="189" t="s">
        <v>4054</v>
      </c>
      <c r="I1036" s="189" t="s">
        <v>4917</v>
      </c>
      <c r="J1036" s="189" t="s">
        <v>4861</v>
      </c>
      <c r="K1036" s="189" t="s">
        <v>2004</v>
      </c>
      <c r="L1036" s="189" t="s">
        <v>2005</v>
      </c>
      <c r="M1036" s="130"/>
      <c r="N1036" s="130"/>
      <c r="O1036" s="157"/>
      <c r="P1036" s="130"/>
      <c r="Q1036" s="130"/>
      <c r="R1036" s="130"/>
      <c r="S1036" s="136"/>
      <c r="T1036" s="137"/>
      <c r="U1036" s="136"/>
      <c r="V1036" s="130"/>
      <c r="W1036" s="130"/>
      <c r="X1036" s="137"/>
      <c r="Y1036" s="130"/>
      <c r="Z1036" s="130"/>
      <c r="AA1036" s="130"/>
      <c r="AB1036" s="130"/>
      <c r="AC1036" s="130" t="str">
        <f>IF(基本情報登録!$D$10="","",IF(基本情報登録!$D$10='登録データ（男）'!F1036,1,0))</f>
        <v/>
      </c>
      <c r="AD1036" s="130"/>
    </row>
    <row r="1037" spans="1:30" ht="13.5">
      <c r="A1037" s="189">
        <v>1035</v>
      </c>
      <c r="B1037" s="189" t="s">
        <v>3760</v>
      </c>
      <c r="C1037" s="189" t="s">
        <v>3761</v>
      </c>
      <c r="D1037" s="189" t="s">
        <v>349</v>
      </c>
      <c r="E1037" s="189">
        <v>46</v>
      </c>
      <c r="F1037" s="189" t="s">
        <v>11</v>
      </c>
      <c r="G1037" s="189" t="s">
        <v>435</v>
      </c>
      <c r="H1037" s="189" t="s">
        <v>4215</v>
      </c>
      <c r="I1037" s="189" t="s">
        <v>4551</v>
      </c>
      <c r="J1037" s="189" t="s">
        <v>5101</v>
      </c>
      <c r="K1037" s="189" t="s">
        <v>2004</v>
      </c>
      <c r="L1037" s="189" t="s">
        <v>2005</v>
      </c>
      <c r="M1037" s="130"/>
      <c r="N1037" s="130"/>
      <c r="O1037" s="157"/>
      <c r="P1037" s="130"/>
      <c r="Q1037" s="130"/>
      <c r="R1037" s="130"/>
      <c r="S1037" s="136"/>
      <c r="T1037" s="137"/>
      <c r="U1037" s="136"/>
      <c r="V1037" s="130"/>
      <c r="W1037" s="130"/>
      <c r="X1037" s="137"/>
      <c r="Y1037" s="130"/>
      <c r="Z1037" s="130"/>
      <c r="AA1037" s="130"/>
      <c r="AB1037" s="130"/>
      <c r="AC1037" s="130" t="str">
        <f>IF(基本情報登録!$D$10="","",IF(基本情報登録!$D$10='登録データ（男）'!F1037,1,0))</f>
        <v/>
      </c>
      <c r="AD1037" s="130"/>
    </row>
    <row r="1038" spans="1:30" ht="13.5">
      <c r="A1038" s="189">
        <v>1036</v>
      </c>
      <c r="B1038" s="189" t="s">
        <v>3762</v>
      </c>
      <c r="C1038" s="189" t="s">
        <v>3763</v>
      </c>
      <c r="D1038" s="189" t="s">
        <v>349</v>
      </c>
      <c r="E1038" s="189">
        <v>46</v>
      </c>
      <c r="F1038" s="189" t="s">
        <v>11</v>
      </c>
      <c r="G1038" s="189" t="s">
        <v>435</v>
      </c>
      <c r="H1038" s="189" t="s">
        <v>4170</v>
      </c>
      <c r="I1038" s="189" t="s">
        <v>5391</v>
      </c>
      <c r="J1038" s="189" t="s">
        <v>5392</v>
      </c>
      <c r="K1038" s="189" t="s">
        <v>2004</v>
      </c>
      <c r="L1038" s="189" t="s">
        <v>2005</v>
      </c>
      <c r="M1038" s="130"/>
      <c r="N1038" s="130"/>
      <c r="O1038" s="157"/>
      <c r="P1038" s="130"/>
      <c r="Q1038" s="130"/>
      <c r="R1038" s="130"/>
      <c r="S1038" s="136"/>
      <c r="T1038" s="137"/>
      <c r="U1038" s="136"/>
      <c r="V1038" s="130"/>
      <c r="W1038" s="130"/>
      <c r="X1038" s="137"/>
      <c r="Y1038" s="130"/>
      <c r="Z1038" s="130"/>
      <c r="AA1038" s="130"/>
      <c r="AB1038" s="130"/>
      <c r="AC1038" s="130" t="str">
        <f>IF(基本情報登録!$D$10="","",IF(基本情報登録!$D$10='登録データ（男）'!F1038,1,0))</f>
        <v/>
      </c>
      <c r="AD1038" s="130"/>
    </row>
    <row r="1039" spans="1:30" ht="13.5">
      <c r="A1039" s="189">
        <v>1037</v>
      </c>
      <c r="B1039" s="189" t="s">
        <v>3764</v>
      </c>
      <c r="C1039" s="189" t="s">
        <v>3765</v>
      </c>
      <c r="D1039" s="189" t="s">
        <v>594</v>
      </c>
      <c r="E1039" s="189">
        <v>28</v>
      </c>
      <c r="F1039" s="189" t="s">
        <v>11</v>
      </c>
      <c r="G1039" s="189" t="s">
        <v>435</v>
      </c>
      <c r="H1039" s="189" t="s">
        <v>2116</v>
      </c>
      <c r="I1039" s="189" t="s">
        <v>4467</v>
      </c>
      <c r="J1039" s="189" t="s">
        <v>4368</v>
      </c>
      <c r="K1039" s="189" t="s">
        <v>2004</v>
      </c>
      <c r="L1039" s="189" t="s">
        <v>2005</v>
      </c>
      <c r="M1039" s="130"/>
      <c r="N1039" s="130"/>
      <c r="O1039" s="157"/>
      <c r="P1039" s="130"/>
      <c r="Q1039" s="130"/>
      <c r="R1039" s="130"/>
      <c r="S1039" s="136"/>
      <c r="T1039" s="137"/>
      <c r="U1039" s="136"/>
      <c r="V1039" s="130"/>
      <c r="W1039" s="130"/>
      <c r="X1039" s="137"/>
      <c r="Y1039" s="130"/>
      <c r="Z1039" s="130"/>
      <c r="AA1039" s="130"/>
      <c r="AB1039" s="130"/>
      <c r="AC1039" s="130" t="str">
        <f>IF(基本情報登録!$D$10="","",IF(基本情報登録!$D$10='登録データ（男）'!F1039,1,0))</f>
        <v/>
      </c>
      <c r="AD1039" s="130"/>
    </row>
    <row r="1040" spans="1:30" ht="13.5">
      <c r="A1040" s="189">
        <v>1038</v>
      </c>
      <c r="B1040" s="189" t="s">
        <v>3766</v>
      </c>
      <c r="C1040" s="189" t="s">
        <v>3767</v>
      </c>
      <c r="D1040" s="189" t="s">
        <v>334</v>
      </c>
      <c r="E1040" s="189">
        <v>40</v>
      </c>
      <c r="F1040" s="189" t="s">
        <v>40</v>
      </c>
      <c r="G1040" s="189" t="s">
        <v>435</v>
      </c>
      <c r="H1040" s="189" t="s">
        <v>4099</v>
      </c>
      <c r="I1040" s="189" t="s">
        <v>5393</v>
      </c>
      <c r="J1040" s="189" t="s">
        <v>4804</v>
      </c>
      <c r="K1040" s="189" t="s">
        <v>2004</v>
      </c>
      <c r="L1040" s="189" t="s">
        <v>2005</v>
      </c>
      <c r="M1040" s="130"/>
      <c r="N1040" s="130"/>
      <c r="O1040" s="157"/>
      <c r="P1040" s="130"/>
      <c r="Q1040" s="130"/>
      <c r="R1040" s="130"/>
      <c r="S1040" s="136"/>
      <c r="T1040" s="137"/>
      <c r="U1040" s="136"/>
      <c r="V1040" s="130"/>
      <c r="W1040" s="130"/>
      <c r="X1040" s="137"/>
      <c r="Y1040" s="130"/>
      <c r="Z1040" s="130"/>
      <c r="AA1040" s="130"/>
      <c r="AB1040" s="130"/>
      <c r="AC1040" s="130" t="str">
        <f>IF(基本情報登録!$D$10="","",IF(基本情報登録!$D$10='登録データ（男）'!F1040,1,0))</f>
        <v/>
      </c>
      <c r="AD1040" s="130"/>
    </row>
    <row r="1041" spans="1:30" ht="13.5">
      <c r="A1041" s="189">
        <v>1039</v>
      </c>
      <c r="B1041" s="189" t="s">
        <v>3768</v>
      </c>
      <c r="C1041" s="189" t="s">
        <v>3769</v>
      </c>
      <c r="D1041" s="189" t="s">
        <v>334</v>
      </c>
      <c r="E1041" s="189">
        <v>40</v>
      </c>
      <c r="F1041" s="189" t="s">
        <v>40</v>
      </c>
      <c r="G1041" s="189" t="s">
        <v>435</v>
      </c>
      <c r="H1041" s="189" t="s">
        <v>4216</v>
      </c>
      <c r="I1041" s="189" t="s">
        <v>5394</v>
      </c>
      <c r="J1041" s="189" t="s">
        <v>4283</v>
      </c>
      <c r="K1041" s="189" t="s">
        <v>2004</v>
      </c>
      <c r="L1041" s="189" t="s">
        <v>2005</v>
      </c>
      <c r="M1041" s="130"/>
      <c r="N1041" s="130"/>
      <c r="O1041" s="157"/>
      <c r="P1041" s="130"/>
      <c r="Q1041" s="130"/>
      <c r="R1041" s="130"/>
      <c r="S1041" s="136"/>
      <c r="T1041" s="137"/>
      <c r="U1041" s="136"/>
      <c r="V1041" s="130"/>
      <c r="W1041" s="130"/>
      <c r="X1041" s="137"/>
      <c r="Y1041" s="130"/>
      <c r="Z1041" s="130"/>
      <c r="AA1041" s="130"/>
      <c r="AB1041" s="130"/>
      <c r="AC1041" s="130" t="str">
        <f>IF(基本情報登録!$D$10="","",IF(基本情報登録!$D$10='登録データ（男）'!F1041,1,0))</f>
        <v/>
      </c>
      <c r="AD1041" s="130"/>
    </row>
    <row r="1042" spans="1:30" ht="13.5">
      <c r="A1042" s="189">
        <v>1040</v>
      </c>
      <c r="B1042" s="189" t="s">
        <v>3770</v>
      </c>
      <c r="C1042" s="189" t="s">
        <v>3771</v>
      </c>
      <c r="D1042" s="189" t="s">
        <v>334</v>
      </c>
      <c r="E1042" s="189">
        <v>40</v>
      </c>
      <c r="F1042" s="189" t="s">
        <v>40</v>
      </c>
      <c r="G1042" s="189" t="s">
        <v>435</v>
      </c>
      <c r="H1042" s="189" t="s">
        <v>4121</v>
      </c>
      <c r="I1042" s="189" t="s">
        <v>5058</v>
      </c>
      <c r="J1042" s="189" t="s">
        <v>4416</v>
      </c>
      <c r="K1042" s="189" t="s">
        <v>2004</v>
      </c>
      <c r="L1042" s="189" t="s">
        <v>2005</v>
      </c>
      <c r="M1042" s="130"/>
      <c r="N1042" s="130"/>
      <c r="O1042" s="157"/>
      <c r="P1042" s="130"/>
      <c r="Q1042" s="130"/>
      <c r="R1042" s="130"/>
      <c r="S1042" s="136"/>
      <c r="T1042" s="137"/>
      <c r="U1042" s="136"/>
      <c r="V1042" s="130"/>
      <c r="W1042" s="130"/>
      <c r="X1042" s="137"/>
      <c r="Y1042" s="130"/>
      <c r="Z1042" s="130"/>
      <c r="AA1042" s="130"/>
      <c r="AB1042" s="130"/>
      <c r="AC1042" s="130" t="str">
        <f>IF(基本情報登録!$D$10="","",IF(基本情報登録!$D$10='登録データ（男）'!F1042,1,0))</f>
        <v/>
      </c>
      <c r="AD1042" s="130"/>
    </row>
    <row r="1043" spans="1:30" ht="13.5">
      <c r="A1043" s="189">
        <v>1041</v>
      </c>
      <c r="B1043" s="189" t="s">
        <v>3772</v>
      </c>
      <c r="C1043" s="189" t="s">
        <v>3773</v>
      </c>
      <c r="D1043" s="189" t="s">
        <v>334</v>
      </c>
      <c r="E1043" s="189">
        <v>40</v>
      </c>
      <c r="F1043" s="189" t="s">
        <v>40</v>
      </c>
      <c r="G1043" s="189" t="s">
        <v>435</v>
      </c>
      <c r="H1043" s="189" t="s">
        <v>4217</v>
      </c>
      <c r="I1043" s="189" t="s">
        <v>4751</v>
      </c>
      <c r="J1043" s="189" t="s">
        <v>4281</v>
      </c>
      <c r="K1043" s="189" t="s">
        <v>2004</v>
      </c>
      <c r="L1043" s="189" t="s">
        <v>2005</v>
      </c>
      <c r="M1043" s="130"/>
      <c r="N1043" s="130"/>
      <c r="O1043" s="157"/>
      <c r="P1043" s="130"/>
      <c r="Q1043" s="130"/>
      <c r="R1043" s="130"/>
      <c r="S1043" s="136"/>
      <c r="T1043" s="137"/>
      <c r="U1043" s="136"/>
      <c r="V1043" s="130"/>
      <c r="W1043" s="130"/>
      <c r="X1043" s="137"/>
      <c r="Y1043" s="130"/>
      <c r="Z1043" s="130"/>
      <c r="AA1043" s="130"/>
      <c r="AB1043" s="130"/>
      <c r="AC1043" s="130" t="str">
        <f>IF(基本情報登録!$D$10="","",IF(基本情報登録!$D$10='登録データ（男）'!F1043,1,0))</f>
        <v/>
      </c>
      <c r="AD1043" s="130"/>
    </row>
    <row r="1044" spans="1:30" ht="13.5">
      <c r="A1044" s="189">
        <v>1042</v>
      </c>
      <c r="B1044" s="189" t="s">
        <v>3774</v>
      </c>
      <c r="C1044" s="189" t="s">
        <v>3775</v>
      </c>
      <c r="D1044" s="189" t="s">
        <v>334</v>
      </c>
      <c r="E1044" s="189">
        <v>40</v>
      </c>
      <c r="F1044" s="189" t="s">
        <v>40</v>
      </c>
      <c r="G1044" s="189" t="s">
        <v>435</v>
      </c>
      <c r="H1044" s="189" t="s">
        <v>4218</v>
      </c>
      <c r="I1044" s="189" t="s">
        <v>4413</v>
      </c>
      <c r="J1044" s="189" t="s">
        <v>4861</v>
      </c>
      <c r="K1044" s="189" t="s">
        <v>2004</v>
      </c>
      <c r="L1044" s="189" t="s">
        <v>2005</v>
      </c>
      <c r="M1044" s="130"/>
      <c r="N1044" s="130"/>
      <c r="O1044" s="157"/>
      <c r="P1044" s="130"/>
      <c r="Q1044" s="130"/>
      <c r="R1044" s="130"/>
      <c r="S1044" s="136"/>
      <c r="T1044" s="137"/>
      <c r="U1044" s="136"/>
      <c r="V1044" s="130"/>
      <c r="W1044" s="130"/>
      <c r="X1044" s="137"/>
      <c r="Y1044" s="130"/>
      <c r="Z1044" s="130"/>
      <c r="AA1044" s="130"/>
      <c r="AB1044" s="130"/>
      <c r="AC1044" s="130" t="str">
        <f>IF(基本情報登録!$D$10="","",IF(基本情報登録!$D$10='登録データ（男）'!F1044,1,0))</f>
        <v/>
      </c>
      <c r="AD1044" s="130"/>
    </row>
    <row r="1045" spans="1:30" ht="13.5">
      <c r="A1045" s="189">
        <v>1043</v>
      </c>
      <c r="B1045" s="189" t="s">
        <v>3776</v>
      </c>
      <c r="C1045" s="189" t="s">
        <v>3777</v>
      </c>
      <c r="D1045" s="189" t="s">
        <v>334</v>
      </c>
      <c r="E1045" s="189">
        <v>40</v>
      </c>
      <c r="F1045" s="189" t="s">
        <v>40</v>
      </c>
      <c r="G1045" s="189" t="s">
        <v>435</v>
      </c>
      <c r="H1045" s="189" t="s">
        <v>4040</v>
      </c>
      <c r="I1045" s="189" t="s">
        <v>5395</v>
      </c>
      <c r="J1045" s="189" t="s">
        <v>4342</v>
      </c>
      <c r="K1045" s="189" t="s">
        <v>2004</v>
      </c>
      <c r="L1045" s="189" t="s">
        <v>2005</v>
      </c>
      <c r="M1045" s="130"/>
      <c r="N1045" s="130"/>
      <c r="O1045" s="157"/>
      <c r="P1045" s="130"/>
      <c r="Q1045" s="130"/>
      <c r="R1045" s="130"/>
      <c r="S1045" s="136"/>
      <c r="T1045" s="137"/>
      <c r="U1045" s="136"/>
      <c r="V1045" s="130"/>
      <c r="W1045" s="130"/>
      <c r="X1045" s="137"/>
      <c r="Y1045" s="130"/>
      <c r="Z1045" s="130"/>
      <c r="AA1045" s="130"/>
      <c r="AB1045" s="130"/>
      <c r="AC1045" s="130" t="str">
        <f>IF(基本情報登録!$D$10="","",IF(基本情報登録!$D$10='登録データ（男）'!F1045,1,0))</f>
        <v/>
      </c>
      <c r="AD1045" s="130"/>
    </row>
    <row r="1046" spans="1:30" ht="13.5">
      <c r="A1046" s="189">
        <v>1044</v>
      </c>
      <c r="B1046" s="189" t="s">
        <v>3778</v>
      </c>
      <c r="C1046" s="189" t="s">
        <v>3779</v>
      </c>
      <c r="D1046" s="189" t="s">
        <v>721</v>
      </c>
      <c r="E1046" s="189">
        <v>47</v>
      </c>
      <c r="F1046" s="189" t="s">
        <v>65</v>
      </c>
      <c r="G1046" s="189" t="s">
        <v>435</v>
      </c>
      <c r="H1046" s="189" t="s">
        <v>4193</v>
      </c>
      <c r="I1046" s="189" t="s">
        <v>4331</v>
      </c>
      <c r="J1046" s="189" t="s">
        <v>4426</v>
      </c>
      <c r="K1046" s="189" t="s">
        <v>2004</v>
      </c>
      <c r="L1046" s="189" t="s">
        <v>2005</v>
      </c>
      <c r="M1046" s="130"/>
      <c r="N1046" s="130"/>
      <c r="O1046" s="157"/>
      <c r="P1046" s="130"/>
      <c r="Q1046" s="130"/>
      <c r="R1046" s="130"/>
      <c r="S1046" s="136"/>
      <c r="T1046" s="137"/>
      <c r="U1046" s="136"/>
      <c r="V1046" s="130"/>
      <c r="W1046" s="130"/>
      <c r="X1046" s="137"/>
      <c r="Y1046" s="130"/>
      <c r="Z1046" s="130"/>
      <c r="AA1046" s="130"/>
      <c r="AB1046" s="130"/>
      <c r="AC1046" s="130" t="str">
        <f>IF(基本情報登録!$D$10="","",IF(基本情報登録!$D$10='登録データ（男）'!F1046,1,0))</f>
        <v/>
      </c>
      <c r="AD1046" s="130"/>
    </row>
    <row r="1047" spans="1:30" ht="13.5">
      <c r="A1047" s="189">
        <v>1045</v>
      </c>
      <c r="B1047" s="189" t="s">
        <v>3780</v>
      </c>
      <c r="C1047" s="189" t="s">
        <v>3781</v>
      </c>
      <c r="D1047" s="189" t="s">
        <v>721</v>
      </c>
      <c r="E1047" s="189">
        <v>47</v>
      </c>
      <c r="F1047" s="189" t="s">
        <v>65</v>
      </c>
      <c r="G1047" s="189" t="s">
        <v>435</v>
      </c>
      <c r="H1047" s="189" t="s">
        <v>4051</v>
      </c>
      <c r="I1047" s="189" t="s">
        <v>5396</v>
      </c>
      <c r="J1047" s="189" t="s">
        <v>4482</v>
      </c>
      <c r="K1047" s="189" t="s">
        <v>2004</v>
      </c>
      <c r="L1047" s="189" t="s">
        <v>2005</v>
      </c>
      <c r="M1047" s="130"/>
      <c r="N1047" s="130"/>
      <c r="O1047" s="157"/>
      <c r="P1047" s="130"/>
      <c r="Q1047" s="130"/>
      <c r="R1047" s="130"/>
      <c r="S1047" s="136"/>
      <c r="T1047" s="137"/>
      <c r="U1047" s="136"/>
      <c r="V1047" s="130"/>
      <c r="W1047" s="130"/>
      <c r="X1047" s="137"/>
      <c r="Y1047" s="130"/>
      <c r="Z1047" s="130"/>
      <c r="AA1047" s="130"/>
      <c r="AB1047" s="130"/>
      <c r="AC1047" s="130" t="str">
        <f>IF(基本情報登録!$D$10="","",IF(基本情報登録!$D$10='登録データ（男）'!F1047,1,0))</f>
        <v/>
      </c>
      <c r="AD1047" s="130"/>
    </row>
    <row r="1048" spans="1:30" ht="13.5">
      <c r="A1048" s="189">
        <v>1046</v>
      </c>
      <c r="B1048" s="189" t="s">
        <v>3782</v>
      </c>
      <c r="C1048" s="189" t="s">
        <v>3783</v>
      </c>
      <c r="D1048" s="189" t="s">
        <v>721</v>
      </c>
      <c r="E1048" s="189">
        <v>47</v>
      </c>
      <c r="F1048" s="189" t="s">
        <v>65</v>
      </c>
      <c r="G1048" s="189" t="s">
        <v>435</v>
      </c>
      <c r="H1048" s="189" t="s">
        <v>4119</v>
      </c>
      <c r="I1048" s="189" t="s">
        <v>5397</v>
      </c>
      <c r="J1048" s="189" t="s">
        <v>5274</v>
      </c>
      <c r="K1048" s="189" t="s">
        <v>2004</v>
      </c>
      <c r="L1048" s="189" t="s">
        <v>2005</v>
      </c>
      <c r="M1048" s="130"/>
      <c r="N1048" s="130"/>
      <c r="O1048" s="157"/>
      <c r="P1048" s="130"/>
      <c r="Q1048" s="130"/>
      <c r="R1048" s="130"/>
      <c r="S1048" s="136"/>
      <c r="T1048" s="137"/>
      <c r="U1048" s="136"/>
      <c r="V1048" s="130"/>
      <c r="W1048" s="130"/>
      <c r="X1048" s="137"/>
      <c r="Y1048" s="130"/>
      <c r="Z1048" s="130"/>
      <c r="AA1048" s="130"/>
      <c r="AB1048" s="130"/>
      <c r="AC1048" s="130" t="str">
        <f>IF(基本情報登録!$D$10="","",IF(基本情報登録!$D$10='登録データ（男）'!F1048,1,0))</f>
        <v/>
      </c>
      <c r="AD1048" s="130"/>
    </row>
    <row r="1049" spans="1:30" ht="13.5">
      <c r="A1049" s="189">
        <v>1047</v>
      </c>
      <c r="B1049" s="189" t="s">
        <v>3784</v>
      </c>
      <c r="C1049" s="189" t="s">
        <v>3785</v>
      </c>
      <c r="D1049" s="189" t="s">
        <v>336</v>
      </c>
      <c r="E1049" s="189">
        <v>42</v>
      </c>
      <c r="F1049" s="189" t="s">
        <v>44</v>
      </c>
      <c r="G1049" s="189" t="s">
        <v>435</v>
      </c>
      <c r="H1049" s="189" t="s">
        <v>4219</v>
      </c>
      <c r="I1049" s="189" t="s">
        <v>5398</v>
      </c>
      <c r="J1049" s="189" t="s">
        <v>5009</v>
      </c>
      <c r="K1049" s="189" t="s">
        <v>2004</v>
      </c>
      <c r="L1049" s="189" t="s">
        <v>2005</v>
      </c>
      <c r="M1049" s="130"/>
      <c r="N1049" s="130"/>
      <c r="O1049" s="157"/>
      <c r="P1049" s="130"/>
      <c r="Q1049" s="130"/>
      <c r="R1049" s="130"/>
      <c r="S1049" s="136"/>
      <c r="T1049" s="137"/>
      <c r="U1049" s="136"/>
      <c r="V1049" s="130"/>
      <c r="W1049" s="130"/>
      <c r="X1049" s="137"/>
      <c r="Y1049" s="130"/>
      <c r="Z1049" s="130"/>
      <c r="AA1049" s="130"/>
      <c r="AB1049" s="130"/>
      <c r="AC1049" s="130" t="str">
        <f>IF(基本情報登録!$D$10="","",IF(基本情報登録!$D$10='登録データ（男）'!F1049,1,0))</f>
        <v/>
      </c>
      <c r="AD1049" s="130"/>
    </row>
    <row r="1050" spans="1:30" ht="13.5">
      <c r="A1050" s="189">
        <v>1048</v>
      </c>
      <c r="B1050" s="189" t="s">
        <v>3786</v>
      </c>
      <c r="C1050" s="189" t="s">
        <v>3160</v>
      </c>
      <c r="D1050" s="189" t="s">
        <v>336</v>
      </c>
      <c r="E1050" s="189">
        <v>42</v>
      </c>
      <c r="F1050" s="189" t="s">
        <v>44</v>
      </c>
      <c r="G1050" s="189" t="s">
        <v>435</v>
      </c>
      <c r="H1050" s="189" t="s">
        <v>4220</v>
      </c>
      <c r="I1050" s="189" t="s">
        <v>4322</v>
      </c>
      <c r="J1050" s="189" t="s">
        <v>5399</v>
      </c>
      <c r="K1050" s="189" t="s">
        <v>2004</v>
      </c>
      <c r="L1050" s="189" t="s">
        <v>2005</v>
      </c>
      <c r="M1050" s="130"/>
      <c r="N1050" s="130"/>
      <c r="O1050" s="157"/>
      <c r="P1050" s="130"/>
      <c r="Q1050" s="130"/>
      <c r="R1050" s="130"/>
      <c r="S1050" s="136"/>
      <c r="T1050" s="137"/>
      <c r="U1050" s="136"/>
      <c r="V1050" s="130"/>
      <c r="W1050" s="130"/>
      <c r="X1050" s="137"/>
      <c r="Y1050" s="130"/>
      <c r="Z1050" s="130"/>
      <c r="AA1050" s="130"/>
      <c r="AB1050" s="130"/>
      <c r="AC1050" s="130" t="str">
        <f>IF(基本情報登録!$D$10="","",IF(基本情報登録!$D$10='登録データ（男）'!F1050,1,0))</f>
        <v/>
      </c>
      <c r="AD1050" s="130"/>
    </row>
    <row r="1051" spans="1:30" ht="13.5">
      <c r="A1051" s="189">
        <v>1049</v>
      </c>
      <c r="B1051" s="189" t="s">
        <v>3787</v>
      </c>
      <c r="C1051" s="189" t="s">
        <v>3788</v>
      </c>
      <c r="D1051" s="189" t="s">
        <v>336</v>
      </c>
      <c r="E1051" s="189">
        <v>42</v>
      </c>
      <c r="F1051" s="189" t="s">
        <v>44</v>
      </c>
      <c r="G1051" s="189" t="s">
        <v>435</v>
      </c>
      <c r="H1051" s="189" t="s">
        <v>4102</v>
      </c>
      <c r="I1051" s="189" t="s">
        <v>4637</v>
      </c>
      <c r="J1051" s="189" t="s">
        <v>4659</v>
      </c>
      <c r="K1051" s="189" t="s">
        <v>2004</v>
      </c>
      <c r="L1051" s="189" t="s">
        <v>2005</v>
      </c>
      <c r="M1051" s="130"/>
      <c r="N1051" s="130"/>
      <c r="O1051" s="157"/>
      <c r="P1051" s="130"/>
      <c r="Q1051" s="130"/>
      <c r="R1051" s="130"/>
      <c r="S1051" s="136"/>
      <c r="T1051" s="137"/>
      <c r="U1051" s="136"/>
      <c r="V1051" s="130"/>
      <c r="W1051" s="130"/>
      <c r="X1051" s="137"/>
      <c r="Y1051" s="130"/>
      <c r="Z1051" s="130"/>
      <c r="AA1051" s="130"/>
      <c r="AB1051" s="130"/>
      <c r="AC1051" s="130" t="str">
        <f>IF(基本情報登録!$D$10="","",IF(基本情報登録!$D$10='登録データ（男）'!F1051,1,0))</f>
        <v/>
      </c>
      <c r="AD1051" s="130"/>
    </row>
    <row r="1052" spans="1:30" ht="13.5">
      <c r="A1052" s="189">
        <v>1050</v>
      </c>
      <c r="B1052" s="189" t="s">
        <v>3789</v>
      </c>
      <c r="C1052" s="189" t="s">
        <v>3790</v>
      </c>
      <c r="D1052" s="189" t="s">
        <v>336</v>
      </c>
      <c r="E1052" s="189">
        <v>42</v>
      </c>
      <c r="F1052" s="189" t="s">
        <v>44</v>
      </c>
      <c r="G1052" s="189" t="s">
        <v>435</v>
      </c>
      <c r="H1052" s="189" t="s">
        <v>4221</v>
      </c>
      <c r="I1052" s="189" t="s">
        <v>5400</v>
      </c>
      <c r="J1052" s="189" t="s">
        <v>4340</v>
      </c>
      <c r="K1052" s="189" t="s">
        <v>2004</v>
      </c>
      <c r="L1052" s="189" t="s">
        <v>2005</v>
      </c>
      <c r="M1052" s="130"/>
      <c r="N1052" s="130"/>
      <c r="O1052" s="157"/>
      <c r="P1052" s="130"/>
      <c r="Q1052" s="130"/>
      <c r="R1052" s="130"/>
      <c r="S1052" s="136"/>
      <c r="T1052" s="137"/>
      <c r="U1052" s="136"/>
      <c r="V1052" s="130"/>
      <c r="W1052" s="130"/>
      <c r="X1052" s="137"/>
      <c r="Y1052" s="130"/>
      <c r="Z1052" s="130"/>
      <c r="AA1052" s="130"/>
      <c r="AB1052" s="130"/>
      <c r="AC1052" s="130" t="str">
        <f>IF(基本情報登録!$D$10="","",IF(基本情報登録!$D$10='登録データ（男）'!F1052,1,0))</f>
        <v/>
      </c>
      <c r="AD1052" s="130"/>
    </row>
    <row r="1053" spans="1:30" ht="13.5">
      <c r="A1053" s="189">
        <v>1051</v>
      </c>
      <c r="B1053" s="189" t="s">
        <v>3791</v>
      </c>
      <c r="C1053" s="189" t="s">
        <v>3792</v>
      </c>
      <c r="D1053" s="189" t="s">
        <v>336</v>
      </c>
      <c r="E1053" s="189">
        <v>42</v>
      </c>
      <c r="F1053" s="189" t="s">
        <v>44</v>
      </c>
      <c r="G1053" s="189" t="s">
        <v>435</v>
      </c>
      <c r="H1053" s="189" t="s">
        <v>4222</v>
      </c>
      <c r="I1053" s="189" t="s">
        <v>5401</v>
      </c>
      <c r="J1053" s="189" t="s">
        <v>4864</v>
      </c>
      <c r="K1053" s="189" t="s">
        <v>2004</v>
      </c>
      <c r="L1053" s="189" t="s">
        <v>2005</v>
      </c>
      <c r="M1053" s="130"/>
      <c r="N1053" s="130"/>
      <c r="O1053" s="157"/>
      <c r="P1053" s="130"/>
      <c r="Q1053" s="130"/>
      <c r="R1053" s="130"/>
      <c r="S1053" s="136"/>
      <c r="T1053" s="137"/>
      <c r="U1053" s="136"/>
      <c r="V1053" s="130"/>
      <c r="W1053" s="130"/>
      <c r="X1053" s="137"/>
      <c r="Y1053" s="130"/>
      <c r="Z1053" s="130"/>
      <c r="AA1053" s="130"/>
      <c r="AB1053" s="130"/>
      <c r="AC1053" s="130" t="str">
        <f>IF(基本情報登録!$D$10="","",IF(基本情報登録!$D$10='登録データ（男）'!F1053,1,0))</f>
        <v/>
      </c>
      <c r="AD1053" s="130"/>
    </row>
    <row r="1054" spans="1:30" ht="13.5">
      <c r="A1054" s="189">
        <v>1052</v>
      </c>
      <c r="B1054" s="189" t="s">
        <v>3793</v>
      </c>
      <c r="C1054" s="189" t="s">
        <v>3794</v>
      </c>
      <c r="D1054" s="189" t="s">
        <v>336</v>
      </c>
      <c r="E1054" s="189">
        <v>42</v>
      </c>
      <c r="F1054" s="189" t="s">
        <v>44</v>
      </c>
      <c r="G1054" s="189" t="s">
        <v>435</v>
      </c>
      <c r="H1054" s="189" t="s">
        <v>4091</v>
      </c>
      <c r="I1054" s="189" t="s">
        <v>5402</v>
      </c>
      <c r="J1054" s="189" t="s">
        <v>5403</v>
      </c>
      <c r="K1054" s="189" t="s">
        <v>2004</v>
      </c>
      <c r="L1054" s="189" t="s">
        <v>2005</v>
      </c>
      <c r="M1054" s="130"/>
      <c r="N1054" s="130"/>
      <c r="O1054" s="157"/>
      <c r="P1054" s="130"/>
      <c r="Q1054" s="130"/>
      <c r="R1054" s="130"/>
      <c r="S1054" s="136"/>
      <c r="T1054" s="137"/>
      <c r="U1054" s="136"/>
      <c r="V1054" s="130"/>
      <c r="W1054" s="130"/>
      <c r="X1054" s="137"/>
      <c r="Y1054" s="130"/>
      <c r="Z1054" s="130"/>
      <c r="AA1054" s="130"/>
      <c r="AB1054" s="130"/>
      <c r="AC1054" s="130" t="str">
        <f>IF(基本情報登録!$D$10="","",IF(基本情報登録!$D$10='登録データ（男）'!F1054,1,0))</f>
        <v/>
      </c>
      <c r="AD1054" s="130"/>
    </row>
    <row r="1055" spans="1:30" ht="13.5">
      <c r="A1055" s="189">
        <v>1053</v>
      </c>
      <c r="B1055" s="189" t="s">
        <v>3795</v>
      </c>
      <c r="C1055" s="189" t="s">
        <v>3796</v>
      </c>
      <c r="D1055" s="189" t="s">
        <v>336</v>
      </c>
      <c r="E1055" s="189">
        <v>42</v>
      </c>
      <c r="F1055" s="189" t="s">
        <v>32</v>
      </c>
      <c r="G1055" s="189" t="s">
        <v>435</v>
      </c>
      <c r="H1055" s="189" t="s">
        <v>4223</v>
      </c>
      <c r="I1055" s="189" t="s">
        <v>5404</v>
      </c>
      <c r="J1055" s="189" t="s">
        <v>2007</v>
      </c>
      <c r="K1055" s="189" t="s">
        <v>2004</v>
      </c>
      <c r="L1055" s="189" t="s">
        <v>2005</v>
      </c>
      <c r="M1055" s="130"/>
      <c r="N1055" s="130"/>
      <c r="O1055" s="157"/>
      <c r="P1055" s="130"/>
      <c r="Q1055" s="130"/>
      <c r="R1055" s="130"/>
      <c r="S1055" s="136"/>
      <c r="T1055" s="137"/>
      <c r="U1055" s="136"/>
      <c r="V1055" s="130"/>
      <c r="W1055" s="130"/>
      <c r="X1055" s="137"/>
      <c r="Y1055" s="130"/>
      <c r="Z1055" s="130"/>
      <c r="AA1055" s="130"/>
      <c r="AB1055" s="130"/>
      <c r="AC1055" s="130" t="str">
        <f>IF(基本情報登録!$D$10="","",IF(基本情報登録!$D$10='登録データ（男）'!F1055,1,0))</f>
        <v/>
      </c>
      <c r="AD1055" s="130"/>
    </row>
    <row r="1056" spans="1:30" ht="13.5">
      <c r="A1056" s="189">
        <v>1054</v>
      </c>
      <c r="B1056" s="189" t="s">
        <v>3797</v>
      </c>
      <c r="C1056" s="189" t="s">
        <v>3798</v>
      </c>
      <c r="D1056" s="189" t="s">
        <v>374</v>
      </c>
      <c r="E1056" s="189">
        <v>45</v>
      </c>
      <c r="F1056" s="189" t="s">
        <v>61</v>
      </c>
      <c r="G1056" s="189" t="s">
        <v>435</v>
      </c>
      <c r="H1056" s="189" t="s">
        <v>4143</v>
      </c>
      <c r="I1056" s="189" t="s">
        <v>5405</v>
      </c>
      <c r="J1056" s="189" t="s">
        <v>4285</v>
      </c>
      <c r="K1056" s="189" t="s">
        <v>2004</v>
      </c>
      <c r="L1056" s="189" t="s">
        <v>2005</v>
      </c>
      <c r="M1056" s="130"/>
      <c r="N1056" s="130"/>
      <c r="O1056" s="157"/>
      <c r="P1056" s="130"/>
      <c r="Q1056" s="130"/>
      <c r="R1056" s="130"/>
      <c r="S1056" s="136"/>
      <c r="T1056" s="137"/>
      <c r="U1056" s="136"/>
      <c r="V1056" s="130"/>
      <c r="W1056" s="130"/>
      <c r="X1056" s="137"/>
      <c r="Y1056" s="130"/>
      <c r="Z1056" s="130"/>
      <c r="AA1056" s="130"/>
      <c r="AB1056" s="130"/>
      <c r="AC1056" s="130" t="str">
        <f>IF(基本情報登録!$D$10="","",IF(基本情報登録!$D$10='登録データ（男）'!F1056,1,0))</f>
        <v/>
      </c>
      <c r="AD1056" s="130"/>
    </row>
    <row r="1057" spans="1:30" ht="13.5">
      <c r="A1057" s="189">
        <v>1055</v>
      </c>
      <c r="B1057" s="189" t="s">
        <v>3799</v>
      </c>
      <c r="C1057" s="189" t="s">
        <v>3800</v>
      </c>
      <c r="D1057" s="189" t="s">
        <v>349</v>
      </c>
      <c r="E1057" s="189">
        <v>46</v>
      </c>
      <c r="F1057" s="189" t="s">
        <v>63</v>
      </c>
      <c r="G1057" s="189" t="s">
        <v>435</v>
      </c>
      <c r="H1057" s="189" t="s">
        <v>4069</v>
      </c>
      <c r="I1057" s="189" t="s">
        <v>2060</v>
      </c>
      <c r="J1057" s="189" t="s">
        <v>5406</v>
      </c>
      <c r="K1057" s="189" t="s">
        <v>2004</v>
      </c>
      <c r="L1057" s="189" t="s">
        <v>2005</v>
      </c>
      <c r="M1057" s="130"/>
      <c r="N1057" s="130"/>
      <c r="O1057" s="157"/>
      <c r="P1057" s="130"/>
      <c r="Q1057" s="130"/>
      <c r="R1057" s="130"/>
      <c r="S1057" s="136"/>
      <c r="T1057" s="137"/>
      <c r="U1057" s="136"/>
      <c r="V1057" s="130"/>
      <c r="W1057" s="130"/>
      <c r="X1057" s="137"/>
      <c r="Y1057" s="130"/>
      <c r="Z1057" s="130"/>
      <c r="AA1057" s="130"/>
      <c r="AB1057" s="130"/>
      <c r="AC1057" s="130" t="str">
        <f>IF(基本情報登録!$D$10="","",IF(基本情報登録!$D$10='登録データ（男）'!F1057,1,0))</f>
        <v/>
      </c>
      <c r="AD1057" s="130"/>
    </row>
    <row r="1058" spans="1:30" ht="13.5">
      <c r="A1058" s="189">
        <v>1056</v>
      </c>
      <c r="B1058" s="189" t="s">
        <v>3801</v>
      </c>
      <c r="C1058" s="189" t="s">
        <v>641</v>
      </c>
      <c r="D1058" s="189" t="s">
        <v>339</v>
      </c>
      <c r="E1058" s="189">
        <v>35</v>
      </c>
      <c r="F1058" s="189" t="s">
        <v>20</v>
      </c>
      <c r="G1058" s="189" t="s">
        <v>435</v>
      </c>
      <c r="H1058" s="189" t="s">
        <v>4217</v>
      </c>
      <c r="I1058" s="189" t="s">
        <v>2051</v>
      </c>
      <c r="J1058" s="189" t="s">
        <v>4321</v>
      </c>
      <c r="K1058" s="189" t="s">
        <v>2004</v>
      </c>
      <c r="L1058" s="189" t="s">
        <v>2005</v>
      </c>
      <c r="M1058" s="130"/>
      <c r="N1058" s="130"/>
      <c r="O1058" s="157"/>
      <c r="P1058" s="130"/>
      <c r="Q1058" s="130"/>
      <c r="R1058" s="130"/>
      <c r="S1058" s="136"/>
      <c r="T1058" s="137"/>
      <c r="U1058" s="136"/>
      <c r="V1058" s="130"/>
      <c r="W1058" s="130"/>
      <c r="X1058" s="137"/>
      <c r="Y1058" s="130"/>
      <c r="Z1058" s="130"/>
      <c r="AA1058" s="130"/>
      <c r="AB1058" s="130"/>
      <c r="AC1058" s="130" t="str">
        <f>IF(基本情報登録!$D$10="","",IF(基本情報登録!$D$10='登録データ（男）'!F1058,1,0))</f>
        <v/>
      </c>
      <c r="AD1058" s="130"/>
    </row>
    <row r="1059" spans="1:30" ht="13.5">
      <c r="A1059" s="189">
        <v>1057</v>
      </c>
      <c r="B1059" s="189" t="s">
        <v>2702</v>
      </c>
      <c r="C1059" s="189" t="s">
        <v>2703</v>
      </c>
      <c r="D1059" s="189" t="s">
        <v>354</v>
      </c>
      <c r="E1059" s="189">
        <v>41</v>
      </c>
      <c r="F1059" s="189" t="s">
        <v>20</v>
      </c>
      <c r="G1059" s="189" t="s">
        <v>435</v>
      </c>
      <c r="H1059" s="189" t="s">
        <v>4125</v>
      </c>
      <c r="I1059" s="189" t="s">
        <v>2319</v>
      </c>
      <c r="J1059" s="189" t="s">
        <v>2055</v>
      </c>
      <c r="K1059" s="189" t="s">
        <v>2004</v>
      </c>
      <c r="L1059" s="189" t="s">
        <v>2005</v>
      </c>
      <c r="M1059" s="130"/>
      <c r="N1059" s="130"/>
      <c r="O1059" s="157"/>
      <c r="P1059" s="130"/>
      <c r="Q1059" s="130"/>
      <c r="R1059" s="130"/>
      <c r="S1059" s="136"/>
      <c r="T1059" s="137"/>
      <c r="U1059" s="136"/>
      <c r="V1059" s="130"/>
      <c r="W1059" s="130"/>
      <c r="X1059" s="137"/>
      <c r="Y1059" s="130"/>
      <c r="Z1059" s="130"/>
      <c r="AA1059" s="130"/>
      <c r="AB1059" s="130"/>
      <c r="AC1059" s="130" t="str">
        <f>IF(基本情報登録!$D$10="","",IF(基本情報登録!$D$10='登録データ（男）'!F1059,1,0))</f>
        <v/>
      </c>
      <c r="AD1059" s="130"/>
    </row>
    <row r="1060" spans="1:30" ht="13.5">
      <c r="A1060" s="189">
        <v>1058</v>
      </c>
      <c r="B1060" s="189" t="s">
        <v>3802</v>
      </c>
      <c r="C1060" s="189" t="s">
        <v>3803</v>
      </c>
      <c r="D1060" s="189" t="s">
        <v>489</v>
      </c>
      <c r="E1060" s="189">
        <v>33</v>
      </c>
      <c r="F1060" s="189" t="s">
        <v>20</v>
      </c>
      <c r="G1060" s="189" t="s">
        <v>435</v>
      </c>
      <c r="H1060" s="189" t="s">
        <v>4224</v>
      </c>
      <c r="I1060" s="189" t="s">
        <v>5407</v>
      </c>
      <c r="J1060" s="189" t="s">
        <v>2211</v>
      </c>
      <c r="K1060" s="189" t="s">
        <v>2004</v>
      </c>
      <c r="L1060" s="189" t="s">
        <v>2005</v>
      </c>
      <c r="M1060" s="130"/>
      <c r="N1060" s="130"/>
      <c r="O1060" s="157"/>
      <c r="P1060" s="130"/>
      <c r="Q1060" s="130"/>
      <c r="R1060" s="130"/>
      <c r="S1060" s="136"/>
      <c r="T1060" s="137"/>
      <c r="U1060" s="136"/>
      <c r="V1060" s="130"/>
      <c r="W1060" s="130"/>
      <c r="X1060" s="137"/>
      <c r="Y1060" s="130"/>
      <c r="Z1060" s="130"/>
      <c r="AA1060" s="130"/>
      <c r="AB1060" s="130"/>
      <c r="AC1060" s="130" t="str">
        <f>IF(基本情報登録!$D$10="","",IF(基本情報登録!$D$10='登録データ（男）'!F1060,1,0))</f>
        <v/>
      </c>
      <c r="AD1060" s="130"/>
    </row>
    <row r="1061" spans="1:30" ht="13.5">
      <c r="A1061" s="189">
        <v>1059</v>
      </c>
      <c r="B1061" s="189" t="s">
        <v>3804</v>
      </c>
      <c r="C1061" s="189" t="s">
        <v>3805</v>
      </c>
      <c r="D1061" s="189" t="s">
        <v>349</v>
      </c>
      <c r="E1061" s="189">
        <v>46</v>
      </c>
      <c r="F1061" s="189" t="s">
        <v>20</v>
      </c>
      <c r="G1061" s="189" t="s">
        <v>435</v>
      </c>
      <c r="H1061" s="189" t="s">
        <v>3055</v>
      </c>
      <c r="I1061" s="189" t="s">
        <v>5408</v>
      </c>
      <c r="J1061" s="189" t="s">
        <v>2443</v>
      </c>
      <c r="K1061" s="189" t="s">
        <v>2004</v>
      </c>
      <c r="L1061" s="189" t="s">
        <v>2005</v>
      </c>
      <c r="M1061" s="130"/>
      <c r="N1061" s="130"/>
      <c r="O1061" s="157"/>
      <c r="P1061" s="130"/>
      <c r="Q1061" s="130"/>
      <c r="R1061" s="130"/>
      <c r="S1061" s="136"/>
      <c r="T1061" s="137"/>
      <c r="U1061" s="136"/>
      <c r="V1061" s="130"/>
      <c r="W1061" s="130"/>
      <c r="X1061" s="137"/>
      <c r="Y1061" s="130"/>
      <c r="Z1061" s="130"/>
      <c r="AA1061" s="130"/>
      <c r="AB1061" s="130"/>
      <c r="AC1061" s="130" t="str">
        <f>IF(基本情報登録!$D$10="","",IF(基本情報登録!$D$10='登録データ（男）'!F1061,1,0))</f>
        <v/>
      </c>
      <c r="AD1061" s="130"/>
    </row>
    <row r="1062" spans="1:30" ht="13.5">
      <c r="A1062" s="189">
        <v>1060</v>
      </c>
      <c r="B1062" s="189" t="s">
        <v>3806</v>
      </c>
      <c r="C1062" s="189" t="s">
        <v>3807</v>
      </c>
      <c r="D1062" s="189" t="s">
        <v>489</v>
      </c>
      <c r="E1062" s="189">
        <v>33</v>
      </c>
      <c r="F1062" s="189" t="s">
        <v>20</v>
      </c>
      <c r="G1062" s="189" t="s">
        <v>435</v>
      </c>
      <c r="H1062" s="189" t="s">
        <v>2669</v>
      </c>
      <c r="I1062" s="189" t="s">
        <v>5409</v>
      </c>
      <c r="J1062" s="189" t="s">
        <v>2332</v>
      </c>
      <c r="K1062" s="189" t="s">
        <v>2004</v>
      </c>
      <c r="L1062" s="189" t="s">
        <v>2005</v>
      </c>
      <c r="M1062" s="130"/>
      <c r="N1062" s="130"/>
      <c r="O1062" s="157"/>
      <c r="P1062" s="130"/>
      <c r="Q1062" s="130"/>
      <c r="R1062" s="130"/>
      <c r="S1062" s="136"/>
      <c r="T1062" s="137"/>
      <c r="U1062" s="136"/>
      <c r="V1062" s="130"/>
      <c r="W1062" s="130"/>
      <c r="X1062" s="137"/>
      <c r="Y1062" s="130"/>
      <c r="Z1062" s="130"/>
      <c r="AA1062" s="130"/>
      <c r="AB1062" s="130"/>
      <c r="AC1062" s="130" t="str">
        <f>IF(基本情報登録!$D$10="","",IF(基本情報登録!$D$10='登録データ（男）'!F1062,1,0))</f>
        <v/>
      </c>
      <c r="AD1062" s="130"/>
    </row>
    <row r="1063" spans="1:30" ht="13.5">
      <c r="A1063" s="189">
        <v>1061</v>
      </c>
      <c r="B1063" s="189" t="s">
        <v>3808</v>
      </c>
      <c r="C1063" s="189" t="s">
        <v>3809</v>
      </c>
      <c r="D1063" s="189" t="s">
        <v>339</v>
      </c>
      <c r="E1063" s="189">
        <v>35</v>
      </c>
      <c r="F1063" s="189" t="s">
        <v>20</v>
      </c>
      <c r="G1063" s="189" t="s">
        <v>435</v>
      </c>
      <c r="H1063" s="189" t="s">
        <v>4188</v>
      </c>
      <c r="I1063" s="189" t="s">
        <v>5410</v>
      </c>
      <c r="J1063" s="189" t="s">
        <v>2074</v>
      </c>
      <c r="K1063" s="189" t="s">
        <v>2004</v>
      </c>
      <c r="L1063" s="189" t="s">
        <v>2005</v>
      </c>
      <c r="M1063" s="130"/>
      <c r="N1063" s="130"/>
      <c r="O1063" s="157"/>
      <c r="P1063" s="130"/>
      <c r="Q1063" s="130"/>
      <c r="R1063" s="130"/>
      <c r="S1063" s="136"/>
      <c r="T1063" s="137"/>
      <c r="U1063" s="136"/>
      <c r="V1063" s="130"/>
      <c r="W1063" s="130"/>
      <c r="X1063" s="137"/>
      <c r="Y1063" s="130"/>
      <c r="Z1063" s="130"/>
      <c r="AA1063" s="130"/>
      <c r="AB1063" s="130"/>
      <c r="AC1063" s="130" t="str">
        <f>IF(基本情報登録!$D$10="","",IF(基本情報登録!$D$10='登録データ（男）'!F1063,1,0))</f>
        <v/>
      </c>
      <c r="AD1063" s="130"/>
    </row>
    <row r="1064" spans="1:30" ht="13.5">
      <c r="A1064" s="189">
        <v>1062</v>
      </c>
      <c r="B1064" s="189" t="s">
        <v>2440</v>
      </c>
      <c r="C1064" s="189" t="s">
        <v>2441</v>
      </c>
      <c r="D1064" s="189" t="s">
        <v>721</v>
      </c>
      <c r="E1064" s="189">
        <v>47</v>
      </c>
      <c r="F1064" s="189" t="s">
        <v>20</v>
      </c>
      <c r="G1064" s="189" t="s">
        <v>350</v>
      </c>
      <c r="H1064" s="189" t="s">
        <v>2442</v>
      </c>
      <c r="I1064" s="189" t="s">
        <v>2201</v>
      </c>
      <c r="J1064" s="189" t="s">
        <v>2098</v>
      </c>
      <c r="K1064" s="189" t="s">
        <v>2004</v>
      </c>
      <c r="L1064" s="189" t="s">
        <v>2005</v>
      </c>
      <c r="M1064" s="130"/>
      <c r="N1064" s="130"/>
      <c r="O1064" s="157"/>
      <c r="P1064" s="130"/>
      <c r="Q1064" s="130"/>
      <c r="R1064" s="130"/>
      <c r="S1064" s="136"/>
      <c r="T1064" s="137"/>
      <c r="U1064" s="136"/>
      <c r="V1064" s="130"/>
      <c r="W1064" s="130"/>
      <c r="X1064" s="137"/>
      <c r="Y1064" s="130"/>
      <c r="Z1064" s="130"/>
      <c r="AA1064" s="130"/>
      <c r="AB1064" s="130"/>
      <c r="AC1064" s="130" t="str">
        <f>IF(基本情報登録!$D$10="","",IF(基本情報登録!$D$10='登録データ（男）'!F1064,1,0))</f>
        <v/>
      </c>
      <c r="AD1064" s="130"/>
    </row>
    <row r="1065" spans="1:30" ht="13.5">
      <c r="A1065" s="189">
        <v>1063</v>
      </c>
      <c r="B1065" s="189" t="s">
        <v>3810</v>
      </c>
      <c r="C1065" s="189" t="s">
        <v>3811</v>
      </c>
      <c r="D1065" s="189" t="s">
        <v>532</v>
      </c>
      <c r="E1065" s="189">
        <v>31</v>
      </c>
      <c r="F1065" s="189" t="s">
        <v>26</v>
      </c>
      <c r="G1065" s="189" t="s">
        <v>435</v>
      </c>
      <c r="H1065" s="189" t="s">
        <v>4225</v>
      </c>
      <c r="I1065" s="189" t="s">
        <v>2051</v>
      </c>
      <c r="J1065" s="189" t="s">
        <v>2107</v>
      </c>
      <c r="K1065" s="189" t="s">
        <v>2004</v>
      </c>
      <c r="L1065" s="189" t="s">
        <v>2005</v>
      </c>
      <c r="M1065" s="130"/>
      <c r="N1065" s="130"/>
      <c r="O1065" s="157"/>
      <c r="P1065" s="130"/>
      <c r="Q1065" s="130"/>
      <c r="R1065" s="130"/>
      <c r="S1065" s="136"/>
      <c r="T1065" s="137"/>
      <c r="U1065" s="136"/>
      <c r="V1065" s="130"/>
      <c r="W1065" s="130"/>
      <c r="X1065" s="137"/>
      <c r="Y1065" s="130"/>
      <c r="Z1065" s="130"/>
      <c r="AA1065" s="130"/>
      <c r="AB1065" s="130"/>
      <c r="AC1065" s="130" t="str">
        <f>IF(基本情報登録!$D$10="","",IF(基本情報登録!$D$10='登録データ（男）'!F1065,1,0))</f>
        <v/>
      </c>
      <c r="AD1065" s="130"/>
    </row>
    <row r="1066" spans="1:30" ht="13.5">
      <c r="A1066" s="189">
        <v>1064</v>
      </c>
      <c r="B1066" s="189" t="s">
        <v>3812</v>
      </c>
      <c r="C1066" s="189" t="s">
        <v>3813</v>
      </c>
      <c r="D1066" s="189" t="s">
        <v>465</v>
      </c>
      <c r="E1066" s="189">
        <v>34</v>
      </c>
      <c r="F1066" s="189" t="s">
        <v>26</v>
      </c>
      <c r="G1066" s="189" t="s">
        <v>435</v>
      </c>
      <c r="H1066" s="189" t="s">
        <v>4226</v>
      </c>
      <c r="I1066" s="189" t="s">
        <v>5411</v>
      </c>
      <c r="J1066" s="189" t="s">
        <v>2203</v>
      </c>
      <c r="K1066" s="189" t="s">
        <v>2004</v>
      </c>
      <c r="L1066" s="189" t="s">
        <v>2005</v>
      </c>
      <c r="M1066" s="130"/>
      <c r="N1066" s="130"/>
      <c r="O1066" s="157"/>
      <c r="P1066" s="130"/>
      <c r="Q1066" s="130"/>
      <c r="R1066" s="130"/>
      <c r="S1066" s="136"/>
      <c r="T1066" s="137"/>
      <c r="U1066" s="136"/>
      <c r="V1066" s="130"/>
      <c r="W1066" s="130"/>
      <c r="X1066" s="137"/>
      <c r="Y1066" s="130"/>
      <c r="Z1066" s="130"/>
      <c r="AA1066" s="130"/>
      <c r="AB1066" s="130"/>
      <c r="AC1066" s="130" t="str">
        <f>IF(基本情報登録!$D$10="","",IF(基本情報登録!$D$10='登録データ（男）'!F1066,1,0))</f>
        <v/>
      </c>
      <c r="AD1066" s="130"/>
    </row>
    <row r="1067" spans="1:30" ht="13.5">
      <c r="A1067" s="189">
        <v>1065</v>
      </c>
      <c r="B1067" s="189" t="s">
        <v>3814</v>
      </c>
      <c r="C1067" s="189" t="s">
        <v>3815</v>
      </c>
      <c r="D1067" s="189" t="s">
        <v>338</v>
      </c>
      <c r="E1067" s="189">
        <v>44</v>
      </c>
      <c r="F1067" s="189" t="s">
        <v>26</v>
      </c>
      <c r="G1067" s="189" t="s">
        <v>435</v>
      </c>
      <c r="H1067" s="189" t="s">
        <v>4227</v>
      </c>
      <c r="I1067" s="189" t="s">
        <v>5412</v>
      </c>
      <c r="J1067" s="189" t="s">
        <v>5413</v>
      </c>
      <c r="K1067" s="189" t="s">
        <v>2004</v>
      </c>
      <c r="L1067" s="189" t="s">
        <v>2005</v>
      </c>
      <c r="M1067" s="130"/>
      <c r="N1067" s="130"/>
      <c r="O1067" s="157"/>
      <c r="P1067" s="130"/>
      <c r="Q1067" s="130"/>
      <c r="R1067" s="130"/>
      <c r="S1067" s="136"/>
      <c r="T1067" s="137"/>
      <c r="U1067" s="136"/>
      <c r="V1067" s="130"/>
      <c r="W1067" s="130"/>
      <c r="X1067" s="137"/>
      <c r="Y1067" s="130"/>
      <c r="Z1067" s="130"/>
      <c r="AA1067" s="130"/>
      <c r="AB1067" s="130"/>
      <c r="AC1067" s="130" t="str">
        <f>IF(基本情報登録!$D$10="","",IF(基本情報登録!$D$10='登録データ（男）'!F1067,1,0))</f>
        <v/>
      </c>
      <c r="AD1067" s="130"/>
    </row>
    <row r="1068" spans="1:30" ht="13.5">
      <c r="A1068" s="189">
        <v>1066</v>
      </c>
      <c r="B1068" s="189" t="s">
        <v>3816</v>
      </c>
      <c r="C1068" s="189" t="s">
        <v>3817</v>
      </c>
      <c r="D1068" s="189" t="s">
        <v>700</v>
      </c>
      <c r="E1068" s="189">
        <v>11</v>
      </c>
      <c r="F1068" s="189" t="s">
        <v>26</v>
      </c>
      <c r="G1068" s="189" t="s">
        <v>435</v>
      </c>
      <c r="H1068" s="189" t="s">
        <v>2649</v>
      </c>
      <c r="I1068" s="189" t="s">
        <v>5414</v>
      </c>
      <c r="J1068" s="189" t="s">
        <v>2035</v>
      </c>
      <c r="K1068" s="189" t="s">
        <v>2004</v>
      </c>
      <c r="L1068" s="189" t="s">
        <v>2005</v>
      </c>
      <c r="M1068" s="130"/>
      <c r="N1068" s="130"/>
      <c r="O1068" s="157"/>
      <c r="P1068" s="130"/>
      <c r="Q1068" s="130"/>
      <c r="R1068" s="130"/>
      <c r="S1068" s="136"/>
      <c r="T1068" s="137"/>
      <c r="U1068" s="136"/>
      <c r="V1068" s="130"/>
      <c r="W1068" s="130"/>
      <c r="X1068" s="137"/>
      <c r="Y1068" s="130"/>
      <c r="Z1068" s="130"/>
      <c r="AA1068" s="130"/>
      <c r="AB1068" s="130"/>
      <c r="AC1068" s="130" t="str">
        <f>IF(基本情報登録!$D$10="","",IF(基本情報登録!$D$10='登録データ（男）'!F1068,1,0))</f>
        <v/>
      </c>
      <c r="AD1068" s="130"/>
    </row>
    <row r="1069" spans="1:30" ht="13.5">
      <c r="A1069" s="189">
        <v>1067</v>
      </c>
      <c r="B1069" s="189" t="s">
        <v>3818</v>
      </c>
      <c r="C1069" s="189" t="s">
        <v>3819</v>
      </c>
      <c r="D1069" s="189" t="s">
        <v>648</v>
      </c>
      <c r="E1069" s="189">
        <v>38</v>
      </c>
      <c r="F1069" s="189" t="s">
        <v>26</v>
      </c>
      <c r="G1069" s="189" t="s">
        <v>350</v>
      </c>
      <c r="H1069" s="189" t="s">
        <v>4228</v>
      </c>
      <c r="I1069" s="189" t="s">
        <v>2230</v>
      </c>
      <c r="J1069" s="189" t="s">
        <v>2055</v>
      </c>
      <c r="K1069" s="189" t="s">
        <v>2004</v>
      </c>
      <c r="L1069" s="189" t="s">
        <v>2005</v>
      </c>
      <c r="M1069" s="130"/>
      <c r="N1069" s="130"/>
      <c r="O1069" s="157"/>
      <c r="P1069" s="130"/>
      <c r="Q1069" s="130"/>
      <c r="R1069" s="130"/>
      <c r="S1069" s="136"/>
      <c r="T1069" s="137"/>
      <c r="U1069" s="136"/>
      <c r="V1069" s="130"/>
      <c r="W1069" s="130"/>
      <c r="X1069" s="137"/>
      <c r="Y1069" s="130"/>
      <c r="Z1069" s="130"/>
      <c r="AA1069" s="130"/>
      <c r="AB1069" s="130"/>
      <c r="AC1069" s="130" t="str">
        <f>IF(基本情報登録!$D$10="","",IF(基本情報登録!$D$10='登録データ（男）'!F1069,1,0))</f>
        <v/>
      </c>
      <c r="AD1069" s="130"/>
    </row>
    <row r="1070" spans="1:30" ht="13.5">
      <c r="A1070" s="189">
        <v>1068</v>
      </c>
      <c r="B1070" s="189" t="s">
        <v>3820</v>
      </c>
      <c r="C1070" s="189" t="s">
        <v>3821</v>
      </c>
      <c r="D1070" s="189" t="s">
        <v>669</v>
      </c>
      <c r="E1070" s="189">
        <v>13</v>
      </c>
      <c r="F1070" s="189" t="s">
        <v>26</v>
      </c>
      <c r="G1070" s="189" t="s">
        <v>350</v>
      </c>
      <c r="H1070" s="189" t="s">
        <v>4229</v>
      </c>
      <c r="I1070" s="189" t="s">
        <v>2051</v>
      </c>
      <c r="J1070" s="189" t="s">
        <v>2030</v>
      </c>
      <c r="K1070" s="189" t="s">
        <v>2004</v>
      </c>
      <c r="L1070" s="189" t="s">
        <v>2005</v>
      </c>
      <c r="M1070" s="130"/>
      <c r="N1070" s="130"/>
      <c r="O1070" s="157"/>
      <c r="P1070" s="130"/>
      <c r="Q1070" s="130"/>
      <c r="R1070" s="130"/>
      <c r="S1070" s="136"/>
      <c r="T1070" s="137"/>
      <c r="U1070" s="136"/>
      <c r="V1070" s="130"/>
      <c r="W1070" s="130"/>
      <c r="X1070" s="137"/>
      <c r="Y1070" s="130"/>
      <c r="Z1070" s="130"/>
      <c r="AA1070" s="130"/>
      <c r="AB1070" s="130"/>
      <c r="AC1070" s="130" t="str">
        <f>IF(基本情報登録!$D$10="","",IF(基本情報登録!$D$10='登録データ（男）'!F1070,1,0))</f>
        <v/>
      </c>
      <c r="AD1070" s="130"/>
    </row>
    <row r="1071" spans="1:30" ht="13.5">
      <c r="A1071" s="189">
        <v>1069</v>
      </c>
      <c r="B1071" s="189" t="s">
        <v>3822</v>
      </c>
      <c r="C1071" s="189" t="s">
        <v>3823</v>
      </c>
      <c r="D1071" s="189" t="s">
        <v>334</v>
      </c>
      <c r="E1071" s="189">
        <v>40</v>
      </c>
      <c r="F1071" s="189" t="s">
        <v>26</v>
      </c>
      <c r="G1071" s="189" t="s">
        <v>435</v>
      </c>
      <c r="H1071" s="189" t="s">
        <v>4120</v>
      </c>
      <c r="I1071" s="189" t="s">
        <v>2053</v>
      </c>
      <c r="J1071" s="189" t="s">
        <v>2225</v>
      </c>
      <c r="K1071" s="189" t="s">
        <v>2004</v>
      </c>
      <c r="L1071" s="189" t="s">
        <v>2005</v>
      </c>
      <c r="M1071" s="130"/>
      <c r="N1071" s="130"/>
      <c r="O1071" s="157"/>
      <c r="P1071" s="130"/>
      <c r="Q1071" s="130"/>
      <c r="R1071" s="130"/>
      <c r="S1071" s="136"/>
      <c r="T1071" s="137"/>
      <c r="U1071" s="136"/>
      <c r="V1071" s="130"/>
      <c r="W1071" s="130"/>
      <c r="X1071" s="137"/>
      <c r="Y1071" s="130"/>
      <c r="Z1071" s="130"/>
      <c r="AA1071" s="130"/>
      <c r="AB1071" s="130"/>
      <c r="AC1071" s="130" t="str">
        <f>IF(基本情報登録!$D$10="","",IF(基本情報登録!$D$10='登録データ（男）'!F1071,1,0))</f>
        <v/>
      </c>
      <c r="AD1071" s="130"/>
    </row>
    <row r="1072" spans="1:30" ht="13.5">
      <c r="A1072" s="189">
        <v>1070</v>
      </c>
      <c r="B1072" s="189" t="s">
        <v>3824</v>
      </c>
      <c r="C1072" s="189" t="s">
        <v>3825</v>
      </c>
      <c r="D1072" s="189" t="s">
        <v>669</v>
      </c>
      <c r="E1072" s="189">
        <v>13</v>
      </c>
      <c r="F1072" s="189" t="s">
        <v>26</v>
      </c>
      <c r="G1072" s="189" t="s">
        <v>435</v>
      </c>
      <c r="H1072" s="189" t="s">
        <v>4230</v>
      </c>
      <c r="I1072" s="189" t="s">
        <v>2226</v>
      </c>
      <c r="J1072" s="189" t="s">
        <v>2062</v>
      </c>
      <c r="K1072" s="189" t="s">
        <v>2004</v>
      </c>
      <c r="L1072" s="189" t="s">
        <v>2005</v>
      </c>
      <c r="M1072" s="130"/>
      <c r="N1072" s="130"/>
      <c r="O1072" s="157"/>
      <c r="P1072" s="130"/>
      <c r="Q1072" s="130"/>
      <c r="R1072" s="130"/>
      <c r="S1072" s="136"/>
      <c r="T1072" s="137"/>
      <c r="U1072" s="136"/>
      <c r="V1072" s="130"/>
      <c r="W1072" s="130"/>
      <c r="X1072" s="137"/>
      <c r="Y1072" s="130"/>
      <c r="Z1072" s="130"/>
      <c r="AA1072" s="130"/>
      <c r="AB1072" s="130"/>
      <c r="AC1072" s="130" t="str">
        <f>IF(基本情報登録!$D$10="","",IF(基本情報登録!$D$10='登録データ（男）'!F1072,1,0))</f>
        <v/>
      </c>
      <c r="AD1072" s="130"/>
    </row>
    <row r="1073" spans="1:30" ht="13.5">
      <c r="A1073" s="189">
        <v>1071</v>
      </c>
      <c r="B1073" s="189" t="s">
        <v>1547</v>
      </c>
      <c r="C1073" s="189" t="s">
        <v>1548</v>
      </c>
      <c r="D1073" s="189" t="s">
        <v>334</v>
      </c>
      <c r="E1073" s="189">
        <v>40</v>
      </c>
      <c r="F1073" s="189" t="s">
        <v>26</v>
      </c>
      <c r="G1073" s="189" t="s">
        <v>343</v>
      </c>
      <c r="H1073" s="189" t="s">
        <v>1549</v>
      </c>
      <c r="I1073" s="189" t="s">
        <v>2331</v>
      </c>
      <c r="J1073" s="189" t="s">
        <v>5384</v>
      </c>
      <c r="K1073" s="189" t="s">
        <v>2004</v>
      </c>
      <c r="L1073" s="189" t="s">
        <v>2005</v>
      </c>
      <c r="M1073" s="130"/>
      <c r="N1073" s="130"/>
      <c r="O1073" s="157"/>
      <c r="P1073" s="130"/>
      <c r="Q1073" s="130"/>
      <c r="R1073" s="130"/>
      <c r="S1073" s="136"/>
      <c r="T1073" s="137"/>
      <c r="U1073" s="136"/>
      <c r="V1073" s="130"/>
      <c r="W1073" s="130"/>
      <c r="X1073" s="137"/>
      <c r="Y1073" s="130"/>
      <c r="Z1073" s="130"/>
      <c r="AA1073" s="130"/>
      <c r="AB1073" s="130"/>
      <c r="AC1073" s="130" t="str">
        <f>IF(基本情報登録!$D$10="","",IF(基本情報登録!$D$10='登録データ（男）'!F1073,1,0))</f>
        <v/>
      </c>
      <c r="AD1073" s="130"/>
    </row>
    <row r="1074" spans="1:30" ht="13.5">
      <c r="A1074" s="189">
        <v>1072</v>
      </c>
      <c r="B1074" s="189" t="s">
        <v>3826</v>
      </c>
      <c r="C1074" s="189" t="s">
        <v>3827</v>
      </c>
      <c r="D1074" s="189" t="s">
        <v>347</v>
      </c>
      <c r="E1074" s="189">
        <v>43</v>
      </c>
      <c r="F1074" s="189" t="s">
        <v>28</v>
      </c>
      <c r="G1074" s="189" t="s">
        <v>435</v>
      </c>
      <c r="H1074" s="189" t="s">
        <v>4231</v>
      </c>
      <c r="I1074" s="189" t="s">
        <v>5377</v>
      </c>
      <c r="J1074" s="189" t="s">
        <v>4889</v>
      </c>
      <c r="K1074" s="189" t="s">
        <v>2004</v>
      </c>
      <c r="L1074" s="189" t="s">
        <v>2005</v>
      </c>
      <c r="M1074" s="130"/>
      <c r="N1074" s="130"/>
      <c r="O1074" s="157"/>
      <c r="P1074" s="130"/>
      <c r="Q1074" s="130"/>
      <c r="R1074" s="130"/>
      <c r="S1074" s="136"/>
      <c r="T1074" s="137"/>
      <c r="U1074" s="136"/>
      <c r="V1074" s="130"/>
      <c r="W1074" s="130"/>
      <c r="X1074" s="137"/>
      <c r="Y1074" s="130"/>
      <c r="Z1074" s="130"/>
      <c r="AA1074" s="130"/>
      <c r="AB1074" s="130"/>
      <c r="AC1074" s="130" t="str">
        <f>IF(基本情報登録!$D$10="","",IF(基本情報登録!$D$10='登録データ（男）'!F1074,1,0))</f>
        <v/>
      </c>
      <c r="AD1074" s="130"/>
    </row>
    <row r="1075" spans="1:30" ht="13.5">
      <c r="A1075" s="189">
        <v>1073</v>
      </c>
      <c r="B1075" s="189" t="s">
        <v>3828</v>
      </c>
      <c r="C1075" s="189" t="s">
        <v>3829</v>
      </c>
      <c r="D1075" s="189" t="s">
        <v>347</v>
      </c>
      <c r="E1075" s="189">
        <v>43</v>
      </c>
      <c r="F1075" s="189" t="s">
        <v>28</v>
      </c>
      <c r="G1075" s="189" t="s">
        <v>435</v>
      </c>
      <c r="H1075" s="189" t="s">
        <v>4209</v>
      </c>
      <c r="I1075" s="189" t="s">
        <v>5415</v>
      </c>
      <c r="J1075" s="189" t="s">
        <v>5416</v>
      </c>
      <c r="K1075" s="189" t="s">
        <v>2004</v>
      </c>
      <c r="L1075" s="189" t="s">
        <v>2005</v>
      </c>
      <c r="M1075" s="130"/>
      <c r="N1075" s="130"/>
      <c r="O1075" s="157"/>
      <c r="P1075" s="130"/>
      <c r="Q1075" s="130"/>
      <c r="R1075" s="130"/>
      <c r="S1075" s="136"/>
      <c r="T1075" s="137"/>
      <c r="U1075" s="136"/>
      <c r="V1075" s="130"/>
      <c r="W1075" s="130"/>
      <c r="X1075" s="137"/>
      <c r="Y1075" s="130"/>
      <c r="Z1075" s="130"/>
      <c r="AA1075" s="130"/>
      <c r="AB1075" s="130"/>
      <c r="AC1075" s="130" t="str">
        <f>IF(基本情報登録!$D$10="","",IF(基本情報登録!$D$10='登録データ（男）'!F1075,1,0))</f>
        <v/>
      </c>
      <c r="AD1075" s="130"/>
    </row>
    <row r="1076" spans="1:30" ht="13.5">
      <c r="A1076" s="189">
        <v>1074</v>
      </c>
      <c r="B1076" s="189" t="s">
        <v>3830</v>
      </c>
      <c r="C1076" s="189" t="s">
        <v>3831</v>
      </c>
      <c r="D1076" s="189" t="s">
        <v>347</v>
      </c>
      <c r="E1076" s="189">
        <v>43</v>
      </c>
      <c r="F1076" s="189" t="s">
        <v>28</v>
      </c>
      <c r="G1076" s="189" t="s">
        <v>435</v>
      </c>
      <c r="H1076" s="189" t="s">
        <v>4232</v>
      </c>
      <c r="I1076" s="189" t="s">
        <v>2092</v>
      </c>
      <c r="J1076" s="189" t="s">
        <v>4914</v>
      </c>
      <c r="K1076" s="189" t="s">
        <v>2004</v>
      </c>
      <c r="L1076" s="189" t="s">
        <v>2005</v>
      </c>
      <c r="M1076" s="130"/>
      <c r="N1076" s="130"/>
      <c r="O1076" s="157"/>
      <c r="P1076" s="130"/>
      <c r="Q1076" s="130"/>
      <c r="R1076" s="130"/>
      <c r="S1076" s="136"/>
      <c r="T1076" s="137"/>
      <c r="U1076" s="136"/>
      <c r="V1076" s="130"/>
      <c r="W1076" s="130"/>
      <c r="X1076" s="137"/>
      <c r="Y1076" s="130"/>
      <c r="Z1076" s="130"/>
      <c r="AA1076" s="130"/>
      <c r="AB1076" s="130"/>
      <c r="AC1076" s="130" t="str">
        <f>IF(基本情報登録!$D$10="","",IF(基本情報登録!$D$10='登録データ（男）'!F1076,1,0))</f>
        <v/>
      </c>
      <c r="AD1076" s="130"/>
    </row>
    <row r="1077" spans="1:30" ht="13.5">
      <c r="A1077" s="189">
        <v>1075</v>
      </c>
      <c r="B1077" s="189" t="s">
        <v>3832</v>
      </c>
      <c r="C1077" s="189" t="s">
        <v>3833</v>
      </c>
      <c r="D1077" s="189" t="s">
        <v>347</v>
      </c>
      <c r="E1077" s="189">
        <v>43</v>
      </c>
      <c r="F1077" s="189" t="s">
        <v>28</v>
      </c>
      <c r="G1077" s="189" t="s">
        <v>435</v>
      </c>
      <c r="H1077" s="189" t="s">
        <v>4095</v>
      </c>
      <c r="I1077" s="189" t="s">
        <v>2909</v>
      </c>
      <c r="J1077" s="189" t="s">
        <v>5417</v>
      </c>
      <c r="K1077" s="189" t="s">
        <v>2004</v>
      </c>
      <c r="L1077" s="189" t="s">
        <v>2005</v>
      </c>
      <c r="M1077" s="130"/>
      <c r="N1077" s="130"/>
      <c r="O1077" s="157"/>
      <c r="P1077" s="130"/>
      <c r="Q1077" s="130"/>
      <c r="R1077" s="130"/>
      <c r="S1077" s="136"/>
      <c r="T1077" s="137"/>
      <c r="U1077" s="136"/>
      <c r="V1077" s="130"/>
      <c r="W1077" s="130"/>
      <c r="X1077" s="137"/>
      <c r="Y1077" s="130"/>
      <c r="Z1077" s="130"/>
      <c r="AA1077" s="130"/>
      <c r="AB1077" s="130"/>
      <c r="AC1077" s="130" t="str">
        <f>IF(基本情報登録!$D$10="","",IF(基本情報登録!$D$10='登録データ（男）'!F1077,1,0))</f>
        <v/>
      </c>
      <c r="AD1077" s="130"/>
    </row>
    <row r="1078" spans="1:30" ht="13.5">
      <c r="A1078" s="189">
        <v>1076</v>
      </c>
      <c r="B1078" s="189" t="s">
        <v>3834</v>
      </c>
      <c r="C1078" s="189" t="s">
        <v>3835</v>
      </c>
      <c r="D1078" s="189" t="s">
        <v>347</v>
      </c>
      <c r="E1078" s="189">
        <v>43</v>
      </c>
      <c r="F1078" s="189" t="s">
        <v>28</v>
      </c>
      <c r="G1078" s="189" t="s">
        <v>435</v>
      </c>
      <c r="H1078" s="189" t="s">
        <v>4233</v>
      </c>
      <c r="I1078" s="189" t="s">
        <v>5418</v>
      </c>
      <c r="J1078" s="189" t="s">
        <v>5419</v>
      </c>
      <c r="K1078" s="189" t="s">
        <v>2004</v>
      </c>
      <c r="L1078" s="189" t="s">
        <v>2005</v>
      </c>
      <c r="M1078" s="130"/>
      <c r="N1078" s="130"/>
      <c r="O1078" s="157"/>
      <c r="P1078" s="130"/>
      <c r="Q1078" s="130"/>
      <c r="R1078" s="130"/>
      <c r="S1078" s="136"/>
      <c r="T1078" s="137"/>
      <c r="U1078" s="136"/>
      <c r="V1078" s="130"/>
      <c r="W1078" s="130"/>
      <c r="X1078" s="137"/>
      <c r="Y1078" s="130"/>
      <c r="Z1078" s="130"/>
      <c r="AA1078" s="130"/>
      <c r="AB1078" s="130"/>
      <c r="AC1078" s="130" t="str">
        <f>IF(基本情報登録!$D$10="","",IF(基本情報登録!$D$10='登録データ（男）'!F1078,1,0))</f>
        <v/>
      </c>
      <c r="AD1078" s="130"/>
    </row>
    <row r="1079" spans="1:30" ht="13.5">
      <c r="A1079" s="189">
        <v>1077</v>
      </c>
      <c r="B1079" s="189" t="s">
        <v>3836</v>
      </c>
      <c r="C1079" s="189" t="s">
        <v>3837</v>
      </c>
      <c r="D1079" s="189" t="s">
        <v>347</v>
      </c>
      <c r="E1079" s="189">
        <v>43</v>
      </c>
      <c r="F1079" s="189" t="s">
        <v>28</v>
      </c>
      <c r="G1079" s="189" t="s">
        <v>435</v>
      </c>
      <c r="H1079" s="189" t="s">
        <v>4234</v>
      </c>
      <c r="I1079" s="189" t="s">
        <v>2184</v>
      </c>
      <c r="J1079" s="189" t="s">
        <v>5420</v>
      </c>
      <c r="K1079" s="189" t="s">
        <v>2004</v>
      </c>
      <c r="L1079" s="189" t="s">
        <v>2005</v>
      </c>
      <c r="M1079" s="130"/>
      <c r="N1079" s="130"/>
      <c r="O1079" s="157"/>
      <c r="P1079" s="130"/>
      <c r="Q1079" s="130"/>
      <c r="R1079" s="130"/>
      <c r="S1079" s="136"/>
      <c r="T1079" s="137"/>
      <c r="U1079" s="136"/>
      <c r="V1079" s="130"/>
      <c r="W1079" s="130"/>
      <c r="X1079" s="137"/>
      <c r="Y1079" s="130"/>
      <c r="Z1079" s="130"/>
      <c r="AA1079" s="130"/>
      <c r="AB1079" s="130"/>
      <c r="AC1079" s="130" t="str">
        <f>IF(基本情報登録!$D$10="","",IF(基本情報登録!$D$10='登録データ（男）'!F1079,1,0))</f>
        <v/>
      </c>
      <c r="AD1079" s="130"/>
    </row>
    <row r="1080" spans="1:30" ht="13.5">
      <c r="A1080" s="189">
        <v>1078</v>
      </c>
      <c r="B1080" s="189" t="s">
        <v>3838</v>
      </c>
      <c r="C1080" s="189" t="s">
        <v>3839</v>
      </c>
      <c r="D1080" s="189" t="s">
        <v>347</v>
      </c>
      <c r="E1080" s="189">
        <v>43</v>
      </c>
      <c r="F1080" s="189" t="s">
        <v>28</v>
      </c>
      <c r="G1080" s="189" t="s">
        <v>435</v>
      </c>
      <c r="H1080" s="189" t="s">
        <v>4235</v>
      </c>
      <c r="I1080" s="189" t="s">
        <v>2315</v>
      </c>
      <c r="J1080" s="189" t="s">
        <v>2206</v>
      </c>
      <c r="K1080" s="189" t="s">
        <v>2004</v>
      </c>
      <c r="L1080" s="189" t="s">
        <v>2005</v>
      </c>
      <c r="M1080" s="130"/>
      <c r="N1080" s="130"/>
      <c r="O1080" s="157"/>
      <c r="P1080" s="130"/>
      <c r="Q1080" s="130"/>
      <c r="R1080" s="130"/>
      <c r="S1080" s="136"/>
      <c r="T1080" s="137"/>
      <c r="U1080" s="136"/>
      <c r="V1080" s="130"/>
      <c r="W1080" s="130"/>
      <c r="X1080" s="137"/>
      <c r="Y1080" s="130"/>
      <c r="Z1080" s="130"/>
      <c r="AA1080" s="130"/>
      <c r="AB1080" s="130"/>
      <c r="AC1080" s="130" t="str">
        <f>IF(基本情報登録!$D$10="","",IF(基本情報登録!$D$10='登録データ（男）'!F1080,1,0))</f>
        <v/>
      </c>
      <c r="AD1080" s="130"/>
    </row>
    <row r="1081" spans="1:30" ht="13.5">
      <c r="A1081" s="189">
        <v>1079</v>
      </c>
      <c r="B1081" s="189" t="s">
        <v>3840</v>
      </c>
      <c r="C1081" s="189" t="s">
        <v>3841</v>
      </c>
      <c r="D1081" s="189" t="s">
        <v>354</v>
      </c>
      <c r="E1081" s="189">
        <v>41</v>
      </c>
      <c r="F1081" s="189" t="s">
        <v>34</v>
      </c>
      <c r="G1081" s="189" t="s">
        <v>435</v>
      </c>
      <c r="H1081" s="189" t="s">
        <v>4149</v>
      </c>
      <c r="I1081" s="189" t="s">
        <v>5421</v>
      </c>
      <c r="J1081" s="189" t="s">
        <v>2662</v>
      </c>
      <c r="K1081" s="189" t="s">
        <v>2004</v>
      </c>
      <c r="L1081" s="189" t="s">
        <v>2005</v>
      </c>
      <c r="M1081" s="130"/>
      <c r="N1081" s="130"/>
      <c r="O1081" s="157"/>
      <c r="P1081" s="130"/>
      <c r="Q1081" s="130"/>
      <c r="R1081" s="130"/>
      <c r="S1081" s="136"/>
      <c r="T1081" s="137"/>
      <c r="U1081" s="136"/>
      <c r="V1081" s="130"/>
      <c r="W1081" s="130"/>
      <c r="X1081" s="137"/>
      <c r="Y1081" s="130"/>
      <c r="Z1081" s="130"/>
      <c r="AA1081" s="130"/>
      <c r="AB1081" s="130"/>
      <c r="AC1081" s="130" t="str">
        <f>IF(基本情報登録!$D$10="","",IF(基本情報登録!$D$10='登録データ（男）'!F1081,1,0))</f>
        <v/>
      </c>
      <c r="AD1081" s="130"/>
    </row>
    <row r="1082" spans="1:30" ht="13.5">
      <c r="A1082" s="189">
        <v>1080</v>
      </c>
      <c r="B1082" s="189" t="s">
        <v>3842</v>
      </c>
      <c r="C1082" s="189" t="s">
        <v>3843</v>
      </c>
      <c r="D1082" s="189" t="s">
        <v>354</v>
      </c>
      <c r="E1082" s="189">
        <v>41</v>
      </c>
      <c r="F1082" s="189" t="s">
        <v>48</v>
      </c>
      <c r="G1082" s="189" t="s">
        <v>435</v>
      </c>
      <c r="H1082" s="189" t="s">
        <v>4188</v>
      </c>
      <c r="I1082" s="189" t="s">
        <v>2022</v>
      </c>
      <c r="J1082" s="189" t="s">
        <v>2144</v>
      </c>
      <c r="K1082" s="189" t="s">
        <v>2004</v>
      </c>
      <c r="L1082" s="189" t="s">
        <v>2005</v>
      </c>
      <c r="M1082" s="130"/>
      <c r="N1082" s="130"/>
      <c r="O1082" s="157"/>
      <c r="P1082" s="130"/>
      <c r="Q1082" s="130"/>
      <c r="R1082" s="130"/>
      <c r="S1082" s="136"/>
      <c r="T1082" s="137"/>
      <c r="U1082" s="136"/>
      <c r="V1082" s="130"/>
      <c r="W1082" s="130"/>
      <c r="X1082" s="137"/>
      <c r="Y1082" s="130"/>
      <c r="Z1082" s="130"/>
      <c r="AA1082" s="130"/>
      <c r="AB1082" s="130"/>
      <c r="AC1082" s="130" t="str">
        <f>IF(基本情報登録!$D$10="","",IF(基本情報登録!$D$10='登録データ（男）'!F1082,1,0))</f>
        <v/>
      </c>
      <c r="AD1082" s="130"/>
    </row>
    <row r="1083" spans="1:30" ht="13.5">
      <c r="A1083" s="189">
        <v>1081</v>
      </c>
      <c r="B1083" s="189" t="s">
        <v>3844</v>
      </c>
      <c r="C1083" s="189" t="s">
        <v>3845</v>
      </c>
      <c r="D1083" s="189" t="s">
        <v>349</v>
      </c>
      <c r="E1083" s="189">
        <v>46</v>
      </c>
      <c r="F1083" s="189" t="s">
        <v>50</v>
      </c>
      <c r="G1083" s="189" t="s">
        <v>435</v>
      </c>
      <c r="H1083" s="189" t="s">
        <v>4236</v>
      </c>
      <c r="I1083" s="189" t="s">
        <v>5422</v>
      </c>
      <c r="J1083" s="189" t="s">
        <v>4317</v>
      </c>
      <c r="K1083" s="189" t="s">
        <v>2004</v>
      </c>
      <c r="L1083" s="189" t="s">
        <v>2005</v>
      </c>
      <c r="M1083" s="130"/>
      <c r="N1083" s="130"/>
      <c r="O1083" s="157"/>
      <c r="P1083" s="130"/>
      <c r="Q1083" s="130"/>
      <c r="R1083" s="130"/>
      <c r="S1083" s="136"/>
      <c r="T1083" s="137"/>
      <c r="U1083" s="136"/>
      <c r="V1083" s="130"/>
      <c r="W1083" s="130"/>
      <c r="X1083" s="137"/>
      <c r="Y1083" s="130"/>
      <c r="Z1083" s="130"/>
      <c r="AA1083" s="130"/>
      <c r="AB1083" s="130"/>
      <c r="AC1083" s="130" t="str">
        <f>IF(基本情報登録!$D$10="","",IF(基本情報登録!$D$10='登録データ（男）'!F1083,1,0))</f>
        <v/>
      </c>
      <c r="AD1083" s="130"/>
    </row>
    <row r="1084" spans="1:30" ht="13.5">
      <c r="A1084" s="189">
        <v>1082</v>
      </c>
      <c r="B1084" s="189" t="s">
        <v>3846</v>
      </c>
      <c r="C1084" s="189" t="s">
        <v>3847</v>
      </c>
      <c r="D1084" s="189" t="s">
        <v>338</v>
      </c>
      <c r="E1084" s="189">
        <v>44</v>
      </c>
      <c r="F1084" s="189" t="s">
        <v>103</v>
      </c>
      <c r="G1084" s="189" t="s">
        <v>435</v>
      </c>
      <c r="H1084" s="189" t="s">
        <v>4237</v>
      </c>
      <c r="I1084" s="189" t="s">
        <v>5423</v>
      </c>
      <c r="J1084" s="189" t="s">
        <v>5424</v>
      </c>
      <c r="K1084" s="189" t="s">
        <v>2004</v>
      </c>
      <c r="L1084" s="189" t="s">
        <v>2005</v>
      </c>
      <c r="M1084" s="130"/>
      <c r="N1084" s="130"/>
      <c r="O1084" s="157"/>
      <c r="P1084" s="130"/>
      <c r="Q1084" s="130"/>
      <c r="R1084" s="130"/>
      <c r="S1084" s="136"/>
      <c r="T1084" s="137"/>
      <c r="U1084" s="136"/>
      <c r="V1084" s="130"/>
      <c r="W1084" s="130"/>
      <c r="X1084" s="137"/>
      <c r="Y1084" s="130"/>
      <c r="Z1084" s="130"/>
      <c r="AA1084" s="130"/>
      <c r="AB1084" s="130"/>
      <c r="AC1084" s="130" t="str">
        <f>IF(基本情報登録!$D$10="","",IF(基本情報登録!$D$10='登録データ（男）'!F1084,1,0))</f>
        <v/>
      </c>
      <c r="AD1084" s="130"/>
    </row>
    <row r="1085" spans="1:30" ht="13.5">
      <c r="A1085" s="189">
        <v>1083</v>
      </c>
      <c r="B1085" s="189" t="s">
        <v>3848</v>
      </c>
      <c r="C1085" s="189" t="s">
        <v>3849</v>
      </c>
      <c r="D1085" s="189" t="s">
        <v>721</v>
      </c>
      <c r="E1085" s="189">
        <v>47</v>
      </c>
      <c r="F1085" s="189" t="s">
        <v>67</v>
      </c>
      <c r="G1085" s="189" t="s">
        <v>343</v>
      </c>
      <c r="H1085" s="189" t="s">
        <v>4238</v>
      </c>
      <c r="I1085" s="189" t="s">
        <v>2826</v>
      </c>
      <c r="J1085" s="189" t="s">
        <v>5425</v>
      </c>
      <c r="K1085" s="189" t="s">
        <v>2004</v>
      </c>
      <c r="L1085" s="189" t="s">
        <v>2005</v>
      </c>
      <c r="M1085" s="130"/>
      <c r="N1085" s="130"/>
      <c r="O1085" s="157"/>
      <c r="P1085" s="130"/>
      <c r="Q1085" s="130"/>
      <c r="R1085" s="130"/>
      <c r="S1085" s="136"/>
      <c r="T1085" s="137"/>
      <c r="U1085" s="136"/>
      <c r="V1085" s="130"/>
      <c r="W1085" s="130"/>
      <c r="X1085" s="137"/>
      <c r="Y1085" s="130"/>
      <c r="Z1085" s="130"/>
      <c r="AA1085" s="130"/>
      <c r="AB1085" s="130"/>
      <c r="AC1085" s="130" t="str">
        <f>IF(基本情報登録!$D$10="","",IF(基本情報登録!$D$10='登録データ（男）'!F1085,1,0))</f>
        <v/>
      </c>
      <c r="AD1085" s="130"/>
    </row>
    <row r="1086" spans="1:30" ht="13.5">
      <c r="A1086" s="189">
        <v>1084</v>
      </c>
      <c r="B1086" s="189" t="s">
        <v>3850</v>
      </c>
      <c r="C1086" s="189" t="s">
        <v>383</v>
      </c>
      <c r="D1086" s="189" t="s">
        <v>721</v>
      </c>
      <c r="E1086" s="189">
        <v>47</v>
      </c>
      <c r="F1086" s="189" t="s">
        <v>67</v>
      </c>
      <c r="G1086" s="189" t="s">
        <v>343</v>
      </c>
      <c r="H1086" s="189" t="s">
        <v>4239</v>
      </c>
      <c r="I1086" s="189" t="s">
        <v>2071</v>
      </c>
      <c r="J1086" s="189" t="s">
        <v>4306</v>
      </c>
      <c r="K1086" s="189" t="s">
        <v>2004</v>
      </c>
      <c r="L1086" s="189" t="s">
        <v>2005</v>
      </c>
      <c r="M1086" s="130"/>
      <c r="N1086" s="130"/>
      <c r="O1086" s="157"/>
      <c r="P1086" s="130"/>
      <c r="Q1086" s="130"/>
      <c r="R1086" s="130"/>
      <c r="S1086" s="136"/>
      <c r="T1086" s="137"/>
      <c r="U1086" s="136"/>
      <c r="V1086" s="130"/>
      <c r="W1086" s="130"/>
      <c r="X1086" s="137"/>
      <c r="Y1086" s="130"/>
      <c r="Z1086" s="130"/>
      <c r="AA1086" s="130"/>
      <c r="AB1086" s="130"/>
      <c r="AC1086" s="130" t="str">
        <f>IF(基本情報登録!$D$10="","",IF(基本情報登録!$D$10='登録データ（男）'!F1086,1,0))</f>
        <v/>
      </c>
      <c r="AD1086" s="130"/>
    </row>
    <row r="1087" spans="1:30" ht="13.5">
      <c r="A1087" s="189">
        <v>1085</v>
      </c>
      <c r="B1087" s="189" t="s">
        <v>3851</v>
      </c>
      <c r="C1087" s="189" t="s">
        <v>3852</v>
      </c>
      <c r="D1087" s="189" t="s">
        <v>721</v>
      </c>
      <c r="E1087" s="189">
        <v>47</v>
      </c>
      <c r="F1087" s="189" t="s">
        <v>67</v>
      </c>
      <c r="G1087" s="189" t="s">
        <v>335</v>
      </c>
      <c r="H1087" s="189" t="s">
        <v>703</v>
      </c>
      <c r="I1087" s="189" t="s">
        <v>5426</v>
      </c>
      <c r="J1087" s="189" t="s">
        <v>4299</v>
      </c>
      <c r="K1087" s="189" t="s">
        <v>2004</v>
      </c>
      <c r="L1087" s="189" t="s">
        <v>2005</v>
      </c>
      <c r="M1087" s="130"/>
      <c r="N1087" s="130"/>
      <c r="O1087" s="157"/>
      <c r="P1087" s="130"/>
      <c r="Q1087" s="130"/>
      <c r="R1087" s="130"/>
      <c r="S1087" s="136"/>
      <c r="T1087" s="137"/>
      <c r="U1087" s="136"/>
      <c r="V1087" s="130"/>
      <c r="W1087" s="130"/>
      <c r="X1087" s="137"/>
      <c r="Y1087" s="130"/>
      <c r="Z1087" s="130"/>
      <c r="AA1087" s="130"/>
      <c r="AB1087" s="130"/>
      <c r="AC1087" s="130" t="str">
        <f>IF(基本情報登録!$D$10="","",IF(基本情報登録!$D$10='登録データ（男）'!F1087,1,0))</f>
        <v/>
      </c>
      <c r="AD1087" s="130"/>
    </row>
    <row r="1088" spans="1:30" ht="13.5">
      <c r="A1088" s="189">
        <v>1086</v>
      </c>
      <c r="B1088" s="189" t="s">
        <v>3853</v>
      </c>
      <c r="C1088" s="189" t="s">
        <v>3854</v>
      </c>
      <c r="D1088" s="189" t="s">
        <v>721</v>
      </c>
      <c r="E1088" s="189">
        <v>47</v>
      </c>
      <c r="F1088" s="189" t="s">
        <v>67</v>
      </c>
      <c r="G1088" s="189" t="s">
        <v>350</v>
      </c>
      <c r="H1088" s="189" t="s">
        <v>2655</v>
      </c>
      <c r="I1088" s="189" t="s">
        <v>4470</v>
      </c>
      <c r="J1088" s="189" t="s">
        <v>4620</v>
      </c>
      <c r="K1088" s="189" t="s">
        <v>2004</v>
      </c>
      <c r="L1088" s="189" t="s">
        <v>2005</v>
      </c>
      <c r="M1088" s="130"/>
      <c r="N1088" s="130"/>
      <c r="O1088" s="157"/>
      <c r="P1088" s="130"/>
      <c r="Q1088" s="130"/>
      <c r="R1088" s="130"/>
      <c r="S1088" s="136"/>
      <c r="T1088" s="137"/>
      <c r="U1088" s="136"/>
      <c r="V1088" s="130"/>
      <c r="W1088" s="130"/>
      <c r="X1088" s="137"/>
      <c r="Y1088" s="130"/>
      <c r="Z1088" s="130"/>
      <c r="AA1088" s="130"/>
      <c r="AB1088" s="130"/>
      <c r="AC1088" s="130" t="str">
        <f>IF(基本情報登録!$D$10="","",IF(基本情報登録!$D$10='登録データ（男）'!F1088,1,0))</f>
        <v/>
      </c>
      <c r="AD1088" s="130"/>
    </row>
    <row r="1089" spans="1:30" ht="13.5">
      <c r="A1089" s="189">
        <v>1087</v>
      </c>
      <c r="B1089" s="189" t="s">
        <v>3855</v>
      </c>
      <c r="C1089" s="189" t="s">
        <v>3856</v>
      </c>
      <c r="D1089" s="189" t="s">
        <v>721</v>
      </c>
      <c r="E1089" s="189">
        <v>47</v>
      </c>
      <c r="F1089" s="189" t="s">
        <v>67</v>
      </c>
      <c r="G1089" s="189" t="s">
        <v>350</v>
      </c>
      <c r="H1089" s="189" t="s">
        <v>2287</v>
      </c>
      <c r="I1089" s="189" t="s">
        <v>5427</v>
      </c>
      <c r="J1089" s="189" t="s">
        <v>4306</v>
      </c>
      <c r="K1089" s="189" t="s">
        <v>2004</v>
      </c>
      <c r="L1089" s="189" t="s">
        <v>2005</v>
      </c>
      <c r="M1089" s="130"/>
      <c r="N1089" s="130"/>
      <c r="O1089" s="157"/>
      <c r="P1089" s="130"/>
      <c r="Q1089" s="130"/>
      <c r="R1089" s="130"/>
      <c r="S1089" s="136"/>
      <c r="T1089" s="137"/>
      <c r="U1089" s="136"/>
      <c r="V1089" s="130"/>
      <c r="W1089" s="130"/>
      <c r="X1089" s="137"/>
      <c r="Y1089" s="130"/>
      <c r="Z1089" s="130"/>
      <c r="AA1089" s="130"/>
      <c r="AB1089" s="130"/>
      <c r="AC1089" s="130" t="str">
        <f>IF(基本情報登録!$D$10="","",IF(基本情報登録!$D$10='登録データ（男）'!F1089,1,0))</f>
        <v/>
      </c>
      <c r="AD1089" s="130"/>
    </row>
    <row r="1090" spans="1:30" ht="13.5">
      <c r="A1090" s="189">
        <v>1088</v>
      </c>
      <c r="B1090" s="189" t="s">
        <v>3857</v>
      </c>
      <c r="C1090" s="189" t="s">
        <v>3858</v>
      </c>
      <c r="D1090" s="189" t="s">
        <v>349</v>
      </c>
      <c r="E1090" s="189">
        <v>46</v>
      </c>
      <c r="F1090" s="189" t="s">
        <v>9</v>
      </c>
      <c r="G1090" s="189" t="s">
        <v>435</v>
      </c>
      <c r="H1090" s="189" t="s">
        <v>4240</v>
      </c>
      <c r="I1090" s="189" t="s">
        <v>5428</v>
      </c>
      <c r="J1090" s="189" t="s">
        <v>4344</v>
      </c>
      <c r="K1090" s="189" t="s">
        <v>2004</v>
      </c>
      <c r="L1090" s="189" t="s">
        <v>2005</v>
      </c>
      <c r="M1090" s="130"/>
      <c r="N1090" s="130"/>
      <c r="O1090" s="157"/>
      <c r="P1090" s="130"/>
      <c r="Q1090" s="130"/>
      <c r="R1090" s="130"/>
      <c r="S1090" s="136"/>
      <c r="T1090" s="137"/>
      <c r="U1090" s="136"/>
      <c r="V1090" s="130"/>
      <c r="W1090" s="130"/>
      <c r="X1090" s="137"/>
      <c r="Y1090" s="130"/>
      <c r="Z1090" s="130"/>
      <c r="AA1090" s="130"/>
      <c r="AB1090" s="130"/>
      <c r="AC1090" s="130" t="str">
        <f>IF(基本情報登録!$D$10="","",IF(基本情報登録!$D$10='登録データ（男）'!F1090,1,0))</f>
        <v/>
      </c>
      <c r="AD1090" s="130"/>
    </row>
    <row r="1091" spans="1:30" ht="13.5">
      <c r="A1091" s="189">
        <v>1089</v>
      </c>
      <c r="B1091" s="189" t="s">
        <v>3859</v>
      </c>
      <c r="C1091" s="189" t="s">
        <v>3860</v>
      </c>
      <c r="D1091" s="189" t="s">
        <v>349</v>
      </c>
      <c r="E1091" s="189">
        <v>46</v>
      </c>
      <c r="F1091" s="189" t="s">
        <v>9</v>
      </c>
      <c r="G1091" s="189" t="s">
        <v>435</v>
      </c>
      <c r="H1091" s="189" t="s">
        <v>4175</v>
      </c>
      <c r="I1091" s="189" t="s">
        <v>5429</v>
      </c>
      <c r="J1091" s="189" t="s">
        <v>4997</v>
      </c>
      <c r="K1091" s="189" t="s">
        <v>2004</v>
      </c>
      <c r="L1091" s="189" t="s">
        <v>2005</v>
      </c>
      <c r="M1091" s="130"/>
      <c r="N1091" s="130"/>
      <c r="O1091" s="157"/>
      <c r="P1091" s="130"/>
      <c r="Q1091" s="130"/>
      <c r="R1091" s="130"/>
      <c r="S1091" s="136"/>
      <c r="T1091" s="137"/>
      <c r="U1091" s="136"/>
      <c r="V1091" s="130"/>
      <c r="W1091" s="130"/>
      <c r="X1091" s="137"/>
      <c r="Y1091" s="130"/>
      <c r="Z1091" s="130"/>
      <c r="AA1091" s="130"/>
      <c r="AB1091" s="130"/>
      <c r="AC1091" s="130" t="str">
        <f>IF(基本情報登録!$D$10="","",IF(基本情報登録!$D$10='登録データ（男）'!F1091,1,0))</f>
        <v/>
      </c>
      <c r="AD1091" s="130"/>
    </row>
    <row r="1092" spans="1:30" ht="13.5">
      <c r="A1092" s="189">
        <v>1090</v>
      </c>
      <c r="B1092" s="189" t="s">
        <v>3861</v>
      </c>
      <c r="C1092" s="189" t="s">
        <v>3862</v>
      </c>
      <c r="D1092" s="189" t="s">
        <v>349</v>
      </c>
      <c r="E1092" s="189">
        <v>46</v>
      </c>
      <c r="F1092" s="189" t="s">
        <v>9</v>
      </c>
      <c r="G1092" s="189" t="s">
        <v>435</v>
      </c>
      <c r="H1092" s="189" t="s">
        <v>4241</v>
      </c>
      <c r="I1092" s="189" t="s">
        <v>5430</v>
      </c>
      <c r="J1092" s="189" t="s">
        <v>4291</v>
      </c>
      <c r="K1092" s="189" t="s">
        <v>2004</v>
      </c>
      <c r="L1092" s="189" t="s">
        <v>2005</v>
      </c>
      <c r="M1092" s="130"/>
      <c r="N1092" s="130"/>
      <c r="O1092" s="157"/>
      <c r="P1092" s="130"/>
      <c r="Q1092" s="130"/>
      <c r="R1092" s="130"/>
      <c r="S1092" s="136"/>
      <c r="T1092" s="137"/>
      <c r="U1092" s="136"/>
      <c r="V1092" s="130"/>
      <c r="W1092" s="130"/>
      <c r="X1092" s="137"/>
      <c r="Y1092" s="130"/>
      <c r="Z1092" s="130"/>
      <c r="AA1092" s="130"/>
      <c r="AB1092" s="130"/>
      <c r="AC1092" s="130" t="str">
        <f>IF(基本情報登録!$D$10="","",IF(基本情報登録!$D$10='登録データ（男）'!F1092,1,0))</f>
        <v/>
      </c>
      <c r="AD1092" s="130"/>
    </row>
    <row r="1093" spans="1:30" ht="13.5">
      <c r="A1093" s="189">
        <v>1091</v>
      </c>
      <c r="B1093" s="189" t="s">
        <v>2611</v>
      </c>
      <c r="C1093" s="189" t="s">
        <v>2612</v>
      </c>
      <c r="D1093" s="189" t="s">
        <v>349</v>
      </c>
      <c r="E1093" s="189">
        <v>46</v>
      </c>
      <c r="F1093" s="189" t="s">
        <v>9</v>
      </c>
      <c r="G1093" s="189" t="s">
        <v>350</v>
      </c>
      <c r="H1093" s="189" t="s">
        <v>2493</v>
      </c>
      <c r="I1093" s="189" t="s">
        <v>5431</v>
      </c>
      <c r="J1093" s="189" t="s">
        <v>5432</v>
      </c>
      <c r="K1093" s="189" t="s">
        <v>2004</v>
      </c>
      <c r="L1093" s="189" t="s">
        <v>2005</v>
      </c>
      <c r="M1093" s="130"/>
      <c r="N1093" s="130"/>
      <c r="O1093" s="157"/>
      <c r="P1093" s="130"/>
      <c r="Q1093" s="130"/>
      <c r="R1093" s="130"/>
      <c r="S1093" s="136"/>
      <c r="T1093" s="137"/>
      <c r="U1093" s="136"/>
      <c r="V1093" s="130"/>
      <c r="W1093" s="130"/>
      <c r="X1093" s="137"/>
      <c r="Y1093" s="130"/>
      <c r="Z1093" s="130"/>
      <c r="AA1093" s="130"/>
      <c r="AB1093" s="130"/>
      <c r="AC1093" s="130" t="str">
        <f>IF(基本情報登録!$D$10="","",IF(基本情報登録!$D$10='登録データ（男）'!F1093,1,0))</f>
        <v/>
      </c>
      <c r="AD1093" s="130"/>
    </row>
    <row r="1094" spans="1:30" ht="13.5">
      <c r="A1094" s="189">
        <v>1092</v>
      </c>
      <c r="B1094" s="189" t="s">
        <v>3863</v>
      </c>
      <c r="C1094" s="189" t="s">
        <v>3864</v>
      </c>
      <c r="D1094" s="189" t="s">
        <v>349</v>
      </c>
      <c r="E1094" s="189">
        <v>46</v>
      </c>
      <c r="F1094" s="189" t="s">
        <v>9</v>
      </c>
      <c r="G1094" s="189" t="s">
        <v>435</v>
      </c>
      <c r="H1094" s="189" t="s">
        <v>4242</v>
      </c>
      <c r="I1094" s="189" t="s">
        <v>5433</v>
      </c>
      <c r="J1094" s="189" t="s">
        <v>4464</v>
      </c>
      <c r="K1094" s="189" t="s">
        <v>2004</v>
      </c>
      <c r="L1094" s="189" t="s">
        <v>2005</v>
      </c>
      <c r="M1094" s="130"/>
      <c r="N1094" s="130"/>
      <c r="O1094" s="157"/>
      <c r="P1094" s="130"/>
      <c r="Q1094" s="130"/>
      <c r="R1094" s="130"/>
      <c r="S1094" s="136"/>
      <c r="T1094" s="137"/>
      <c r="U1094" s="136"/>
      <c r="V1094" s="130"/>
      <c r="W1094" s="130"/>
      <c r="X1094" s="137"/>
      <c r="Y1094" s="130"/>
      <c r="Z1094" s="130"/>
      <c r="AA1094" s="130"/>
      <c r="AB1094" s="130"/>
      <c r="AC1094" s="130" t="str">
        <f>IF(基本情報登録!$D$10="","",IF(基本情報登録!$D$10='登録データ（男）'!F1094,1,0))</f>
        <v/>
      </c>
      <c r="AD1094" s="130"/>
    </row>
    <row r="1095" spans="1:30" ht="13.5">
      <c r="A1095" s="189">
        <v>1093</v>
      </c>
      <c r="B1095" s="189" t="s">
        <v>3865</v>
      </c>
      <c r="C1095" s="189" t="s">
        <v>3866</v>
      </c>
      <c r="D1095" s="189" t="s">
        <v>374</v>
      </c>
      <c r="E1095" s="189">
        <v>45</v>
      </c>
      <c r="F1095" s="189" t="s">
        <v>63</v>
      </c>
      <c r="G1095" s="189" t="s">
        <v>435</v>
      </c>
      <c r="H1095" s="189" t="s">
        <v>4157</v>
      </c>
      <c r="I1095" s="189" t="s">
        <v>4316</v>
      </c>
      <c r="J1095" s="189" t="s">
        <v>4711</v>
      </c>
      <c r="K1095" s="189" t="s">
        <v>2004</v>
      </c>
      <c r="L1095" s="189" t="s">
        <v>2005</v>
      </c>
      <c r="M1095" s="130"/>
      <c r="N1095" s="130"/>
      <c r="O1095" s="157"/>
      <c r="P1095" s="130"/>
      <c r="Q1095" s="130"/>
      <c r="R1095" s="130"/>
      <c r="S1095" s="136"/>
      <c r="T1095" s="137"/>
      <c r="U1095" s="136"/>
      <c r="V1095" s="130"/>
      <c r="W1095" s="130"/>
      <c r="X1095" s="137"/>
      <c r="Y1095" s="130"/>
      <c r="Z1095" s="130"/>
      <c r="AA1095" s="130"/>
      <c r="AB1095" s="130"/>
      <c r="AC1095" s="130" t="str">
        <f>IF(基本情報登録!$D$10="","",IF(基本情報登録!$D$10='登録データ（男）'!F1095,1,0))</f>
        <v/>
      </c>
      <c r="AD1095" s="130"/>
    </row>
    <row r="1096" spans="1:30" ht="13.5">
      <c r="A1096" s="189">
        <v>1094</v>
      </c>
      <c r="B1096" s="189" t="s">
        <v>3867</v>
      </c>
      <c r="C1096" s="189" t="s">
        <v>3868</v>
      </c>
      <c r="D1096" s="189" t="s">
        <v>374</v>
      </c>
      <c r="E1096" s="189">
        <v>45</v>
      </c>
      <c r="F1096" s="189" t="s">
        <v>63</v>
      </c>
      <c r="G1096" s="189" t="s">
        <v>435</v>
      </c>
      <c r="H1096" s="189" t="s">
        <v>2625</v>
      </c>
      <c r="I1096" s="189" t="s">
        <v>5434</v>
      </c>
      <c r="J1096" s="189" t="s">
        <v>4768</v>
      </c>
      <c r="K1096" s="189" t="s">
        <v>2004</v>
      </c>
      <c r="L1096" s="189" t="s">
        <v>2005</v>
      </c>
      <c r="M1096" s="130"/>
      <c r="N1096" s="130"/>
      <c r="O1096" s="157"/>
      <c r="P1096" s="130"/>
      <c r="Q1096" s="130"/>
      <c r="R1096" s="130"/>
      <c r="S1096" s="136"/>
      <c r="T1096" s="137"/>
      <c r="U1096" s="136"/>
      <c r="V1096" s="130"/>
      <c r="W1096" s="130"/>
      <c r="X1096" s="137"/>
      <c r="Y1096" s="130"/>
      <c r="Z1096" s="130"/>
      <c r="AA1096" s="130"/>
      <c r="AB1096" s="130"/>
      <c r="AC1096" s="130" t="str">
        <f>IF(基本情報登録!$D$10="","",IF(基本情報登録!$D$10='登録データ（男）'!F1096,1,0))</f>
        <v/>
      </c>
      <c r="AD1096" s="130"/>
    </row>
    <row r="1097" spans="1:30" ht="13.5">
      <c r="A1097" s="189">
        <v>1095</v>
      </c>
      <c r="B1097" s="189" t="s">
        <v>372</v>
      </c>
      <c r="C1097" s="189" t="s">
        <v>373</v>
      </c>
      <c r="D1097" s="189" t="s">
        <v>374</v>
      </c>
      <c r="E1097" s="189">
        <v>45</v>
      </c>
      <c r="F1097" s="189" t="s">
        <v>63</v>
      </c>
      <c r="G1097" s="189" t="s">
        <v>386</v>
      </c>
      <c r="H1097" s="189" t="s">
        <v>375</v>
      </c>
      <c r="I1097" s="189" t="s">
        <v>5435</v>
      </c>
      <c r="J1097" s="189" t="s">
        <v>5327</v>
      </c>
      <c r="K1097" s="189" t="s">
        <v>2004</v>
      </c>
      <c r="L1097" s="189" t="s">
        <v>2005</v>
      </c>
      <c r="M1097" s="130"/>
      <c r="N1097" s="130"/>
      <c r="O1097" s="157"/>
      <c r="P1097" s="130"/>
      <c r="Q1097" s="130"/>
      <c r="R1097" s="130"/>
      <c r="S1097" s="136"/>
      <c r="T1097" s="137"/>
      <c r="U1097" s="136"/>
      <c r="V1097" s="130"/>
      <c r="W1097" s="130"/>
      <c r="X1097" s="137"/>
      <c r="Y1097" s="130"/>
      <c r="Z1097" s="130"/>
      <c r="AA1097" s="130"/>
      <c r="AB1097" s="130"/>
      <c r="AC1097" s="130" t="str">
        <f>IF(基本情報登録!$D$10="","",IF(基本情報登録!$D$10='登録データ（男）'!F1097,1,0))</f>
        <v/>
      </c>
      <c r="AD1097" s="130"/>
    </row>
    <row r="1098" spans="1:30" ht="13.5">
      <c r="A1098" s="189">
        <v>1096</v>
      </c>
      <c r="B1098" s="189" t="s">
        <v>3869</v>
      </c>
      <c r="C1098" s="189" t="s">
        <v>3870</v>
      </c>
      <c r="D1098" s="189" t="s">
        <v>349</v>
      </c>
      <c r="E1098" s="189">
        <v>46</v>
      </c>
      <c r="F1098" s="189" t="s">
        <v>38</v>
      </c>
      <c r="G1098" s="189" t="s">
        <v>435</v>
      </c>
      <c r="H1098" s="189" t="s">
        <v>4189</v>
      </c>
      <c r="I1098" s="189" t="s">
        <v>5436</v>
      </c>
      <c r="J1098" s="189" t="s">
        <v>5437</v>
      </c>
      <c r="K1098" s="189" t="s">
        <v>2004</v>
      </c>
      <c r="L1098" s="189" t="s">
        <v>2005</v>
      </c>
      <c r="M1098" s="130"/>
      <c r="N1098" s="130"/>
      <c r="O1098" s="157"/>
      <c r="P1098" s="130"/>
      <c r="Q1098" s="130"/>
      <c r="R1098" s="130"/>
      <c r="S1098" s="136"/>
      <c r="T1098" s="137"/>
      <c r="U1098" s="136"/>
      <c r="V1098" s="130"/>
      <c r="W1098" s="130"/>
      <c r="X1098" s="137"/>
      <c r="Y1098" s="130"/>
      <c r="Z1098" s="130"/>
      <c r="AA1098" s="130"/>
      <c r="AB1098" s="130"/>
      <c r="AC1098" s="130" t="str">
        <f>IF(基本情報登録!$D$10="","",IF(基本情報登録!$D$10='登録データ（男）'!F1098,1,0))</f>
        <v/>
      </c>
      <c r="AD1098" s="130"/>
    </row>
    <row r="1099" spans="1:30" ht="13.5">
      <c r="A1099" s="189">
        <v>1097</v>
      </c>
      <c r="B1099" s="189" t="s">
        <v>3871</v>
      </c>
      <c r="C1099" s="189" t="s">
        <v>3872</v>
      </c>
      <c r="D1099" s="189" t="s">
        <v>349</v>
      </c>
      <c r="E1099" s="189">
        <v>46</v>
      </c>
      <c r="F1099" s="189" t="s">
        <v>38</v>
      </c>
      <c r="G1099" s="189" t="s">
        <v>435</v>
      </c>
      <c r="H1099" s="189" t="s">
        <v>4243</v>
      </c>
      <c r="I1099" s="189" t="s">
        <v>5438</v>
      </c>
      <c r="J1099" s="189" t="s">
        <v>5184</v>
      </c>
      <c r="K1099" s="189" t="s">
        <v>2004</v>
      </c>
      <c r="L1099" s="189" t="s">
        <v>2005</v>
      </c>
      <c r="M1099" s="130"/>
      <c r="N1099" s="130"/>
      <c r="O1099" s="157"/>
      <c r="P1099" s="130"/>
      <c r="Q1099" s="130"/>
      <c r="R1099" s="130"/>
      <c r="S1099" s="136"/>
      <c r="T1099" s="137"/>
      <c r="U1099" s="136"/>
      <c r="V1099" s="130"/>
      <c r="W1099" s="130"/>
      <c r="X1099" s="137"/>
      <c r="Y1099" s="130"/>
      <c r="Z1099" s="130"/>
      <c r="AA1099" s="130"/>
      <c r="AB1099" s="130"/>
      <c r="AC1099" s="130" t="str">
        <f>IF(基本情報登録!$D$10="","",IF(基本情報登録!$D$10='登録データ（男）'!F1099,1,0))</f>
        <v/>
      </c>
      <c r="AD1099" s="130"/>
    </row>
    <row r="1100" spans="1:30" ht="13.5">
      <c r="A1100" s="189">
        <v>1098</v>
      </c>
      <c r="B1100" s="189" t="s">
        <v>3873</v>
      </c>
      <c r="C1100" s="189" t="s">
        <v>3874</v>
      </c>
      <c r="D1100" s="189" t="s">
        <v>349</v>
      </c>
      <c r="E1100" s="189">
        <v>46</v>
      </c>
      <c r="F1100" s="189" t="s">
        <v>38</v>
      </c>
      <c r="G1100" s="189" t="s">
        <v>435</v>
      </c>
      <c r="H1100" s="189" t="s">
        <v>4145</v>
      </c>
      <c r="I1100" s="189" t="s">
        <v>5439</v>
      </c>
      <c r="J1100" s="189" t="s">
        <v>4889</v>
      </c>
      <c r="K1100" s="189" t="s">
        <v>2004</v>
      </c>
      <c r="L1100" s="189" t="s">
        <v>2005</v>
      </c>
      <c r="M1100" s="130"/>
      <c r="N1100" s="130"/>
      <c r="O1100" s="157"/>
      <c r="P1100" s="130"/>
      <c r="Q1100" s="130"/>
      <c r="R1100" s="130"/>
      <c r="S1100" s="136"/>
      <c r="T1100" s="137"/>
      <c r="U1100" s="136"/>
      <c r="V1100" s="130"/>
      <c r="W1100" s="130"/>
      <c r="X1100" s="137"/>
      <c r="Y1100" s="130"/>
      <c r="Z1100" s="130"/>
      <c r="AA1100" s="130"/>
      <c r="AB1100" s="130"/>
      <c r="AC1100" s="130" t="str">
        <f>IF(基本情報登録!$D$10="","",IF(基本情報登録!$D$10='登録データ（男）'!F1100,1,0))</f>
        <v/>
      </c>
      <c r="AD1100" s="130"/>
    </row>
    <row r="1101" spans="1:30" ht="13.5">
      <c r="A1101" s="189">
        <v>1099</v>
      </c>
      <c r="B1101" s="189" t="s">
        <v>3875</v>
      </c>
      <c r="C1101" s="189" t="s">
        <v>3876</v>
      </c>
      <c r="D1101" s="189" t="s">
        <v>349</v>
      </c>
      <c r="E1101" s="189">
        <v>46</v>
      </c>
      <c r="F1101" s="189" t="s">
        <v>38</v>
      </c>
      <c r="G1101" s="189" t="s">
        <v>435</v>
      </c>
      <c r="H1101" s="189" t="s">
        <v>4142</v>
      </c>
      <c r="I1101" s="189" t="s">
        <v>5440</v>
      </c>
      <c r="J1101" s="189" t="s">
        <v>5441</v>
      </c>
      <c r="K1101" s="189" t="s">
        <v>2004</v>
      </c>
      <c r="L1101" s="189" t="s">
        <v>2005</v>
      </c>
      <c r="M1101" s="130"/>
      <c r="N1101" s="130"/>
      <c r="O1101" s="157"/>
      <c r="P1101" s="130"/>
      <c r="Q1101" s="130"/>
      <c r="R1101" s="130"/>
      <c r="S1101" s="136"/>
      <c r="T1101" s="137"/>
      <c r="U1101" s="136"/>
      <c r="V1101" s="130"/>
      <c r="W1101" s="130"/>
      <c r="X1101" s="137"/>
      <c r="Y1101" s="130"/>
      <c r="Z1101" s="130"/>
      <c r="AA1101" s="130"/>
      <c r="AB1101" s="130"/>
      <c r="AC1101" s="130" t="str">
        <f>IF(基本情報登録!$D$10="","",IF(基本情報登録!$D$10='登録データ（男）'!F1101,1,0))</f>
        <v/>
      </c>
      <c r="AD1101" s="130"/>
    </row>
    <row r="1102" spans="1:30" ht="13.5">
      <c r="A1102" s="189">
        <v>1100</v>
      </c>
      <c r="B1102" s="189" t="s">
        <v>3877</v>
      </c>
      <c r="C1102" s="189" t="s">
        <v>3878</v>
      </c>
      <c r="D1102" s="189" t="s">
        <v>349</v>
      </c>
      <c r="E1102" s="189">
        <v>46</v>
      </c>
      <c r="F1102" s="189" t="s">
        <v>59</v>
      </c>
      <c r="G1102" s="189" t="s">
        <v>435</v>
      </c>
      <c r="H1102" s="189" t="s">
        <v>4244</v>
      </c>
      <c r="I1102" s="189" t="s">
        <v>5442</v>
      </c>
      <c r="J1102" s="189" t="s">
        <v>4368</v>
      </c>
      <c r="K1102" s="189" t="s">
        <v>2004</v>
      </c>
      <c r="L1102" s="189" t="s">
        <v>2005</v>
      </c>
      <c r="M1102" s="130"/>
      <c r="N1102" s="130"/>
      <c r="O1102" s="157"/>
      <c r="P1102" s="130"/>
      <c r="Q1102" s="130"/>
      <c r="R1102" s="130"/>
      <c r="S1102" s="136"/>
      <c r="T1102" s="137"/>
      <c r="U1102" s="136"/>
      <c r="V1102" s="130"/>
      <c r="W1102" s="130"/>
      <c r="X1102" s="137"/>
      <c r="Y1102" s="130"/>
      <c r="Z1102" s="130"/>
      <c r="AA1102" s="130"/>
      <c r="AB1102" s="130"/>
      <c r="AC1102" s="130" t="str">
        <f>IF(基本情報登録!$D$10="","",IF(基本情報登録!$D$10='登録データ（男）'!F1102,1,0))</f>
        <v/>
      </c>
      <c r="AD1102" s="130"/>
    </row>
    <row r="1103" spans="1:30" ht="13.5">
      <c r="A1103" s="189">
        <v>1101</v>
      </c>
      <c r="B1103" s="189" t="s">
        <v>3879</v>
      </c>
      <c r="C1103" s="189" t="s">
        <v>3880</v>
      </c>
      <c r="D1103" s="189" t="s">
        <v>374</v>
      </c>
      <c r="E1103" s="189">
        <v>45</v>
      </c>
      <c r="F1103" s="189" t="s">
        <v>63</v>
      </c>
      <c r="G1103" s="189" t="s">
        <v>435</v>
      </c>
      <c r="H1103" s="189" t="s">
        <v>4245</v>
      </c>
      <c r="I1103" s="189" t="s">
        <v>5443</v>
      </c>
      <c r="J1103" s="189" t="s">
        <v>5444</v>
      </c>
      <c r="K1103" s="189" t="s">
        <v>2004</v>
      </c>
      <c r="L1103" s="189" t="s">
        <v>2005</v>
      </c>
      <c r="M1103" s="130"/>
      <c r="N1103" s="130"/>
      <c r="O1103" s="157"/>
      <c r="P1103" s="130"/>
      <c r="Q1103" s="130"/>
      <c r="R1103" s="130"/>
      <c r="S1103" s="136"/>
      <c r="T1103" s="137"/>
      <c r="U1103" s="136"/>
      <c r="V1103" s="130"/>
      <c r="W1103" s="130"/>
      <c r="X1103" s="137"/>
      <c r="Y1103" s="130"/>
      <c r="Z1103" s="130"/>
      <c r="AA1103" s="130"/>
      <c r="AB1103" s="130"/>
      <c r="AC1103" s="130" t="str">
        <f>IF(基本情報登録!$D$10="","",IF(基本情報登録!$D$10='登録データ（男）'!F1103,1,0))</f>
        <v/>
      </c>
      <c r="AD1103" s="130"/>
    </row>
    <row r="1104" spans="1:30" ht="13.5">
      <c r="A1104" s="189">
        <v>1102</v>
      </c>
      <c r="B1104" s="189" t="s">
        <v>3881</v>
      </c>
      <c r="C1104" s="189" t="s">
        <v>3882</v>
      </c>
      <c r="D1104" s="189" t="s">
        <v>374</v>
      </c>
      <c r="E1104" s="189">
        <v>45</v>
      </c>
      <c r="F1104" s="189" t="s">
        <v>63</v>
      </c>
      <c r="G1104" s="189" t="s">
        <v>435</v>
      </c>
      <c r="H1104" s="189" t="s">
        <v>4211</v>
      </c>
      <c r="I1104" s="189" t="s">
        <v>5445</v>
      </c>
      <c r="J1104" s="189" t="s">
        <v>4599</v>
      </c>
      <c r="K1104" s="189" t="s">
        <v>2004</v>
      </c>
      <c r="L1104" s="189" t="s">
        <v>2005</v>
      </c>
      <c r="M1104" s="130"/>
      <c r="N1104" s="130"/>
      <c r="O1104" s="157"/>
      <c r="P1104" s="130"/>
      <c r="Q1104" s="130"/>
      <c r="R1104" s="130"/>
      <c r="S1104" s="136"/>
      <c r="T1104" s="137"/>
      <c r="U1104" s="136"/>
      <c r="V1104" s="130"/>
      <c r="W1104" s="130"/>
      <c r="X1104" s="137"/>
      <c r="Y1104" s="130"/>
      <c r="Z1104" s="130"/>
      <c r="AA1104" s="130"/>
      <c r="AB1104" s="130"/>
      <c r="AC1104" s="130" t="str">
        <f>IF(基本情報登録!$D$10="","",IF(基本情報登録!$D$10='登録データ（男）'!F1104,1,0))</f>
        <v/>
      </c>
      <c r="AD1104" s="130"/>
    </row>
    <row r="1105" spans="1:30" ht="13.5">
      <c r="A1105" s="189">
        <v>1103</v>
      </c>
      <c r="B1105" s="189" t="s">
        <v>3883</v>
      </c>
      <c r="C1105" s="189" t="s">
        <v>3884</v>
      </c>
      <c r="D1105" s="189" t="s">
        <v>374</v>
      </c>
      <c r="E1105" s="189">
        <v>45</v>
      </c>
      <c r="F1105" s="189" t="s">
        <v>63</v>
      </c>
      <c r="G1105" s="189" t="s">
        <v>435</v>
      </c>
      <c r="H1105" s="189" t="s">
        <v>4246</v>
      </c>
      <c r="I1105" s="189" t="s">
        <v>5446</v>
      </c>
      <c r="J1105" s="189" t="s">
        <v>4414</v>
      </c>
      <c r="K1105" s="189" t="s">
        <v>2004</v>
      </c>
      <c r="L1105" s="189" t="s">
        <v>2005</v>
      </c>
      <c r="M1105" s="130"/>
      <c r="N1105" s="130"/>
      <c r="O1105" s="157"/>
      <c r="P1105" s="130"/>
      <c r="Q1105" s="130"/>
      <c r="R1105" s="130"/>
      <c r="S1105" s="136"/>
      <c r="T1105" s="137"/>
      <c r="U1105" s="136"/>
      <c r="V1105" s="130"/>
      <c r="W1105" s="130"/>
      <c r="X1105" s="137"/>
      <c r="Y1105" s="130"/>
      <c r="Z1105" s="130"/>
      <c r="AA1105" s="130"/>
      <c r="AB1105" s="130"/>
      <c r="AC1105" s="130" t="str">
        <f>IF(基本情報登録!$D$10="","",IF(基本情報登録!$D$10='登録データ（男）'!F1105,1,0))</f>
        <v/>
      </c>
      <c r="AD1105" s="130"/>
    </row>
    <row r="1106" spans="1:30" ht="13.5">
      <c r="A1106" s="189">
        <v>1104</v>
      </c>
      <c r="B1106" s="189" t="s">
        <v>3885</v>
      </c>
      <c r="C1106" s="189" t="s">
        <v>3886</v>
      </c>
      <c r="D1106" s="189" t="s">
        <v>374</v>
      </c>
      <c r="E1106" s="189">
        <v>45</v>
      </c>
      <c r="F1106" s="189" t="s">
        <v>63</v>
      </c>
      <c r="G1106" s="189" t="s">
        <v>435</v>
      </c>
      <c r="H1106" s="189" t="s">
        <v>4241</v>
      </c>
      <c r="I1106" s="189" t="s">
        <v>5447</v>
      </c>
      <c r="J1106" s="189" t="s">
        <v>4530</v>
      </c>
      <c r="K1106" s="189" t="s">
        <v>2004</v>
      </c>
      <c r="L1106" s="189" t="s">
        <v>2005</v>
      </c>
      <c r="M1106" s="130"/>
      <c r="N1106" s="130"/>
      <c r="O1106" s="157"/>
      <c r="P1106" s="130"/>
      <c r="Q1106" s="130"/>
      <c r="R1106" s="130"/>
      <c r="S1106" s="136"/>
      <c r="T1106" s="137"/>
      <c r="U1106" s="136"/>
      <c r="V1106" s="130"/>
      <c r="W1106" s="130"/>
      <c r="X1106" s="137"/>
      <c r="Y1106" s="130"/>
      <c r="Z1106" s="130"/>
      <c r="AA1106" s="130"/>
      <c r="AB1106" s="130"/>
      <c r="AC1106" s="130" t="str">
        <f>IF(基本情報登録!$D$10="","",IF(基本情報登録!$D$10='登録データ（男）'!F1106,1,0))</f>
        <v/>
      </c>
      <c r="AD1106" s="130"/>
    </row>
    <row r="1107" spans="1:30" ht="13.5">
      <c r="A1107" s="189">
        <v>1105</v>
      </c>
      <c r="B1107" s="189" t="s">
        <v>3887</v>
      </c>
      <c r="C1107" s="189" t="s">
        <v>3888</v>
      </c>
      <c r="D1107" s="189" t="s">
        <v>374</v>
      </c>
      <c r="E1107" s="189">
        <v>45</v>
      </c>
      <c r="F1107" s="189" t="s">
        <v>63</v>
      </c>
      <c r="G1107" s="189" t="s">
        <v>435</v>
      </c>
      <c r="H1107" s="189" t="s">
        <v>4247</v>
      </c>
      <c r="I1107" s="189" t="s">
        <v>5448</v>
      </c>
      <c r="J1107" s="189" t="s">
        <v>4711</v>
      </c>
      <c r="K1107" s="189" t="s">
        <v>2004</v>
      </c>
      <c r="L1107" s="189" t="s">
        <v>2005</v>
      </c>
      <c r="M1107" s="130"/>
      <c r="N1107" s="130"/>
      <c r="O1107" s="157"/>
      <c r="P1107" s="130"/>
      <c r="Q1107" s="130"/>
      <c r="R1107" s="130"/>
      <c r="S1107" s="136"/>
      <c r="T1107" s="137"/>
      <c r="U1107" s="136"/>
      <c r="V1107" s="130"/>
      <c r="W1107" s="130"/>
      <c r="X1107" s="137"/>
      <c r="Y1107" s="130"/>
      <c r="Z1107" s="130"/>
      <c r="AA1107" s="130"/>
      <c r="AB1107" s="130"/>
      <c r="AC1107" s="130" t="str">
        <f>IF(基本情報登録!$D$10="","",IF(基本情報登録!$D$10='登録データ（男）'!F1107,1,0))</f>
        <v/>
      </c>
      <c r="AD1107" s="130"/>
    </row>
    <row r="1108" spans="1:30" ht="13.5">
      <c r="A1108" s="189">
        <v>1106</v>
      </c>
      <c r="B1108" s="189" t="s">
        <v>3889</v>
      </c>
      <c r="C1108" s="189" t="s">
        <v>3890</v>
      </c>
      <c r="D1108" s="189" t="s">
        <v>669</v>
      </c>
      <c r="E1108" s="189">
        <v>13</v>
      </c>
      <c r="F1108" s="189" t="s">
        <v>26</v>
      </c>
      <c r="G1108" s="189" t="s">
        <v>435</v>
      </c>
      <c r="H1108" s="189" t="s">
        <v>4248</v>
      </c>
      <c r="I1108" s="189" t="s">
        <v>5449</v>
      </c>
      <c r="J1108" s="189" t="s">
        <v>4351</v>
      </c>
      <c r="K1108" s="189" t="s">
        <v>2004</v>
      </c>
      <c r="L1108" s="189" t="s">
        <v>2005</v>
      </c>
      <c r="M1108" s="130"/>
      <c r="N1108" s="130"/>
      <c r="O1108" s="157"/>
      <c r="P1108" s="130"/>
      <c r="Q1108" s="130"/>
      <c r="R1108" s="130"/>
      <c r="S1108" s="136"/>
      <c r="T1108" s="137"/>
      <c r="U1108" s="136"/>
      <c r="V1108" s="130"/>
      <c r="W1108" s="130"/>
      <c r="X1108" s="137"/>
      <c r="Y1108" s="130"/>
      <c r="Z1108" s="130"/>
      <c r="AA1108" s="130"/>
      <c r="AB1108" s="130"/>
      <c r="AC1108" s="130" t="str">
        <f>IF(基本情報登録!$D$10="","",IF(基本情報登録!$D$10='登録データ（男）'!F1108,1,0))</f>
        <v/>
      </c>
      <c r="AD1108" s="130"/>
    </row>
    <row r="1109" spans="1:30" ht="13.5">
      <c r="A1109" s="189">
        <v>1107</v>
      </c>
      <c r="B1109" s="189" t="s">
        <v>3891</v>
      </c>
      <c r="C1109" s="189" t="s">
        <v>3892</v>
      </c>
      <c r="D1109" s="189" t="s">
        <v>334</v>
      </c>
      <c r="E1109" s="189">
        <v>40</v>
      </c>
      <c r="F1109" s="189" t="s">
        <v>26</v>
      </c>
      <c r="G1109" s="189" t="s">
        <v>435</v>
      </c>
      <c r="H1109" s="189" t="s">
        <v>4249</v>
      </c>
      <c r="I1109" s="189" t="s">
        <v>5450</v>
      </c>
      <c r="J1109" s="189" t="s">
        <v>4606</v>
      </c>
      <c r="K1109" s="189" t="s">
        <v>2004</v>
      </c>
      <c r="L1109" s="189" t="s">
        <v>2005</v>
      </c>
      <c r="M1109" s="130"/>
      <c r="N1109" s="130"/>
      <c r="O1109" s="157"/>
      <c r="P1109" s="130"/>
      <c r="Q1109" s="130"/>
      <c r="R1109" s="130"/>
      <c r="S1109" s="136"/>
      <c r="T1109" s="137"/>
      <c r="U1109" s="136"/>
      <c r="V1109" s="130"/>
      <c r="W1109" s="130"/>
      <c r="X1109" s="137"/>
      <c r="Y1109" s="130"/>
      <c r="Z1109" s="130"/>
      <c r="AA1109" s="130"/>
      <c r="AB1109" s="130"/>
      <c r="AC1109" s="130" t="str">
        <f>IF(基本情報登録!$D$10="","",IF(基本情報登録!$D$10='登録データ（男）'!F1109,1,0))</f>
        <v/>
      </c>
      <c r="AD1109" s="130"/>
    </row>
    <row r="1110" spans="1:30" ht="13.5">
      <c r="A1110" s="189">
        <v>1108</v>
      </c>
      <c r="B1110" s="189" t="s">
        <v>3893</v>
      </c>
      <c r="C1110" s="189" t="s">
        <v>3894</v>
      </c>
      <c r="D1110" s="189" t="s">
        <v>334</v>
      </c>
      <c r="E1110" s="189">
        <v>40</v>
      </c>
      <c r="F1110" s="189" t="s">
        <v>26</v>
      </c>
      <c r="G1110" s="189" t="s">
        <v>435</v>
      </c>
      <c r="H1110" s="189" t="s">
        <v>4039</v>
      </c>
      <c r="I1110" s="189" t="s">
        <v>5451</v>
      </c>
      <c r="J1110" s="189" t="s">
        <v>4562</v>
      </c>
      <c r="K1110" s="189" t="s">
        <v>2004</v>
      </c>
      <c r="L1110" s="189" t="s">
        <v>2005</v>
      </c>
      <c r="M1110" s="130"/>
      <c r="N1110" s="130"/>
      <c r="O1110" s="157"/>
      <c r="P1110" s="130"/>
      <c r="Q1110" s="130"/>
      <c r="R1110" s="130"/>
      <c r="S1110" s="136"/>
      <c r="T1110" s="137"/>
      <c r="U1110" s="136"/>
      <c r="V1110" s="130"/>
      <c r="W1110" s="130"/>
      <c r="X1110" s="137"/>
      <c r="Y1110" s="130"/>
      <c r="Z1110" s="130"/>
      <c r="AA1110" s="130"/>
      <c r="AB1110" s="130"/>
      <c r="AC1110" s="130" t="str">
        <f>IF(基本情報登録!$D$10="","",IF(基本情報登録!$D$10='登録データ（男）'!F1110,1,0))</f>
        <v/>
      </c>
      <c r="AD1110" s="130"/>
    </row>
    <row r="1111" spans="1:30" ht="13.5">
      <c r="A1111" s="189">
        <v>1109</v>
      </c>
      <c r="B1111" s="189" t="s">
        <v>3895</v>
      </c>
      <c r="C1111" s="189" t="s">
        <v>3896</v>
      </c>
      <c r="D1111" s="189" t="s">
        <v>334</v>
      </c>
      <c r="E1111" s="189">
        <v>40</v>
      </c>
      <c r="F1111" s="189" t="s">
        <v>26</v>
      </c>
      <c r="G1111" s="189" t="s">
        <v>435</v>
      </c>
      <c r="H1111" s="189" t="s">
        <v>4250</v>
      </c>
      <c r="I1111" s="189" t="s">
        <v>5452</v>
      </c>
      <c r="J1111" s="189" t="s">
        <v>4880</v>
      </c>
      <c r="K1111" s="189" t="s">
        <v>2004</v>
      </c>
      <c r="L1111" s="189" t="s">
        <v>2005</v>
      </c>
      <c r="M1111" s="130"/>
      <c r="N1111" s="130"/>
      <c r="O1111" s="157"/>
      <c r="P1111" s="130"/>
      <c r="Q1111" s="130"/>
      <c r="R1111" s="130"/>
      <c r="S1111" s="136"/>
      <c r="T1111" s="137"/>
      <c r="U1111" s="136"/>
      <c r="V1111" s="130"/>
      <c r="W1111" s="130"/>
      <c r="X1111" s="137"/>
      <c r="Y1111" s="130"/>
      <c r="Z1111" s="130"/>
      <c r="AA1111" s="130"/>
      <c r="AB1111" s="130"/>
      <c r="AC1111" s="130" t="str">
        <f>IF(基本情報登録!$D$10="","",IF(基本情報登録!$D$10='登録データ（男）'!F1111,1,0))</f>
        <v/>
      </c>
      <c r="AD1111" s="130"/>
    </row>
    <row r="1112" spans="1:30" ht="13.5">
      <c r="A1112" s="189">
        <v>1110</v>
      </c>
      <c r="B1112" s="189" t="s">
        <v>3897</v>
      </c>
      <c r="C1112" s="189" t="s">
        <v>3898</v>
      </c>
      <c r="D1112" s="189" t="s">
        <v>334</v>
      </c>
      <c r="E1112" s="189">
        <v>40</v>
      </c>
      <c r="F1112" s="189" t="s">
        <v>26</v>
      </c>
      <c r="G1112" s="189" t="s">
        <v>435</v>
      </c>
      <c r="H1112" s="189" t="s">
        <v>4251</v>
      </c>
      <c r="I1112" s="189" t="s">
        <v>5453</v>
      </c>
      <c r="J1112" s="189" t="s">
        <v>4707</v>
      </c>
      <c r="K1112" s="189" t="s">
        <v>2004</v>
      </c>
      <c r="L1112" s="189" t="s">
        <v>2005</v>
      </c>
      <c r="M1112" s="130"/>
      <c r="N1112" s="130"/>
      <c r="O1112" s="157"/>
      <c r="P1112" s="130"/>
      <c r="Q1112" s="130"/>
      <c r="R1112" s="130"/>
      <c r="S1112" s="136"/>
      <c r="T1112" s="137"/>
      <c r="U1112" s="136"/>
      <c r="V1112" s="130"/>
      <c r="W1112" s="130"/>
      <c r="X1112" s="137"/>
      <c r="Y1112" s="130"/>
      <c r="Z1112" s="130"/>
      <c r="AA1112" s="130"/>
      <c r="AB1112" s="130"/>
      <c r="AC1112" s="130" t="str">
        <f>IF(基本情報登録!$D$10="","",IF(基本情報登録!$D$10='登録データ（男）'!F1112,1,0))</f>
        <v/>
      </c>
      <c r="AD1112" s="130"/>
    </row>
    <row r="1113" spans="1:30" ht="13.5">
      <c r="A1113" s="189">
        <v>1111</v>
      </c>
      <c r="B1113" s="189" t="s">
        <v>3899</v>
      </c>
      <c r="C1113" s="189" t="s">
        <v>3900</v>
      </c>
      <c r="D1113" s="189" t="s">
        <v>334</v>
      </c>
      <c r="E1113" s="189">
        <v>40</v>
      </c>
      <c r="F1113" s="189" t="s">
        <v>26</v>
      </c>
      <c r="G1113" s="189" t="s">
        <v>435</v>
      </c>
      <c r="H1113" s="189" t="s">
        <v>4169</v>
      </c>
      <c r="I1113" s="189" t="s">
        <v>5454</v>
      </c>
      <c r="J1113" s="189" t="s">
        <v>4962</v>
      </c>
      <c r="K1113" s="189" t="s">
        <v>2004</v>
      </c>
      <c r="L1113" s="189" t="s">
        <v>2005</v>
      </c>
      <c r="M1113" s="130"/>
      <c r="N1113" s="130"/>
      <c r="O1113" s="157"/>
      <c r="P1113" s="130"/>
      <c r="Q1113" s="130"/>
      <c r="R1113" s="130"/>
      <c r="S1113" s="136"/>
      <c r="T1113" s="137"/>
      <c r="U1113" s="136"/>
      <c r="V1113" s="130"/>
      <c r="W1113" s="130"/>
      <c r="X1113" s="137"/>
      <c r="Y1113" s="130"/>
      <c r="Z1113" s="130"/>
      <c r="AA1113" s="130"/>
      <c r="AB1113" s="130"/>
      <c r="AC1113" s="130" t="str">
        <f>IF(基本情報登録!$D$10="","",IF(基本情報登録!$D$10='登録データ（男）'!F1113,1,0))</f>
        <v/>
      </c>
      <c r="AD1113" s="130"/>
    </row>
    <row r="1114" spans="1:30" ht="13.5">
      <c r="A1114" s="189">
        <v>1112</v>
      </c>
      <c r="B1114" s="189" t="s">
        <v>3901</v>
      </c>
      <c r="C1114" s="189" t="s">
        <v>3902</v>
      </c>
      <c r="D1114" s="189" t="s">
        <v>334</v>
      </c>
      <c r="E1114" s="189">
        <v>40</v>
      </c>
      <c r="F1114" s="189" t="s">
        <v>26</v>
      </c>
      <c r="G1114" s="189" t="s">
        <v>435</v>
      </c>
      <c r="H1114" s="189" t="s">
        <v>4068</v>
      </c>
      <c r="I1114" s="189" t="s">
        <v>5455</v>
      </c>
      <c r="J1114" s="189" t="s">
        <v>4480</v>
      </c>
      <c r="K1114" s="189" t="s">
        <v>2004</v>
      </c>
      <c r="L1114" s="189" t="s">
        <v>2005</v>
      </c>
      <c r="M1114" s="130"/>
      <c r="N1114" s="130"/>
      <c r="O1114" s="157"/>
      <c r="P1114" s="130"/>
      <c r="Q1114" s="130"/>
      <c r="R1114" s="130"/>
      <c r="S1114" s="136"/>
      <c r="T1114" s="137"/>
      <c r="U1114" s="136"/>
      <c r="V1114" s="130"/>
      <c r="W1114" s="130"/>
      <c r="X1114" s="137"/>
      <c r="Y1114" s="130"/>
      <c r="Z1114" s="130"/>
      <c r="AA1114" s="130"/>
      <c r="AB1114" s="130"/>
      <c r="AC1114" s="130" t="str">
        <f>IF(基本情報登録!$D$10="","",IF(基本情報登録!$D$10='登録データ（男）'!F1114,1,0))</f>
        <v/>
      </c>
      <c r="AD1114" s="130"/>
    </row>
    <row r="1115" spans="1:30" ht="13.5">
      <c r="A1115" s="189">
        <v>1113</v>
      </c>
      <c r="B1115" s="189" t="s">
        <v>3903</v>
      </c>
      <c r="C1115" s="189" t="s">
        <v>3904</v>
      </c>
      <c r="D1115" s="189" t="s">
        <v>374</v>
      </c>
      <c r="E1115" s="189">
        <v>45</v>
      </c>
      <c r="F1115" s="189" t="s">
        <v>540</v>
      </c>
      <c r="G1115" s="189" t="s">
        <v>435</v>
      </c>
      <c r="H1115" s="189" t="s">
        <v>4079</v>
      </c>
      <c r="I1115" s="189" t="s">
        <v>5456</v>
      </c>
      <c r="J1115" s="189" t="s">
        <v>5457</v>
      </c>
      <c r="K1115" s="189" t="s">
        <v>2004</v>
      </c>
      <c r="L1115" s="189" t="s">
        <v>2005</v>
      </c>
      <c r="M1115" s="130"/>
      <c r="N1115" s="130"/>
      <c r="O1115" s="157"/>
      <c r="P1115" s="130"/>
      <c r="Q1115" s="130"/>
      <c r="R1115" s="130"/>
      <c r="S1115" s="136"/>
      <c r="T1115" s="137"/>
      <c r="U1115" s="136"/>
      <c r="V1115" s="130"/>
      <c r="W1115" s="130"/>
      <c r="X1115" s="137"/>
      <c r="Y1115" s="130"/>
      <c r="Z1115" s="130"/>
      <c r="AA1115" s="130"/>
      <c r="AB1115" s="130"/>
      <c r="AC1115" s="130" t="str">
        <f>IF(基本情報登録!$D$10="","",IF(基本情報登録!$D$10='登録データ（男）'!F1115,1,0))</f>
        <v/>
      </c>
      <c r="AD1115" s="130"/>
    </row>
    <row r="1116" spans="1:30" ht="13.5">
      <c r="A1116" s="189">
        <v>1114</v>
      </c>
      <c r="B1116" s="189" t="s">
        <v>3905</v>
      </c>
      <c r="C1116" s="189" t="s">
        <v>3906</v>
      </c>
      <c r="D1116" s="189" t="s">
        <v>347</v>
      </c>
      <c r="E1116" s="189">
        <v>43</v>
      </c>
      <c r="F1116" s="189" t="s">
        <v>4007</v>
      </c>
      <c r="G1116" s="189" t="s">
        <v>435</v>
      </c>
      <c r="H1116" s="189" t="s">
        <v>4252</v>
      </c>
      <c r="I1116" s="189" t="s">
        <v>5458</v>
      </c>
      <c r="J1116" s="189" t="s">
        <v>4634</v>
      </c>
      <c r="K1116" s="189" t="s">
        <v>2004</v>
      </c>
      <c r="L1116" s="189" t="s">
        <v>2005</v>
      </c>
      <c r="M1116" s="130"/>
      <c r="N1116" s="130"/>
      <c r="O1116" s="157"/>
      <c r="P1116" s="130"/>
      <c r="Q1116" s="130"/>
      <c r="R1116" s="130"/>
      <c r="S1116" s="136"/>
      <c r="T1116" s="137"/>
      <c r="U1116" s="136"/>
      <c r="V1116" s="130"/>
      <c r="W1116" s="130"/>
      <c r="X1116" s="137"/>
      <c r="Y1116" s="130"/>
      <c r="Z1116" s="130"/>
      <c r="AA1116" s="130"/>
      <c r="AB1116" s="130"/>
      <c r="AC1116" s="130" t="str">
        <f>IF(基本情報登録!$D$10="","",IF(基本情報登録!$D$10='登録データ（男）'!F1116,1,0))</f>
        <v/>
      </c>
      <c r="AD1116" s="130"/>
    </row>
    <row r="1117" spans="1:30" ht="13.5">
      <c r="A1117" s="189">
        <v>1115</v>
      </c>
      <c r="B1117" s="189" t="s">
        <v>3907</v>
      </c>
      <c r="C1117" s="189" t="s">
        <v>3908</v>
      </c>
      <c r="D1117" s="189" t="s">
        <v>347</v>
      </c>
      <c r="E1117" s="189">
        <v>43</v>
      </c>
      <c r="F1117" s="189" t="s">
        <v>4007</v>
      </c>
      <c r="G1117" s="189" t="s">
        <v>435</v>
      </c>
      <c r="H1117" s="189" t="s">
        <v>4253</v>
      </c>
      <c r="I1117" s="189" t="s">
        <v>5459</v>
      </c>
      <c r="J1117" s="189" t="s">
        <v>5460</v>
      </c>
      <c r="K1117" s="189" t="s">
        <v>2004</v>
      </c>
      <c r="L1117" s="189" t="s">
        <v>2005</v>
      </c>
      <c r="M1117" s="130"/>
      <c r="N1117" s="130"/>
      <c r="O1117" s="157"/>
      <c r="P1117" s="130"/>
      <c r="Q1117" s="130"/>
      <c r="R1117" s="130"/>
      <c r="S1117" s="136"/>
      <c r="T1117" s="137"/>
      <c r="U1117" s="136"/>
      <c r="V1117" s="130"/>
      <c r="W1117" s="130"/>
      <c r="X1117" s="137"/>
      <c r="Y1117" s="130"/>
      <c r="Z1117" s="130"/>
      <c r="AA1117" s="130"/>
      <c r="AB1117" s="130"/>
      <c r="AC1117" s="130" t="str">
        <f>IF(基本情報登録!$D$10="","",IF(基本情報登録!$D$10='登録データ（男）'!F1117,1,0))</f>
        <v/>
      </c>
      <c r="AD1117" s="130"/>
    </row>
    <row r="1118" spans="1:30" ht="13.5">
      <c r="A1118" s="189">
        <v>1116</v>
      </c>
      <c r="B1118" s="189" t="s">
        <v>3909</v>
      </c>
      <c r="C1118" s="189" t="s">
        <v>3910</v>
      </c>
      <c r="D1118" s="189" t="s">
        <v>347</v>
      </c>
      <c r="E1118" s="189">
        <v>43</v>
      </c>
      <c r="F1118" s="189" t="s">
        <v>4007</v>
      </c>
      <c r="G1118" s="189" t="s">
        <v>4161</v>
      </c>
      <c r="H1118" s="189" t="s">
        <v>4254</v>
      </c>
      <c r="I1118" s="189" t="s">
        <v>5461</v>
      </c>
      <c r="J1118" s="189" t="s">
        <v>4426</v>
      </c>
      <c r="K1118" s="189" t="s">
        <v>2004</v>
      </c>
      <c r="L1118" s="189" t="s">
        <v>2005</v>
      </c>
      <c r="M1118" s="130"/>
      <c r="N1118" s="130"/>
      <c r="O1118" s="157"/>
      <c r="P1118" s="130"/>
      <c r="Q1118" s="130"/>
      <c r="R1118" s="130"/>
      <c r="S1118" s="136"/>
      <c r="T1118" s="137"/>
      <c r="U1118" s="136"/>
      <c r="V1118" s="130"/>
      <c r="W1118" s="130"/>
      <c r="X1118" s="137"/>
      <c r="Y1118" s="130"/>
      <c r="Z1118" s="130"/>
      <c r="AA1118" s="130"/>
      <c r="AB1118" s="130"/>
      <c r="AC1118" s="130" t="str">
        <f>IF(基本情報登録!$D$10="","",IF(基本情報登録!$D$10='登録データ（男）'!F1118,1,0))</f>
        <v/>
      </c>
      <c r="AD1118" s="130"/>
    </row>
    <row r="1119" spans="1:30" ht="13.5">
      <c r="A1119" s="189">
        <v>1117</v>
      </c>
      <c r="B1119" s="189" t="s">
        <v>3911</v>
      </c>
      <c r="C1119" s="189" t="s">
        <v>3912</v>
      </c>
      <c r="D1119" s="189" t="s">
        <v>489</v>
      </c>
      <c r="E1119" s="189">
        <v>33</v>
      </c>
      <c r="F1119" s="189" t="s">
        <v>51</v>
      </c>
      <c r="G1119" s="189" t="s">
        <v>350</v>
      </c>
      <c r="H1119" s="189" t="s">
        <v>4255</v>
      </c>
      <c r="I1119" s="189" t="s">
        <v>5462</v>
      </c>
      <c r="J1119" s="189" t="s">
        <v>4299</v>
      </c>
      <c r="K1119" s="189" t="s">
        <v>2004</v>
      </c>
      <c r="L1119" s="189" t="s">
        <v>2005</v>
      </c>
      <c r="M1119" s="130"/>
      <c r="N1119" s="130"/>
      <c r="O1119" s="157"/>
      <c r="P1119" s="130"/>
      <c r="Q1119" s="130"/>
      <c r="R1119" s="130"/>
      <c r="S1119" s="136"/>
      <c r="T1119" s="137"/>
      <c r="U1119" s="136"/>
      <c r="V1119" s="130"/>
      <c r="W1119" s="130"/>
      <c r="X1119" s="137"/>
      <c r="Y1119" s="130"/>
      <c r="Z1119" s="130"/>
      <c r="AA1119" s="130"/>
      <c r="AB1119" s="130"/>
      <c r="AC1119" s="130" t="str">
        <f>IF(基本情報登録!$D$10="","",IF(基本情報登録!$D$10='登録データ（男）'!F1119,1,0))</f>
        <v/>
      </c>
      <c r="AD1119" s="130"/>
    </row>
    <row r="1120" spans="1:30" ht="13.5">
      <c r="A1120" s="189">
        <v>1118</v>
      </c>
      <c r="B1120" s="189" t="s">
        <v>3913</v>
      </c>
      <c r="C1120" s="189" t="s">
        <v>805</v>
      </c>
      <c r="D1120" s="189" t="s">
        <v>338</v>
      </c>
      <c r="E1120" s="189">
        <v>44</v>
      </c>
      <c r="F1120" s="189" t="s">
        <v>51</v>
      </c>
      <c r="G1120" s="189" t="s">
        <v>343</v>
      </c>
      <c r="H1120" s="189" t="s">
        <v>1200</v>
      </c>
      <c r="I1120" s="189" t="s">
        <v>5463</v>
      </c>
      <c r="J1120" s="189" t="s">
        <v>4306</v>
      </c>
      <c r="K1120" s="189" t="s">
        <v>2004</v>
      </c>
      <c r="L1120" s="189" t="s">
        <v>2005</v>
      </c>
      <c r="M1120" s="130"/>
      <c r="N1120" s="130"/>
      <c r="O1120" s="157"/>
      <c r="P1120" s="130"/>
      <c r="Q1120" s="130"/>
      <c r="R1120" s="130"/>
      <c r="S1120" s="136"/>
      <c r="T1120" s="137"/>
      <c r="U1120" s="136"/>
      <c r="V1120" s="130"/>
      <c r="W1120" s="130"/>
      <c r="X1120" s="137"/>
      <c r="Y1120" s="130"/>
      <c r="Z1120" s="130"/>
      <c r="AA1120" s="130"/>
      <c r="AB1120" s="130"/>
      <c r="AC1120" s="130" t="str">
        <f>IF(基本情報登録!$D$10="","",IF(基本情報登録!$D$10='登録データ（男）'!F1120,1,0))</f>
        <v/>
      </c>
      <c r="AD1120" s="130"/>
    </row>
    <row r="1121" spans="1:30" ht="13.5">
      <c r="A1121" s="189">
        <v>1119</v>
      </c>
      <c r="B1121" s="189" t="s">
        <v>3914</v>
      </c>
      <c r="C1121" s="189" t="s">
        <v>3915</v>
      </c>
      <c r="D1121" s="189" t="s">
        <v>336</v>
      </c>
      <c r="E1121" s="189">
        <v>42</v>
      </c>
      <c r="F1121" s="189" t="s">
        <v>17</v>
      </c>
      <c r="G1121" s="189" t="s">
        <v>435</v>
      </c>
      <c r="H1121" s="189" t="s">
        <v>4225</v>
      </c>
      <c r="I1121" s="189" t="s">
        <v>5464</v>
      </c>
      <c r="J1121" s="189" t="s">
        <v>4556</v>
      </c>
      <c r="K1121" s="189" t="s">
        <v>2004</v>
      </c>
      <c r="L1121" s="189" t="s">
        <v>2005</v>
      </c>
      <c r="M1121" s="130"/>
      <c r="N1121" s="130"/>
      <c r="O1121" s="157"/>
      <c r="P1121" s="130"/>
      <c r="Q1121" s="130"/>
      <c r="R1121" s="130"/>
      <c r="S1121" s="136"/>
      <c r="T1121" s="137"/>
      <c r="U1121" s="136"/>
      <c r="V1121" s="130"/>
      <c r="W1121" s="130"/>
      <c r="X1121" s="137"/>
      <c r="Y1121" s="130"/>
      <c r="Z1121" s="130"/>
      <c r="AA1121" s="130"/>
      <c r="AB1121" s="130"/>
      <c r="AC1121" s="130" t="str">
        <f>IF(基本情報登録!$D$10="","",IF(基本情報登録!$D$10='登録データ（男）'!F1121,1,0))</f>
        <v/>
      </c>
      <c r="AD1121" s="130"/>
    </row>
    <row r="1122" spans="1:30" ht="13.5">
      <c r="A1122" s="189">
        <v>1120</v>
      </c>
      <c r="B1122" s="189" t="s">
        <v>3916</v>
      </c>
      <c r="C1122" s="189" t="s">
        <v>3917</v>
      </c>
      <c r="D1122" s="189" t="s">
        <v>334</v>
      </c>
      <c r="E1122" s="189">
        <v>40</v>
      </c>
      <c r="F1122" s="189" t="s">
        <v>17</v>
      </c>
      <c r="G1122" s="189" t="s">
        <v>435</v>
      </c>
      <c r="H1122" s="189" t="s">
        <v>4256</v>
      </c>
      <c r="I1122" s="189" t="s">
        <v>5465</v>
      </c>
      <c r="J1122" s="189" t="s">
        <v>5002</v>
      </c>
      <c r="K1122" s="189" t="s">
        <v>2004</v>
      </c>
      <c r="L1122" s="189" t="s">
        <v>2005</v>
      </c>
      <c r="M1122" s="130"/>
      <c r="N1122" s="130"/>
      <c r="O1122" s="157"/>
      <c r="P1122" s="130"/>
      <c r="Q1122" s="130"/>
      <c r="R1122" s="130"/>
      <c r="S1122" s="136"/>
      <c r="T1122" s="137"/>
      <c r="U1122" s="136"/>
      <c r="V1122" s="130"/>
      <c r="W1122" s="130"/>
      <c r="X1122" s="137"/>
      <c r="Y1122" s="130"/>
      <c r="Z1122" s="130"/>
      <c r="AA1122" s="130"/>
      <c r="AB1122" s="130"/>
      <c r="AC1122" s="130" t="str">
        <f>IF(基本情報登録!$D$10="","",IF(基本情報登録!$D$10='登録データ（男）'!F1122,1,0))</f>
        <v/>
      </c>
      <c r="AD1122" s="130"/>
    </row>
    <row r="1123" spans="1:30" ht="13.5">
      <c r="A1123" s="189">
        <v>1121</v>
      </c>
      <c r="B1123" s="189" t="s">
        <v>3918</v>
      </c>
      <c r="C1123" s="189" t="s">
        <v>3919</v>
      </c>
      <c r="D1123" s="189" t="s">
        <v>721</v>
      </c>
      <c r="E1123" s="189">
        <v>47</v>
      </c>
      <c r="F1123" s="189" t="s">
        <v>17</v>
      </c>
      <c r="G1123" s="189" t="s">
        <v>435</v>
      </c>
      <c r="H1123" s="189" t="s">
        <v>4257</v>
      </c>
      <c r="I1123" s="189" t="s">
        <v>5466</v>
      </c>
      <c r="J1123" s="189" t="s">
        <v>4499</v>
      </c>
      <c r="K1123" s="189" t="s">
        <v>2004</v>
      </c>
      <c r="L1123" s="189" t="s">
        <v>2005</v>
      </c>
      <c r="M1123" s="130"/>
      <c r="N1123" s="130"/>
      <c r="O1123" s="157"/>
      <c r="P1123" s="130"/>
      <c r="Q1123" s="130"/>
      <c r="R1123" s="130"/>
      <c r="S1123" s="136"/>
      <c r="T1123" s="137"/>
      <c r="U1123" s="136"/>
      <c r="V1123" s="130"/>
      <c r="W1123" s="130"/>
      <c r="X1123" s="137"/>
      <c r="Y1123" s="130"/>
      <c r="Z1123" s="130"/>
      <c r="AA1123" s="130"/>
      <c r="AB1123" s="130"/>
      <c r="AC1123" s="130" t="str">
        <f>IF(基本情報登録!$D$10="","",IF(基本情報登録!$D$10='登録データ（男）'!F1123,1,0))</f>
        <v/>
      </c>
      <c r="AD1123" s="130"/>
    </row>
    <row r="1124" spans="1:30" ht="13.5">
      <c r="A1124" s="189">
        <v>1122</v>
      </c>
      <c r="B1124" s="189" t="s">
        <v>3920</v>
      </c>
      <c r="C1124" s="189" t="s">
        <v>3921</v>
      </c>
      <c r="D1124" s="189" t="s">
        <v>339</v>
      </c>
      <c r="E1124" s="189">
        <v>35</v>
      </c>
      <c r="F1124" s="189" t="s">
        <v>17</v>
      </c>
      <c r="G1124" s="189" t="s">
        <v>435</v>
      </c>
      <c r="H1124" s="189" t="s">
        <v>4091</v>
      </c>
      <c r="I1124" s="189" t="s">
        <v>5467</v>
      </c>
      <c r="J1124" s="189" t="s">
        <v>4474</v>
      </c>
      <c r="K1124" s="189" t="s">
        <v>2004</v>
      </c>
      <c r="L1124" s="189" t="s">
        <v>2005</v>
      </c>
      <c r="M1124" s="130"/>
      <c r="N1124" s="130"/>
      <c r="O1124" s="157"/>
      <c r="P1124" s="130"/>
      <c r="Q1124" s="130"/>
      <c r="R1124" s="130"/>
      <c r="S1124" s="136"/>
      <c r="T1124" s="137"/>
      <c r="U1124" s="136"/>
      <c r="V1124" s="130"/>
      <c r="W1124" s="130"/>
      <c r="X1124" s="137"/>
      <c r="Y1124" s="130"/>
      <c r="Z1124" s="130"/>
      <c r="AA1124" s="130"/>
      <c r="AB1124" s="130"/>
      <c r="AC1124" s="130" t="str">
        <f>IF(基本情報登録!$D$10="","",IF(基本情報登録!$D$10='登録データ（男）'!F1124,1,0))</f>
        <v/>
      </c>
      <c r="AD1124" s="130"/>
    </row>
    <row r="1125" spans="1:30" ht="13.5">
      <c r="A1125" s="189">
        <v>1123</v>
      </c>
      <c r="B1125" s="189" t="s">
        <v>3922</v>
      </c>
      <c r="C1125" s="189" t="s">
        <v>3923</v>
      </c>
      <c r="D1125" s="189" t="s">
        <v>4008</v>
      </c>
      <c r="E1125" s="189" t="s">
        <v>4009</v>
      </c>
      <c r="F1125" s="189" t="s">
        <v>17</v>
      </c>
      <c r="G1125" s="189" t="s">
        <v>435</v>
      </c>
      <c r="H1125" s="189" t="s">
        <v>4227</v>
      </c>
      <c r="I1125" s="189" t="s">
        <v>5468</v>
      </c>
      <c r="J1125" s="189" t="s">
        <v>4550</v>
      </c>
      <c r="K1125" s="189" t="s">
        <v>2004</v>
      </c>
      <c r="L1125" s="189" t="s">
        <v>2005</v>
      </c>
      <c r="M1125" s="130"/>
      <c r="N1125" s="130"/>
      <c r="O1125" s="157"/>
      <c r="P1125" s="130"/>
      <c r="Q1125" s="130"/>
      <c r="R1125" s="130"/>
      <c r="S1125" s="136"/>
      <c r="T1125" s="137"/>
      <c r="U1125" s="136"/>
      <c r="V1125" s="130"/>
      <c r="W1125" s="130"/>
      <c r="X1125" s="137"/>
      <c r="Y1125" s="130"/>
      <c r="Z1125" s="130"/>
      <c r="AA1125" s="130"/>
      <c r="AB1125" s="130"/>
      <c r="AC1125" s="130" t="str">
        <f>IF(基本情報登録!$D$10="","",IF(基本情報登録!$D$10='登録データ（男）'!F1125,1,0))</f>
        <v/>
      </c>
      <c r="AD1125" s="130"/>
    </row>
    <row r="1126" spans="1:30" ht="13.5">
      <c r="A1126" s="189">
        <v>1124</v>
      </c>
      <c r="B1126" s="189" t="s">
        <v>3924</v>
      </c>
      <c r="C1126" s="189" t="s">
        <v>3925</v>
      </c>
      <c r="D1126" s="189" t="s">
        <v>4010</v>
      </c>
      <c r="E1126" s="189">
        <v>20</v>
      </c>
      <c r="F1126" s="189" t="s">
        <v>17</v>
      </c>
      <c r="G1126" s="189" t="s">
        <v>435</v>
      </c>
      <c r="H1126" s="189" t="s">
        <v>4107</v>
      </c>
      <c r="I1126" s="189" t="s">
        <v>5469</v>
      </c>
      <c r="J1126" s="189" t="s">
        <v>4306</v>
      </c>
      <c r="K1126" s="189" t="s">
        <v>2004</v>
      </c>
      <c r="L1126" s="189" t="s">
        <v>2005</v>
      </c>
      <c r="M1126" s="130"/>
      <c r="N1126" s="130"/>
      <c r="O1126" s="157"/>
      <c r="P1126" s="130"/>
      <c r="Q1126" s="130"/>
      <c r="R1126" s="130"/>
      <c r="S1126" s="136"/>
      <c r="T1126" s="137"/>
      <c r="U1126" s="136"/>
      <c r="V1126" s="130"/>
      <c r="W1126" s="130"/>
      <c r="X1126" s="137"/>
      <c r="Y1126" s="130"/>
      <c r="Z1126" s="130"/>
      <c r="AA1126" s="130"/>
      <c r="AB1126" s="130"/>
      <c r="AC1126" s="130" t="str">
        <f>IF(基本情報登録!$D$10="","",IF(基本情報登録!$D$10='登録データ（男）'!F1126,1,0))</f>
        <v/>
      </c>
      <c r="AD1126" s="130"/>
    </row>
    <row r="1127" spans="1:30" ht="13.5">
      <c r="A1127" s="189">
        <v>1125</v>
      </c>
      <c r="B1127" s="189" t="s">
        <v>3926</v>
      </c>
      <c r="C1127" s="189" t="s">
        <v>3927</v>
      </c>
      <c r="D1127" s="189" t="s">
        <v>721</v>
      </c>
      <c r="E1127" s="189">
        <v>47</v>
      </c>
      <c r="F1127" s="189" t="s">
        <v>65</v>
      </c>
      <c r="G1127" s="189" t="s">
        <v>435</v>
      </c>
      <c r="H1127" s="189" t="s">
        <v>4071</v>
      </c>
      <c r="I1127" s="189" t="s">
        <v>5470</v>
      </c>
      <c r="J1127" s="189" t="s">
        <v>5471</v>
      </c>
      <c r="K1127" s="189" t="s">
        <v>2004</v>
      </c>
      <c r="L1127" s="189" t="s">
        <v>2005</v>
      </c>
      <c r="M1127" s="130"/>
      <c r="N1127" s="130"/>
      <c r="O1127" s="157"/>
      <c r="P1127" s="130"/>
      <c r="Q1127" s="130"/>
      <c r="R1127" s="130"/>
      <c r="S1127" s="136"/>
      <c r="T1127" s="137"/>
      <c r="U1127" s="136"/>
      <c r="V1127" s="130"/>
      <c r="W1127" s="130"/>
      <c r="X1127" s="137"/>
      <c r="Y1127" s="130"/>
      <c r="Z1127" s="130"/>
      <c r="AA1127" s="130"/>
      <c r="AB1127" s="130"/>
      <c r="AC1127" s="130" t="str">
        <f>IF(基本情報登録!$D$10="","",IF(基本情報登録!$D$10='登録データ（男）'!F1127,1,0))</f>
        <v/>
      </c>
      <c r="AD1127" s="130"/>
    </row>
    <row r="1128" spans="1:30" ht="13.5">
      <c r="A1128" s="189">
        <v>1126</v>
      </c>
      <c r="B1128" s="189" t="s">
        <v>3928</v>
      </c>
      <c r="C1128" s="189" t="s">
        <v>3929</v>
      </c>
      <c r="D1128" s="189" t="s">
        <v>349</v>
      </c>
      <c r="E1128" s="189">
        <v>46</v>
      </c>
      <c r="F1128" s="189" t="s">
        <v>11</v>
      </c>
      <c r="G1128" s="189" t="s">
        <v>435</v>
      </c>
      <c r="H1128" s="189" t="s">
        <v>4258</v>
      </c>
      <c r="I1128" s="189" t="s">
        <v>5472</v>
      </c>
      <c r="J1128" s="189" t="s">
        <v>4643</v>
      </c>
      <c r="K1128" s="189" t="s">
        <v>2004</v>
      </c>
      <c r="L1128" s="189" t="s">
        <v>2005</v>
      </c>
      <c r="M1128" s="130"/>
      <c r="N1128" s="130"/>
      <c r="O1128" s="157"/>
      <c r="P1128" s="130"/>
      <c r="Q1128" s="130"/>
      <c r="R1128" s="130"/>
      <c r="S1128" s="136"/>
      <c r="T1128" s="137"/>
      <c r="U1128" s="136"/>
      <c r="V1128" s="130"/>
      <c r="W1128" s="130"/>
      <c r="X1128" s="137"/>
      <c r="Y1128" s="130"/>
      <c r="Z1128" s="130"/>
      <c r="AA1128" s="130"/>
      <c r="AB1128" s="130"/>
      <c r="AC1128" s="130" t="str">
        <f>IF(基本情報登録!$D$10="","",IF(基本情報登録!$D$10='登録データ（男）'!F1128,1,0))</f>
        <v/>
      </c>
      <c r="AD1128" s="130"/>
    </row>
    <row r="1129" spans="1:30" ht="13.5">
      <c r="A1129" s="189">
        <v>1127</v>
      </c>
      <c r="B1129" s="189" t="s">
        <v>3930</v>
      </c>
      <c r="C1129" s="189" t="s">
        <v>3931</v>
      </c>
      <c r="D1129" s="189" t="s">
        <v>349</v>
      </c>
      <c r="E1129" s="189">
        <v>46</v>
      </c>
      <c r="F1129" s="189" t="s">
        <v>11</v>
      </c>
      <c r="G1129" s="189" t="s">
        <v>435</v>
      </c>
      <c r="H1129" s="189" t="s">
        <v>2469</v>
      </c>
      <c r="I1129" s="189" t="s">
        <v>5473</v>
      </c>
      <c r="J1129" s="189" t="s">
        <v>4426</v>
      </c>
      <c r="K1129" s="189" t="s">
        <v>2004</v>
      </c>
      <c r="L1129" s="189" t="s">
        <v>2005</v>
      </c>
      <c r="M1129" s="130"/>
      <c r="N1129" s="130"/>
      <c r="O1129" s="157"/>
      <c r="P1129" s="130"/>
      <c r="Q1129" s="130"/>
      <c r="R1129" s="130"/>
      <c r="S1129" s="136"/>
      <c r="T1129" s="137"/>
      <c r="U1129" s="136"/>
      <c r="V1129" s="130"/>
      <c r="W1129" s="130"/>
      <c r="X1129" s="137"/>
      <c r="Y1129" s="130"/>
      <c r="Z1129" s="130"/>
      <c r="AA1129" s="130"/>
      <c r="AB1129" s="130"/>
      <c r="AC1129" s="130" t="str">
        <f>IF(基本情報登録!$D$10="","",IF(基本情報登録!$D$10='登録データ（男）'!F1129,1,0))</f>
        <v/>
      </c>
      <c r="AD1129" s="130"/>
    </row>
    <row r="1130" spans="1:30" ht="13.5">
      <c r="A1130" s="189">
        <v>1128</v>
      </c>
      <c r="B1130" s="189" t="s">
        <v>3932</v>
      </c>
      <c r="C1130" s="189" t="s">
        <v>3933</v>
      </c>
      <c r="D1130" s="189" t="s">
        <v>349</v>
      </c>
      <c r="E1130" s="189">
        <v>46</v>
      </c>
      <c r="F1130" s="189" t="s">
        <v>11</v>
      </c>
      <c r="G1130" s="189" t="s">
        <v>435</v>
      </c>
      <c r="H1130" s="189" t="s">
        <v>4142</v>
      </c>
      <c r="I1130" s="189" t="s">
        <v>5474</v>
      </c>
      <c r="J1130" s="189" t="s">
        <v>5475</v>
      </c>
      <c r="K1130" s="189" t="s">
        <v>2004</v>
      </c>
      <c r="L1130" s="189" t="s">
        <v>2005</v>
      </c>
      <c r="M1130" s="130"/>
      <c r="N1130" s="130"/>
      <c r="O1130" s="157"/>
      <c r="P1130" s="130"/>
      <c r="Q1130" s="130"/>
      <c r="R1130" s="130"/>
      <c r="S1130" s="136"/>
      <c r="T1130" s="137"/>
      <c r="U1130" s="136"/>
      <c r="V1130" s="130"/>
      <c r="W1130" s="130"/>
      <c r="X1130" s="137"/>
      <c r="Y1130" s="130"/>
      <c r="Z1130" s="130"/>
      <c r="AA1130" s="130"/>
      <c r="AB1130" s="130"/>
      <c r="AC1130" s="130" t="str">
        <f>IF(基本情報登録!$D$10="","",IF(基本情報登録!$D$10='登録データ（男）'!F1130,1,0))</f>
        <v/>
      </c>
      <c r="AD1130" s="130"/>
    </row>
    <row r="1131" spans="1:30" ht="13.5">
      <c r="A1131" s="189">
        <v>1129</v>
      </c>
      <c r="B1131" s="189" t="s">
        <v>3934</v>
      </c>
      <c r="C1131" s="189" t="s">
        <v>3935</v>
      </c>
      <c r="D1131" s="189" t="s">
        <v>349</v>
      </c>
      <c r="E1131" s="189">
        <v>46</v>
      </c>
      <c r="F1131" s="189" t="s">
        <v>11</v>
      </c>
      <c r="G1131" s="189" t="s">
        <v>435</v>
      </c>
      <c r="H1131" s="189" t="s">
        <v>4259</v>
      </c>
      <c r="I1131" s="189" t="s">
        <v>5476</v>
      </c>
      <c r="J1131" s="189" t="s">
        <v>4306</v>
      </c>
      <c r="K1131" s="189" t="s">
        <v>2004</v>
      </c>
      <c r="L1131" s="189" t="s">
        <v>2005</v>
      </c>
      <c r="M1131" s="130"/>
      <c r="N1131" s="130"/>
      <c r="O1131" s="157"/>
      <c r="P1131" s="130"/>
      <c r="Q1131" s="130"/>
      <c r="R1131" s="130"/>
      <c r="S1131" s="136"/>
      <c r="T1131" s="137"/>
      <c r="U1131" s="136"/>
      <c r="V1131" s="130"/>
      <c r="W1131" s="130"/>
      <c r="X1131" s="137"/>
      <c r="Y1131" s="130"/>
      <c r="Z1131" s="130"/>
      <c r="AA1131" s="130"/>
      <c r="AB1131" s="130"/>
      <c r="AC1131" s="130" t="str">
        <f>IF(基本情報登録!$D$10="","",IF(基本情報登録!$D$10='登録データ（男）'!F1131,1,0))</f>
        <v/>
      </c>
      <c r="AD1131" s="130"/>
    </row>
    <row r="1132" spans="1:30" ht="13.5">
      <c r="A1132" s="189">
        <v>1130</v>
      </c>
      <c r="B1132" s="189" t="s">
        <v>3936</v>
      </c>
      <c r="C1132" s="189" t="s">
        <v>3937</v>
      </c>
      <c r="D1132" s="189" t="s">
        <v>336</v>
      </c>
      <c r="E1132" s="189">
        <v>42</v>
      </c>
      <c r="F1132" s="189" t="s">
        <v>42</v>
      </c>
      <c r="G1132" s="189" t="s">
        <v>435</v>
      </c>
      <c r="H1132" s="189" t="s">
        <v>4260</v>
      </c>
      <c r="I1132" s="189" t="s">
        <v>5477</v>
      </c>
      <c r="J1132" s="189" t="s">
        <v>2003</v>
      </c>
      <c r="K1132" s="189" t="s">
        <v>2004</v>
      </c>
      <c r="L1132" s="189" t="s">
        <v>2005</v>
      </c>
      <c r="M1132" s="130"/>
      <c r="N1132" s="130"/>
      <c r="O1132" s="157"/>
      <c r="P1132" s="130"/>
      <c r="Q1132" s="130"/>
      <c r="R1132" s="130"/>
      <c r="S1132" s="136"/>
      <c r="T1132" s="137"/>
      <c r="U1132" s="136"/>
      <c r="V1132" s="130"/>
      <c r="W1132" s="130"/>
      <c r="X1132" s="137"/>
      <c r="Y1132" s="130"/>
      <c r="Z1132" s="130"/>
      <c r="AA1132" s="130"/>
      <c r="AB1132" s="130"/>
      <c r="AC1132" s="130" t="str">
        <f>IF(基本情報登録!$D$10="","",IF(基本情報登録!$D$10='登録データ（男）'!F1132,1,0))</f>
        <v/>
      </c>
      <c r="AD1132" s="130"/>
    </row>
    <row r="1133" spans="1:30" ht="13.5">
      <c r="A1133" s="189">
        <v>1131</v>
      </c>
      <c r="B1133" s="189" t="s">
        <v>3938</v>
      </c>
      <c r="C1133" s="189" t="s">
        <v>3939</v>
      </c>
      <c r="D1133" s="189" t="s">
        <v>336</v>
      </c>
      <c r="E1133" s="189">
        <v>42</v>
      </c>
      <c r="F1133" s="189" t="s">
        <v>42</v>
      </c>
      <c r="G1133" s="189" t="s">
        <v>435</v>
      </c>
      <c r="H1133" s="189" t="s">
        <v>4169</v>
      </c>
      <c r="I1133" s="189" t="s">
        <v>5478</v>
      </c>
      <c r="J1133" s="189" t="s">
        <v>5479</v>
      </c>
      <c r="K1133" s="189" t="s">
        <v>2004</v>
      </c>
      <c r="L1133" s="189" t="s">
        <v>2005</v>
      </c>
      <c r="M1133" s="130"/>
      <c r="N1133" s="130"/>
      <c r="O1133" s="157"/>
      <c r="P1133" s="130"/>
      <c r="Q1133" s="130"/>
      <c r="R1133" s="130"/>
      <c r="S1133" s="136"/>
      <c r="T1133" s="137"/>
      <c r="U1133" s="136"/>
      <c r="V1133" s="130"/>
      <c r="W1133" s="130"/>
      <c r="X1133" s="137"/>
      <c r="Y1133" s="130"/>
      <c r="Z1133" s="130"/>
      <c r="AA1133" s="130"/>
      <c r="AB1133" s="130"/>
      <c r="AC1133" s="130" t="str">
        <f>IF(基本情報登録!$D$10="","",IF(基本情報登録!$D$10='登録データ（男）'!F1133,1,0))</f>
        <v/>
      </c>
      <c r="AD1133" s="130"/>
    </row>
    <row r="1134" spans="1:30" ht="13.5">
      <c r="A1134" s="189">
        <v>1132</v>
      </c>
      <c r="B1134" s="189" t="s">
        <v>3940</v>
      </c>
      <c r="C1134" s="189" t="s">
        <v>3941</v>
      </c>
      <c r="D1134" s="189" t="s">
        <v>336</v>
      </c>
      <c r="E1134" s="189">
        <v>42</v>
      </c>
      <c r="F1134" s="189" t="s">
        <v>42</v>
      </c>
      <c r="G1134" s="189" t="s">
        <v>435</v>
      </c>
      <c r="H1134" s="189" t="s">
        <v>4261</v>
      </c>
      <c r="I1134" s="189" t="s">
        <v>2644</v>
      </c>
      <c r="J1134" s="189" t="s">
        <v>2144</v>
      </c>
      <c r="K1134" s="189" t="s">
        <v>2004</v>
      </c>
      <c r="L1134" s="189" t="s">
        <v>2005</v>
      </c>
      <c r="M1134" s="130"/>
      <c r="N1134" s="130"/>
      <c r="O1134" s="157"/>
      <c r="P1134" s="130"/>
      <c r="Q1134" s="130"/>
      <c r="R1134" s="130"/>
      <c r="S1134" s="136"/>
      <c r="T1134" s="137"/>
      <c r="U1134" s="136"/>
      <c r="V1134" s="130"/>
      <c r="W1134" s="130"/>
      <c r="X1134" s="137"/>
      <c r="Y1134" s="130"/>
      <c r="Z1134" s="130"/>
      <c r="AA1134" s="130"/>
      <c r="AB1134" s="130"/>
      <c r="AC1134" s="130" t="str">
        <f>IF(基本情報登録!$D$10="","",IF(基本情報登録!$D$10='登録データ（男）'!F1134,1,0))</f>
        <v/>
      </c>
      <c r="AD1134" s="130"/>
    </row>
    <row r="1135" spans="1:30" ht="13.5">
      <c r="A1135" s="189">
        <v>1133</v>
      </c>
      <c r="B1135" s="189" t="s">
        <v>3942</v>
      </c>
      <c r="C1135" s="189" t="s">
        <v>3943</v>
      </c>
      <c r="D1135" s="189" t="s">
        <v>334</v>
      </c>
      <c r="E1135" s="189">
        <v>40</v>
      </c>
      <c r="F1135" s="189" t="s">
        <v>32</v>
      </c>
      <c r="G1135" s="189" t="s">
        <v>435</v>
      </c>
      <c r="H1135" s="189" t="s">
        <v>4262</v>
      </c>
      <c r="I1135" s="189" t="s">
        <v>5480</v>
      </c>
      <c r="J1135" s="189" t="s">
        <v>2063</v>
      </c>
      <c r="K1135" s="189" t="s">
        <v>2004</v>
      </c>
      <c r="L1135" s="189" t="s">
        <v>2005</v>
      </c>
      <c r="M1135" s="130"/>
      <c r="N1135" s="130"/>
      <c r="O1135" s="157"/>
      <c r="P1135" s="130"/>
      <c r="Q1135" s="130"/>
      <c r="R1135" s="130"/>
      <c r="S1135" s="136"/>
      <c r="T1135" s="137"/>
      <c r="U1135" s="136"/>
      <c r="V1135" s="130"/>
      <c r="W1135" s="130"/>
      <c r="X1135" s="137"/>
      <c r="Y1135" s="130"/>
      <c r="Z1135" s="130"/>
      <c r="AA1135" s="130"/>
      <c r="AB1135" s="130"/>
      <c r="AC1135" s="130" t="str">
        <f>IF(基本情報登録!$D$10="","",IF(基本情報登録!$D$10='登録データ（男）'!F1135,1,0))</f>
        <v/>
      </c>
      <c r="AD1135" s="130"/>
    </row>
    <row r="1136" spans="1:30" ht="13.5">
      <c r="A1136" s="189">
        <v>1134</v>
      </c>
      <c r="B1136" s="189" t="s">
        <v>3944</v>
      </c>
      <c r="C1136" s="189" t="s">
        <v>3945</v>
      </c>
      <c r="D1136" s="189" t="s">
        <v>336</v>
      </c>
      <c r="E1136" s="189">
        <v>42</v>
      </c>
      <c r="F1136" s="189" t="s">
        <v>32</v>
      </c>
      <c r="G1136" s="189" t="s">
        <v>435</v>
      </c>
      <c r="H1136" s="189" t="s">
        <v>4236</v>
      </c>
      <c r="I1136" s="189" t="s">
        <v>2034</v>
      </c>
      <c r="J1136" s="189" t="s">
        <v>2098</v>
      </c>
      <c r="K1136" s="189" t="s">
        <v>2004</v>
      </c>
      <c r="L1136" s="189" t="s">
        <v>2005</v>
      </c>
      <c r="M1136" s="130"/>
      <c r="N1136" s="130"/>
      <c r="O1136" s="157"/>
      <c r="P1136" s="130"/>
      <c r="Q1136" s="130"/>
      <c r="R1136" s="130"/>
      <c r="S1136" s="136"/>
      <c r="T1136" s="137"/>
      <c r="U1136" s="136"/>
      <c r="V1136" s="130"/>
      <c r="W1136" s="130"/>
      <c r="X1136" s="137"/>
      <c r="Y1136" s="130"/>
      <c r="Z1136" s="130"/>
      <c r="AA1136" s="130"/>
      <c r="AB1136" s="130"/>
      <c r="AC1136" s="130" t="str">
        <f>IF(基本情報登録!$D$10="","",IF(基本情報登録!$D$10='登録データ（男）'!F1136,1,0))</f>
        <v/>
      </c>
      <c r="AD1136" s="130"/>
    </row>
    <row r="1137" spans="1:30" ht="13.5">
      <c r="A1137" s="189">
        <v>1135</v>
      </c>
      <c r="B1137" s="189" t="s">
        <v>3946</v>
      </c>
      <c r="C1137" s="189" t="s">
        <v>3947</v>
      </c>
      <c r="D1137" s="189" t="s">
        <v>334</v>
      </c>
      <c r="E1137" s="189">
        <v>40</v>
      </c>
      <c r="F1137" s="189" t="s">
        <v>32</v>
      </c>
      <c r="G1137" s="189" t="s">
        <v>435</v>
      </c>
      <c r="H1137" s="189" t="s">
        <v>4183</v>
      </c>
      <c r="I1137" s="189" t="s">
        <v>2431</v>
      </c>
      <c r="J1137" s="189" t="s">
        <v>2018</v>
      </c>
      <c r="K1137" s="189" t="s">
        <v>2004</v>
      </c>
      <c r="L1137" s="189" t="s">
        <v>2005</v>
      </c>
      <c r="M1137" s="130"/>
      <c r="N1137" s="130"/>
      <c r="O1137" s="157"/>
      <c r="P1137" s="130"/>
      <c r="Q1137" s="130"/>
      <c r="R1137" s="130"/>
      <c r="S1137" s="136"/>
      <c r="T1137" s="137"/>
      <c r="U1137" s="136"/>
      <c r="V1137" s="130"/>
      <c r="W1137" s="130"/>
      <c r="X1137" s="137"/>
      <c r="Y1137" s="130"/>
      <c r="Z1137" s="130"/>
      <c r="AA1137" s="130"/>
      <c r="AB1137" s="130"/>
      <c r="AC1137" s="130" t="str">
        <f>IF(基本情報登録!$D$10="","",IF(基本情報登録!$D$10='登録データ（男）'!F1137,1,0))</f>
        <v/>
      </c>
      <c r="AD1137" s="130"/>
    </row>
    <row r="1138" spans="1:30" ht="13.5">
      <c r="A1138" s="189">
        <v>1136</v>
      </c>
      <c r="B1138" s="189" t="s">
        <v>3948</v>
      </c>
      <c r="C1138" s="189" t="s">
        <v>3949</v>
      </c>
      <c r="D1138" s="189" t="s">
        <v>334</v>
      </c>
      <c r="E1138" s="189">
        <v>40</v>
      </c>
      <c r="F1138" s="189" t="s">
        <v>32</v>
      </c>
      <c r="G1138" s="189" t="s">
        <v>435</v>
      </c>
      <c r="H1138" s="189" t="s">
        <v>4263</v>
      </c>
      <c r="I1138" s="189" t="s">
        <v>5481</v>
      </c>
      <c r="J1138" s="189" t="s">
        <v>2103</v>
      </c>
      <c r="K1138" s="189" t="s">
        <v>2004</v>
      </c>
      <c r="L1138" s="189" t="s">
        <v>2005</v>
      </c>
      <c r="M1138" s="130"/>
      <c r="N1138" s="130"/>
      <c r="O1138" s="157"/>
      <c r="P1138" s="130"/>
      <c r="Q1138" s="130"/>
      <c r="R1138" s="130"/>
      <c r="S1138" s="136"/>
      <c r="T1138" s="137"/>
      <c r="U1138" s="136"/>
      <c r="V1138" s="130"/>
      <c r="W1138" s="130"/>
      <c r="X1138" s="137"/>
      <c r="Y1138" s="130"/>
      <c r="Z1138" s="130"/>
      <c r="AA1138" s="130"/>
      <c r="AB1138" s="130"/>
      <c r="AC1138" s="130" t="str">
        <f>IF(基本情報登録!$D$10="","",IF(基本情報登録!$D$10='登録データ（男）'!F1138,1,0))</f>
        <v/>
      </c>
      <c r="AD1138" s="130"/>
    </row>
    <row r="1139" spans="1:30" ht="13.5">
      <c r="A1139" s="189">
        <v>1137</v>
      </c>
      <c r="B1139" s="189" t="s">
        <v>3950</v>
      </c>
      <c r="C1139" s="189" t="s">
        <v>3951</v>
      </c>
      <c r="D1139" s="189" t="s">
        <v>478</v>
      </c>
      <c r="E1139" s="189">
        <v>23</v>
      </c>
      <c r="F1139" s="189" t="s">
        <v>36</v>
      </c>
      <c r="G1139" s="189" t="s">
        <v>343</v>
      </c>
      <c r="H1139" s="189" t="s">
        <v>4264</v>
      </c>
      <c r="I1139" s="189" t="s">
        <v>2230</v>
      </c>
      <c r="J1139" s="189" t="s">
        <v>2200</v>
      </c>
      <c r="K1139" s="189" t="s">
        <v>2004</v>
      </c>
      <c r="L1139" s="189" t="s">
        <v>2005</v>
      </c>
      <c r="M1139" s="130"/>
      <c r="N1139" s="130"/>
      <c r="O1139" s="157"/>
      <c r="P1139" s="130"/>
      <c r="Q1139" s="130"/>
      <c r="R1139" s="130"/>
      <c r="S1139" s="136"/>
      <c r="T1139" s="137"/>
      <c r="U1139" s="136"/>
      <c r="V1139" s="130"/>
      <c r="W1139" s="130"/>
      <c r="X1139" s="137"/>
      <c r="Y1139" s="130"/>
      <c r="Z1139" s="130"/>
      <c r="AA1139" s="130"/>
      <c r="AB1139" s="130"/>
      <c r="AC1139" s="130" t="str">
        <f>IF(基本情報登録!$D$10="","",IF(基本情報登録!$D$10='登録データ（男）'!F1139,1,0))</f>
        <v/>
      </c>
      <c r="AD1139" s="130"/>
    </row>
    <row r="1140" spans="1:30" ht="13.5">
      <c r="A1140" s="189">
        <v>1138</v>
      </c>
      <c r="B1140" s="189" t="s">
        <v>3952</v>
      </c>
      <c r="C1140" s="189" t="s">
        <v>3953</v>
      </c>
      <c r="D1140" s="189" t="s">
        <v>374</v>
      </c>
      <c r="E1140" s="189">
        <v>45</v>
      </c>
      <c r="F1140" s="189" t="s">
        <v>63</v>
      </c>
      <c r="G1140" s="189" t="s">
        <v>4265</v>
      </c>
      <c r="H1140" s="189" t="s">
        <v>384</v>
      </c>
      <c r="I1140" s="189" t="s">
        <v>4754</v>
      </c>
      <c r="J1140" s="189" t="s">
        <v>4306</v>
      </c>
      <c r="K1140" s="189" t="s">
        <v>2004</v>
      </c>
      <c r="L1140" s="189" t="s">
        <v>2005</v>
      </c>
      <c r="M1140" s="130"/>
      <c r="N1140" s="130"/>
      <c r="O1140" s="157"/>
      <c r="P1140" s="130"/>
      <c r="Q1140" s="130"/>
      <c r="R1140" s="130"/>
      <c r="S1140" s="136"/>
      <c r="T1140" s="137"/>
      <c r="U1140" s="136"/>
      <c r="V1140" s="130"/>
      <c r="W1140" s="130"/>
      <c r="X1140" s="137"/>
      <c r="Y1140" s="130"/>
      <c r="Z1140" s="130"/>
      <c r="AA1140" s="130"/>
      <c r="AB1140" s="130"/>
      <c r="AC1140" s="130" t="str">
        <f>IF(基本情報登録!$D$10="","",IF(基本情報登録!$D$10='登録データ（男）'!F1140,1,0))</f>
        <v/>
      </c>
      <c r="AD1140" s="130"/>
    </row>
    <row r="1141" spans="1:30" ht="13.5">
      <c r="A1141" s="189">
        <v>1139</v>
      </c>
      <c r="B1141" s="189" t="s">
        <v>3954</v>
      </c>
      <c r="C1141" s="189" t="s">
        <v>3955</v>
      </c>
      <c r="D1141" s="189" t="s">
        <v>374</v>
      </c>
      <c r="E1141" s="189">
        <v>45</v>
      </c>
      <c r="F1141" s="189" t="s">
        <v>63</v>
      </c>
      <c r="G1141" s="189" t="s">
        <v>367</v>
      </c>
      <c r="H1141" s="189" t="s">
        <v>390</v>
      </c>
      <c r="I1141" s="189" t="s">
        <v>5482</v>
      </c>
      <c r="J1141" s="189" t="s">
        <v>5483</v>
      </c>
      <c r="K1141" s="189" t="s">
        <v>2004</v>
      </c>
      <c r="L1141" s="189" t="s">
        <v>2005</v>
      </c>
      <c r="M1141" s="130"/>
      <c r="N1141" s="130"/>
      <c r="O1141" s="157"/>
      <c r="P1141" s="130"/>
      <c r="Q1141" s="130"/>
      <c r="R1141" s="130"/>
      <c r="S1141" s="136"/>
      <c r="T1141" s="137"/>
      <c r="U1141" s="136"/>
      <c r="V1141" s="130"/>
      <c r="W1141" s="130"/>
      <c r="X1141" s="137"/>
      <c r="Y1141" s="130"/>
      <c r="Z1141" s="130"/>
      <c r="AA1141" s="130"/>
      <c r="AB1141" s="130"/>
      <c r="AC1141" s="130" t="str">
        <f>IF(基本情報登録!$D$10="","",IF(基本情報登録!$D$10='登録データ（男）'!F1141,1,0))</f>
        <v/>
      </c>
      <c r="AD1141" s="130"/>
    </row>
    <row r="1142" spans="1:30" ht="13.5">
      <c r="A1142" s="189">
        <v>1140</v>
      </c>
      <c r="B1142" s="189" t="s">
        <v>1465</v>
      </c>
      <c r="C1142" s="189" t="s">
        <v>1466</v>
      </c>
      <c r="D1142" s="189" t="s">
        <v>334</v>
      </c>
      <c r="E1142" s="189">
        <v>40</v>
      </c>
      <c r="F1142" s="189" t="s">
        <v>26</v>
      </c>
      <c r="G1142" s="189" t="s">
        <v>343</v>
      </c>
      <c r="H1142" s="189" t="s">
        <v>1425</v>
      </c>
      <c r="I1142" s="189" t="s">
        <v>5484</v>
      </c>
      <c r="J1142" s="189" t="s">
        <v>5485</v>
      </c>
      <c r="K1142" s="189" t="s">
        <v>2004</v>
      </c>
      <c r="L1142" s="189" t="s">
        <v>2005</v>
      </c>
      <c r="M1142" s="130"/>
      <c r="N1142" s="130"/>
      <c r="O1142" s="157"/>
      <c r="P1142" s="130"/>
      <c r="Q1142" s="130"/>
      <c r="R1142" s="130"/>
      <c r="S1142" s="136"/>
      <c r="T1142" s="137"/>
      <c r="U1142" s="136"/>
      <c r="V1142" s="130"/>
      <c r="W1142" s="130"/>
      <c r="X1142" s="137"/>
      <c r="Y1142" s="130"/>
      <c r="Z1142" s="130"/>
      <c r="AA1142" s="130"/>
      <c r="AB1142" s="130"/>
      <c r="AC1142" s="130" t="str">
        <f>IF(基本情報登録!$D$10="","",IF(基本情報登録!$D$10='登録データ（男）'!F1142,1,0))</f>
        <v/>
      </c>
      <c r="AD1142" s="130"/>
    </row>
    <row r="1143" spans="1:30" ht="13.5">
      <c r="A1143" s="189">
        <v>1141</v>
      </c>
      <c r="B1143" s="189" t="s">
        <v>3956</v>
      </c>
      <c r="C1143" s="189" t="s">
        <v>3957</v>
      </c>
      <c r="D1143" s="189" t="s">
        <v>339</v>
      </c>
      <c r="E1143" s="189">
        <v>35</v>
      </c>
      <c r="F1143" s="189" t="s">
        <v>26</v>
      </c>
      <c r="G1143" s="189" t="s">
        <v>435</v>
      </c>
      <c r="H1143" s="189" t="s">
        <v>4266</v>
      </c>
      <c r="I1143" s="189" t="s">
        <v>4355</v>
      </c>
      <c r="J1143" s="189" t="s">
        <v>5486</v>
      </c>
      <c r="K1143" s="189" t="s">
        <v>2004</v>
      </c>
      <c r="L1143" s="189" t="s">
        <v>2005</v>
      </c>
      <c r="M1143" s="130"/>
      <c r="N1143" s="130"/>
      <c r="O1143" s="157"/>
      <c r="P1143" s="130"/>
      <c r="Q1143" s="130"/>
      <c r="R1143" s="130"/>
      <c r="S1143" s="136"/>
      <c r="T1143" s="137"/>
      <c r="U1143" s="136"/>
      <c r="V1143" s="130"/>
      <c r="W1143" s="130"/>
      <c r="X1143" s="137"/>
      <c r="Y1143" s="130"/>
      <c r="Z1143" s="130"/>
      <c r="AA1143" s="130"/>
      <c r="AB1143" s="130"/>
      <c r="AC1143" s="130" t="str">
        <f>IF(基本情報登録!$D$10="","",IF(基本情報登録!$D$10='登録データ（男）'!F1143,1,0))</f>
        <v/>
      </c>
      <c r="AD1143" s="130"/>
    </row>
    <row r="1144" spans="1:30" ht="13.5">
      <c r="A1144" s="189">
        <v>1142</v>
      </c>
      <c r="B1144" s="189" t="s">
        <v>3958</v>
      </c>
      <c r="C1144" s="189" t="s">
        <v>3959</v>
      </c>
      <c r="D1144" s="189" t="s">
        <v>594</v>
      </c>
      <c r="E1144" s="189">
        <v>28</v>
      </c>
      <c r="F1144" s="189" t="s">
        <v>26</v>
      </c>
      <c r="G1144" s="189" t="s">
        <v>350</v>
      </c>
      <c r="H1144" s="189" t="s">
        <v>2601</v>
      </c>
      <c r="I1144" s="189" t="s">
        <v>4278</v>
      </c>
      <c r="J1144" s="189" t="s">
        <v>4368</v>
      </c>
      <c r="K1144" s="189" t="s">
        <v>2004</v>
      </c>
      <c r="L1144" s="189" t="s">
        <v>2005</v>
      </c>
      <c r="M1144" s="130"/>
      <c r="N1144" s="130"/>
      <c r="O1144" s="157"/>
      <c r="P1144" s="130"/>
      <c r="Q1144" s="130"/>
      <c r="R1144" s="130"/>
      <c r="S1144" s="136"/>
      <c r="T1144" s="137"/>
      <c r="U1144" s="136"/>
      <c r="V1144" s="130"/>
      <c r="W1144" s="130"/>
      <c r="X1144" s="137"/>
      <c r="Y1144" s="130"/>
      <c r="Z1144" s="130"/>
      <c r="AA1144" s="130"/>
      <c r="AB1144" s="130"/>
      <c r="AC1144" s="130" t="str">
        <f>IF(基本情報登録!$D$10="","",IF(基本情報登録!$D$10='登録データ（男）'!F1144,1,0))</f>
        <v/>
      </c>
      <c r="AD1144" s="130"/>
    </row>
    <row r="1145" spans="1:30" ht="13.5">
      <c r="A1145" s="189">
        <v>1143</v>
      </c>
      <c r="B1145" s="189" t="s">
        <v>3960</v>
      </c>
      <c r="C1145" s="189" t="s">
        <v>3961</v>
      </c>
      <c r="D1145" s="189" t="s">
        <v>354</v>
      </c>
      <c r="E1145" s="189">
        <v>41</v>
      </c>
      <c r="F1145" s="189" t="s">
        <v>34</v>
      </c>
      <c r="G1145" s="189" t="s">
        <v>435</v>
      </c>
      <c r="H1145" s="189" t="s">
        <v>794</v>
      </c>
      <c r="I1145" s="189" t="s">
        <v>4662</v>
      </c>
      <c r="J1145" s="189" t="s">
        <v>4864</v>
      </c>
      <c r="K1145" s="189" t="s">
        <v>2004</v>
      </c>
      <c r="L1145" s="189" t="s">
        <v>2005</v>
      </c>
      <c r="M1145" s="130"/>
      <c r="N1145" s="130"/>
      <c r="O1145" s="157"/>
      <c r="P1145" s="130"/>
      <c r="Q1145" s="130"/>
      <c r="R1145" s="130"/>
      <c r="S1145" s="136"/>
      <c r="T1145" s="137"/>
      <c r="U1145" s="136"/>
      <c r="V1145" s="130"/>
      <c r="W1145" s="130"/>
      <c r="X1145" s="137"/>
      <c r="Y1145" s="130"/>
      <c r="Z1145" s="130"/>
      <c r="AA1145" s="130"/>
      <c r="AB1145" s="130"/>
      <c r="AC1145" s="130" t="str">
        <f>IF(基本情報登録!$D$10="","",IF(基本情報登録!$D$10='登録データ（男）'!F1145,1,0))</f>
        <v/>
      </c>
      <c r="AD1145" s="130"/>
    </row>
    <row r="1146" spans="1:30" ht="13.5">
      <c r="A1146" s="189">
        <v>1144</v>
      </c>
      <c r="B1146" s="189" t="s">
        <v>3962</v>
      </c>
      <c r="C1146" s="189" t="s">
        <v>3963</v>
      </c>
      <c r="D1146" s="189" t="s">
        <v>349</v>
      </c>
      <c r="E1146" s="189">
        <v>46</v>
      </c>
      <c r="F1146" s="189" t="s">
        <v>38</v>
      </c>
      <c r="G1146" s="189" t="s">
        <v>435</v>
      </c>
      <c r="H1146" s="189" t="s">
        <v>4267</v>
      </c>
      <c r="I1146" s="189" t="s">
        <v>4928</v>
      </c>
      <c r="J1146" s="189" t="s">
        <v>5487</v>
      </c>
      <c r="K1146" s="189" t="s">
        <v>2004</v>
      </c>
      <c r="L1146" s="189" t="s">
        <v>2005</v>
      </c>
      <c r="M1146" s="130"/>
      <c r="N1146" s="130"/>
      <c r="O1146" s="157"/>
      <c r="P1146" s="130"/>
      <c r="Q1146" s="130"/>
      <c r="R1146" s="130"/>
      <c r="S1146" s="136"/>
      <c r="T1146" s="137"/>
      <c r="U1146" s="136"/>
      <c r="V1146" s="130"/>
      <c r="W1146" s="130"/>
      <c r="X1146" s="137"/>
      <c r="Y1146" s="130"/>
      <c r="Z1146" s="130"/>
      <c r="AA1146" s="130"/>
      <c r="AB1146" s="130"/>
      <c r="AC1146" s="130" t="str">
        <f>IF(基本情報登録!$D$10="","",IF(基本情報登録!$D$10='登録データ（男）'!F1146,1,0))</f>
        <v/>
      </c>
      <c r="AD1146" s="130"/>
    </row>
    <row r="1147" spans="1:30" ht="13.5">
      <c r="A1147" s="189">
        <v>1145</v>
      </c>
      <c r="B1147" s="189" t="s">
        <v>2268</v>
      </c>
      <c r="C1147" s="189" t="s">
        <v>2269</v>
      </c>
      <c r="D1147" s="189" t="s">
        <v>349</v>
      </c>
      <c r="E1147" s="189">
        <v>46</v>
      </c>
      <c r="F1147" s="189" t="s">
        <v>38</v>
      </c>
      <c r="G1147" s="189" t="s">
        <v>343</v>
      </c>
      <c r="H1147" s="189" t="s">
        <v>1214</v>
      </c>
      <c r="I1147" s="189" t="s">
        <v>4629</v>
      </c>
      <c r="J1147" s="189" t="s">
        <v>4340</v>
      </c>
      <c r="K1147" s="189" t="s">
        <v>2004</v>
      </c>
      <c r="L1147" s="189" t="s">
        <v>2005</v>
      </c>
      <c r="M1147" s="130"/>
      <c r="N1147" s="130"/>
      <c r="O1147" s="157"/>
      <c r="P1147" s="130"/>
      <c r="Q1147" s="130"/>
      <c r="R1147" s="130"/>
      <c r="S1147" s="136"/>
      <c r="T1147" s="137"/>
      <c r="U1147" s="136"/>
      <c r="V1147" s="130"/>
      <c r="W1147" s="130"/>
      <c r="X1147" s="137"/>
      <c r="Y1147" s="130"/>
      <c r="Z1147" s="130"/>
      <c r="AA1147" s="130"/>
      <c r="AB1147" s="130"/>
      <c r="AC1147" s="130" t="str">
        <f>IF(基本情報登録!$D$10="","",IF(基本情報登録!$D$10='登録データ（男）'!F1147,1,0))</f>
        <v/>
      </c>
      <c r="AD1147" s="130"/>
    </row>
    <row r="1148" spans="1:30" ht="13.5">
      <c r="A1148" s="189">
        <v>1146</v>
      </c>
      <c r="B1148" s="189" t="s">
        <v>3964</v>
      </c>
      <c r="C1148" s="189" t="s">
        <v>3965</v>
      </c>
      <c r="D1148" s="189" t="s">
        <v>354</v>
      </c>
      <c r="E1148" s="189">
        <v>41</v>
      </c>
      <c r="F1148" s="189" t="s">
        <v>48</v>
      </c>
      <c r="G1148" s="189" t="s">
        <v>435</v>
      </c>
      <c r="H1148" s="189" t="s">
        <v>4253</v>
      </c>
      <c r="I1148" s="189" t="s">
        <v>4529</v>
      </c>
      <c r="J1148" s="189" t="s">
        <v>4472</v>
      </c>
      <c r="K1148" s="189" t="s">
        <v>2004</v>
      </c>
      <c r="L1148" s="189" t="s">
        <v>2005</v>
      </c>
      <c r="M1148" s="130"/>
      <c r="N1148" s="130"/>
      <c r="O1148" s="157"/>
      <c r="P1148" s="130"/>
      <c r="Q1148" s="130"/>
      <c r="R1148" s="130"/>
      <c r="S1148" s="136"/>
      <c r="T1148" s="137"/>
      <c r="U1148" s="136"/>
      <c r="V1148" s="130"/>
      <c r="W1148" s="130"/>
      <c r="X1148" s="137"/>
      <c r="Y1148" s="130"/>
      <c r="Z1148" s="130"/>
      <c r="AA1148" s="130"/>
      <c r="AB1148" s="130"/>
      <c r="AC1148" s="130" t="str">
        <f>IF(基本情報登録!$D$10="","",IF(基本情報登録!$D$10='登録データ（男）'!F1148,1,0))</f>
        <v/>
      </c>
      <c r="AD1148" s="130"/>
    </row>
    <row r="1149" spans="1:30" ht="13.5">
      <c r="A1149" s="189">
        <v>1147</v>
      </c>
      <c r="B1149" s="189" t="s">
        <v>3966</v>
      </c>
      <c r="C1149" s="189" t="s">
        <v>3967</v>
      </c>
      <c r="D1149" s="189" t="s">
        <v>354</v>
      </c>
      <c r="E1149" s="189">
        <v>41</v>
      </c>
      <c r="F1149" s="189" t="s">
        <v>48</v>
      </c>
      <c r="G1149" s="189" t="s">
        <v>435</v>
      </c>
      <c r="H1149" s="189" t="s">
        <v>4268</v>
      </c>
      <c r="I1149" s="189" t="s">
        <v>5488</v>
      </c>
      <c r="J1149" s="189" t="s">
        <v>5489</v>
      </c>
      <c r="K1149" s="189" t="s">
        <v>2004</v>
      </c>
      <c r="L1149" s="189" t="s">
        <v>2005</v>
      </c>
      <c r="M1149" s="130"/>
      <c r="N1149" s="130"/>
      <c r="O1149" s="157"/>
      <c r="P1149" s="130"/>
      <c r="Q1149" s="130"/>
      <c r="R1149" s="130"/>
      <c r="S1149" s="136"/>
      <c r="T1149" s="137"/>
      <c r="U1149" s="136"/>
      <c r="V1149" s="130"/>
      <c r="W1149" s="130"/>
      <c r="X1149" s="137"/>
      <c r="Y1149" s="130"/>
      <c r="Z1149" s="130"/>
      <c r="AA1149" s="130"/>
      <c r="AB1149" s="130"/>
      <c r="AC1149" s="130" t="str">
        <f>IF(基本情報登録!$D$10="","",IF(基本情報登録!$D$10='登録データ（男）'!F1149,1,0))</f>
        <v/>
      </c>
      <c r="AD1149" s="130"/>
    </row>
    <row r="1150" spans="1:30" ht="13.5">
      <c r="A1150" s="189">
        <v>1148</v>
      </c>
      <c r="B1150" s="189" t="s">
        <v>3968</v>
      </c>
      <c r="C1150" s="189" t="s">
        <v>3969</v>
      </c>
      <c r="D1150" s="189" t="s">
        <v>354</v>
      </c>
      <c r="E1150" s="189">
        <v>41</v>
      </c>
      <c r="F1150" s="189" t="s">
        <v>48</v>
      </c>
      <c r="G1150" s="189" t="s">
        <v>435</v>
      </c>
      <c r="H1150" s="189" t="s">
        <v>4269</v>
      </c>
      <c r="I1150" s="189" t="s">
        <v>5490</v>
      </c>
      <c r="J1150" s="189" t="s">
        <v>5211</v>
      </c>
      <c r="K1150" s="189" t="s">
        <v>2004</v>
      </c>
      <c r="L1150" s="189" t="s">
        <v>2005</v>
      </c>
      <c r="M1150" s="130"/>
      <c r="N1150" s="130"/>
      <c r="O1150" s="157"/>
      <c r="P1150" s="130"/>
      <c r="Q1150" s="130"/>
      <c r="R1150" s="130"/>
      <c r="S1150" s="136"/>
      <c r="T1150" s="137"/>
      <c r="U1150" s="136"/>
      <c r="V1150" s="130"/>
      <c r="W1150" s="130"/>
      <c r="X1150" s="137"/>
      <c r="Y1150" s="130"/>
      <c r="Z1150" s="130"/>
      <c r="AA1150" s="130"/>
      <c r="AB1150" s="130"/>
      <c r="AC1150" s="130" t="str">
        <f>IF(基本情報登録!$D$10="","",IF(基本情報登録!$D$10='登録データ（男）'!F1150,1,0))</f>
        <v/>
      </c>
      <c r="AD1150" s="130"/>
    </row>
    <row r="1151" spans="1:30" ht="13.5">
      <c r="A1151" s="189">
        <v>1149</v>
      </c>
      <c r="B1151" s="189" t="s">
        <v>3970</v>
      </c>
      <c r="C1151" s="189" t="s">
        <v>3971</v>
      </c>
      <c r="D1151" s="189" t="s">
        <v>354</v>
      </c>
      <c r="E1151" s="189">
        <v>41</v>
      </c>
      <c r="F1151" s="189" t="s">
        <v>48</v>
      </c>
      <c r="G1151" s="189" t="s">
        <v>435</v>
      </c>
      <c r="H1151" s="189" t="s">
        <v>4169</v>
      </c>
      <c r="I1151" s="189" t="s">
        <v>5491</v>
      </c>
      <c r="J1151" s="189" t="s">
        <v>4904</v>
      </c>
      <c r="K1151" s="189" t="s">
        <v>2004</v>
      </c>
      <c r="L1151" s="189" t="s">
        <v>2005</v>
      </c>
      <c r="M1151" s="130"/>
      <c r="N1151" s="130"/>
      <c r="O1151" s="157"/>
      <c r="P1151" s="130"/>
      <c r="Q1151" s="130"/>
      <c r="R1151" s="130"/>
      <c r="S1151" s="136"/>
      <c r="T1151" s="137"/>
      <c r="U1151" s="136"/>
      <c r="V1151" s="130"/>
      <c r="W1151" s="130"/>
      <c r="X1151" s="137"/>
      <c r="Y1151" s="130"/>
      <c r="Z1151" s="130"/>
      <c r="AA1151" s="130"/>
      <c r="AB1151" s="130"/>
      <c r="AC1151" s="130" t="str">
        <f>IF(基本情報登録!$D$10="","",IF(基本情報登録!$D$10='登録データ（男）'!F1151,1,0))</f>
        <v/>
      </c>
      <c r="AD1151" s="130"/>
    </row>
    <row r="1152" spans="1:30" ht="13.5">
      <c r="A1152" s="189">
        <v>1150</v>
      </c>
      <c r="B1152" s="189" t="s">
        <v>3972</v>
      </c>
      <c r="C1152" s="189" t="s">
        <v>3973</v>
      </c>
      <c r="D1152" s="189" t="s">
        <v>336</v>
      </c>
      <c r="E1152" s="189">
        <v>42</v>
      </c>
      <c r="F1152" s="189" t="s">
        <v>42</v>
      </c>
      <c r="G1152" s="189" t="s">
        <v>435</v>
      </c>
      <c r="H1152" s="189" t="s">
        <v>4270</v>
      </c>
      <c r="I1152" s="189" t="s">
        <v>5492</v>
      </c>
      <c r="J1152" s="189" t="s">
        <v>5493</v>
      </c>
      <c r="K1152" s="189" t="s">
        <v>2004</v>
      </c>
      <c r="L1152" s="189" t="s">
        <v>2005</v>
      </c>
      <c r="M1152" s="130"/>
      <c r="N1152" s="130"/>
      <c r="O1152" s="157"/>
      <c r="P1152" s="130"/>
      <c r="Q1152" s="130"/>
      <c r="R1152" s="130"/>
      <c r="S1152" s="136"/>
      <c r="T1152" s="137"/>
      <c r="U1152" s="136"/>
      <c r="V1152" s="130"/>
      <c r="W1152" s="130"/>
      <c r="X1152" s="137"/>
      <c r="Y1152" s="130"/>
      <c r="Z1152" s="130"/>
      <c r="AA1152" s="130"/>
      <c r="AB1152" s="130"/>
      <c r="AC1152" s="130" t="str">
        <f>IF(基本情報登録!$D$10="","",IF(基本情報登録!$D$10='登録データ（男）'!F1152,1,0))</f>
        <v/>
      </c>
      <c r="AD1152" s="130"/>
    </row>
    <row r="1153" spans="1:30" ht="13.5">
      <c r="A1153" s="189">
        <v>1151</v>
      </c>
      <c r="B1153" s="189" t="s">
        <v>3974</v>
      </c>
      <c r="C1153" s="189" t="s">
        <v>3975</v>
      </c>
      <c r="D1153" s="189" t="s">
        <v>721</v>
      </c>
      <c r="E1153" s="189">
        <v>47</v>
      </c>
      <c r="F1153" s="189" t="s">
        <v>44</v>
      </c>
      <c r="G1153" s="189" t="s">
        <v>350</v>
      </c>
      <c r="H1153" s="189" t="s">
        <v>4271</v>
      </c>
      <c r="I1153" s="189" t="s">
        <v>4544</v>
      </c>
      <c r="J1153" s="189" t="s">
        <v>4550</v>
      </c>
      <c r="K1153" s="189" t="s">
        <v>2004</v>
      </c>
      <c r="L1153" s="189" t="s">
        <v>2005</v>
      </c>
      <c r="M1153" s="130"/>
      <c r="N1153" s="130"/>
      <c r="O1153" s="157"/>
      <c r="P1153" s="130"/>
      <c r="Q1153" s="130"/>
      <c r="R1153" s="130"/>
      <c r="S1153" s="136"/>
      <c r="T1153" s="137"/>
      <c r="U1153" s="136"/>
      <c r="V1153" s="130"/>
      <c r="W1153" s="130"/>
      <c r="X1153" s="137"/>
      <c r="Y1153" s="130"/>
      <c r="Z1153" s="130"/>
      <c r="AA1153" s="130"/>
      <c r="AB1153" s="130"/>
      <c r="AC1153" s="130" t="str">
        <f>IF(基本情報登録!$D$10="","",IF(基本情報登録!$D$10='登録データ（男）'!F1153,1,0))</f>
        <v/>
      </c>
      <c r="AD1153" s="130"/>
    </row>
    <row r="1154" spans="1:30" ht="13.5">
      <c r="A1154" s="189">
        <v>1152</v>
      </c>
      <c r="B1154" s="189" t="s">
        <v>3976</v>
      </c>
      <c r="C1154" s="189" t="s">
        <v>2639</v>
      </c>
      <c r="D1154" s="189" t="s">
        <v>336</v>
      </c>
      <c r="E1154" s="189">
        <v>42</v>
      </c>
      <c r="F1154" s="189" t="s">
        <v>44</v>
      </c>
      <c r="G1154" s="189" t="s">
        <v>435</v>
      </c>
      <c r="H1154" s="189" t="s">
        <v>4079</v>
      </c>
      <c r="I1154" s="189" t="s">
        <v>4734</v>
      </c>
      <c r="J1154" s="189" t="s">
        <v>4326</v>
      </c>
      <c r="K1154" s="189" t="s">
        <v>2004</v>
      </c>
      <c r="L1154" s="189" t="s">
        <v>2005</v>
      </c>
      <c r="M1154" s="130"/>
      <c r="N1154" s="130"/>
      <c r="O1154" s="157"/>
      <c r="P1154" s="130"/>
      <c r="Q1154" s="130"/>
      <c r="R1154" s="130"/>
      <c r="S1154" s="136"/>
      <c r="T1154" s="137"/>
      <c r="U1154" s="136"/>
      <c r="V1154" s="130"/>
      <c r="W1154" s="130"/>
      <c r="X1154" s="137"/>
      <c r="Y1154" s="130"/>
      <c r="Z1154" s="130"/>
      <c r="AA1154" s="130"/>
      <c r="AB1154" s="130"/>
      <c r="AC1154" s="130" t="str">
        <f>IF(基本情報登録!$D$10="","",IF(基本情報登録!$D$10='登録データ（男）'!F1154,1,0))</f>
        <v/>
      </c>
      <c r="AD1154" s="130"/>
    </row>
    <row r="1155" spans="1:30" ht="13.5">
      <c r="A1155" s="189">
        <v>1153</v>
      </c>
      <c r="B1155" s="189" t="s">
        <v>3977</v>
      </c>
      <c r="C1155" s="189" t="s">
        <v>3978</v>
      </c>
      <c r="D1155" s="189" t="s">
        <v>334</v>
      </c>
      <c r="E1155" s="189">
        <v>40</v>
      </c>
      <c r="F1155" s="189" t="s">
        <v>1312</v>
      </c>
      <c r="G1155" s="189" t="s">
        <v>343</v>
      </c>
      <c r="H1155" s="189" t="s">
        <v>1642</v>
      </c>
      <c r="I1155" s="189" t="s">
        <v>5494</v>
      </c>
      <c r="J1155" s="189" t="s">
        <v>4681</v>
      </c>
      <c r="K1155" s="189" t="s">
        <v>2004</v>
      </c>
      <c r="L1155" s="189" t="s">
        <v>2005</v>
      </c>
      <c r="M1155" s="130"/>
      <c r="N1155" s="130"/>
      <c r="O1155" s="157"/>
      <c r="P1155" s="130"/>
      <c r="Q1155" s="130"/>
      <c r="R1155" s="130"/>
      <c r="S1155" s="136"/>
      <c r="T1155" s="137"/>
      <c r="U1155" s="136"/>
      <c r="V1155" s="130"/>
      <c r="W1155" s="130"/>
      <c r="X1155" s="137"/>
      <c r="Y1155" s="130"/>
      <c r="Z1155" s="130"/>
      <c r="AA1155" s="130"/>
      <c r="AB1155" s="130"/>
      <c r="AC1155" s="130" t="str">
        <f>IF(基本情報登録!$D$10="","",IF(基本情報登録!$D$10='登録データ（男）'!F1155,1,0))</f>
        <v/>
      </c>
      <c r="AD1155" s="130"/>
    </row>
    <row r="1156" spans="1:30" ht="13.5">
      <c r="A1156" s="189">
        <v>1154</v>
      </c>
      <c r="B1156" s="189" t="s">
        <v>3979</v>
      </c>
      <c r="C1156" s="189" t="s">
        <v>3980</v>
      </c>
      <c r="D1156" s="189" t="s">
        <v>334</v>
      </c>
      <c r="E1156" s="189">
        <v>40</v>
      </c>
      <c r="F1156" s="189" t="s">
        <v>1312</v>
      </c>
      <c r="G1156" s="189" t="s">
        <v>350</v>
      </c>
      <c r="H1156" s="189" t="s">
        <v>4272</v>
      </c>
      <c r="I1156" s="189" t="s">
        <v>4435</v>
      </c>
      <c r="J1156" s="189" t="s">
        <v>4400</v>
      </c>
      <c r="K1156" s="189" t="s">
        <v>2004</v>
      </c>
      <c r="L1156" s="189" t="s">
        <v>2005</v>
      </c>
      <c r="M1156" s="130"/>
      <c r="N1156" s="130"/>
      <c r="O1156" s="157"/>
      <c r="P1156" s="130"/>
      <c r="Q1156" s="130"/>
      <c r="R1156" s="130"/>
      <c r="S1156" s="136"/>
      <c r="T1156" s="137"/>
      <c r="U1156" s="136"/>
      <c r="V1156" s="130"/>
      <c r="W1156" s="130"/>
      <c r="X1156" s="137"/>
      <c r="Y1156" s="130"/>
      <c r="Z1156" s="130"/>
      <c r="AA1156" s="130"/>
      <c r="AB1156" s="130"/>
      <c r="AC1156" s="130" t="str">
        <f>IF(基本情報登録!$D$10="","",IF(基本情報登録!$D$10='登録データ（男）'!F1156,1,0))</f>
        <v/>
      </c>
      <c r="AD1156" s="130"/>
    </row>
    <row r="1157" spans="1:30" ht="13.5">
      <c r="A1157" s="189">
        <v>1155</v>
      </c>
      <c r="B1157" s="189" t="s">
        <v>3981</v>
      </c>
      <c r="C1157" s="189" t="s">
        <v>3982</v>
      </c>
      <c r="D1157" s="189" t="s">
        <v>334</v>
      </c>
      <c r="E1157" s="189">
        <v>40</v>
      </c>
      <c r="F1157" s="189" t="s">
        <v>1312</v>
      </c>
      <c r="G1157" s="189" t="s">
        <v>435</v>
      </c>
      <c r="H1157" s="189" t="s">
        <v>4041</v>
      </c>
      <c r="I1157" s="189" t="s">
        <v>5495</v>
      </c>
      <c r="J1157" s="189" t="s">
        <v>4414</v>
      </c>
      <c r="K1157" s="189" t="s">
        <v>2004</v>
      </c>
      <c r="L1157" s="189" t="s">
        <v>2005</v>
      </c>
      <c r="M1157" s="130"/>
      <c r="N1157" s="130"/>
      <c r="O1157" s="157"/>
      <c r="P1157" s="130"/>
      <c r="Q1157" s="130"/>
      <c r="R1157" s="130"/>
      <c r="S1157" s="136"/>
      <c r="T1157" s="137"/>
      <c r="U1157" s="136"/>
      <c r="V1157" s="130"/>
      <c r="W1157" s="130"/>
      <c r="X1157" s="137"/>
      <c r="Y1157" s="130"/>
      <c r="Z1157" s="130"/>
      <c r="AA1157" s="130"/>
      <c r="AB1157" s="130"/>
      <c r="AC1157" s="130" t="str">
        <f>IF(基本情報登録!$D$10="","",IF(基本情報登録!$D$10='登録データ（男）'!F1157,1,0))</f>
        <v/>
      </c>
      <c r="AD1157" s="130"/>
    </row>
    <row r="1158" spans="1:30" ht="13.5">
      <c r="A1158" s="189">
        <v>1156</v>
      </c>
      <c r="B1158" s="189" t="s">
        <v>3983</v>
      </c>
      <c r="C1158" s="189" t="s">
        <v>3984</v>
      </c>
      <c r="D1158" s="189" t="s">
        <v>334</v>
      </c>
      <c r="E1158" s="189">
        <v>40</v>
      </c>
      <c r="F1158" s="189" t="s">
        <v>1312</v>
      </c>
      <c r="G1158" s="189" t="s">
        <v>350</v>
      </c>
      <c r="H1158" s="189" t="s">
        <v>2386</v>
      </c>
      <c r="I1158" s="189" t="s">
        <v>4645</v>
      </c>
      <c r="J1158" s="189" t="s">
        <v>5152</v>
      </c>
      <c r="K1158" s="189" t="s">
        <v>2004</v>
      </c>
      <c r="L1158" s="189" t="s">
        <v>2005</v>
      </c>
      <c r="M1158" s="130"/>
      <c r="N1158" s="130"/>
      <c r="O1158" s="157"/>
      <c r="P1158" s="130"/>
      <c r="Q1158" s="130"/>
      <c r="R1158" s="130"/>
      <c r="S1158" s="136"/>
      <c r="T1158" s="137"/>
      <c r="U1158" s="136"/>
      <c r="V1158" s="130"/>
      <c r="W1158" s="130"/>
      <c r="X1158" s="137"/>
      <c r="Y1158" s="130"/>
      <c r="Z1158" s="130"/>
      <c r="AA1158" s="130"/>
      <c r="AB1158" s="130"/>
      <c r="AC1158" s="130" t="str">
        <f>IF(基本情報登録!$D$10="","",IF(基本情報登録!$D$10='登録データ（男）'!F1158,1,0))</f>
        <v/>
      </c>
      <c r="AD1158" s="130"/>
    </row>
    <row r="1159" spans="1:30" ht="13.5">
      <c r="A1159" s="189">
        <v>1157</v>
      </c>
      <c r="B1159" s="189" t="s">
        <v>3985</v>
      </c>
      <c r="C1159" s="189" t="s">
        <v>3986</v>
      </c>
      <c r="D1159" s="189" t="s">
        <v>349</v>
      </c>
      <c r="E1159" s="189">
        <v>46</v>
      </c>
      <c r="F1159" s="189" t="s">
        <v>1312</v>
      </c>
      <c r="G1159" s="189" t="s">
        <v>350</v>
      </c>
      <c r="H1159" s="189" t="s">
        <v>4273</v>
      </c>
      <c r="I1159" s="189" t="s">
        <v>5496</v>
      </c>
      <c r="J1159" s="189" t="s">
        <v>4530</v>
      </c>
      <c r="K1159" s="189" t="s">
        <v>2004</v>
      </c>
      <c r="L1159" s="189" t="s">
        <v>2005</v>
      </c>
      <c r="M1159" s="130"/>
      <c r="N1159" s="130"/>
      <c r="O1159" s="157"/>
      <c r="P1159" s="130"/>
      <c r="Q1159" s="130"/>
      <c r="R1159" s="130"/>
      <c r="S1159" s="136"/>
      <c r="T1159" s="137"/>
      <c r="U1159" s="136"/>
      <c r="V1159" s="130"/>
      <c r="W1159" s="130"/>
      <c r="X1159" s="137"/>
      <c r="Y1159" s="130"/>
      <c r="Z1159" s="130"/>
      <c r="AA1159" s="130"/>
      <c r="AB1159" s="130"/>
      <c r="AC1159" s="130" t="str">
        <f>IF(基本情報登録!$D$10="","",IF(基本情報登録!$D$10='登録データ（男）'!F1159,1,0))</f>
        <v/>
      </c>
      <c r="AD1159" s="130"/>
    </row>
    <row r="1160" spans="1:30" ht="13.5">
      <c r="A1160" s="189">
        <v>1158</v>
      </c>
      <c r="B1160" s="189" t="s">
        <v>3987</v>
      </c>
      <c r="C1160" s="189" t="s">
        <v>3988</v>
      </c>
      <c r="D1160" s="189" t="s">
        <v>334</v>
      </c>
      <c r="E1160" s="189">
        <v>40</v>
      </c>
      <c r="F1160" s="189" t="s">
        <v>40</v>
      </c>
      <c r="G1160" s="189" t="s">
        <v>435</v>
      </c>
      <c r="H1160" s="189" t="s">
        <v>4274</v>
      </c>
      <c r="I1160" s="189" t="s">
        <v>5497</v>
      </c>
      <c r="J1160" s="189" t="s">
        <v>2075</v>
      </c>
      <c r="K1160" s="189" t="s">
        <v>2004</v>
      </c>
      <c r="L1160" s="189" t="s">
        <v>2005</v>
      </c>
      <c r="M1160" s="130"/>
      <c r="N1160" s="130"/>
      <c r="O1160" s="157"/>
      <c r="P1160" s="130"/>
      <c r="Q1160" s="130"/>
      <c r="R1160" s="130"/>
      <c r="S1160" s="136"/>
      <c r="T1160" s="137"/>
      <c r="U1160" s="136"/>
      <c r="V1160" s="130"/>
      <c r="W1160" s="130"/>
      <c r="X1160" s="137"/>
      <c r="Y1160" s="130"/>
      <c r="Z1160" s="130"/>
      <c r="AA1160" s="130"/>
      <c r="AB1160" s="130"/>
      <c r="AC1160" s="130" t="str">
        <f>IF(基本情報登録!$D$10="","",IF(基本情報登録!$D$10='登録データ（男）'!F1160,1,0))</f>
        <v/>
      </c>
      <c r="AD1160" s="130"/>
    </row>
    <row r="1161" spans="1:30" ht="13.5">
      <c r="A1161" s="189">
        <v>1159</v>
      </c>
      <c r="B1161" s="189" t="s">
        <v>3989</v>
      </c>
      <c r="C1161" s="189" t="s">
        <v>3990</v>
      </c>
      <c r="D1161" s="189" t="s">
        <v>334</v>
      </c>
      <c r="E1161" s="189">
        <v>40</v>
      </c>
      <c r="F1161" s="189" t="s">
        <v>4011</v>
      </c>
      <c r="G1161" s="189" t="s">
        <v>435</v>
      </c>
      <c r="H1161" s="189" t="s">
        <v>4275</v>
      </c>
      <c r="I1161" s="189" t="s">
        <v>4529</v>
      </c>
      <c r="J1161" s="189" t="s">
        <v>4368</v>
      </c>
      <c r="K1161" s="189" t="s">
        <v>2004</v>
      </c>
      <c r="L1161" s="189" t="s">
        <v>2005</v>
      </c>
      <c r="M1161" s="130"/>
      <c r="N1161" s="130"/>
      <c r="O1161" s="157"/>
      <c r="P1161" s="130"/>
      <c r="Q1161" s="130"/>
      <c r="R1161" s="130"/>
      <c r="S1161" s="136"/>
      <c r="T1161" s="137"/>
      <c r="U1161" s="136"/>
      <c r="V1161" s="130"/>
      <c r="W1161" s="130"/>
      <c r="X1161" s="137"/>
      <c r="Y1161" s="130"/>
      <c r="Z1161" s="130"/>
      <c r="AA1161" s="130"/>
      <c r="AB1161" s="130"/>
      <c r="AC1161" s="130" t="str">
        <f>IF(基本情報登録!$D$10="","",IF(基本情報登録!$D$10='登録データ（男）'!F1161,1,0))</f>
        <v/>
      </c>
      <c r="AD1161" s="130"/>
    </row>
    <row r="1162" spans="1:30" ht="13.5">
      <c r="A1162" s="189">
        <v>1160</v>
      </c>
      <c r="B1162" s="189" t="s">
        <v>3991</v>
      </c>
      <c r="C1162" s="189" t="s">
        <v>3992</v>
      </c>
      <c r="D1162" s="189" t="s">
        <v>347</v>
      </c>
      <c r="E1162" s="189">
        <v>43</v>
      </c>
      <c r="F1162" s="189" t="s">
        <v>30</v>
      </c>
      <c r="G1162" s="189" t="s">
        <v>501</v>
      </c>
      <c r="H1162" s="189" t="s">
        <v>4276</v>
      </c>
      <c r="I1162" s="189" t="s">
        <v>5498</v>
      </c>
      <c r="J1162" s="189" t="s">
        <v>4548</v>
      </c>
      <c r="K1162" s="189" t="s">
        <v>2004</v>
      </c>
      <c r="L1162" s="189" t="s">
        <v>2005</v>
      </c>
      <c r="M1162" s="130"/>
      <c r="N1162" s="130"/>
      <c r="O1162" s="157"/>
      <c r="P1162" s="130"/>
      <c r="Q1162" s="130"/>
      <c r="R1162" s="130"/>
      <c r="S1162" s="136"/>
      <c r="T1162" s="137"/>
      <c r="U1162" s="136"/>
      <c r="V1162" s="130"/>
      <c r="W1162" s="130"/>
      <c r="X1162" s="137"/>
      <c r="Y1162" s="130"/>
      <c r="Z1162" s="130"/>
      <c r="AA1162" s="130"/>
      <c r="AB1162" s="130"/>
      <c r="AC1162" s="130" t="str">
        <f>IF(基本情報登録!$D$10="","",IF(基本情報登録!$D$10='登録データ（男）'!F1162,1,0))</f>
        <v/>
      </c>
      <c r="AD1162" s="130"/>
    </row>
    <row r="1163" spans="1:30" ht="13.5">
      <c r="A1163" s="189">
        <v>1161</v>
      </c>
      <c r="B1163" s="189" t="s">
        <v>545</v>
      </c>
      <c r="C1163" s="189" t="s">
        <v>2338</v>
      </c>
      <c r="D1163" s="189" t="s">
        <v>347</v>
      </c>
      <c r="E1163" s="189">
        <v>43</v>
      </c>
      <c r="F1163" s="189" t="s">
        <v>30</v>
      </c>
      <c r="G1163" s="189" t="s">
        <v>335</v>
      </c>
      <c r="H1163" s="189" t="s">
        <v>932</v>
      </c>
      <c r="I1163" s="189" t="s">
        <v>4575</v>
      </c>
      <c r="J1163" s="189" t="s">
        <v>4525</v>
      </c>
      <c r="K1163" s="189" t="s">
        <v>2004</v>
      </c>
      <c r="L1163" s="189" t="s">
        <v>2005</v>
      </c>
      <c r="M1163" s="130"/>
      <c r="N1163" s="130"/>
      <c r="O1163" s="157"/>
      <c r="P1163" s="130"/>
      <c r="Q1163" s="130"/>
      <c r="R1163" s="130"/>
      <c r="S1163" s="136"/>
      <c r="T1163" s="137"/>
      <c r="U1163" s="136"/>
      <c r="V1163" s="130"/>
      <c r="W1163" s="130"/>
      <c r="X1163" s="137"/>
      <c r="Y1163" s="130"/>
      <c r="Z1163" s="130"/>
      <c r="AA1163" s="130"/>
      <c r="AB1163" s="130"/>
      <c r="AC1163" s="130" t="str">
        <f>IF(基本情報登録!$D$10="","",IF(基本情報登録!$D$10='登録データ（男）'!F1163,1,0))</f>
        <v/>
      </c>
      <c r="AD1163" s="130"/>
    </row>
    <row r="1164" spans="1:30" ht="13.5">
      <c r="A1164" s="189">
        <v>1162</v>
      </c>
      <c r="B1164" s="189" t="s">
        <v>3993</v>
      </c>
      <c r="C1164" s="189" t="s">
        <v>3994</v>
      </c>
      <c r="D1164" s="189" t="s">
        <v>336</v>
      </c>
      <c r="E1164" s="189">
        <v>42</v>
      </c>
      <c r="F1164" s="189" t="s">
        <v>30</v>
      </c>
      <c r="G1164" s="189" t="s">
        <v>435</v>
      </c>
      <c r="H1164" s="189" t="s">
        <v>4097</v>
      </c>
      <c r="I1164" s="189" t="s">
        <v>5499</v>
      </c>
      <c r="J1164" s="189" t="s">
        <v>4834</v>
      </c>
      <c r="K1164" s="189" t="s">
        <v>2004</v>
      </c>
      <c r="L1164" s="189" t="s">
        <v>2005</v>
      </c>
      <c r="M1164" s="130"/>
      <c r="N1164" s="130"/>
      <c r="O1164" s="157"/>
      <c r="P1164" s="130"/>
      <c r="Q1164" s="130"/>
      <c r="R1164" s="130"/>
      <c r="S1164" s="136"/>
      <c r="T1164" s="137"/>
      <c r="U1164" s="136"/>
      <c r="V1164" s="130"/>
      <c r="W1164" s="130"/>
      <c r="X1164" s="137"/>
      <c r="Y1164" s="130"/>
      <c r="Z1164" s="130"/>
      <c r="AA1164" s="130"/>
      <c r="AB1164" s="130"/>
      <c r="AC1164" s="130" t="str">
        <f>IF(基本情報登録!$D$10="","",IF(基本情報登録!$D$10='登録データ（男）'!F1164,1,0))</f>
        <v/>
      </c>
      <c r="AD1164" s="130"/>
    </row>
    <row r="1165" spans="1:30" ht="13.5">
      <c r="A1165" s="189">
        <v>1163</v>
      </c>
      <c r="B1165" s="189" t="s">
        <v>3995</v>
      </c>
      <c r="C1165" s="189" t="s">
        <v>3996</v>
      </c>
      <c r="D1165" s="189" t="s">
        <v>349</v>
      </c>
      <c r="E1165" s="189">
        <v>46</v>
      </c>
      <c r="F1165" s="189" t="s">
        <v>30</v>
      </c>
      <c r="G1165" s="189" t="s">
        <v>435</v>
      </c>
      <c r="H1165" s="189" t="s">
        <v>2455</v>
      </c>
      <c r="I1165" s="189" t="s">
        <v>5194</v>
      </c>
      <c r="J1165" s="189" t="s">
        <v>5207</v>
      </c>
      <c r="K1165" s="189" t="s">
        <v>2004</v>
      </c>
      <c r="L1165" s="189" t="s">
        <v>2005</v>
      </c>
      <c r="M1165" s="130"/>
      <c r="N1165" s="130"/>
      <c r="O1165" s="157"/>
      <c r="P1165" s="130"/>
      <c r="Q1165" s="130"/>
      <c r="R1165" s="130"/>
      <c r="S1165" s="136"/>
      <c r="T1165" s="137"/>
      <c r="U1165" s="136"/>
      <c r="V1165" s="130"/>
      <c r="W1165" s="130"/>
      <c r="X1165" s="137"/>
      <c r="Y1165" s="130"/>
      <c r="Z1165" s="130"/>
      <c r="AA1165" s="130"/>
      <c r="AB1165" s="130"/>
      <c r="AC1165" s="130" t="str">
        <f>IF(基本情報登録!$D$10="","",IF(基本情報登録!$D$10='登録データ（男）'!F1165,1,0))</f>
        <v/>
      </c>
      <c r="AD1165" s="130"/>
    </row>
    <row r="1166" spans="1:30" ht="13.5">
      <c r="A1166" s="189">
        <v>1164</v>
      </c>
      <c r="B1166" s="189" t="s">
        <v>3997</v>
      </c>
      <c r="C1166" s="189" t="s">
        <v>3998</v>
      </c>
      <c r="D1166" s="189" t="s">
        <v>336</v>
      </c>
      <c r="E1166" s="189">
        <v>42</v>
      </c>
      <c r="F1166" s="189" t="s">
        <v>30</v>
      </c>
      <c r="G1166" s="189" t="s">
        <v>435</v>
      </c>
      <c r="H1166" s="189" t="s">
        <v>4177</v>
      </c>
      <c r="I1166" s="189" t="s">
        <v>5442</v>
      </c>
      <c r="J1166" s="189" t="s">
        <v>4306</v>
      </c>
      <c r="K1166" s="189" t="s">
        <v>2004</v>
      </c>
      <c r="L1166" s="189" t="s">
        <v>2005</v>
      </c>
      <c r="M1166" s="130"/>
      <c r="N1166" s="130"/>
      <c r="O1166" s="157"/>
      <c r="P1166" s="130"/>
      <c r="Q1166" s="130"/>
      <c r="R1166" s="130"/>
      <c r="S1166" s="136"/>
      <c r="T1166" s="137"/>
      <c r="U1166" s="136"/>
      <c r="V1166" s="130"/>
      <c r="W1166" s="130"/>
      <c r="X1166" s="137"/>
      <c r="Y1166" s="130"/>
      <c r="Z1166" s="130"/>
      <c r="AA1166" s="130"/>
      <c r="AB1166" s="130"/>
      <c r="AC1166" s="130" t="str">
        <f>IF(基本情報登録!$D$10="","",IF(基本情報登録!$D$10='登録データ（男）'!F1166,1,0))</f>
        <v/>
      </c>
      <c r="AD1166" s="130"/>
    </row>
    <row r="1167" spans="1:30" ht="13.5">
      <c r="A1167" s="189">
        <v>1165</v>
      </c>
      <c r="B1167" s="189" t="s">
        <v>3999</v>
      </c>
      <c r="C1167" s="189" t="s">
        <v>4000</v>
      </c>
      <c r="D1167" s="189" t="s">
        <v>347</v>
      </c>
      <c r="E1167" s="189">
        <v>43</v>
      </c>
      <c r="F1167" s="189" t="s">
        <v>30</v>
      </c>
      <c r="G1167" s="189" t="s">
        <v>435</v>
      </c>
      <c r="H1167" s="189" t="s">
        <v>4277</v>
      </c>
      <c r="I1167" s="189" t="s">
        <v>4949</v>
      </c>
      <c r="J1167" s="189" t="s">
        <v>4373</v>
      </c>
      <c r="K1167" s="189" t="s">
        <v>2004</v>
      </c>
      <c r="L1167" s="189" t="s">
        <v>2005</v>
      </c>
      <c r="M1167" s="130"/>
      <c r="N1167" s="130"/>
      <c r="O1167" s="157"/>
      <c r="P1167" s="130"/>
      <c r="Q1167" s="130"/>
      <c r="R1167" s="130"/>
      <c r="S1167" s="136"/>
      <c r="T1167" s="137"/>
      <c r="U1167" s="136"/>
      <c r="V1167" s="130"/>
      <c r="W1167" s="130"/>
      <c r="X1167" s="137"/>
      <c r="Y1167" s="130"/>
      <c r="Z1167" s="130"/>
      <c r="AA1167" s="130"/>
      <c r="AB1167" s="130"/>
      <c r="AC1167" s="130" t="str">
        <f>IF(基本情報登録!$D$10="","",IF(基本情報登録!$D$10='登録データ（男）'!F1167,1,0))</f>
        <v/>
      </c>
      <c r="AD1167" s="130"/>
    </row>
    <row r="1168" spans="1:30" ht="13.5">
      <c r="A1168" s="189">
        <v>1166</v>
      </c>
      <c r="B1168" s="598" t="s">
        <v>6204</v>
      </c>
      <c r="C1168" s="598" t="s">
        <v>6205</v>
      </c>
      <c r="D1168" s="598" t="s">
        <v>594</v>
      </c>
      <c r="E1168" s="598">
        <v>28</v>
      </c>
      <c r="F1168" s="598" t="s">
        <v>59</v>
      </c>
      <c r="G1168" s="598" t="s">
        <v>501</v>
      </c>
      <c r="H1168" s="598" t="s">
        <v>6206</v>
      </c>
      <c r="I1168" s="598" t="s">
        <v>6207</v>
      </c>
      <c r="J1168" s="598" t="s">
        <v>2118</v>
      </c>
      <c r="K1168" s="189" t="s">
        <v>2004</v>
      </c>
      <c r="L1168" s="189" t="s">
        <v>2005</v>
      </c>
      <c r="M1168" s="130"/>
      <c r="N1168" s="130"/>
      <c r="O1168" s="157"/>
      <c r="P1168" s="130"/>
      <c r="Q1168" s="130"/>
      <c r="R1168" s="130"/>
      <c r="S1168" s="136"/>
      <c r="T1168" s="137"/>
      <c r="U1168" s="136"/>
      <c r="V1168" s="130"/>
      <c r="W1168" s="130"/>
      <c r="X1168" s="137"/>
      <c r="Y1168" s="130"/>
      <c r="Z1168" s="130"/>
      <c r="AA1168" s="130"/>
      <c r="AB1168" s="130"/>
      <c r="AC1168" s="130" t="str">
        <f>IF(基本情報登録!$D$10="","",IF(基本情報登録!$D$10='登録データ（男）'!F1168,1,0))</f>
        <v/>
      </c>
      <c r="AD1168" s="130"/>
    </row>
    <row r="1169" spans="1:30" ht="13.5">
      <c r="A1169" s="189">
        <v>1167</v>
      </c>
      <c r="B1169" s="598" t="s">
        <v>6208</v>
      </c>
      <c r="C1169" s="598" t="s">
        <v>6209</v>
      </c>
      <c r="D1169" s="598" t="s">
        <v>374</v>
      </c>
      <c r="E1169" s="598">
        <v>45</v>
      </c>
      <c r="F1169" s="598" t="s">
        <v>63</v>
      </c>
      <c r="G1169" s="598" t="s">
        <v>335</v>
      </c>
      <c r="H1169" s="598" t="s">
        <v>381</v>
      </c>
      <c r="I1169" s="598" t="s">
        <v>6210</v>
      </c>
      <c r="J1169" s="598" t="s">
        <v>2075</v>
      </c>
      <c r="K1169" s="189" t="s">
        <v>2004</v>
      </c>
      <c r="L1169" s="189" t="s">
        <v>2005</v>
      </c>
      <c r="M1169" s="130"/>
      <c r="N1169" s="130"/>
      <c r="O1169" s="157"/>
      <c r="P1169" s="130"/>
      <c r="Q1169" s="130"/>
      <c r="R1169" s="130"/>
      <c r="S1169" s="136"/>
      <c r="T1169" s="137"/>
      <c r="U1169" s="136"/>
      <c r="V1169" s="130"/>
      <c r="W1169" s="130"/>
      <c r="X1169" s="137"/>
      <c r="Y1169" s="130"/>
      <c r="Z1169" s="130"/>
      <c r="AA1169" s="130"/>
      <c r="AB1169" s="130"/>
      <c r="AC1169" s="130" t="str">
        <f>IF(基本情報登録!$D$10="","",IF(基本情報登録!$D$10='登録データ（男）'!F1169,1,0))</f>
        <v/>
      </c>
      <c r="AD1169" s="130"/>
    </row>
    <row r="1170" spans="1:30" ht="13.5">
      <c r="A1170" s="189">
        <v>1168</v>
      </c>
      <c r="B1170" s="598" t="s">
        <v>6211</v>
      </c>
      <c r="C1170" s="598" t="s">
        <v>6212</v>
      </c>
      <c r="D1170" s="598" t="s">
        <v>334</v>
      </c>
      <c r="E1170" s="598">
        <v>40</v>
      </c>
      <c r="F1170" s="598" t="s">
        <v>26</v>
      </c>
      <c r="G1170" s="598" t="s">
        <v>435</v>
      </c>
      <c r="H1170" s="598" t="s">
        <v>5592</v>
      </c>
      <c r="I1170" s="598" t="s">
        <v>2097</v>
      </c>
      <c r="J1170" s="598" t="s">
        <v>6213</v>
      </c>
      <c r="K1170" s="189" t="s">
        <v>2004</v>
      </c>
      <c r="L1170" s="189" t="s">
        <v>2005</v>
      </c>
      <c r="M1170" s="130"/>
      <c r="N1170" s="130"/>
      <c r="O1170" s="157"/>
      <c r="P1170" s="130"/>
      <c r="Q1170" s="130"/>
      <c r="R1170" s="130"/>
      <c r="S1170" s="136"/>
      <c r="T1170" s="137"/>
      <c r="U1170" s="136"/>
      <c r="V1170" s="130"/>
      <c r="W1170" s="130"/>
      <c r="X1170" s="137"/>
      <c r="Y1170" s="130"/>
      <c r="Z1170" s="130"/>
      <c r="AA1170" s="130"/>
      <c r="AB1170" s="130"/>
      <c r="AC1170" s="130" t="str">
        <f>IF(基本情報登録!$D$10="","",IF(基本情報登録!$D$10='登録データ（男）'!F1170,1,0))</f>
        <v/>
      </c>
      <c r="AD1170" s="130"/>
    </row>
    <row r="1171" spans="1:30" ht="13.5">
      <c r="A1171" s="189">
        <v>1169</v>
      </c>
      <c r="B1171" s="598" t="s">
        <v>6214</v>
      </c>
      <c r="C1171" s="598" t="s">
        <v>6215</v>
      </c>
      <c r="D1171" s="598" t="s">
        <v>465</v>
      </c>
      <c r="E1171" s="598">
        <v>34</v>
      </c>
      <c r="F1171" s="598" t="s">
        <v>26</v>
      </c>
      <c r="G1171" s="598" t="s">
        <v>335</v>
      </c>
      <c r="H1171" s="598" t="s">
        <v>6216</v>
      </c>
      <c r="I1171" s="598" t="s">
        <v>6217</v>
      </c>
      <c r="J1171" s="598" t="s">
        <v>6218</v>
      </c>
      <c r="K1171" s="189" t="s">
        <v>2004</v>
      </c>
      <c r="L1171" s="189" t="s">
        <v>2005</v>
      </c>
      <c r="M1171" s="130"/>
      <c r="N1171" s="130"/>
      <c r="O1171" s="157"/>
      <c r="P1171" s="130"/>
      <c r="Q1171" s="130"/>
      <c r="R1171" s="130"/>
      <c r="S1171" s="136"/>
      <c r="T1171" s="137"/>
      <c r="U1171" s="136"/>
      <c r="V1171" s="130"/>
      <c r="W1171" s="130"/>
      <c r="X1171" s="137"/>
      <c r="Y1171" s="130"/>
      <c r="Z1171" s="130"/>
      <c r="AA1171" s="130"/>
      <c r="AB1171" s="130"/>
      <c r="AC1171" s="130" t="str">
        <f>IF(基本情報登録!$D$10="","",IF(基本情報登録!$D$10='登録データ（男）'!F1171,1,0))</f>
        <v/>
      </c>
      <c r="AD1171" s="130"/>
    </row>
    <row r="1172" spans="1:30" ht="13.5">
      <c r="A1172" s="189">
        <v>1170</v>
      </c>
      <c r="B1172" s="598" t="s">
        <v>6219</v>
      </c>
      <c r="C1172" s="598" t="s">
        <v>6220</v>
      </c>
      <c r="D1172" s="598" t="s">
        <v>336</v>
      </c>
      <c r="E1172" s="598">
        <v>42</v>
      </c>
      <c r="F1172" s="598" t="s">
        <v>46</v>
      </c>
      <c r="G1172" s="598" t="s">
        <v>435</v>
      </c>
      <c r="H1172" s="598" t="s">
        <v>4080</v>
      </c>
      <c r="I1172" s="598" t="s">
        <v>6221</v>
      </c>
      <c r="J1172" s="598" t="s">
        <v>6222</v>
      </c>
      <c r="K1172" s="189" t="s">
        <v>2004</v>
      </c>
      <c r="L1172" s="189" t="s">
        <v>2005</v>
      </c>
      <c r="M1172" s="130"/>
      <c r="N1172" s="130"/>
      <c r="O1172" s="157"/>
      <c r="P1172" s="130"/>
      <c r="Q1172" s="130"/>
      <c r="R1172" s="130"/>
      <c r="S1172" s="136"/>
      <c r="T1172" s="137"/>
      <c r="U1172" s="136"/>
      <c r="V1172" s="130"/>
      <c r="W1172" s="130"/>
      <c r="X1172" s="137"/>
      <c r="Y1172" s="130"/>
      <c r="Z1172" s="130"/>
      <c r="AA1172" s="130"/>
      <c r="AB1172" s="130"/>
      <c r="AC1172" s="130" t="str">
        <f>IF(基本情報登録!$D$10="","",IF(基本情報登録!$D$10='登録データ（男）'!F1172,1,0))</f>
        <v/>
      </c>
      <c r="AD1172" s="130"/>
    </row>
    <row r="1173" spans="1:30" ht="13.5">
      <c r="A1173" s="189">
        <v>1171</v>
      </c>
      <c r="B1173" s="598" t="s">
        <v>6223</v>
      </c>
      <c r="C1173" s="598" t="s">
        <v>6224</v>
      </c>
      <c r="D1173" s="598" t="s">
        <v>336</v>
      </c>
      <c r="E1173" s="598">
        <v>42</v>
      </c>
      <c r="F1173" s="598" t="s">
        <v>46</v>
      </c>
      <c r="G1173" s="598" t="s">
        <v>435</v>
      </c>
      <c r="H1173" s="598" t="s">
        <v>6225</v>
      </c>
      <c r="I1173" s="598" t="s">
        <v>6226</v>
      </c>
      <c r="J1173" s="598" t="s">
        <v>6227</v>
      </c>
      <c r="K1173" s="189" t="s">
        <v>2004</v>
      </c>
      <c r="L1173" s="189" t="s">
        <v>2005</v>
      </c>
      <c r="M1173" s="130"/>
      <c r="N1173" s="130"/>
      <c r="O1173" s="157"/>
      <c r="P1173" s="130"/>
      <c r="Q1173" s="130"/>
      <c r="R1173" s="130"/>
      <c r="S1173" s="136"/>
      <c r="T1173" s="137"/>
      <c r="U1173" s="136"/>
      <c r="V1173" s="130"/>
      <c r="W1173" s="130"/>
      <c r="X1173" s="137"/>
      <c r="Y1173" s="130"/>
      <c r="Z1173" s="130"/>
      <c r="AA1173" s="130"/>
      <c r="AB1173" s="130"/>
      <c r="AC1173" s="130" t="str">
        <f>IF(基本情報登録!$D$10="","",IF(基本情報登録!$D$10='登録データ（男）'!F1173,1,0))</f>
        <v/>
      </c>
      <c r="AD1173" s="130"/>
    </row>
    <row r="1174" spans="1:30" ht="13.5">
      <c r="A1174" s="189">
        <v>1172</v>
      </c>
      <c r="B1174" s="598" t="s">
        <v>6228</v>
      </c>
      <c r="C1174" s="598" t="s">
        <v>6229</v>
      </c>
      <c r="D1174" s="598" t="s">
        <v>336</v>
      </c>
      <c r="E1174" s="598">
        <v>42</v>
      </c>
      <c r="F1174" s="598" t="s">
        <v>46</v>
      </c>
      <c r="G1174" s="598" t="s">
        <v>435</v>
      </c>
      <c r="H1174" s="598" t="s">
        <v>6230</v>
      </c>
      <c r="I1174" s="598" t="s">
        <v>2076</v>
      </c>
      <c r="J1174" s="598" t="s">
        <v>2140</v>
      </c>
      <c r="K1174" s="189" t="s">
        <v>2004</v>
      </c>
      <c r="L1174" s="189" t="s">
        <v>2005</v>
      </c>
      <c r="M1174" s="130"/>
      <c r="N1174" s="130"/>
      <c r="O1174" s="157"/>
      <c r="P1174" s="130"/>
      <c r="Q1174" s="130"/>
      <c r="R1174" s="130"/>
      <c r="S1174" s="136"/>
      <c r="T1174" s="137"/>
      <c r="U1174" s="136"/>
      <c r="V1174" s="130"/>
      <c r="W1174" s="130"/>
      <c r="X1174" s="137"/>
      <c r="Y1174" s="130"/>
      <c r="Z1174" s="130"/>
      <c r="AA1174" s="130"/>
      <c r="AB1174" s="130"/>
      <c r="AC1174" s="130" t="str">
        <f>IF(基本情報登録!$D$10="","",IF(基本情報登録!$D$10='登録データ（男）'!F1174,1,0))</f>
        <v/>
      </c>
      <c r="AD1174" s="130"/>
    </row>
    <row r="1175" spans="1:30" ht="13.5">
      <c r="A1175" s="189">
        <v>1173</v>
      </c>
      <c r="B1175" s="598" t="s">
        <v>6231</v>
      </c>
      <c r="C1175" s="598" t="s">
        <v>6232</v>
      </c>
      <c r="D1175" s="598" t="s">
        <v>336</v>
      </c>
      <c r="E1175" s="598">
        <v>42</v>
      </c>
      <c r="F1175" s="598" t="s">
        <v>46</v>
      </c>
      <c r="G1175" s="598" t="s">
        <v>335</v>
      </c>
      <c r="H1175" s="598" t="s">
        <v>413</v>
      </c>
      <c r="I1175" s="598" t="s">
        <v>6233</v>
      </c>
      <c r="J1175" s="598" t="s">
        <v>6234</v>
      </c>
      <c r="K1175" s="189" t="s">
        <v>2004</v>
      </c>
      <c r="L1175" s="189" t="s">
        <v>2005</v>
      </c>
      <c r="M1175" s="130"/>
      <c r="N1175" s="130"/>
      <c r="O1175" s="157"/>
      <c r="P1175" s="130"/>
      <c r="Q1175" s="130"/>
      <c r="R1175" s="130"/>
      <c r="S1175" s="136"/>
      <c r="T1175" s="137"/>
      <c r="U1175" s="136"/>
      <c r="V1175" s="130"/>
      <c r="W1175" s="130"/>
      <c r="X1175" s="137"/>
      <c r="Y1175" s="130"/>
      <c r="Z1175" s="130"/>
      <c r="AA1175" s="130"/>
      <c r="AB1175" s="130"/>
      <c r="AC1175" s="130" t="str">
        <f>IF(基本情報登録!$D$10="","",IF(基本情報登録!$D$10='登録データ（男）'!F1175,1,0))</f>
        <v/>
      </c>
      <c r="AD1175" s="130"/>
    </row>
    <row r="1176" spans="1:30" ht="13.5">
      <c r="A1176" s="189">
        <v>1174</v>
      </c>
      <c r="B1176" s="598" t="s">
        <v>6235</v>
      </c>
      <c r="C1176" s="598" t="s">
        <v>6236</v>
      </c>
      <c r="D1176" s="598" t="s">
        <v>334</v>
      </c>
      <c r="E1176" s="598">
        <v>40</v>
      </c>
      <c r="F1176" s="598" t="s">
        <v>17</v>
      </c>
      <c r="G1176" s="598" t="s">
        <v>435</v>
      </c>
      <c r="H1176" s="598" t="s">
        <v>5880</v>
      </c>
      <c r="I1176" s="598" t="s">
        <v>6237</v>
      </c>
      <c r="J1176" s="598" t="s">
        <v>6238</v>
      </c>
      <c r="K1176" s="189" t="s">
        <v>2004</v>
      </c>
      <c r="L1176" s="189" t="s">
        <v>2005</v>
      </c>
      <c r="M1176" s="130"/>
      <c r="N1176" s="130"/>
      <c r="O1176" s="157"/>
      <c r="P1176" s="130"/>
      <c r="Q1176" s="130"/>
      <c r="R1176" s="130"/>
      <c r="S1176" s="136"/>
      <c r="T1176" s="137"/>
      <c r="U1176" s="136"/>
      <c r="V1176" s="130"/>
      <c r="W1176" s="130"/>
      <c r="X1176" s="137"/>
      <c r="Y1176" s="130"/>
      <c r="Z1176" s="130"/>
      <c r="AA1176" s="130"/>
      <c r="AB1176" s="130"/>
      <c r="AC1176" s="130" t="str">
        <f>IF(基本情報登録!$D$10="","",IF(基本情報登録!$D$10='登録データ（男）'!F1176,1,0))</f>
        <v/>
      </c>
      <c r="AD1176" s="130"/>
    </row>
    <row r="1177" spans="1:30" ht="13.5">
      <c r="A1177" s="189">
        <v>1175</v>
      </c>
      <c r="B1177" s="598" t="s">
        <v>6239</v>
      </c>
      <c r="C1177" s="598" t="s">
        <v>6240</v>
      </c>
      <c r="D1177" s="598" t="s">
        <v>336</v>
      </c>
      <c r="E1177" s="598">
        <v>42</v>
      </c>
      <c r="F1177" s="598" t="s">
        <v>42</v>
      </c>
      <c r="G1177" s="598" t="s">
        <v>435</v>
      </c>
      <c r="H1177" s="598" t="s">
        <v>4234</v>
      </c>
      <c r="I1177" s="598" t="s">
        <v>6241</v>
      </c>
      <c r="J1177" s="598" t="s">
        <v>2009</v>
      </c>
      <c r="K1177" s="189" t="s">
        <v>2004</v>
      </c>
      <c r="L1177" s="189" t="s">
        <v>2005</v>
      </c>
      <c r="M1177" s="130"/>
      <c r="N1177" s="130"/>
      <c r="O1177" s="157"/>
      <c r="P1177" s="130"/>
      <c r="Q1177" s="130"/>
      <c r="R1177" s="130"/>
      <c r="S1177" s="136"/>
      <c r="T1177" s="137"/>
      <c r="U1177" s="136"/>
      <c r="V1177" s="130"/>
      <c r="W1177" s="130"/>
      <c r="X1177" s="137"/>
      <c r="Y1177" s="130"/>
      <c r="Z1177" s="130"/>
      <c r="AA1177" s="130"/>
      <c r="AB1177" s="130"/>
      <c r="AC1177" s="130" t="str">
        <f>IF(基本情報登録!$D$10="","",IF(基本情報登録!$D$10='登録データ（男）'!F1177,1,0))</f>
        <v/>
      </c>
      <c r="AD1177" s="130"/>
    </row>
    <row r="1178" spans="1:30" ht="13.5">
      <c r="A1178" s="189">
        <v>1176</v>
      </c>
      <c r="B1178" s="599" t="s">
        <v>6242</v>
      </c>
      <c r="C1178" s="599" t="s">
        <v>6243</v>
      </c>
      <c r="D1178" s="599" t="s">
        <v>347</v>
      </c>
      <c r="E1178" s="189">
        <v>43</v>
      </c>
      <c r="F1178" s="599" t="s">
        <v>26</v>
      </c>
      <c r="G1178" s="599" t="s">
        <v>350</v>
      </c>
      <c r="H1178" s="599" t="s">
        <v>1796</v>
      </c>
      <c r="I1178" s="599" t="s">
        <v>6244</v>
      </c>
      <c r="J1178" s="599" t="s">
        <v>6245</v>
      </c>
      <c r="K1178" s="599" t="s">
        <v>2004</v>
      </c>
      <c r="L1178" s="599" t="s">
        <v>2005</v>
      </c>
      <c r="M1178" s="130"/>
      <c r="N1178" s="130"/>
      <c r="O1178" s="157"/>
      <c r="P1178" s="130"/>
      <c r="Q1178" s="130"/>
      <c r="R1178" s="130"/>
      <c r="S1178" s="136"/>
      <c r="T1178" s="137"/>
      <c r="U1178" s="136"/>
      <c r="V1178" s="130"/>
      <c r="W1178" s="130"/>
      <c r="X1178" s="137"/>
      <c r="Y1178" s="130"/>
      <c r="Z1178" s="130"/>
      <c r="AA1178" s="130"/>
      <c r="AB1178" s="130"/>
      <c r="AC1178" s="130" t="str">
        <f>IF(基本情報登録!$D$10="","",IF(基本情報登録!$D$10='登録データ（男）'!F1178,1,0))</f>
        <v/>
      </c>
      <c r="AD1178" s="130"/>
    </row>
    <row r="1179" spans="1:30">
      <c r="A1179" s="158"/>
      <c r="B1179" s="158"/>
      <c r="C1179" s="158"/>
      <c r="D1179" s="158"/>
      <c r="E1179" s="158"/>
      <c r="F1179" s="158"/>
      <c r="G1179" s="134"/>
      <c r="H1179" s="134"/>
      <c r="I1179" s="158"/>
      <c r="J1179" s="158"/>
      <c r="K1179" s="158"/>
      <c r="L1179" s="158"/>
      <c r="M1179" s="130"/>
      <c r="N1179" s="130"/>
      <c r="O1179" s="157"/>
      <c r="P1179" s="130"/>
      <c r="Q1179" s="130"/>
      <c r="R1179" s="130"/>
      <c r="S1179" s="136"/>
      <c r="T1179" s="137"/>
      <c r="U1179" s="136"/>
      <c r="V1179" s="130"/>
      <c r="W1179" s="130"/>
      <c r="X1179" s="137"/>
      <c r="Y1179" s="130"/>
      <c r="Z1179" s="130"/>
      <c r="AA1179" s="130"/>
      <c r="AB1179" s="130"/>
      <c r="AC1179" s="130" t="str">
        <f>IF(基本情報登録!$D$10="","",IF(基本情報登録!$D$10='登録データ（男）'!F1179,1,0))</f>
        <v/>
      </c>
      <c r="AD1179" s="130"/>
    </row>
    <row r="1180" spans="1:30">
      <c r="A1180" s="158"/>
      <c r="B1180" s="158"/>
      <c r="C1180" s="158"/>
      <c r="D1180" s="158"/>
      <c r="E1180" s="158"/>
      <c r="F1180" s="158"/>
      <c r="G1180" s="134"/>
      <c r="H1180" s="134"/>
      <c r="I1180" s="158"/>
      <c r="J1180" s="158"/>
      <c r="K1180" s="158"/>
      <c r="L1180" s="158"/>
      <c r="M1180" s="130"/>
      <c r="N1180" s="130"/>
      <c r="O1180" s="157"/>
      <c r="P1180" s="130"/>
      <c r="Q1180" s="130"/>
      <c r="R1180" s="130"/>
      <c r="S1180" s="136"/>
      <c r="T1180" s="137"/>
      <c r="U1180" s="136"/>
      <c r="V1180" s="130"/>
      <c r="W1180" s="130"/>
      <c r="X1180" s="137"/>
      <c r="Y1180" s="130"/>
      <c r="Z1180" s="130"/>
      <c r="AA1180" s="130"/>
      <c r="AB1180" s="130"/>
      <c r="AC1180" s="130" t="str">
        <f>IF(基本情報登録!$D$10="","",IF(基本情報登録!$D$10='登録データ（男）'!F1180,1,0))</f>
        <v/>
      </c>
      <c r="AD1180" s="130"/>
    </row>
    <row r="1181" spans="1:30">
      <c r="A1181" s="158"/>
      <c r="B1181" s="158"/>
      <c r="C1181" s="158"/>
      <c r="D1181" s="158"/>
      <c r="E1181" s="158"/>
      <c r="F1181" s="158"/>
      <c r="G1181" s="134"/>
      <c r="H1181" s="134"/>
      <c r="I1181" s="158"/>
      <c r="J1181" s="158"/>
      <c r="K1181" s="158"/>
      <c r="L1181" s="158"/>
      <c r="M1181" s="130"/>
      <c r="N1181" s="130"/>
      <c r="O1181" s="157"/>
      <c r="P1181" s="130"/>
      <c r="Q1181" s="130"/>
      <c r="R1181" s="130"/>
      <c r="S1181" s="136"/>
      <c r="T1181" s="137"/>
      <c r="U1181" s="136"/>
      <c r="V1181" s="130"/>
      <c r="W1181" s="130"/>
      <c r="X1181" s="137"/>
      <c r="Y1181" s="130"/>
      <c r="Z1181" s="130"/>
      <c r="AA1181" s="130"/>
      <c r="AB1181" s="130"/>
      <c r="AC1181" s="130" t="str">
        <f>IF(基本情報登録!$D$10="","",IF(基本情報登録!$D$10='登録データ（男）'!F1181,1,0))</f>
        <v/>
      </c>
      <c r="AD1181" s="130"/>
    </row>
    <row r="1182" spans="1:30">
      <c r="A1182" s="158"/>
      <c r="B1182" s="158"/>
      <c r="C1182" s="158"/>
      <c r="D1182" s="158"/>
      <c r="E1182" s="158"/>
      <c r="F1182" s="158"/>
      <c r="G1182" s="134"/>
      <c r="H1182" s="134"/>
      <c r="I1182" s="158"/>
      <c r="J1182" s="158"/>
      <c r="K1182" s="158"/>
      <c r="L1182" s="158"/>
      <c r="M1182" s="130"/>
      <c r="N1182" s="130"/>
      <c r="O1182" s="157"/>
      <c r="P1182" s="130"/>
      <c r="Q1182" s="130"/>
      <c r="R1182" s="130"/>
      <c r="S1182" s="136"/>
      <c r="T1182" s="137"/>
      <c r="U1182" s="136"/>
      <c r="V1182" s="130"/>
      <c r="W1182" s="130"/>
      <c r="X1182" s="137"/>
      <c r="Y1182" s="130"/>
      <c r="Z1182" s="130"/>
      <c r="AA1182" s="130"/>
      <c r="AB1182" s="130"/>
      <c r="AC1182" s="130" t="str">
        <f>IF(基本情報登録!$D$10="","",IF(基本情報登録!$D$10='登録データ（男）'!F1182,1,0))</f>
        <v/>
      </c>
      <c r="AD1182" s="130"/>
    </row>
    <row r="1183" spans="1:30">
      <c r="A1183" s="158"/>
      <c r="B1183" s="158"/>
      <c r="C1183" s="158"/>
      <c r="D1183" s="158"/>
      <c r="E1183" s="158"/>
      <c r="F1183" s="158"/>
      <c r="G1183" s="134"/>
      <c r="H1183" s="134"/>
      <c r="I1183" s="158"/>
      <c r="J1183" s="158"/>
      <c r="K1183" s="158"/>
      <c r="L1183" s="158"/>
      <c r="M1183" s="130"/>
      <c r="N1183" s="130"/>
      <c r="O1183" s="157"/>
      <c r="P1183" s="130"/>
      <c r="Q1183" s="130"/>
      <c r="R1183" s="130"/>
      <c r="S1183" s="136"/>
      <c r="T1183" s="137"/>
      <c r="U1183" s="136"/>
      <c r="V1183" s="130"/>
      <c r="W1183" s="130"/>
      <c r="X1183" s="137"/>
      <c r="Y1183" s="130"/>
      <c r="Z1183" s="130"/>
      <c r="AA1183" s="130"/>
      <c r="AB1183" s="130"/>
      <c r="AC1183" s="130" t="str">
        <f>IF(基本情報登録!$D$10="","",IF(基本情報登録!$D$10='登録データ（男）'!F1183,1,0))</f>
        <v/>
      </c>
      <c r="AD1183" s="130"/>
    </row>
    <row r="1184" spans="1:30">
      <c r="A1184" s="158"/>
      <c r="B1184" s="158"/>
      <c r="C1184" s="158"/>
      <c r="D1184" s="158"/>
      <c r="E1184" s="158"/>
      <c r="F1184" s="158"/>
      <c r="G1184" s="134"/>
      <c r="H1184" s="134"/>
      <c r="I1184" s="158"/>
      <c r="J1184" s="158"/>
      <c r="K1184" s="158"/>
      <c r="L1184" s="158"/>
      <c r="M1184" s="130"/>
      <c r="N1184" s="130"/>
      <c r="O1184" s="157"/>
      <c r="P1184" s="130"/>
      <c r="Q1184" s="130"/>
      <c r="R1184" s="130"/>
      <c r="S1184" s="136"/>
      <c r="T1184" s="137"/>
      <c r="U1184" s="136"/>
      <c r="V1184" s="130"/>
      <c r="W1184" s="130"/>
      <c r="X1184" s="137"/>
      <c r="Y1184" s="130"/>
      <c r="Z1184" s="130"/>
      <c r="AA1184" s="130"/>
      <c r="AB1184" s="130"/>
      <c r="AC1184" s="130" t="str">
        <f>IF(基本情報登録!$D$10="","",IF(基本情報登録!$D$10='登録データ（男）'!F1184,1,0))</f>
        <v/>
      </c>
      <c r="AD1184" s="130"/>
    </row>
    <row r="1185" spans="1:30">
      <c r="A1185" s="158"/>
      <c r="B1185" s="158"/>
      <c r="C1185" s="158"/>
      <c r="D1185" s="158"/>
      <c r="E1185" s="158"/>
      <c r="F1185" s="158"/>
      <c r="G1185" s="134"/>
      <c r="H1185" s="134"/>
      <c r="I1185" s="158"/>
      <c r="J1185" s="158"/>
      <c r="K1185" s="158"/>
      <c r="L1185" s="158"/>
      <c r="M1185" s="130"/>
      <c r="N1185" s="130"/>
      <c r="O1185" s="157"/>
      <c r="P1185" s="130"/>
      <c r="Q1185" s="130"/>
      <c r="R1185" s="130"/>
      <c r="S1185" s="136"/>
      <c r="T1185" s="137"/>
      <c r="U1185" s="136"/>
      <c r="V1185" s="130"/>
      <c r="W1185" s="130"/>
      <c r="X1185" s="137"/>
      <c r="Y1185" s="130"/>
      <c r="Z1185" s="130"/>
      <c r="AA1185" s="130"/>
      <c r="AB1185" s="130"/>
      <c r="AC1185" s="130" t="str">
        <f>IF(基本情報登録!$D$10="","",IF(基本情報登録!$D$10='登録データ（男）'!F1185,1,0))</f>
        <v/>
      </c>
      <c r="AD1185" s="130"/>
    </row>
    <row r="1186" spans="1:30">
      <c r="A1186" s="158"/>
      <c r="B1186" s="158"/>
      <c r="C1186" s="158"/>
      <c r="D1186" s="158"/>
      <c r="E1186" s="158"/>
      <c r="F1186" s="158"/>
      <c r="G1186" s="134"/>
      <c r="H1186" s="134"/>
      <c r="I1186" s="158"/>
      <c r="J1186" s="158"/>
      <c r="K1186" s="158"/>
      <c r="L1186" s="158"/>
      <c r="M1186" s="130"/>
      <c r="N1186" s="130"/>
      <c r="O1186" s="157"/>
      <c r="P1186" s="130"/>
      <c r="Q1186" s="130"/>
      <c r="R1186" s="130"/>
      <c r="S1186" s="136"/>
      <c r="T1186" s="137"/>
      <c r="U1186" s="136"/>
      <c r="V1186" s="130"/>
      <c r="W1186" s="130"/>
      <c r="X1186" s="137"/>
      <c r="Y1186" s="130"/>
      <c r="Z1186" s="130"/>
      <c r="AA1186" s="130"/>
      <c r="AB1186" s="130"/>
      <c r="AC1186" s="130" t="str">
        <f>IF(基本情報登録!$D$10="","",IF(基本情報登録!$D$10='登録データ（男）'!F1186,1,0))</f>
        <v/>
      </c>
      <c r="AD1186" s="130"/>
    </row>
    <row r="1187" spans="1:30">
      <c r="A1187" s="158"/>
      <c r="B1187" s="158"/>
      <c r="C1187" s="158"/>
      <c r="D1187" s="158"/>
      <c r="E1187" s="158"/>
      <c r="F1187" s="158"/>
      <c r="G1187" s="134"/>
      <c r="H1187" s="134"/>
      <c r="I1187" s="158"/>
      <c r="J1187" s="158"/>
      <c r="K1187" s="158"/>
      <c r="L1187" s="158"/>
      <c r="M1187" s="130"/>
      <c r="N1187" s="130"/>
      <c r="O1187" s="157"/>
      <c r="P1187" s="130"/>
      <c r="Q1187" s="130"/>
      <c r="R1187" s="130"/>
      <c r="S1187" s="136"/>
      <c r="T1187" s="137"/>
      <c r="U1187" s="136"/>
      <c r="V1187" s="130"/>
      <c r="W1187" s="130"/>
      <c r="X1187" s="137"/>
      <c r="Y1187" s="130"/>
      <c r="Z1187" s="130"/>
      <c r="AA1187" s="130"/>
      <c r="AB1187" s="130"/>
      <c r="AC1187" s="130" t="str">
        <f>IF(基本情報登録!$D$10="","",IF(基本情報登録!$D$10='登録データ（男）'!F1187,1,0))</f>
        <v/>
      </c>
      <c r="AD1187" s="130"/>
    </row>
    <row r="1188" spans="1:30">
      <c r="A1188" s="158"/>
      <c r="B1188" s="158"/>
      <c r="C1188" s="158"/>
      <c r="D1188" s="158"/>
      <c r="E1188" s="158"/>
      <c r="F1188" s="158"/>
      <c r="G1188" s="134"/>
      <c r="H1188" s="134"/>
      <c r="I1188" s="158"/>
      <c r="J1188" s="158"/>
      <c r="K1188" s="158"/>
      <c r="L1188" s="158"/>
      <c r="M1188" s="130"/>
      <c r="N1188" s="130"/>
      <c r="O1188" s="157"/>
      <c r="P1188" s="130"/>
      <c r="Q1188" s="130"/>
      <c r="R1188" s="130"/>
      <c r="S1188" s="136"/>
      <c r="T1188" s="137"/>
      <c r="U1188" s="136"/>
      <c r="V1188" s="130"/>
      <c r="W1188" s="130"/>
      <c r="X1188" s="137"/>
      <c r="Y1188" s="130"/>
      <c r="Z1188" s="130"/>
      <c r="AA1188" s="130"/>
      <c r="AB1188" s="130"/>
      <c r="AC1188" s="130" t="str">
        <f>IF(基本情報登録!$D$10="","",IF(基本情報登録!$D$10='登録データ（男）'!F1188,1,0))</f>
        <v/>
      </c>
      <c r="AD1188" s="130"/>
    </row>
    <row r="1189" spans="1:30">
      <c r="A1189" s="158"/>
      <c r="B1189" s="158"/>
      <c r="C1189" s="158"/>
      <c r="D1189" s="158"/>
      <c r="E1189" s="158"/>
      <c r="F1189" s="158"/>
      <c r="G1189" s="134"/>
      <c r="H1189" s="134"/>
      <c r="I1189" s="158"/>
      <c r="J1189" s="158"/>
      <c r="K1189" s="158"/>
      <c r="L1189" s="158"/>
      <c r="M1189" s="130"/>
      <c r="N1189" s="130"/>
      <c r="O1189" s="157"/>
      <c r="P1189" s="130"/>
      <c r="Q1189" s="130"/>
      <c r="R1189" s="130"/>
      <c r="S1189" s="136"/>
      <c r="T1189" s="137"/>
      <c r="U1189" s="136"/>
      <c r="V1189" s="130"/>
      <c r="W1189" s="130"/>
      <c r="X1189" s="137"/>
      <c r="Y1189" s="130"/>
      <c r="Z1189" s="130"/>
      <c r="AA1189" s="130"/>
      <c r="AB1189" s="130"/>
      <c r="AC1189" s="130" t="str">
        <f>IF(基本情報登録!$D$10="","",IF(基本情報登録!$D$10='登録データ（男）'!F1189,1,0))</f>
        <v/>
      </c>
      <c r="AD1189" s="130"/>
    </row>
    <row r="1190" spans="1:30">
      <c r="A1190" s="158"/>
      <c r="B1190" s="158"/>
      <c r="C1190" s="158"/>
      <c r="D1190" s="158"/>
      <c r="E1190" s="158"/>
      <c r="F1190" s="158"/>
      <c r="G1190" s="134"/>
      <c r="H1190" s="134"/>
      <c r="I1190" s="158"/>
      <c r="J1190" s="158"/>
      <c r="K1190" s="158"/>
      <c r="L1190" s="158"/>
      <c r="M1190" s="130"/>
      <c r="N1190" s="130"/>
      <c r="O1190" s="157"/>
      <c r="P1190" s="130"/>
      <c r="Q1190" s="130"/>
      <c r="R1190" s="130"/>
      <c r="S1190" s="136"/>
      <c r="T1190" s="137"/>
      <c r="U1190" s="136"/>
      <c r="V1190" s="130"/>
      <c r="W1190" s="130"/>
      <c r="X1190" s="137"/>
      <c r="Y1190" s="130"/>
      <c r="Z1190" s="130"/>
      <c r="AA1190" s="130"/>
      <c r="AB1190" s="130"/>
      <c r="AC1190" s="130" t="str">
        <f>IF(基本情報登録!$D$10="","",IF(基本情報登録!$D$10='登録データ（男）'!F1190,1,0))</f>
        <v/>
      </c>
      <c r="AD1190" s="130"/>
    </row>
    <row r="1191" spans="1:30">
      <c r="A1191" s="158"/>
      <c r="B1191" s="158"/>
      <c r="C1191" s="158"/>
      <c r="D1191" s="158"/>
      <c r="E1191" s="158"/>
      <c r="F1191" s="158"/>
      <c r="G1191" s="134"/>
      <c r="H1191" s="134"/>
      <c r="I1191" s="158"/>
      <c r="J1191" s="158"/>
      <c r="K1191" s="158"/>
      <c r="L1191" s="158"/>
      <c r="M1191" s="130"/>
      <c r="N1191" s="130"/>
      <c r="O1191" s="157"/>
      <c r="P1191" s="130"/>
      <c r="Q1191" s="130"/>
      <c r="R1191" s="130"/>
      <c r="S1191" s="136"/>
      <c r="T1191" s="137"/>
      <c r="U1191" s="136"/>
      <c r="V1191" s="130"/>
      <c r="W1191" s="130"/>
      <c r="X1191" s="137"/>
      <c r="Y1191" s="130"/>
      <c r="Z1191" s="130"/>
      <c r="AA1191" s="130"/>
      <c r="AB1191" s="130"/>
      <c r="AC1191" s="130" t="str">
        <f>IF(基本情報登録!$D$10="","",IF(基本情報登録!$D$10='登録データ（男）'!F1191,1,0))</f>
        <v/>
      </c>
      <c r="AD1191" s="130"/>
    </row>
    <row r="1192" spans="1:30">
      <c r="A1192" s="158"/>
      <c r="B1192" s="158"/>
      <c r="C1192" s="158"/>
      <c r="D1192" s="158"/>
      <c r="E1192" s="158"/>
      <c r="F1192" s="158"/>
      <c r="G1192" s="134"/>
      <c r="H1192" s="134"/>
      <c r="I1192" s="158"/>
      <c r="J1192" s="158"/>
      <c r="K1192" s="158"/>
      <c r="L1192" s="158"/>
      <c r="M1192" s="130"/>
      <c r="N1192" s="130"/>
      <c r="O1192" s="157"/>
      <c r="P1192" s="130"/>
      <c r="Q1192" s="130"/>
      <c r="R1192" s="130"/>
      <c r="S1192" s="136"/>
      <c r="T1192" s="137"/>
      <c r="U1192" s="136"/>
      <c r="V1192" s="130"/>
      <c r="W1192" s="130"/>
      <c r="X1192" s="137"/>
      <c r="Y1192" s="130"/>
      <c r="Z1192" s="130"/>
      <c r="AA1192" s="130"/>
      <c r="AB1192" s="130"/>
      <c r="AC1192" s="130" t="str">
        <f>IF(基本情報登録!$D$10="","",IF(基本情報登録!$D$10='登録データ（男）'!F1192,1,0))</f>
        <v/>
      </c>
      <c r="AD1192" s="130"/>
    </row>
    <row r="1193" spans="1:30">
      <c r="A1193" s="158"/>
      <c r="B1193" s="158"/>
      <c r="C1193" s="158"/>
      <c r="D1193" s="158"/>
      <c r="E1193" s="158"/>
      <c r="F1193" s="158"/>
      <c r="G1193" s="134"/>
      <c r="H1193" s="134"/>
      <c r="I1193" s="158"/>
      <c r="J1193" s="158"/>
      <c r="K1193" s="158"/>
      <c r="L1193" s="158"/>
      <c r="M1193" s="130"/>
      <c r="N1193" s="130"/>
      <c r="O1193" s="157"/>
      <c r="P1193" s="130"/>
      <c r="Q1193" s="130"/>
      <c r="R1193" s="130"/>
      <c r="S1193" s="136"/>
      <c r="T1193" s="137"/>
      <c r="U1193" s="136"/>
      <c r="V1193" s="130"/>
      <c r="W1193" s="130"/>
      <c r="X1193" s="137"/>
      <c r="Y1193" s="130"/>
      <c r="Z1193" s="130"/>
      <c r="AA1193" s="130"/>
      <c r="AB1193" s="130"/>
      <c r="AC1193" s="130" t="str">
        <f>IF(基本情報登録!$D$10="","",IF(基本情報登録!$D$10='登録データ（男）'!F1193,1,0))</f>
        <v/>
      </c>
      <c r="AD1193" s="130"/>
    </row>
    <row r="1194" spans="1:30">
      <c r="A1194" s="158"/>
      <c r="B1194" s="158"/>
      <c r="C1194" s="158"/>
      <c r="D1194" s="158"/>
      <c r="E1194" s="158"/>
      <c r="F1194" s="158"/>
      <c r="G1194" s="134"/>
      <c r="H1194" s="134"/>
      <c r="I1194" s="158"/>
      <c r="J1194" s="158"/>
      <c r="K1194" s="158"/>
      <c r="L1194" s="158"/>
      <c r="M1194" s="130"/>
      <c r="N1194" s="130"/>
      <c r="O1194" s="157"/>
      <c r="P1194" s="130"/>
      <c r="Q1194" s="130"/>
      <c r="R1194" s="130"/>
      <c r="S1194" s="136"/>
      <c r="T1194" s="137"/>
      <c r="U1194" s="136"/>
      <c r="V1194" s="130"/>
      <c r="W1194" s="130"/>
      <c r="X1194" s="137"/>
      <c r="Y1194" s="130"/>
      <c r="Z1194" s="130"/>
      <c r="AA1194" s="130"/>
      <c r="AB1194" s="130"/>
      <c r="AC1194" s="130" t="str">
        <f>IF(基本情報登録!$D$10="","",IF(基本情報登録!$D$10='登録データ（男）'!F1194,1,0))</f>
        <v/>
      </c>
      <c r="AD1194" s="130"/>
    </row>
    <row r="1195" spans="1:30">
      <c r="A1195" s="158"/>
      <c r="B1195" s="158"/>
      <c r="C1195" s="158"/>
      <c r="D1195" s="158"/>
      <c r="E1195" s="158"/>
      <c r="F1195" s="158"/>
      <c r="G1195" s="134"/>
      <c r="H1195" s="134"/>
      <c r="I1195" s="158"/>
      <c r="J1195" s="158"/>
      <c r="K1195" s="158"/>
      <c r="L1195" s="158"/>
      <c r="M1195" s="130"/>
      <c r="N1195" s="130"/>
      <c r="O1195" s="157"/>
      <c r="P1195" s="130"/>
      <c r="Q1195" s="130"/>
      <c r="R1195" s="130"/>
      <c r="S1195" s="136"/>
      <c r="T1195" s="137"/>
      <c r="U1195" s="136"/>
      <c r="V1195" s="130"/>
      <c r="W1195" s="130"/>
      <c r="X1195" s="137"/>
      <c r="Y1195" s="130"/>
      <c r="Z1195" s="130"/>
      <c r="AA1195" s="130"/>
      <c r="AB1195" s="130"/>
      <c r="AC1195" s="130" t="str">
        <f>IF(基本情報登録!$D$10="","",IF(基本情報登録!$D$10='登録データ（男）'!F1195,1,0))</f>
        <v/>
      </c>
      <c r="AD1195" s="130"/>
    </row>
    <row r="1196" spans="1:30">
      <c r="A1196" s="158"/>
      <c r="B1196" s="158"/>
      <c r="C1196" s="158"/>
      <c r="D1196" s="158"/>
      <c r="E1196" s="158"/>
      <c r="F1196" s="158"/>
      <c r="G1196" s="134"/>
      <c r="H1196" s="134"/>
      <c r="I1196" s="158"/>
      <c r="J1196" s="158"/>
      <c r="K1196" s="158"/>
      <c r="L1196" s="158"/>
      <c r="M1196" s="130"/>
      <c r="N1196" s="130"/>
      <c r="O1196" s="157"/>
      <c r="P1196" s="130"/>
      <c r="Q1196" s="130"/>
      <c r="R1196" s="130"/>
      <c r="S1196" s="136"/>
      <c r="T1196" s="137"/>
      <c r="U1196" s="136"/>
      <c r="V1196" s="130"/>
      <c r="W1196" s="130"/>
      <c r="X1196" s="137"/>
      <c r="Y1196" s="130"/>
      <c r="Z1196" s="130"/>
      <c r="AA1196" s="130"/>
      <c r="AB1196" s="130"/>
      <c r="AC1196" s="130" t="str">
        <f>IF(基本情報登録!$D$10="","",IF(基本情報登録!$D$10='登録データ（男）'!F1196,1,0))</f>
        <v/>
      </c>
      <c r="AD1196" s="130"/>
    </row>
    <row r="1197" spans="1:30">
      <c r="A1197" s="158"/>
      <c r="B1197" s="158"/>
      <c r="C1197" s="158"/>
      <c r="D1197" s="158"/>
      <c r="E1197" s="158"/>
      <c r="F1197" s="158"/>
      <c r="G1197" s="134"/>
      <c r="H1197" s="134"/>
      <c r="I1197" s="158"/>
      <c r="J1197" s="158"/>
      <c r="K1197" s="158"/>
      <c r="L1197" s="158"/>
      <c r="M1197" s="130"/>
      <c r="N1197" s="130"/>
      <c r="O1197" s="157"/>
      <c r="P1197" s="130"/>
      <c r="Q1197" s="130"/>
      <c r="R1197" s="130"/>
      <c r="S1197" s="136"/>
      <c r="T1197" s="137"/>
      <c r="U1197" s="136"/>
      <c r="V1197" s="130"/>
      <c r="W1197" s="130"/>
      <c r="X1197" s="137"/>
      <c r="Y1197" s="130"/>
      <c r="Z1197" s="130"/>
      <c r="AA1197" s="130"/>
      <c r="AB1197" s="130"/>
      <c r="AC1197" s="130" t="str">
        <f>IF(基本情報登録!$D$10="","",IF(基本情報登録!$D$10='登録データ（男）'!F1197,1,0))</f>
        <v/>
      </c>
      <c r="AD1197" s="130"/>
    </row>
    <row r="1198" spans="1:30">
      <c r="A1198" s="158"/>
      <c r="B1198" s="158"/>
      <c r="C1198" s="158"/>
      <c r="D1198" s="158"/>
      <c r="E1198" s="158"/>
      <c r="F1198" s="158"/>
      <c r="G1198" s="134"/>
      <c r="H1198" s="134"/>
      <c r="I1198" s="158"/>
      <c r="J1198" s="158"/>
      <c r="K1198" s="158"/>
      <c r="L1198" s="158"/>
      <c r="M1198" s="130"/>
      <c r="N1198" s="130"/>
      <c r="O1198" s="157"/>
      <c r="P1198" s="130"/>
      <c r="Q1198" s="130"/>
      <c r="R1198" s="130"/>
      <c r="S1198" s="136"/>
      <c r="T1198" s="137"/>
      <c r="U1198" s="136"/>
      <c r="V1198" s="130"/>
      <c r="W1198" s="130"/>
      <c r="X1198" s="137"/>
      <c r="Y1198" s="130"/>
      <c r="Z1198" s="130"/>
      <c r="AA1198" s="130"/>
      <c r="AB1198" s="130"/>
      <c r="AC1198" s="130" t="str">
        <f>IF(基本情報登録!$D$10="","",IF(基本情報登録!$D$10='登録データ（男）'!F1198,1,0))</f>
        <v/>
      </c>
      <c r="AD1198" s="130"/>
    </row>
    <row r="1199" spans="1:30">
      <c r="A1199" s="158"/>
      <c r="B1199" s="158"/>
      <c r="C1199" s="158"/>
      <c r="D1199" s="158"/>
      <c r="E1199" s="158"/>
      <c r="F1199" s="158"/>
      <c r="G1199" s="134"/>
      <c r="H1199" s="134"/>
      <c r="I1199" s="158"/>
      <c r="J1199" s="158"/>
      <c r="K1199" s="158"/>
      <c r="L1199" s="158"/>
      <c r="M1199" s="130"/>
      <c r="N1199" s="130"/>
      <c r="O1199" s="157"/>
      <c r="P1199" s="130"/>
      <c r="Q1199" s="130"/>
      <c r="R1199" s="130"/>
      <c r="S1199" s="136"/>
      <c r="T1199" s="137"/>
      <c r="U1199" s="136"/>
      <c r="V1199" s="130"/>
      <c r="W1199" s="130"/>
      <c r="X1199" s="137"/>
      <c r="Y1199" s="130"/>
      <c r="Z1199" s="130"/>
      <c r="AA1199" s="130"/>
      <c r="AB1199" s="130"/>
      <c r="AC1199" s="130" t="str">
        <f>IF(基本情報登録!$D$10="","",IF(基本情報登録!$D$10='登録データ（男）'!F1199,1,0))</f>
        <v/>
      </c>
      <c r="AD1199" s="130"/>
    </row>
    <row r="1200" spans="1:30">
      <c r="A1200" s="158"/>
      <c r="B1200" s="158"/>
      <c r="C1200" s="158"/>
      <c r="D1200" s="158"/>
      <c r="E1200" s="158"/>
      <c r="F1200" s="158"/>
      <c r="G1200" s="134"/>
      <c r="H1200" s="134"/>
      <c r="I1200" s="158"/>
      <c r="J1200" s="158"/>
      <c r="K1200" s="158"/>
      <c r="L1200" s="158"/>
      <c r="M1200" s="130"/>
      <c r="N1200" s="130"/>
      <c r="O1200" s="157"/>
      <c r="P1200" s="130"/>
      <c r="Q1200" s="130"/>
      <c r="R1200" s="130"/>
      <c r="S1200" s="136"/>
      <c r="T1200" s="137"/>
      <c r="U1200" s="136"/>
      <c r="V1200" s="130"/>
      <c r="W1200" s="130"/>
      <c r="X1200" s="137"/>
      <c r="Y1200" s="130"/>
      <c r="Z1200" s="130"/>
      <c r="AA1200" s="130"/>
      <c r="AB1200" s="130"/>
      <c r="AC1200" s="130" t="str">
        <f>IF(基本情報登録!$D$10="","",IF(基本情報登録!$D$10='登録データ（男）'!F1200,1,0))</f>
        <v/>
      </c>
      <c r="AD1200" s="130"/>
    </row>
    <row r="1201" spans="1:30">
      <c r="A1201" s="158"/>
      <c r="B1201" s="158"/>
      <c r="C1201" s="158"/>
      <c r="D1201" s="158"/>
      <c r="E1201" s="158"/>
      <c r="F1201" s="158"/>
      <c r="G1201" s="134"/>
      <c r="H1201" s="134"/>
      <c r="I1201" s="158"/>
      <c r="J1201" s="158"/>
      <c r="K1201" s="158"/>
      <c r="L1201" s="158"/>
      <c r="M1201" s="130"/>
      <c r="N1201" s="130"/>
      <c r="O1201" s="157"/>
      <c r="P1201" s="130"/>
      <c r="Q1201" s="130"/>
      <c r="R1201" s="130"/>
      <c r="S1201" s="136"/>
      <c r="T1201" s="137"/>
      <c r="U1201" s="136"/>
      <c r="V1201" s="130"/>
      <c r="W1201" s="130"/>
      <c r="X1201" s="137"/>
      <c r="Y1201" s="130"/>
      <c r="Z1201" s="130"/>
      <c r="AA1201" s="130"/>
      <c r="AB1201" s="130"/>
      <c r="AC1201" s="130" t="str">
        <f>IF(基本情報登録!$D$10="","",IF(基本情報登録!$D$10='登録データ（男）'!F1201,1,0))</f>
        <v/>
      </c>
      <c r="AD1201" s="130"/>
    </row>
    <row r="1202" spans="1:30">
      <c r="A1202" s="158"/>
      <c r="B1202" s="158"/>
      <c r="C1202" s="158"/>
      <c r="D1202" s="158"/>
      <c r="E1202" s="158"/>
      <c r="F1202" s="158"/>
      <c r="G1202" s="134"/>
      <c r="H1202" s="134"/>
      <c r="I1202" s="158"/>
      <c r="J1202" s="158"/>
      <c r="K1202" s="158"/>
      <c r="L1202" s="158"/>
      <c r="M1202" s="130"/>
      <c r="N1202" s="130"/>
      <c r="O1202" s="157"/>
      <c r="P1202" s="130"/>
      <c r="Q1202" s="130"/>
      <c r="R1202" s="130"/>
      <c r="S1202" s="136"/>
      <c r="T1202" s="137"/>
      <c r="U1202" s="136"/>
      <c r="V1202" s="130"/>
      <c r="W1202" s="130"/>
      <c r="X1202" s="137"/>
      <c r="Y1202" s="130"/>
      <c r="Z1202" s="130"/>
      <c r="AA1202" s="130"/>
      <c r="AB1202" s="130"/>
      <c r="AC1202" s="130" t="str">
        <f>IF(基本情報登録!$D$10="","",IF(基本情報登録!$D$10='登録データ（男）'!F1202,1,0))</f>
        <v/>
      </c>
      <c r="AD1202" s="130"/>
    </row>
    <row r="1203" spans="1:30">
      <c r="A1203" s="158"/>
      <c r="B1203" s="158"/>
      <c r="C1203" s="158"/>
      <c r="D1203" s="158"/>
      <c r="E1203" s="158"/>
      <c r="F1203" s="158"/>
      <c r="G1203" s="134"/>
      <c r="H1203" s="134"/>
      <c r="I1203" s="158"/>
      <c r="J1203" s="158"/>
      <c r="K1203" s="158"/>
      <c r="L1203" s="158"/>
      <c r="M1203" s="130"/>
      <c r="N1203" s="130"/>
      <c r="O1203" s="157"/>
      <c r="P1203" s="130"/>
      <c r="Q1203" s="130"/>
      <c r="R1203" s="130"/>
      <c r="S1203" s="136"/>
      <c r="T1203" s="137"/>
      <c r="U1203" s="136"/>
      <c r="V1203" s="130"/>
      <c r="W1203" s="130"/>
      <c r="X1203" s="137"/>
      <c r="Y1203" s="130"/>
      <c r="Z1203" s="130"/>
      <c r="AA1203" s="130"/>
      <c r="AB1203" s="130"/>
      <c r="AC1203" s="130" t="str">
        <f>IF(基本情報登録!$D$10="","",IF(基本情報登録!$D$10='登録データ（男）'!F1203,1,0))</f>
        <v/>
      </c>
      <c r="AD1203" s="130"/>
    </row>
    <row r="1204" spans="1:30">
      <c r="A1204" s="158"/>
      <c r="B1204" s="158"/>
      <c r="C1204" s="158"/>
      <c r="D1204" s="158"/>
      <c r="E1204" s="158"/>
      <c r="F1204" s="158"/>
      <c r="G1204" s="134"/>
      <c r="H1204" s="134"/>
      <c r="I1204" s="158"/>
      <c r="J1204" s="158"/>
      <c r="K1204" s="158"/>
      <c r="L1204" s="158"/>
      <c r="M1204" s="130"/>
      <c r="N1204" s="130"/>
      <c r="O1204" s="157"/>
      <c r="P1204" s="130"/>
      <c r="Q1204" s="130"/>
      <c r="R1204" s="130"/>
      <c r="S1204" s="136"/>
      <c r="T1204" s="137"/>
      <c r="U1204" s="136"/>
      <c r="V1204" s="130"/>
      <c r="W1204" s="130"/>
      <c r="X1204" s="137"/>
      <c r="Y1204" s="130"/>
      <c r="Z1204" s="130"/>
      <c r="AA1204" s="130"/>
      <c r="AB1204" s="130"/>
      <c r="AC1204" s="130" t="str">
        <f>IF(基本情報登録!$D$10="","",IF(基本情報登録!$D$10='登録データ（男）'!F1204,1,0))</f>
        <v/>
      </c>
      <c r="AD1204" s="130"/>
    </row>
    <row r="1205" spans="1:30">
      <c r="A1205" s="158"/>
      <c r="B1205" s="158"/>
      <c r="C1205" s="158"/>
      <c r="D1205" s="158"/>
      <c r="E1205" s="158"/>
      <c r="F1205" s="158"/>
      <c r="G1205" s="134"/>
      <c r="H1205" s="134"/>
      <c r="I1205" s="158"/>
      <c r="J1205" s="158"/>
      <c r="K1205" s="158"/>
      <c r="L1205" s="158"/>
      <c r="M1205" s="130"/>
      <c r="N1205" s="130"/>
      <c r="O1205" s="157"/>
      <c r="P1205" s="130"/>
      <c r="Q1205" s="130"/>
      <c r="R1205" s="130"/>
      <c r="S1205" s="136"/>
      <c r="T1205" s="137"/>
      <c r="U1205" s="136"/>
      <c r="V1205" s="130"/>
      <c r="W1205" s="130"/>
      <c r="X1205" s="137"/>
      <c r="Y1205" s="130"/>
      <c r="Z1205" s="130"/>
      <c r="AA1205" s="130"/>
      <c r="AB1205" s="130"/>
      <c r="AC1205" s="130" t="str">
        <f>IF(基本情報登録!$D$10="","",IF(基本情報登録!$D$10='登録データ（男）'!F1205,1,0))</f>
        <v/>
      </c>
      <c r="AD1205" s="130"/>
    </row>
    <row r="1206" spans="1:30">
      <c r="A1206" s="158"/>
      <c r="B1206" s="158"/>
      <c r="C1206" s="158"/>
      <c r="D1206" s="158"/>
      <c r="E1206" s="158"/>
      <c r="F1206" s="158"/>
      <c r="G1206" s="134"/>
      <c r="H1206" s="134"/>
      <c r="I1206" s="158"/>
      <c r="J1206" s="158"/>
      <c r="K1206" s="158"/>
      <c r="L1206" s="158"/>
      <c r="M1206" s="130"/>
      <c r="N1206" s="130"/>
      <c r="O1206" s="157"/>
      <c r="P1206" s="130"/>
      <c r="Q1206" s="130"/>
      <c r="R1206" s="130"/>
      <c r="S1206" s="136"/>
      <c r="T1206" s="137"/>
      <c r="U1206" s="136"/>
      <c r="V1206" s="130"/>
      <c r="W1206" s="130"/>
      <c r="X1206" s="137"/>
      <c r="Y1206" s="130"/>
      <c r="Z1206" s="130"/>
      <c r="AA1206" s="130"/>
      <c r="AB1206" s="130"/>
      <c r="AC1206" s="130" t="str">
        <f>IF(基本情報登録!$D$10="","",IF(基本情報登録!$D$10='登録データ（男）'!F1206,1,0))</f>
        <v/>
      </c>
      <c r="AD1206" s="130"/>
    </row>
    <row r="1207" spans="1:30">
      <c r="A1207" s="158"/>
      <c r="B1207" s="158"/>
      <c r="C1207" s="158"/>
      <c r="D1207" s="158"/>
      <c r="E1207" s="158"/>
      <c r="F1207" s="158"/>
      <c r="G1207" s="134"/>
      <c r="H1207" s="134"/>
      <c r="I1207" s="158"/>
      <c r="J1207" s="158"/>
      <c r="K1207" s="158"/>
      <c r="L1207" s="158"/>
      <c r="M1207" s="130"/>
      <c r="N1207" s="130"/>
      <c r="O1207" s="157"/>
      <c r="P1207" s="130"/>
      <c r="Q1207" s="130"/>
      <c r="R1207" s="130"/>
      <c r="S1207" s="136"/>
      <c r="T1207" s="137"/>
      <c r="U1207" s="136"/>
      <c r="V1207" s="130"/>
      <c r="W1207" s="130"/>
      <c r="X1207" s="137"/>
      <c r="Y1207" s="130"/>
      <c r="Z1207" s="130"/>
      <c r="AA1207" s="130"/>
      <c r="AB1207" s="130"/>
      <c r="AC1207" s="130" t="str">
        <f>IF(基本情報登録!$D$10="","",IF(基本情報登録!$D$10='登録データ（男）'!F1207,1,0))</f>
        <v/>
      </c>
      <c r="AD1207" s="130"/>
    </row>
    <row r="1208" spans="1:30">
      <c r="A1208" s="158"/>
      <c r="B1208" s="158"/>
      <c r="C1208" s="158"/>
      <c r="D1208" s="158"/>
      <c r="E1208" s="158"/>
      <c r="F1208" s="158"/>
      <c r="G1208" s="134"/>
      <c r="H1208" s="134"/>
      <c r="I1208" s="158"/>
      <c r="J1208" s="158"/>
      <c r="K1208" s="158"/>
      <c r="L1208" s="158"/>
      <c r="M1208" s="130"/>
      <c r="N1208" s="130"/>
      <c r="O1208" s="157"/>
      <c r="P1208" s="130"/>
      <c r="Q1208" s="130"/>
      <c r="R1208" s="130"/>
      <c r="S1208" s="136"/>
      <c r="T1208" s="137"/>
      <c r="U1208" s="136"/>
      <c r="V1208" s="130"/>
      <c r="W1208" s="130"/>
      <c r="X1208" s="137"/>
      <c r="Y1208" s="130"/>
      <c r="Z1208" s="130"/>
      <c r="AA1208" s="130"/>
      <c r="AB1208" s="130"/>
      <c r="AC1208" s="130" t="str">
        <f>IF(基本情報登録!$D$10="","",IF(基本情報登録!$D$10='登録データ（男）'!F1208,1,0))</f>
        <v/>
      </c>
      <c r="AD1208" s="130"/>
    </row>
    <row r="1209" spans="1:30">
      <c r="A1209" s="158"/>
      <c r="B1209" s="158"/>
      <c r="C1209" s="158"/>
      <c r="D1209" s="158"/>
      <c r="E1209" s="158"/>
      <c r="F1209" s="158"/>
      <c r="G1209" s="134"/>
      <c r="H1209" s="134"/>
      <c r="I1209" s="158"/>
      <c r="J1209" s="158"/>
      <c r="K1209" s="158"/>
      <c r="L1209" s="158"/>
      <c r="M1209" s="130"/>
      <c r="N1209" s="130"/>
      <c r="O1209" s="157"/>
      <c r="P1209" s="130"/>
      <c r="Q1209" s="130"/>
      <c r="R1209" s="130"/>
      <c r="S1209" s="136"/>
      <c r="T1209" s="137"/>
      <c r="U1209" s="136"/>
      <c r="V1209" s="130"/>
      <c r="W1209" s="130"/>
      <c r="X1209" s="137"/>
      <c r="Y1209" s="130"/>
      <c r="Z1209" s="130"/>
      <c r="AA1209" s="130"/>
      <c r="AB1209" s="130"/>
      <c r="AC1209" s="130" t="str">
        <f>IF(基本情報登録!$D$10="","",IF(基本情報登録!$D$10='登録データ（男）'!F1209,1,0))</f>
        <v/>
      </c>
      <c r="AD1209" s="130"/>
    </row>
    <row r="1210" spans="1:30">
      <c r="A1210" s="158"/>
      <c r="B1210" s="158"/>
      <c r="C1210" s="158"/>
      <c r="D1210" s="158"/>
      <c r="E1210" s="158"/>
      <c r="F1210" s="158"/>
      <c r="G1210" s="134"/>
      <c r="H1210" s="134"/>
      <c r="I1210" s="158"/>
      <c r="J1210" s="158"/>
      <c r="K1210" s="158"/>
      <c r="L1210" s="158"/>
      <c r="M1210" s="130"/>
      <c r="N1210" s="130"/>
      <c r="O1210" s="157"/>
      <c r="P1210" s="130"/>
      <c r="Q1210" s="130"/>
      <c r="R1210" s="130"/>
      <c r="S1210" s="136"/>
      <c r="T1210" s="137"/>
      <c r="U1210" s="136"/>
      <c r="V1210" s="130"/>
      <c r="W1210" s="130"/>
      <c r="X1210" s="137"/>
      <c r="Y1210" s="130"/>
      <c r="Z1210" s="130"/>
      <c r="AA1210" s="130"/>
      <c r="AB1210" s="130"/>
      <c r="AC1210" s="130" t="str">
        <f>IF(基本情報登録!$D$10="","",IF(基本情報登録!$D$10='登録データ（男）'!F1210,1,0))</f>
        <v/>
      </c>
      <c r="AD1210" s="130"/>
    </row>
    <row r="1211" spans="1:30">
      <c r="A1211" s="158"/>
      <c r="B1211" s="158"/>
      <c r="C1211" s="158"/>
      <c r="D1211" s="158"/>
      <c r="E1211" s="158"/>
      <c r="F1211" s="158"/>
      <c r="G1211" s="134"/>
      <c r="H1211" s="134"/>
      <c r="I1211" s="158"/>
      <c r="J1211" s="158"/>
      <c r="K1211" s="158"/>
      <c r="L1211" s="158"/>
      <c r="M1211" s="130"/>
      <c r="N1211" s="130"/>
      <c r="O1211" s="157"/>
      <c r="P1211" s="130"/>
      <c r="Q1211" s="130"/>
      <c r="R1211" s="130"/>
      <c r="S1211" s="136"/>
      <c r="T1211" s="137"/>
      <c r="U1211" s="136"/>
      <c r="V1211" s="130"/>
      <c r="W1211" s="130"/>
      <c r="X1211" s="137"/>
      <c r="Y1211" s="130"/>
      <c r="Z1211" s="130"/>
      <c r="AA1211" s="130"/>
      <c r="AB1211" s="130"/>
      <c r="AC1211" s="130" t="str">
        <f>IF(基本情報登録!$D$10="","",IF(基本情報登録!$D$10='登録データ（男）'!F1211,1,0))</f>
        <v/>
      </c>
      <c r="AD1211" s="130"/>
    </row>
    <row r="1212" spans="1:30">
      <c r="A1212" s="158"/>
      <c r="B1212" s="158"/>
      <c r="C1212" s="158"/>
      <c r="D1212" s="158"/>
      <c r="E1212" s="158"/>
      <c r="F1212" s="158"/>
      <c r="G1212" s="134"/>
      <c r="H1212" s="134"/>
      <c r="I1212" s="158"/>
      <c r="J1212" s="158"/>
      <c r="K1212" s="158"/>
      <c r="L1212" s="158"/>
      <c r="M1212" s="130"/>
      <c r="N1212" s="130"/>
      <c r="O1212" s="157"/>
      <c r="P1212" s="130"/>
      <c r="Q1212" s="130"/>
      <c r="R1212" s="130"/>
      <c r="S1212" s="136"/>
      <c r="T1212" s="137"/>
      <c r="U1212" s="136"/>
      <c r="V1212" s="130"/>
      <c r="W1212" s="130"/>
      <c r="X1212" s="137"/>
      <c r="Y1212" s="130"/>
      <c r="Z1212" s="130"/>
      <c r="AA1212" s="130"/>
      <c r="AB1212" s="130"/>
      <c r="AC1212" s="130" t="str">
        <f>IF(基本情報登録!$D$10="","",IF(基本情報登録!$D$10='登録データ（男）'!F1212,1,0))</f>
        <v/>
      </c>
      <c r="AD1212" s="130"/>
    </row>
    <row r="1213" spans="1:30">
      <c r="A1213" s="158"/>
      <c r="B1213" s="158"/>
      <c r="C1213" s="158"/>
      <c r="D1213" s="158"/>
      <c r="E1213" s="158"/>
      <c r="F1213" s="158"/>
      <c r="G1213" s="134"/>
      <c r="H1213" s="134"/>
      <c r="I1213" s="158"/>
      <c r="J1213" s="158"/>
      <c r="K1213" s="158"/>
      <c r="L1213" s="158"/>
      <c r="M1213" s="130"/>
      <c r="N1213" s="130"/>
      <c r="O1213" s="157"/>
      <c r="P1213" s="130"/>
      <c r="Q1213" s="130"/>
      <c r="R1213" s="130"/>
      <c r="S1213" s="136"/>
      <c r="T1213" s="137"/>
      <c r="U1213" s="136"/>
      <c r="V1213" s="130"/>
      <c r="W1213" s="130"/>
      <c r="X1213" s="137"/>
      <c r="Y1213" s="130"/>
      <c r="Z1213" s="130"/>
      <c r="AA1213" s="130"/>
      <c r="AB1213" s="130"/>
      <c r="AC1213" s="130" t="str">
        <f>IF(基本情報登録!$D$10="","",IF(基本情報登録!$D$10='登録データ（男）'!F1213,1,0))</f>
        <v/>
      </c>
      <c r="AD1213" s="130"/>
    </row>
    <row r="1214" spans="1:30">
      <c r="A1214" s="158"/>
      <c r="B1214" s="158"/>
      <c r="C1214" s="158"/>
      <c r="D1214" s="158"/>
      <c r="E1214" s="158"/>
      <c r="F1214" s="158"/>
      <c r="G1214" s="134"/>
      <c r="H1214" s="134"/>
      <c r="I1214" s="158"/>
      <c r="J1214" s="158"/>
      <c r="K1214" s="158"/>
      <c r="L1214" s="158"/>
      <c r="M1214" s="130"/>
      <c r="N1214" s="130"/>
      <c r="O1214" s="157"/>
      <c r="P1214" s="130"/>
      <c r="Q1214" s="130"/>
      <c r="R1214" s="130"/>
      <c r="S1214" s="136"/>
      <c r="T1214" s="137"/>
      <c r="U1214" s="136"/>
      <c r="V1214" s="130"/>
      <c r="W1214" s="130"/>
      <c r="X1214" s="137"/>
      <c r="Y1214" s="130"/>
      <c r="Z1214" s="130"/>
      <c r="AA1214" s="130"/>
      <c r="AB1214" s="130"/>
      <c r="AC1214" s="130" t="str">
        <f>IF(基本情報登録!$D$10="","",IF(基本情報登録!$D$10='登録データ（男）'!F1214,1,0))</f>
        <v/>
      </c>
      <c r="AD1214" s="130"/>
    </row>
    <row r="1215" spans="1:30">
      <c r="A1215" s="158"/>
      <c r="B1215" s="158"/>
      <c r="C1215" s="158"/>
      <c r="D1215" s="158"/>
      <c r="E1215" s="158"/>
      <c r="F1215" s="158"/>
      <c r="G1215" s="134"/>
      <c r="H1215" s="134"/>
      <c r="I1215" s="158"/>
      <c r="J1215" s="158"/>
      <c r="K1215" s="158"/>
      <c r="L1215" s="158"/>
      <c r="M1215" s="130"/>
      <c r="N1215" s="130"/>
      <c r="O1215" s="157"/>
      <c r="P1215" s="130"/>
      <c r="Q1215" s="130"/>
      <c r="R1215" s="130"/>
      <c r="S1215" s="136"/>
      <c r="T1215" s="137"/>
      <c r="U1215" s="136"/>
      <c r="V1215" s="130"/>
      <c r="W1215" s="130"/>
      <c r="X1215" s="137"/>
      <c r="Y1215" s="130"/>
      <c r="Z1215" s="130"/>
      <c r="AA1215" s="130"/>
      <c r="AB1215" s="130"/>
      <c r="AC1215" s="130" t="str">
        <f>IF(基本情報登録!$D$10="","",IF(基本情報登録!$D$10='登録データ（男）'!F1215,1,0))</f>
        <v/>
      </c>
      <c r="AD1215" s="130"/>
    </row>
    <row r="1216" spans="1:30">
      <c r="A1216" s="158"/>
      <c r="B1216" s="158"/>
      <c r="C1216" s="158"/>
      <c r="D1216" s="158"/>
      <c r="E1216" s="158"/>
      <c r="F1216" s="158"/>
      <c r="G1216" s="134"/>
      <c r="H1216" s="134"/>
      <c r="I1216" s="158"/>
      <c r="J1216" s="158"/>
      <c r="K1216" s="158"/>
      <c r="L1216" s="158"/>
      <c r="M1216" s="130"/>
      <c r="N1216" s="130"/>
      <c r="O1216" s="157"/>
      <c r="P1216" s="130"/>
      <c r="Q1216" s="130"/>
      <c r="R1216" s="130"/>
      <c r="S1216" s="136"/>
      <c r="T1216" s="137"/>
      <c r="U1216" s="136"/>
      <c r="V1216" s="130"/>
      <c r="W1216" s="130"/>
      <c r="X1216" s="137"/>
      <c r="Y1216" s="130"/>
      <c r="Z1216" s="130"/>
      <c r="AA1216" s="130"/>
      <c r="AB1216" s="130"/>
      <c r="AC1216" s="130" t="str">
        <f>IF(基本情報登録!$D$10="","",IF(基本情報登録!$D$10='登録データ（男）'!F1216,1,0))</f>
        <v/>
      </c>
      <c r="AD1216" s="130"/>
    </row>
    <row r="1217" spans="1:30">
      <c r="A1217" s="158"/>
      <c r="B1217" s="158"/>
      <c r="C1217" s="158"/>
      <c r="D1217" s="158"/>
      <c r="E1217" s="158"/>
      <c r="F1217" s="158"/>
      <c r="G1217" s="134"/>
      <c r="H1217" s="134"/>
      <c r="I1217" s="158"/>
      <c r="J1217" s="158"/>
      <c r="K1217" s="158"/>
      <c r="L1217" s="158"/>
      <c r="M1217" s="130"/>
      <c r="N1217" s="130"/>
      <c r="O1217" s="157"/>
      <c r="P1217" s="130"/>
      <c r="Q1217" s="130"/>
      <c r="R1217" s="130"/>
      <c r="S1217" s="136"/>
      <c r="T1217" s="137"/>
      <c r="U1217" s="136"/>
      <c r="V1217" s="130"/>
      <c r="W1217" s="130"/>
      <c r="X1217" s="137"/>
      <c r="Y1217" s="130"/>
      <c r="Z1217" s="130"/>
      <c r="AA1217" s="130"/>
      <c r="AB1217" s="130"/>
      <c r="AC1217" s="130" t="str">
        <f>IF(基本情報登録!$D$10="","",IF(基本情報登録!$D$10='登録データ（男）'!F1217,1,0))</f>
        <v/>
      </c>
      <c r="AD1217" s="130"/>
    </row>
    <row r="1218" spans="1:30">
      <c r="A1218" s="158"/>
      <c r="B1218" s="158"/>
      <c r="C1218" s="158"/>
      <c r="D1218" s="158"/>
      <c r="E1218" s="158"/>
      <c r="F1218" s="158"/>
      <c r="G1218" s="134"/>
      <c r="H1218" s="134"/>
      <c r="I1218" s="158"/>
      <c r="J1218" s="158"/>
      <c r="K1218" s="158"/>
      <c r="L1218" s="158"/>
      <c r="M1218" s="130"/>
      <c r="N1218" s="130"/>
      <c r="O1218" s="157"/>
      <c r="P1218" s="130"/>
      <c r="Q1218" s="130"/>
      <c r="R1218" s="130"/>
      <c r="S1218" s="136"/>
      <c r="T1218" s="137"/>
      <c r="U1218" s="136"/>
      <c r="V1218" s="130"/>
      <c r="W1218" s="130"/>
      <c r="X1218" s="137"/>
      <c r="Y1218" s="130"/>
      <c r="Z1218" s="130"/>
      <c r="AA1218" s="130"/>
      <c r="AB1218" s="130"/>
      <c r="AC1218" s="130" t="str">
        <f>IF(基本情報登録!$D$10="","",IF(基本情報登録!$D$10='登録データ（男）'!F1218,1,0))</f>
        <v/>
      </c>
      <c r="AD1218" s="130"/>
    </row>
    <row r="1219" spans="1:30">
      <c r="A1219" s="158"/>
      <c r="B1219" s="158"/>
      <c r="C1219" s="158"/>
      <c r="D1219" s="158"/>
      <c r="E1219" s="158"/>
      <c r="F1219" s="158"/>
      <c r="G1219" s="134"/>
      <c r="H1219" s="134"/>
      <c r="I1219" s="158"/>
      <c r="J1219" s="158"/>
      <c r="K1219" s="158"/>
      <c r="L1219" s="158"/>
      <c r="M1219" s="130"/>
      <c r="N1219" s="130"/>
      <c r="O1219" s="157"/>
      <c r="P1219" s="130"/>
      <c r="Q1219" s="130"/>
      <c r="R1219" s="130"/>
      <c r="S1219" s="136"/>
      <c r="T1219" s="137"/>
      <c r="U1219" s="136"/>
      <c r="V1219" s="130"/>
      <c r="W1219" s="130"/>
      <c r="X1219" s="137"/>
      <c r="Y1219" s="130"/>
      <c r="Z1219" s="130"/>
      <c r="AA1219" s="130"/>
      <c r="AB1219" s="130"/>
      <c r="AC1219" s="130" t="str">
        <f>IF(基本情報登録!$D$10="","",IF(基本情報登録!$D$10='登録データ（男）'!F1219,1,0))</f>
        <v/>
      </c>
      <c r="AD1219" s="130"/>
    </row>
    <row r="1220" spans="1:30">
      <c r="A1220" s="158"/>
      <c r="B1220" s="158"/>
      <c r="C1220" s="158"/>
      <c r="D1220" s="158"/>
      <c r="E1220" s="158"/>
      <c r="F1220" s="158"/>
      <c r="G1220" s="134"/>
      <c r="H1220" s="134"/>
      <c r="I1220" s="158"/>
      <c r="J1220" s="158"/>
      <c r="K1220" s="158"/>
      <c r="L1220" s="158"/>
      <c r="M1220" s="130"/>
      <c r="N1220" s="130"/>
      <c r="O1220" s="157"/>
      <c r="P1220" s="130"/>
      <c r="Q1220" s="130"/>
      <c r="R1220" s="130"/>
      <c r="S1220" s="136"/>
      <c r="T1220" s="137"/>
      <c r="U1220" s="136"/>
      <c r="V1220" s="130"/>
      <c r="W1220" s="130"/>
      <c r="X1220" s="137"/>
      <c r="Y1220" s="130"/>
      <c r="Z1220" s="130"/>
      <c r="AA1220" s="130"/>
      <c r="AB1220" s="130"/>
      <c r="AC1220" s="130" t="str">
        <f>IF(基本情報登録!$D$10="","",IF(基本情報登録!$D$10='登録データ（男）'!F1220,1,0))</f>
        <v/>
      </c>
      <c r="AD1220" s="130"/>
    </row>
    <row r="1221" spans="1:30">
      <c r="A1221" s="158"/>
      <c r="B1221" s="158"/>
      <c r="C1221" s="158"/>
      <c r="D1221" s="158"/>
      <c r="E1221" s="158"/>
      <c r="F1221" s="158"/>
      <c r="G1221" s="134"/>
      <c r="H1221" s="134"/>
      <c r="I1221" s="158"/>
      <c r="J1221" s="158"/>
      <c r="K1221" s="158"/>
      <c r="L1221" s="158"/>
      <c r="M1221" s="130"/>
      <c r="N1221" s="130"/>
      <c r="O1221" s="157"/>
      <c r="P1221" s="130"/>
      <c r="Q1221" s="130"/>
      <c r="R1221" s="130"/>
      <c r="S1221" s="136"/>
      <c r="T1221" s="137"/>
      <c r="U1221" s="136"/>
      <c r="V1221" s="130"/>
      <c r="W1221" s="130"/>
      <c r="X1221" s="137"/>
      <c r="Y1221" s="130"/>
      <c r="Z1221" s="130"/>
      <c r="AA1221" s="130"/>
      <c r="AB1221" s="130"/>
      <c r="AC1221" s="130" t="str">
        <f>IF(基本情報登録!$D$10="","",IF(基本情報登録!$D$10='登録データ（男）'!F1221,1,0))</f>
        <v/>
      </c>
      <c r="AD1221" s="130"/>
    </row>
    <row r="1222" spans="1:30">
      <c r="A1222" s="158"/>
      <c r="B1222" s="158"/>
      <c r="C1222" s="158"/>
      <c r="D1222" s="158"/>
      <c r="E1222" s="158"/>
      <c r="F1222" s="158"/>
      <c r="G1222" s="134"/>
      <c r="H1222" s="134"/>
      <c r="I1222" s="158"/>
      <c r="J1222" s="158"/>
      <c r="K1222" s="158"/>
      <c r="L1222" s="158"/>
      <c r="M1222" s="130"/>
      <c r="N1222" s="130"/>
      <c r="O1222" s="157"/>
      <c r="P1222" s="130"/>
      <c r="Q1222" s="130"/>
      <c r="R1222" s="130"/>
      <c r="S1222" s="136"/>
      <c r="T1222" s="137"/>
      <c r="U1222" s="136"/>
      <c r="V1222" s="130"/>
      <c r="W1222" s="130"/>
      <c r="X1222" s="137"/>
      <c r="Y1222" s="130"/>
      <c r="Z1222" s="130"/>
      <c r="AA1222" s="130"/>
      <c r="AB1222" s="130"/>
      <c r="AC1222" s="130" t="str">
        <f>IF(基本情報登録!$D$10="","",IF(基本情報登録!$D$10='登録データ（男）'!F1222,1,0))</f>
        <v/>
      </c>
      <c r="AD1222" s="130"/>
    </row>
    <row r="1223" spans="1:30">
      <c r="A1223" s="158"/>
      <c r="B1223" s="158"/>
      <c r="C1223" s="158"/>
      <c r="D1223" s="158"/>
      <c r="E1223" s="158"/>
      <c r="F1223" s="158"/>
      <c r="G1223" s="134"/>
      <c r="H1223" s="134"/>
      <c r="I1223" s="158"/>
      <c r="J1223" s="158"/>
      <c r="K1223" s="158"/>
      <c r="L1223" s="158"/>
      <c r="M1223" s="130"/>
      <c r="N1223" s="130"/>
      <c r="O1223" s="157"/>
      <c r="P1223" s="130"/>
      <c r="Q1223" s="130"/>
      <c r="R1223" s="130"/>
      <c r="S1223" s="136"/>
      <c r="T1223" s="137"/>
      <c r="U1223" s="136"/>
      <c r="V1223" s="130"/>
      <c r="W1223" s="130"/>
      <c r="X1223" s="137"/>
      <c r="Y1223" s="130"/>
      <c r="Z1223" s="130"/>
      <c r="AA1223" s="130"/>
      <c r="AB1223" s="130"/>
      <c r="AC1223" s="130" t="str">
        <f>IF(基本情報登録!$D$10="","",IF(基本情報登録!$D$10='登録データ（男）'!F1223,1,0))</f>
        <v/>
      </c>
      <c r="AD1223" s="130"/>
    </row>
    <row r="1224" spans="1:30">
      <c r="A1224" s="158"/>
      <c r="B1224" s="158"/>
      <c r="C1224" s="158"/>
      <c r="D1224" s="158"/>
      <c r="E1224" s="158"/>
      <c r="F1224" s="158"/>
      <c r="G1224" s="134"/>
      <c r="H1224" s="134"/>
      <c r="I1224" s="158"/>
      <c r="J1224" s="158"/>
      <c r="K1224" s="158"/>
      <c r="L1224" s="158"/>
      <c r="M1224" s="130"/>
      <c r="N1224" s="130"/>
      <c r="O1224" s="157"/>
      <c r="P1224" s="130"/>
      <c r="Q1224" s="130"/>
      <c r="R1224" s="130"/>
      <c r="S1224" s="136"/>
      <c r="T1224" s="137"/>
      <c r="U1224" s="136"/>
      <c r="V1224" s="130"/>
      <c r="W1224" s="130"/>
      <c r="X1224" s="137"/>
      <c r="Y1224" s="130"/>
      <c r="Z1224" s="130"/>
      <c r="AA1224" s="130"/>
      <c r="AB1224" s="130"/>
      <c r="AC1224" s="130" t="str">
        <f>IF(基本情報登録!$D$10="","",IF(基本情報登録!$D$10='登録データ（男）'!F1224,1,0))</f>
        <v/>
      </c>
      <c r="AD1224" s="130"/>
    </row>
    <row r="1225" spans="1:30">
      <c r="A1225" s="158"/>
      <c r="B1225" s="158"/>
      <c r="C1225" s="158"/>
      <c r="D1225" s="158"/>
      <c r="E1225" s="158"/>
      <c r="F1225" s="158"/>
      <c r="G1225" s="134"/>
      <c r="H1225" s="134"/>
      <c r="I1225" s="158"/>
      <c r="J1225" s="158"/>
      <c r="K1225" s="158"/>
      <c r="L1225" s="158"/>
      <c r="M1225" s="130"/>
      <c r="N1225" s="130"/>
      <c r="O1225" s="157"/>
      <c r="P1225" s="130"/>
      <c r="Q1225" s="130"/>
      <c r="R1225" s="130"/>
      <c r="S1225" s="136"/>
      <c r="T1225" s="137"/>
      <c r="U1225" s="136"/>
      <c r="V1225" s="130"/>
      <c r="W1225" s="130"/>
      <c r="X1225" s="137"/>
      <c r="Y1225" s="130"/>
      <c r="Z1225" s="130"/>
      <c r="AA1225" s="130"/>
      <c r="AB1225" s="130"/>
      <c r="AC1225" s="130" t="str">
        <f>IF(基本情報登録!$D$10="","",IF(基本情報登録!$D$10='登録データ（男）'!F1225,1,0))</f>
        <v/>
      </c>
      <c r="AD1225" s="130"/>
    </row>
    <row r="1226" spans="1:30">
      <c r="A1226" s="158"/>
      <c r="B1226" s="158"/>
      <c r="C1226" s="158"/>
      <c r="D1226" s="158"/>
      <c r="E1226" s="158"/>
      <c r="F1226" s="158"/>
      <c r="G1226" s="134"/>
      <c r="H1226" s="134"/>
      <c r="I1226" s="158"/>
      <c r="J1226" s="158"/>
      <c r="K1226" s="158"/>
      <c r="L1226" s="158"/>
      <c r="M1226" s="130"/>
      <c r="N1226" s="130"/>
      <c r="O1226" s="157"/>
      <c r="P1226" s="130"/>
      <c r="Q1226" s="130"/>
      <c r="R1226" s="130"/>
      <c r="S1226" s="136"/>
      <c r="T1226" s="137"/>
      <c r="U1226" s="136"/>
      <c r="V1226" s="130"/>
      <c r="W1226" s="130"/>
      <c r="X1226" s="137"/>
      <c r="Y1226" s="130"/>
      <c r="Z1226" s="130"/>
      <c r="AA1226" s="130"/>
      <c r="AB1226" s="130"/>
      <c r="AC1226" s="130" t="str">
        <f>IF(基本情報登録!$D$10="","",IF(基本情報登録!$D$10='登録データ（男）'!F1226,1,0))</f>
        <v/>
      </c>
      <c r="AD1226" s="130"/>
    </row>
    <row r="1227" spans="1:30">
      <c r="A1227" s="158"/>
      <c r="B1227" s="158"/>
      <c r="C1227" s="158"/>
      <c r="D1227" s="158"/>
      <c r="E1227" s="158"/>
      <c r="F1227" s="158"/>
      <c r="G1227" s="134"/>
      <c r="H1227" s="134"/>
      <c r="I1227" s="158"/>
      <c r="J1227" s="158"/>
      <c r="K1227" s="158"/>
      <c r="L1227" s="158"/>
      <c r="M1227" s="130"/>
      <c r="N1227" s="130"/>
      <c r="O1227" s="157"/>
      <c r="P1227" s="130"/>
      <c r="Q1227" s="130"/>
      <c r="R1227" s="130"/>
      <c r="S1227" s="136"/>
      <c r="T1227" s="137"/>
      <c r="U1227" s="136"/>
      <c r="V1227" s="130"/>
      <c r="W1227" s="130"/>
      <c r="X1227" s="137"/>
      <c r="Y1227" s="130"/>
      <c r="Z1227" s="130"/>
      <c r="AA1227" s="130"/>
      <c r="AB1227" s="130"/>
      <c r="AC1227" s="130" t="str">
        <f>IF(基本情報登録!$D$10="","",IF(基本情報登録!$D$10='登録データ（男）'!F1227,1,0))</f>
        <v/>
      </c>
      <c r="AD1227" s="130"/>
    </row>
    <row r="1228" spans="1:30">
      <c r="A1228" s="158"/>
      <c r="B1228" s="158"/>
      <c r="C1228" s="158"/>
      <c r="D1228" s="158"/>
      <c r="E1228" s="158"/>
      <c r="F1228" s="158"/>
      <c r="G1228" s="134"/>
      <c r="H1228" s="134"/>
      <c r="I1228" s="158"/>
      <c r="J1228" s="158"/>
      <c r="K1228" s="158"/>
      <c r="L1228" s="158"/>
      <c r="M1228" s="130"/>
      <c r="N1228" s="130"/>
      <c r="O1228" s="157"/>
      <c r="P1228" s="130"/>
      <c r="Q1228" s="130"/>
      <c r="R1228" s="130"/>
      <c r="S1228" s="136"/>
      <c r="T1228" s="137"/>
      <c r="U1228" s="136"/>
      <c r="V1228" s="130"/>
      <c r="W1228" s="130"/>
      <c r="X1228" s="137"/>
      <c r="Y1228" s="130"/>
      <c r="Z1228" s="130"/>
      <c r="AA1228" s="130"/>
      <c r="AB1228" s="130"/>
      <c r="AC1228" s="130" t="str">
        <f>IF(基本情報登録!$D$10="","",IF(基本情報登録!$D$10='登録データ（男）'!F1228,1,0))</f>
        <v/>
      </c>
      <c r="AD1228" s="130"/>
    </row>
    <row r="1229" spans="1:30">
      <c r="A1229" s="158"/>
      <c r="B1229" s="158"/>
      <c r="C1229" s="158"/>
      <c r="D1229" s="158"/>
      <c r="E1229" s="158"/>
      <c r="F1229" s="158"/>
      <c r="G1229" s="134"/>
      <c r="H1229" s="134"/>
      <c r="I1229" s="158"/>
      <c r="J1229" s="158"/>
      <c r="K1229" s="158"/>
      <c r="L1229" s="158"/>
      <c r="M1229" s="130"/>
      <c r="N1229" s="130"/>
      <c r="O1229" s="157"/>
      <c r="P1229" s="130"/>
      <c r="Q1229" s="130"/>
      <c r="R1229" s="130"/>
      <c r="S1229" s="136"/>
      <c r="T1229" s="137"/>
      <c r="U1229" s="136"/>
      <c r="V1229" s="130"/>
      <c r="W1229" s="130"/>
      <c r="X1229" s="137"/>
      <c r="Y1229" s="130"/>
      <c r="Z1229" s="130"/>
      <c r="AA1229" s="130"/>
      <c r="AB1229" s="130"/>
      <c r="AC1229" s="130" t="str">
        <f>IF(基本情報登録!$D$10="","",IF(基本情報登録!$D$10='登録データ（男）'!F1229,1,0))</f>
        <v/>
      </c>
      <c r="AD1229" s="130"/>
    </row>
    <row r="1230" spans="1:30">
      <c r="A1230" s="158"/>
      <c r="B1230" s="158"/>
      <c r="C1230" s="158"/>
      <c r="D1230" s="158"/>
      <c r="E1230" s="158"/>
      <c r="F1230" s="158"/>
      <c r="G1230" s="134"/>
      <c r="H1230" s="134"/>
      <c r="I1230" s="158"/>
      <c r="J1230" s="158"/>
      <c r="K1230" s="158"/>
      <c r="L1230" s="158"/>
      <c r="M1230" s="130"/>
      <c r="N1230" s="130"/>
      <c r="O1230" s="157"/>
      <c r="P1230" s="130"/>
      <c r="Q1230" s="130"/>
      <c r="R1230" s="130"/>
      <c r="S1230" s="136"/>
      <c r="T1230" s="137"/>
      <c r="U1230" s="136"/>
      <c r="V1230" s="130"/>
      <c r="W1230" s="130"/>
      <c r="X1230" s="137"/>
      <c r="Y1230" s="130"/>
      <c r="Z1230" s="130"/>
      <c r="AA1230" s="130"/>
      <c r="AB1230" s="130"/>
      <c r="AC1230" s="130" t="str">
        <f>IF(基本情報登録!$D$10="","",IF(基本情報登録!$D$10='登録データ（男）'!F1230,1,0))</f>
        <v/>
      </c>
      <c r="AD1230" s="130"/>
    </row>
    <row r="1231" spans="1:30">
      <c r="A1231" s="158"/>
      <c r="B1231" s="158"/>
      <c r="C1231" s="158"/>
      <c r="D1231" s="158"/>
      <c r="E1231" s="158"/>
      <c r="F1231" s="158"/>
      <c r="G1231" s="134"/>
      <c r="H1231" s="134"/>
      <c r="I1231" s="158"/>
      <c r="J1231" s="158"/>
      <c r="K1231" s="158"/>
      <c r="L1231" s="158"/>
      <c r="M1231" s="130"/>
      <c r="N1231" s="130"/>
      <c r="O1231" s="157"/>
      <c r="P1231" s="130"/>
      <c r="Q1231" s="130"/>
      <c r="R1231" s="130"/>
      <c r="S1231" s="136"/>
      <c r="T1231" s="137"/>
      <c r="U1231" s="136"/>
      <c r="V1231" s="130"/>
      <c r="W1231" s="130"/>
      <c r="X1231" s="137"/>
      <c r="Y1231" s="130"/>
      <c r="Z1231" s="130"/>
      <c r="AA1231" s="130"/>
      <c r="AB1231" s="130"/>
      <c r="AC1231" s="130" t="str">
        <f>IF(基本情報登録!$D$10="","",IF(基本情報登録!$D$10='登録データ（男）'!F1231,1,0))</f>
        <v/>
      </c>
      <c r="AD1231" s="130"/>
    </row>
    <row r="1232" spans="1:30">
      <c r="A1232" s="158"/>
      <c r="B1232" s="158"/>
      <c r="C1232" s="158"/>
      <c r="D1232" s="158"/>
      <c r="E1232" s="158"/>
      <c r="F1232" s="158"/>
      <c r="G1232" s="134"/>
      <c r="H1232" s="134"/>
      <c r="I1232" s="158"/>
      <c r="J1232" s="158"/>
      <c r="K1232" s="158"/>
      <c r="L1232" s="158"/>
      <c r="M1232" s="130"/>
      <c r="N1232" s="130"/>
      <c r="O1232" s="157"/>
      <c r="P1232" s="130"/>
      <c r="Q1232" s="130"/>
      <c r="R1232" s="130"/>
      <c r="S1232" s="136"/>
      <c r="T1232" s="137"/>
      <c r="U1232" s="136"/>
      <c r="V1232" s="130"/>
      <c r="W1232" s="130"/>
      <c r="X1232" s="137"/>
      <c r="Y1232" s="130"/>
      <c r="Z1232" s="130"/>
      <c r="AA1232" s="130"/>
      <c r="AB1232" s="130"/>
      <c r="AC1232" s="130" t="str">
        <f>IF(基本情報登録!$D$10="","",IF(基本情報登録!$D$10='登録データ（男）'!F1232,1,0))</f>
        <v/>
      </c>
      <c r="AD1232" s="130"/>
    </row>
    <row r="1233" spans="1:30">
      <c r="A1233" s="158"/>
      <c r="B1233" s="158"/>
      <c r="C1233" s="158"/>
      <c r="D1233" s="158"/>
      <c r="E1233" s="158"/>
      <c r="F1233" s="158"/>
      <c r="G1233" s="134"/>
      <c r="H1233" s="134"/>
      <c r="I1233" s="158"/>
      <c r="J1233" s="158"/>
      <c r="K1233" s="158"/>
      <c r="L1233" s="158"/>
      <c r="M1233" s="130"/>
      <c r="N1233" s="130"/>
      <c r="O1233" s="157"/>
      <c r="P1233" s="130"/>
      <c r="Q1233" s="130"/>
      <c r="R1233" s="130"/>
      <c r="S1233" s="136"/>
      <c r="T1233" s="137"/>
      <c r="U1233" s="136"/>
      <c r="V1233" s="130"/>
      <c r="W1233" s="130"/>
      <c r="X1233" s="137"/>
      <c r="Y1233" s="130"/>
      <c r="Z1233" s="130"/>
      <c r="AA1233" s="130"/>
      <c r="AB1233" s="130"/>
      <c r="AC1233" s="130" t="str">
        <f>IF(基本情報登録!$D$10="","",IF(基本情報登録!$D$10='登録データ（男）'!F1233,1,0))</f>
        <v/>
      </c>
      <c r="AD1233" s="130"/>
    </row>
    <row r="1234" spans="1:30">
      <c r="A1234" s="158"/>
      <c r="B1234" s="158"/>
      <c r="C1234" s="158"/>
      <c r="D1234" s="158"/>
      <c r="E1234" s="158"/>
      <c r="F1234" s="158"/>
      <c r="G1234" s="134"/>
      <c r="H1234" s="134"/>
      <c r="I1234" s="158"/>
      <c r="J1234" s="158"/>
      <c r="K1234" s="158"/>
      <c r="L1234" s="158"/>
      <c r="M1234" s="130"/>
      <c r="N1234" s="130"/>
      <c r="O1234" s="157"/>
      <c r="P1234" s="130"/>
      <c r="Q1234" s="130"/>
      <c r="R1234" s="130"/>
      <c r="S1234" s="136"/>
      <c r="T1234" s="137"/>
      <c r="U1234" s="136"/>
      <c r="V1234" s="130"/>
      <c r="W1234" s="130"/>
      <c r="X1234" s="137"/>
      <c r="Y1234" s="130"/>
      <c r="Z1234" s="130"/>
      <c r="AA1234" s="130"/>
      <c r="AB1234" s="130"/>
      <c r="AC1234" s="130" t="str">
        <f>IF(基本情報登録!$D$10="","",IF(基本情報登録!$D$10='登録データ（男）'!F1234,1,0))</f>
        <v/>
      </c>
      <c r="AD1234" s="130"/>
    </row>
    <row r="1235" spans="1:30">
      <c r="A1235" s="158"/>
      <c r="B1235" s="158"/>
      <c r="C1235" s="158"/>
      <c r="D1235" s="158"/>
      <c r="E1235" s="158"/>
      <c r="F1235" s="158"/>
      <c r="G1235" s="134"/>
      <c r="H1235" s="134"/>
      <c r="I1235" s="158"/>
      <c r="J1235" s="158"/>
      <c r="K1235" s="158"/>
      <c r="L1235" s="158"/>
      <c r="M1235" s="130"/>
      <c r="N1235" s="130"/>
      <c r="O1235" s="157"/>
      <c r="P1235" s="130"/>
      <c r="Q1235" s="130"/>
      <c r="R1235" s="130"/>
      <c r="S1235" s="136"/>
      <c r="T1235" s="137"/>
      <c r="U1235" s="136"/>
      <c r="V1235" s="130"/>
      <c r="W1235" s="130"/>
      <c r="X1235" s="137"/>
      <c r="Y1235" s="130"/>
      <c r="Z1235" s="130"/>
      <c r="AA1235" s="130"/>
      <c r="AB1235" s="130"/>
      <c r="AC1235" s="130" t="str">
        <f>IF(基本情報登録!$D$10="","",IF(基本情報登録!$D$10='登録データ（男）'!F1235,1,0))</f>
        <v/>
      </c>
      <c r="AD1235" s="130"/>
    </row>
    <row r="1236" spans="1:30">
      <c r="A1236" s="158"/>
      <c r="B1236" s="158"/>
      <c r="C1236" s="158"/>
      <c r="D1236" s="158"/>
      <c r="E1236" s="158"/>
      <c r="F1236" s="158"/>
      <c r="G1236" s="134"/>
      <c r="H1236" s="134"/>
      <c r="I1236" s="158"/>
      <c r="J1236" s="158"/>
      <c r="K1236" s="158"/>
      <c r="L1236" s="158"/>
      <c r="M1236" s="130"/>
      <c r="N1236" s="130"/>
      <c r="O1236" s="157"/>
      <c r="P1236" s="130"/>
      <c r="Q1236" s="130"/>
      <c r="R1236" s="130"/>
      <c r="S1236" s="136"/>
      <c r="T1236" s="137"/>
      <c r="U1236" s="136"/>
      <c r="V1236" s="130"/>
      <c r="W1236" s="130"/>
      <c r="X1236" s="137"/>
      <c r="Y1236" s="130"/>
      <c r="Z1236" s="130"/>
      <c r="AA1236" s="130"/>
      <c r="AB1236" s="130"/>
      <c r="AC1236" s="130" t="str">
        <f>IF(基本情報登録!$D$10="","",IF(基本情報登録!$D$10='登録データ（男）'!F1236,1,0))</f>
        <v/>
      </c>
      <c r="AD1236" s="130"/>
    </row>
    <row r="1237" spans="1:30">
      <c r="A1237" s="158"/>
      <c r="B1237" s="158"/>
      <c r="C1237" s="158"/>
      <c r="D1237" s="158"/>
      <c r="E1237" s="158"/>
      <c r="F1237" s="158"/>
      <c r="G1237" s="134"/>
      <c r="H1237" s="134"/>
      <c r="I1237" s="158"/>
      <c r="J1237" s="158"/>
      <c r="K1237" s="158"/>
      <c r="L1237" s="158"/>
      <c r="M1237" s="130"/>
      <c r="N1237" s="130"/>
      <c r="O1237" s="157"/>
      <c r="P1237" s="130"/>
      <c r="Q1237" s="130"/>
      <c r="R1237" s="130"/>
      <c r="S1237" s="136"/>
      <c r="T1237" s="137"/>
      <c r="U1237" s="136"/>
      <c r="V1237" s="130"/>
      <c r="W1237" s="130"/>
      <c r="X1237" s="137"/>
      <c r="Y1237" s="130"/>
      <c r="Z1237" s="130"/>
      <c r="AA1237" s="130"/>
      <c r="AB1237" s="130"/>
      <c r="AC1237" s="130" t="str">
        <f>IF(基本情報登録!$D$10="","",IF(基本情報登録!$D$10='登録データ（男）'!F1237,1,0))</f>
        <v/>
      </c>
      <c r="AD1237" s="130"/>
    </row>
    <row r="1238" spans="1:30">
      <c r="A1238" s="158"/>
      <c r="B1238" s="158"/>
      <c r="C1238" s="158"/>
      <c r="D1238" s="158"/>
      <c r="E1238" s="158"/>
      <c r="F1238" s="158"/>
      <c r="G1238" s="134"/>
      <c r="H1238" s="134"/>
      <c r="I1238" s="158"/>
      <c r="J1238" s="158"/>
      <c r="K1238" s="158"/>
      <c r="L1238" s="158"/>
      <c r="M1238" s="130"/>
      <c r="N1238" s="130"/>
      <c r="O1238" s="157"/>
      <c r="P1238" s="130"/>
      <c r="Q1238" s="130"/>
      <c r="R1238" s="130"/>
      <c r="S1238" s="136"/>
      <c r="T1238" s="137"/>
      <c r="U1238" s="136"/>
      <c r="V1238" s="130"/>
      <c r="W1238" s="130"/>
      <c r="X1238" s="137"/>
      <c r="Y1238" s="130"/>
      <c r="Z1238" s="130"/>
      <c r="AA1238" s="130"/>
      <c r="AB1238" s="130"/>
      <c r="AC1238" s="130" t="str">
        <f>IF(基本情報登録!$D$10="","",IF(基本情報登録!$D$10='登録データ（男）'!F1238,1,0))</f>
        <v/>
      </c>
      <c r="AD1238" s="130"/>
    </row>
    <row r="1239" spans="1:30">
      <c r="A1239" s="158"/>
      <c r="B1239" s="158"/>
      <c r="C1239" s="158"/>
      <c r="D1239" s="158"/>
      <c r="E1239" s="158"/>
      <c r="F1239" s="158"/>
      <c r="G1239" s="134"/>
      <c r="H1239" s="134"/>
      <c r="I1239" s="158"/>
      <c r="J1239" s="158"/>
      <c r="K1239" s="158"/>
      <c r="L1239" s="158"/>
      <c r="M1239" s="130"/>
      <c r="N1239" s="130"/>
      <c r="O1239" s="157"/>
      <c r="P1239" s="130"/>
      <c r="Q1239" s="130"/>
      <c r="R1239" s="130"/>
      <c r="S1239" s="136"/>
      <c r="T1239" s="137"/>
      <c r="U1239" s="136"/>
      <c r="V1239" s="130"/>
      <c r="W1239" s="130"/>
      <c r="X1239" s="137"/>
      <c r="Y1239" s="130"/>
      <c r="Z1239" s="130"/>
      <c r="AA1239" s="130"/>
      <c r="AB1239" s="130"/>
      <c r="AC1239" s="130" t="str">
        <f>IF(基本情報登録!$D$10="","",IF(基本情報登録!$D$10='登録データ（男）'!F1239,1,0))</f>
        <v/>
      </c>
      <c r="AD1239" s="130"/>
    </row>
    <row r="1240" spans="1:30">
      <c r="A1240" s="158"/>
      <c r="B1240" s="158"/>
      <c r="C1240" s="158"/>
      <c r="D1240" s="158"/>
      <c r="E1240" s="158"/>
      <c r="F1240" s="158"/>
      <c r="G1240" s="134"/>
      <c r="H1240" s="134"/>
      <c r="I1240" s="158"/>
      <c r="J1240" s="158"/>
      <c r="K1240" s="158"/>
      <c r="L1240" s="158"/>
      <c r="M1240" s="130"/>
      <c r="N1240" s="130"/>
      <c r="O1240" s="157"/>
      <c r="P1240" s="130"/>
      <c r="Q1240" s="130"/>
      <c r="R1240" s="130"/>
      <c r="S1240" s="136"/>
      <c r="T1240" s="137"/>
      <c r="U1240" s="136"/>
      <c r="V1240" s="130"/>
      <c r="W1240" s="130"/>
      <c r="X1240" s="137"/>
      <c r="Y1240" s="130"/>
      <c r="Z1240" s="130"/>
      <c r="AA1240" s="130"/>
      <c r="AB1240" s="130"/>
      <c r="AC1240" s="130" t="str">
        <f>IF(基本情報登録!$D$10="","",IF(基本情報登録!$D$10='登録データ（男）'!F1240,1,0))</f>
        <v/>
      </c>
      <c r="AD1240" s="130"/>
    </row>
    <row r="1241" spans="1:30">
      <c r="A1241" s="158"/>
      <c r="B1241" s="158"/>
      <c r="C1241" s="158"/>
      <c r="D1241" s="158"/>
      <c r="E1241" s="158"/>
      <c r="F1241" s="158"/>
      <c r="G1241" s="134"/>
      <c r="H1241" s="134"/>
      <c r="I1241" s="158"/>
      <c r="J1241" s="158"/>
      <c r="K1241" s="158"/>
      <c r="L1241" s="158"/>
      <c r="M1241" s="130"/>
      <c r="N1241" s="130"/>
      <c r="O1241" s="157"/>
      <c r="P1241" s="130"/>
      <c r="Q1241" s="130"/>
      <c r="R1241" s="130"/>
      <c r="S1241" s="136"/>
      <c r="T1241" s="137"/>
      <c r="U1241" s="136"/>
      <c r="V1241" s="130"/>
      <c r="W1241" s="130"/>
      <c r="X1241" s="137"/>
      <c r="Y1241" s="130"/>
      <c r="Z1241" s="130"/>
      <c r="AA1241" s="130"/>
      <c r="AB1241" s="130"/>
      <c r="AC1241" s="130" t="str">
        <f>IF(基本情報登録!$D$10="","",IF(基本情報登録!$D$10='登録データ（男）'!F1241,1,0))</f>
        <v/>
      </c>
      <c r="AD1241" s="130"/>
    </row>
    <row r="1242" spans="1:30">
      <c r="A1242" s="158"/>
      <c r="B1242" s="158"/>
      <c r="C1242" s="158"/>
      <c r="D1242" s="158"/>
      <c r="E1242" s="158"/>
      <c r="F1242" s="158"/>
      <c r="G1242" s="134"/>
      <c r="H1242" s="134"/>
      <c r="I1242" s="158"/>
      <c r="J1242" s="158"/>
      <c r="K1242" s="158"/>
      <c r="L1242" s="158"/>
      <c r="M1242" s="130"/>
      <c r="N1242" s="130"/>
      <c r="O1242" s="157"/>
      <c r="P1242" s="130"/>
      <c r="Q1242" s="130"/>
      <c r="R1242" s="130"/>
      <c r="S1242" s="136"/>
      <c r="T1242" s="137"/>
      <c r="U1242" s="136"/>
      <c r="V1242" s="130"/>
      <c r="W1242" s="130"/>
      <c r="X1242" s="137"/>
      <c r="Y1242" s="130"/>
      <c r="Z1242" s="130"/>
      <c r="AA1242" s="130"/>
      <c r="AB1242" s="130"/>
      <c r="AC1242" s="130" t="str">
        <f>IF(基本情報登録!$D$10="","",IF(基本情報登録!$D$10='登録データ（男）'!F1242,1,0))</f>
        <v/>
      </c>
      <c r="AD1242" s="130"/>
    </row>
    <row r="1243" spans="1:30">
      <c r="A1243" s="158"/>
      <c r="B1243" s="158"/>
      <c r="C1243" s="158"/>
      <c r="D1243" s="158"/>
      <c r="E1243" s="158"/>
      <c r="F1243" s="158"/>
      <c r="G1243" s="134"/>
      <c r="H1243" s="134"/>
      <c r="I1243" s="158"/>
      <c r="J1243" s="158"/>
      <c r="K1243" s="158"/>
      <c r="L1243" s="158"/>
      <c r="M1243" s="130"/>
      <c r="N1243" s="130"/>
      <c r="O1243" s="157"/>
      <c r="P1243" s="130"/>
      <c r="Q1243" s="130"/>
      <c r="R1243" s="130"/>
      <c r="S1243" s="136"/>
      <c r="T1243" s="137"/>
      <c r="U1243" s="136"/>
      <c r="V1243" s="130"/>
      <c r="W1243" s="130"/>
      <c r="X1243" s="137"/>
      <c r="Y1243" s="130"/>
      <c r="Z1243" s="130"/>
      <c r="AA1243" s="130"/>
      <c r="AB1243" s="130"/>
      <c r="AC1243" s="130" t="str">
        <f>IF(基本情報登録!$D$10="","",IF(基本情報登録!$D$10='登録データ（男）'!F1243,1,0))</f>
        <v/>
      </c>
      <c r="AD1243" s="130"/>
    </row>
    <row r="1244" spans="1:30">
      <c r="A1244" s="158"/>
      <c r="B1244" s="158"/>
      <c r="C1244" s="158"/>
      <c r="D1244" s="158"/>
      <c r="E1244" s="158"/>
      <c r="F1244" s="158"/>
      <c r="G1244" s="134"/>
      <c r="H1244" s="134"/>
      <c r="I1244" s="158"/>
      <c r="J1244" s="158"/>
      <c r="K1244" s="158"/>
      <c r="L1244" s="158"/>
      <c r="M1244" s="130"/>
      <c r="N1244" s="130"/>
      <c r="O1244" s="157"/>
      <c r="P1244" s="130"/>
      <c r="Q1244" s="130"/>
      <c r="R1244" s="130"/>
      <c r="S1244" s="136"/>
      <c r="T1244" s="137"/>
      <c r="U1244" s="136"/>
      <c r="V1244" s="130"/>
      <c r="W1244" s="130"/>
      <c r="X1244" s="137"/>
      <c r="Y1244" s="130"/>
      <c r="Z1244" s="130"/>
      <c r="AA1244" s="130"/>
      <c r="AB1244" s="130"/>
      <c r="AC1244" s="130" t="str">
        <f>IF(基本情報登録!$D$10="","",IF(基本情報登録!$D$10='登録データ（男）'!F1244,1,0))</f>
        <v/>
      </c>
      <c r="AD1244" s="130"/>
    </row>
    <row r="1245" spans="1:30">
      <c r="A1245" s="158"/>
      <c r="B1245" s="158"/>
      <c r="C1245" s="158"/>
      <c r="D1245" s="158"/>
      <c r="E1245" s="158"/>
      <c r="F1245" s="158"/>
      <c r="G1245" s="134"/>
      <c r="H1245" s="134"/>
      <c r="I1245" s="158"/>
      <c r="J1245" s="158"/>
      <c r="K1245" s="158"/>
      <c r="L1245" s="158"/>
      <c r="M1245" s="130"/>
      <c r="N1245" s="130"/>
      <c r="O1245" s="157"/>
      <c r="P1245" s="130"/>
      <c r="Q1245" s="130"/>
      <c r="R1245" s="130"/>
      <c r="S1245" s="136"/>
      <c r="T1245" s="137"/>
      <c r="U1245" s="136"/>
      <c r="V1245" s="130"/>
      <c r="W1245" s="130"/>
      <c r="X1245" s="137"/>
      <c r="Y1245" s="130"/>
      <c r="Z1245" s="130"/>
      <c r="AA1245" s="130"/>
      <c r="AB1245" s="130"/>
      <c r="AC1245" s="130" t="str">
        <f>IF(基本情報登録!$D$10="","",IF(基本情報登録!$D$10='登録データ（男）'!F1245,1,0))</f>
        <v/>
      </c>
      <c r="AD1245" s="130"/>
    </row>
    <row r="1246" spans="1:30">
      <c r="A1246" s="158"/>
      <c r="B1246" s="158"/>
      <c r="C1246" s="158"/>
      <c r="D1246" s="158"/>
      <c r="E1246" s="158"/>
      <c r="F1246" s="158"/>
      <c r="G1246" s="134"/>
      <c r="H1246" s="134"/>
      <c r="I1246" s="158"/>
      <c r="J1246" s="158"/>
      <c r="K1246" s="158"/>
      <c r="L1246" s="158"/>
      <c r="M1246" s="130"/>
      <c r="N1246" s="130"/>
      <c r="O1246" s="157"/>
      <c r="P1246" s="130"/>
      <c r="Q1246" s="130"/>
      <c r="R1246" s="130"/>
      <c r="S1246" s="136"/>
      <c r="T1246" s="137"/>
      <c r="U1246" s="136"/>
      <c r="V1246" s="130"/>
      <c r="W1246" s="130"/>
      <c r="X1246" s="137"/>
      <c r="Y1246" s="130"/>
      <c r="Z1246" s="130"/>
      <c r="AA1246" s="130"/>
      <c r="AB1246" s="130"/>
      <c r="AC1246" s="130" t="str">
        <f>IF(基本情報登録!$D$10="","",IF(基本情報登録!$D$10='登録データ（男）'!F1246,1,0))</f>
        <v/>
      </c>
      <c r="AD1246" s="130"/>
    </row>
    <row r="1247" spans="1:30">
      <c r="A1247" s="158"/>
      <c r="B1247" s="158"/>
      <c r="C1247" s="158"/>
      <c r="D1247" s="158"/>
      <c r="E1247" s="158"/>
      <c r="F1247" s="158"/>
      <c r="G1247" s="134"/>
      <c r="H1247" s="134"/>
      <c r="I1247" s="158"/>
      <c r="J1247" s="158"/>
      <c r="K1247" s="158"/>
      <c r="L1247" s="158"/>
      <c r="M1247" s="130"/>
      <c r="N1247" s="130"/>
      <c r="O1247" s="157"/>
      <c r="P1247" s="130"/>
      <c r="Q1247" s="130"/>
      <c r="R1247" s="130"/>
      <c r="S1247" s="136"/>
      <c r="T1247" s="137"/>
      <c r="U1247" s="136"/>
      <c r="V1247" s="130"/>
      <c r="W1247" s="130"/>
      <c r="X1247" s="137"/>
      <c r="Y1247" s="130"/>
      <c r="Z1247" s="130"/>
      <c r="AA1247" s="130"/>
      <c r="AB1247" s="130"/>
      <c r="AC1247" s="130" t="str">
        <f>IF(基本情報登録!$D$10="","",IF(基本情報登録!$D$10='登録データ（男）'!F1247,1,0))</f>
        <v/>
      </c>
      <c r="AD1247" s="130"/>
    </row>
    <row r="1248" spans="1:30">
      <c r="A1248" s="158"/>
      <c r="B1248" s="158"/>
      <c r="C1248" s="158"/>
      <c r="D1248" s="158"/>
      <c r="E1248" s="158"/>
      <c r="F1248" s="158"/>
      <c r="G1248" s="134"/>
      <c r="H1248" s="134"/>
      <c r="I1248" s="158"/>
      <c r="J1248" s="158"/>
      <c r="K1248" s="158"/>
      <c r="L1248" s="158"/>
      <c r="M1248" s="130"/>
      <c r="N1248" s="130"/>
      <c r="O1248" s="157"/>
      <c r="P1248" s="130"/>
      <c r="Q1248" s="130"/>
      <c r="R1248" s="130"/>
      <c r="S1248" s="136"/>
      <c r="T1248" s="137"/>
      <c r="U1248" s="136"/>
      <c r="V1248" s="130"/>
      <c r="W1248" s="130"/>
      <c r="X1248" s="137"/>
      <c r="Y1248" s="130"/>
      <c r="Z1248" s="130"/>
      <c r="AA1248" s="130"/>
      <c r="AB1248" s="130"/>
      <c r="AC1248" s="130" t="str">
        <f>IF(基本情報登録!$D$10="","",IF(基本情報登録!$D$10='登録データ（男）'!F1248,1,0))</f>
        <v/>
      </c>
      <c r="AD1248" s="130"/>
    </row>
    <row r="1249" spans="1:30">
      <c r="A1249" s="158"/>
      <c r="B1249" s="158"/>
      <c r="C1249" s="158"/>
      <c r="D1249" s="158"/>
      <c r="E1249" s="158"/>
      <c r="F1249" s="158"/>
      <c r="G1249" s="134"/>
      <c r="H1249" s="134"/>
      <c r="I1249" s="158"/>
      <c r="J1249" s="158"/>
      <c r="K1249" s="158"/>
      <c r="L1249" s="158"/>
      <c r="M1249" s="130"/>
      <c r="N1249" s="130"/>
      <c r="O1249" s="157"/>
      <c r="P1249" s="130"/>
      <c r="Q1249" s="130"/>
      <c r="R1249" s="130"/>
      <c r="S1249" s="136"/>
      <c r="T1249" s="137"/>
      <c r="U1249" s="136"/>
      <c r="V1249" s="130"/>
      <c r="W1249" s="130"/>
      <c r="X1249" s="137"/>
      <c r="Y1249" s="130"/>
      <c r="Z1249" s="130"/>
      <c r="AA1249" s="130"/>
      <c r="AB1249" s="130"/>
      <c r="AC1249" s="130" t="str">
        <f>IF(基本情報登録!$D$10="","",IF(基本情報登録!$D$10='登録データ（男）'!F1249,1,0))</f>
        <v/>
      </c>
      <c r="AD1249" s="130"/>
    </row>
    <row r="1250" spans="1:30">
      <c r="A1250" s="158"/>
      <c r="B1250" s="158"/>
      <c r="C1250" s="158"/>
      <c r="D1250" s="158"/>
      <c r="E1250" s="158"/>
      <c r="F1250" s="158"/>
      <c r="G1250" s="134"/>
      <c r="H1250" s="134"/>
      <c r="I1250" s="158"/>
      <c r="J1250" s="158"/>
      <c r="K1250" s="158"/>
      <c r="L1250" s="158"/>
      <c r="M1250" s="130"/>
      <c r="N1250" s="130"/>
      <c r="O1250" s="157"/>
      <c r="P1250" s="130"/>
      <c r="Q1250" s="130"/>
      <c r="R1250" s="130"/>
      <c r="S1250" s="136"/>
      <c r="T1250" s="137"/>
      <c r="U1250" s="136"/>
      <c r="V1250" s="130"/>
      <c r="W1250" s="130"/>
      <c r="X1250" s="137"/>
      <c r="Y1250" s="130"/>
      <c r="Z1250" s="130"/>
      <c r="AA1250" s="130"/>
      <c r="AB1250" s="130"/>
      <c r="AC1250" s="130" t="str">
        <f>IF(基本情報登録!$D$10="","",IF(基本情報登録!$D$10='登録データ（男）'!F1250,1,0))</f>
        <v/>
      </c>
      <c r="AD1250" s="130"/>
    </row>
    <row r="1251" spans="1:30">
      <c r="A1251" s="158"/>
      <c r="B1251" s="158"/>
      <c r="C1251" s="158"/>
      <c r="D1251" s="158"/>
      <c r="E1251" s="158"/>
      <c r="F1251" s="158"/>
      <c r="G1251" s="134"/>
      <c r="H1251" s="134"/>
      <c r="I1251" s="158"/>
      <c r="J1251" s="158"/>
      <c r="K1251" s="158"/>
      <c r="L1251" s="158"/>
      <c r="M1251" s="130"/>
      <c r="N1251" s="130"/>
      <c r="O1251" s="157"/>
      <c r="P1251" s="130"/>
      <c r="Q1251" s="130"/>
      <c r="R1251" s="130"/>
      <c r="S1251" s="136"/>
      <c r="T1251" s="137"/>
      <c r="U1251" s="136"/>
      <c r="V1251" s="130"/>
      <c r="W1251" s="130"/>
      <c r="X1251" s="137"/>
      <c r="Y1251" s="130"/>
      <c r="Z1251" s="130"/>
      <c r="AA1251" s="130"/>
      <c r="AB1251" s="130"/>
      <c r="AC1251" s="130" t="str">
        <f>IF(基本情報登録!$D$10="","",IF(基本情報登録!$D$10='登録データ（男）'!F1251,1,0))</f>
        <v/>
      </c>
      <c r="AD1251" s="130"/>
    </row>
    <row r="1252" spans="1:30">
      <c r="A1252" s="158"/>
      <c r="B1252" s="158"/>
      <c r="C1252" s="158"/>
      <c r="D1252" s="158"/>
      <c r="E1252" s="158"/>
      <c r="F1252" s="158"/>
      <c r="G1252" s="134"/>
      <c r="H1252" s="134"/>
      <c r="I1252" s="158"/>
      <c r="J1252" s="158"/>
      <c r="K1252" s="158"/>
      <c r="L1252" s="158"/>
      <c r="M1252" s="130"/>
      <c r="N1252" s="130"/>
      <c r="O1252" s="157"/>
      <c r="P1252" s="130"/>
      <c r="Q1252" s="130"/>
      <c r="R1252" s="130"/>
      <c r="S1252" s="136"/>
      <c r="T1252" s="137"/>
      <c r="U1252" s="136"/>
      <c r="V1252" s="130"/>
      <c r="W1252" s="130"/>
      <c r="X1252" s="137"/>
      <c r="Y1252" s="130"/>
      <c r="Z1252" s="130"/>
      <c r="AA1252" s="130"/>
      <c r="AB1252" s="130"/>
      <c r="AC1252" s="130" t="str">
        <f>IF(基本情報登録!$D$10="","",IF(基本情報登録!$D$10='登録データ（男）'!F1252,1,0))</f>
        <v/>
      </c>
      <c r="AD1252" s="130"/>
    </row>
    <row r="1253" spans="1:30">
      <c r="A1253" s="158"/>
      <c r="B1253" s="158"/>
      <c r="C1253" s="158"/>
      <c r="D1253" s="158"/>
      <c r="E1253" s="158"/>
      <c r="F1253" s="158"/>
      <c r="G1253" s="134"/>
      <c r="H1253" s="134"/>
      <c r="I1253" s="158"/>
      <c r="J1253" s="158"/>
      <c r="K1253" s="158"/>
      <c r="L1253" s="158"/>
      <c r="M1253" s="130"/>
      <c r="N1253" s="130"/>
      <c r="O1253" s="157"/>
      <c r="P1253" s="130"/>
      <c r="Q1253" s="130"/>
      <c r="R1253" s="130"/>
      <c r="S1253" s="136"/>
      <c r="T1253" s="137"/>
      <c r="U1253" s="136"/>
      <c r="V1253" s="130"/>
      <c r="W1253" s="130"/>
      <c r="X1253" s="137"/>
      <c r="Y1253" s="130"/>
      <c r="Z1253" s="130"/>
      <c r="AA1253" s="130"/>
      <c r="AB1253" s="130"/>
      <c r="AC1253" s="130" t="str">
        <f>IF(基本情報登録!$D$10="","",IF(基本情報登録!$D$10='登録データ（男）'!F1253,1,0))</f>
        <v/>
      </c>
      <c r="AD1253" s="130"/>
    </row>
    <row r="1254" spans="1:30">
      <c r="A1254" s="158"/>
      <c r="B1254" s="158"/>
      <c r="C1254" s="158"/>
      <c r="D1254" s="158"/>
      <c r="E1254" s="158"/>
      <c r="F1254" s="158"/>
      <c r="G1254" s="134"/>
      <c r="H1254" s="134"/>
      <c r="I1254" s="158"/>
      <c r="J1254" s="158"/>
      <c r="K1254" s="158"/>
      <c r="L1254" s="158"/>
      <c r="M1254" s="130"/>
      <c r="N1254" s="130"/>
      <c r="O1254" s="157"/>
      <c r="P1254" s="130"/>
      <c r="Q1254" s="130"/>
      <c r="R1254" s="130"/>
      <c r="S1254" s="136"/>
      <c r="T1254" s="137"/>
      <c r="U1254" s="136"/>
      <c r="V1254" s="130"/>
      <c r="W1254" s="130"/>
      <c r="X1254" s="137"/>
      <c r="Y1254" s="130"/>
      <c r="Z1254" s="130"/>
      <c r="AA1254" s="130"/>
      <c r="AB1254" s="130"/>
      <c r="AC1254" s="130" t="str">
        <f>IF(基本情報登録!$D$10="","",IF(基本情報登録!$D$10='登録データ（男）'!F1254,1,0))</f>
        <v/>
      </c>
      <c r="AD1254" s="130"/>
    </row>
    <row r="1255" spans="1:30">
      <c r="A1255" s="158"/>
      <c r="B1255" s="158"/>
      <c r="C1255" s="158"/>
      <c r="D1255" s="158"/>
      <c r="E1255" s="158"/>
      <c r="F1255" s="158"/>
      <c r="G1255" s="134"/>
      <c r="H1255" s="134"/>
      <c r="I1255" s="158"/>
      <c r="J1255" s="158"/>
      <c r="K1255" s="158"/>
      <c r="L1255" s="158"/>
      <c r="M1255" s="130"/>
      <c r="N1255" s="130"/>
      <c r="O1255" s="157"/>
      <c r="P1255" s="130"/>
      <c r="Q1255" s="130"/>
      <c r="R1255" s="130"/>
      <c r="S1255" s="130"/>
      <c r="T1255" s="130"/>
      <c r="U1255" s="136"/>
      <c r="V1255" s="130"/>
      <c r="W1255" s="130"/>
      <c r="X1255" s="137"/>
      <c r="Y1255" s="130"/>
      <c r="Z1255" s="130"/>
      <c r="AA1255" s="130"/>
      <c r="AB1255" s="130"/>
      <c r="AC1255" s="130" t="str">
        <f>IF(基本情報登録!$D$10="","",IF(基本情報登録!$D$10='登録データ（男）'!F1255,1,0))</f>
        <v/>
      </c>
      <c r="AD1255" s="130"/>
    </row>
    <row r="1256" spans="1:30">
      <c r="A1256" s="158"/>
      <c r="B1256" s="158"/>
      <c r="C1256" s="158"/>
      <c r="D1256" s="158"/>
      <c r="E1256" s="158"/>
      <c r="F1256" s="158"/>
      <c r="G1256" s="134"/>
      <c r="H1256" s="134"/>
      <c r="I1256" s="158"/>
      <c r="J1256" s="158"/>
      <c r="K1256" s="158"/>
      <c r="L1256" s="158"/>
      <c r="M1256" s="130"/>
      <c r="N1256" s="130"/>
      <c r="O1256" s="157"/>
      <c r="P1256" s="130"/>
      <c r="Q1256" s="130"/>
      <c r="R1256" s="130"/>
      <c r="S1256" s="130"/>
      <c r="T1256" s="130"/>
      <c r="U1256" s="136"/>
      <c r="V1256" s="130"/>
      <c r="W1256" s="130"/>
      <c r="X1256" s="137"/>
      <c r="Y1256" s="130"/>
      <c r="Z1256" s="130"/>
      <c r="AA1256" s="130"/>
      <c r="AB1256" s="130"/>
      <c r="AC1256" s="130" t="str">
        <f>IF(基本情報登録!$D$10="","",IF(基本情報登録!$D$10='登録データ（男）'!F1256,1,0))</f>
        <v/>
      </c>
      <c r="AD1256" s="130"/>
    </row>
    <row r="1257" spans="1:30">
      <c r="A1257" s="158"/>
      <c r="B1257" s="158"/>
      <c r="C1257" s="158"/>
      <c r="D1257" s="158"/>
      <c r="E1257" s="158"/>
      <c r="F1257" s="158"/>
      <c r="G1257" s="134"/>
      <c r="H1257" s="134"/>
      <c r="I1257" s="158"/>
      <c r="J1257" s="158"/>
      <c r="K1257" s="158"/>
      <c r="L1257" s="158"/>
      <c r="M1257" s="130"/>
      <c r="N1257" s="130"/>
      <c r="O1257" s="157"/>
      <c r="P1257" s="130"/>
      <c r="Q1257" s="130"/>
      <c r="R1257" s="130"/>
      <c r="S1257" s="130"/>
      <c r="T1257" s="130"/>
      <c r="U1257" s="136"/>
      <c r="V1257" s="130"/>
      <c r="W1257" s="130"/>
      <c r="X1257" s="137"/>
      <c r="Y1257" s="130"/>
      <c r="Z1257" s="130"/>
      <c r="AA1257" s="130"/>
      <c r="AB1257" s="130"/>
      <c r="AC1257" s="130" t="str">
        <f>IF(基本情報登録!$D$10="","",IF(基本情報登録!$D$10='登録データ（男）'!F1257,1,0))</f>
        <v/>
      </c>
      <c r="AD1257" s="130"/>
    </row>
    <row r="1258" spans="1:30">
      <c r="A1258" s="158"/>
      <c r="B1258" s="158"/>
      <c r="C1258" s="158"/>
      <c r="D1258" s="158"/>
      <c r="E1258" s="158"/>
      <c r="F1258" s="158"/>
      <c r="G1258" s="134"/>
      <c r="H1258" s="134"/>
      <c r="I1258" s="158"/>
      <c r="J1258" s="158"/>
      <c r="K1258" s="158"/>
      <c r="L1258" s="158"/>
      <c r="M1258" s="130"/>
      <c r="N1258" s="130"/>
      <c r="O1258" s="157"/>
      <c r="P1258" s="130"/>
      <c r="Q1258" s="130"/>
      <c r="R1258" s="130"/>
      <c r="S1258" s="130"/>
      <c r="T1258" s="130"/>
      <c r="U1258" s="136"/>
      <c r="V1258" s="130"/>
      <c r="W1258" s="130"/>
      <c r="X1258" s="137"/>
      <c r="Y1258" s="130"/>
      <c r="Z1258" s="130"/>
      <c r="AA1258" s="130"/>
      <c r="AB1258" s="130"/>
      <c r="AC1258" s="130" t="str">
        <f>IF(基本情報登録!$D$10="","",IF(基本情報登録!$D$10='登録データ（男）'!F1258,1,0))</f>
        <v/>
      </c>
      <c r="AD1258" s="130"/>
    </row>
    <row r="1259" spans="1:30">
      <c r="A1259" s="158"/>
      <c r="B1259" s="158"/>
      <c r="C1259" s="158"/>
      <c r="D1259" s="158"/>
      <c r="E1259" s="158"/>
      <c r="F1259" s="158"/>
      <c r="G1259" s="134"/>
      <c r="H1259" s="134"/>
      <c r="I1259" s="158"/>
      <c r="J1259" s="158"/>
      <c r="K1259" s="158"/>
      <c r="L1259" s="158"/>
      <c r="M1259" s="130"/>
      <c r="N1259" s="130"/>
      <c r="O1259" s="157"/>
      <c r="P1259" s="130"/>
      <c r="Q1259" s="130"/>
      <c r="R1259" s="130"/>
      <c r="S1259" s="130"/>
      <c r="T1259" s="130"/>
      <c r="U1259" s="136"/>
      <c r="V1259" s="130"/>
      <c r="W1259" s="130"/>
      <c r="X1259" s="137"/>
      <c r="Y1259" s="130"/>
      <c r="Z1259" s="130"/>
      <c r="AA1259" s="130"/>
      <c r="AB1259" s="130"/>
      <c r="AC1259" s="130" t="str">
        <f>IF(基本情報登録!$D$10="","",IF(基本情報登録!$D$10='登録データ（男）'!F1259,1,0))</f>
        <v/>
      </c>
      <c r="AD1259" s="130"/>
    </row>
    <row r="1260" spans="1:30">
      <c r="A1260" s="158"/>
      <c r="B1260" s="158"/>
      <c r="C1260" s="158"/>
      <c r="D1260" s="158"/>
      <c r="E1260" s="158"/>
      <c r="F1260" s="158"/>
      <c r="G1260" s="134"/>
      <c r="H1260" s="134"/>
      <c r="I1260" s="158"/>
      <c r="J1260" s="158"/>
      <c r="K1260" s="158"/>
      <c r="L1260" s="158"/>
      <c r="M1260" s="130"/>
      <c r="N1260" s="130"/>
      <c r="O1260" s="157"/>
      <c r="P1260" s="130"/>
      <c r="Q1260" s="130"/>
      <c r="R1260" s="130"/>
      <c r="S1260" s="130"/>
      <c r="T1260" s="130"/>
      <c r="U1260" s="136"/>
      <c r="V1260" s="130"/>
      <c r="W1260" s="130"/>
      <c r="X1260" s="137"/>
      <c r="Y1260" s="130"/>
      <c r="Z1260" s="130"/>
      <c r="AA1260" s="130"/>
      <c r="AB1260" s="130"/>
      <c r="AC1260" s="130" t="str">
        <f>IF(基本情報登録!$D$10="","",IF(基本情報登録!$D$10='登録データ（男）'!F1260,1,0))</f>
        <v/>
      </c>
      <c r="AD1260" s="130"/>
    </row>
    <row r="1261" spans="1:30">
      <c r="A1261" s="158"/>
      <c r="B1261" s="158"/>
      <c r="C1261" s="158"/>
      <c r="D1261" s="158"/>
      <c r="E1261" s="158"/>
      <c r="F1261" s="158"/>
      <c r="G1261" s="134"/>
      <c r="H1261" s="134"/>
      <c r="I1261" s="158"/>
      <c r="J1261" s="158"/>
      <c r="K1261" s="158"/>
      <c r="L1261" s="158"/>
      <c r="M1261" s="130"/>
      <c r="N1261" s="130"/>
      <c r="O1261" s="157"/>
      <c r="P1261" s="130"/>
      <c r="Q1261" s="130"/>
      <c r="R1261" s="130"/>
      <c r="S1261" s="130"/>
      <c r="T1261" s="130"/>
      <c r="U1261" s="130"/>
      <c r="V1261" s="130"/>
      <c r="W1261" s="130"/>
      <c r="X1261" s="137"/>
      <c r="Y1261" s="130"/>
      <c r="Z1261" s="130"/>
      <c r="AA1261" s="130"/>
      <c r="AB1261" s="130"/>
      <c r="AC1261" s="130" t="str">
        <f>IF(基本情報登録!$D$10="","",IF(基本情報登録!$D$10='登録データ（男）'!F1261,1,0))</f>
        <v/>
      </c>
      <c r="AD1261" s="130"/>
    </row>
    <row r="1262" spans="1:30">
      <c r="A1262" s="158"/>
      <c r="B1262" s="158"/>
      <c r="C1262" s="158"/>
      <c r="D1262" s="158"/>
      <c r="E1262" s="158"/>
      <c r="F1262" s="158"/>
      <c r="G1262" s="134"/>
      <c r="H1262" s="134"/>
      <c r="I1262" s="158"/>
      <c r="J1262" s="158"/>
      <c r="K1262" s="158"/>
      <c r="L1262" s="158"/>
      <c r="M1262" s="130"/>
      <c r="N1262" s="130"/>
      <c r="O1262" s="157"/>
      <c r="P1262" s="130"/>
      <c r="Q1262" s="130"/>
      <c r="R1262" s="130"/>
      <c r="S1262" s="130"/>
      <c r="T1262" s="130"/>
      <c r="U1262" s="130"/>
      <c r="V1262" s="130"/>
      <c r="W1262" s="130"/>
      <c r="X1262" s="137"/>
      <c r="Y1262" s="130"/>
      <c r="Z1262" s="130"/>
      <c r="AA1262" s="130"/>
      <c r="AB1262" s="130"/>
      <c r="AC1262" s="130" t="str">
        <f>IF(基本情報登録!$D$10="","",IF(基本情報登録!$D$10='登録データ（男）'!F1262,1,0))</f>
        <v/>
      </c>
      <c r="AD1262" s="130"/>
    </row>
    <row r="1263" spans="1:30">
      <c r="A1263" s="158"/>
      <c r="B1263" s="158"/>
      <c r="C1263" s="158"/>
      <c r="D1263" s="158"/>
      <c r="E1263" s="158"/>
      <c r="F1263" s="158"/>
      <c r="G1263" s="134"/>
      <c r="H1263" s="134"/>
      <c r="I1263" s="158"/>
      <c r="J1263" s="158"/>
      <c r="K1263" s="158"/>
      <c r="L1263" s="158"/>
      <c r="M1263" s="130"/>
      <c r="N1263" s="130"/>
      <c r="O1263" s="157"/>
      <c r="P1263" s="130"/>
      <c r="Q1263" s="130"/>
      <c r="R1263" s="130"/>
      <c r="S1263" s="130"/>
      <c r="T1263" s="130"/>
      <c r="U1263" s="130"/>
      <c r="V1263" s="130"/>
      <c r="W1263" s="130"/>
      <c r="X1263" s="137"/>
      <c r="Y1263" s="130"/>
      <c r="Z1263" s="130"/>
      <c r="AA1263" s="130"/>
      <c r="AB1263" s="130"/>
      <c r="AC1263" s="130" t="str">
        <f>IF(基本情報登録!$D$10="","",IF(基本情報登録!$D$10='登録データ（男）'!F1263,1,0))</f>
        <v/>
      </c>
      <c r="AD1263" s="130"/>
    </row>
    <row r="1264" spans="1:30">
      <c r="A1264" s="158"/>
      <c r="B1264" s="158"/>
      <c r="C1264" s="158"/>
      <c r="D1264" s="158"/>
      <c r="E1264" s="158"/>
      <c r="F1264" s="158"/>
      <c r="G1264" s="134"/>
      <c r="H1264" s="134"/>
      <c r="I1264" s="158"/>
      <c r="J1264" s="158"/>
      <c r="K1264" s="158"/>
      <c r="L1264" s="158"/>
      <c r="M1264" s="130"/>
      <c r="N1264" s="130"/>
      <c r="O1264" s="157"/>
      <c r="P1264" s="130"/>
      <c r="Q1264" s="130"/>
      <c r="R1264" s="130"/>
      <c r="S1264" s="130"/>
      <c r="T1264" s="130"/>
      <c r="U1264" s="130"/>
      <c r="V1264" s="130"/>
      <c r="W1264" s="130"/>
      <c r="X1264" s="137"/>
      <c r="Y1264" s="130"/>
      <c r="Z1264" s="130"/>
      <c r="AA1264" s="130"/>
      <c r="AB1264" s="130"/>
      <c r="AC1264" s="130" t="str">
        <f>IF(基本情報登録!$D$10="","",IF(基本情報登録!$D$10='登録データ（男）'!F1264,1,0))</f>
        <v/>
      </c>
      <c r="AD1264" s="130"/>
    </row>
    <row r="1265" spans="1:30">
      <c r="A1265" s="158"/>
      <c r="B1265" s="158"/>
      <c r="C1265" s="158"/>
      <c r="D1265" s="158"/>
      <c r="E1265" s="158"/>
      <c r="F1265" s="158"/>
      <c r="G1265" s="134"/>
      <c r="H1265" s="134"/>
      <c r="I1265" s="158"/>
      <c r="J1265" s="158"/>
      <c r="K1265" s="158"/>
      <c r="L1265" s="158"/>
      <c r="M1265" s="130"/>
      <c r="N1265" s="130"/>
      <c r="O1265" s="157"/>
      <c r="P1265" s="130"/>
      <c r="Q1265" s="130"/>
      <c r="R1265" s="130"/>
      <c r="S1265" s="130"/>
      <c r="T1265" s="130"/>
      <c r="U1265" s="130"/>
      <c r="V1265" s="130"/>
      <c r="W1265" s="130"/>
      <c r="X1265" s="137"/>
      <c r="Y1265" s="130"/>
      <c r="Z1265" s="130"/>
      <c r="AA1265" s="130"/>
      <c r="AB1265" s="130"/>
      <c r="AC1265" s="130" t="str">
        <f>IF(基本情報登録!$D$10="","",IF(基本情報登録!$D$10='登録データ（男）'!F1265,1,0))</f>
        <v/>
      </c>
      <c r="AD1265" s="130"/>
    </row>
    <row r="1266" spans="1:30">
      <c r="A1266" s="158"/>
      <c r="B1266" s="158"/>
      <c r="C1266" s="158"/>
      <c r="D1266" s="158"/>
      <c r="E1266" s="158"/>
      <c r="F1266" s="158"/>
      <c r="G1266" s="134"/>
      <c r="H1266" s="134"/>
      <c r="I1266" s="158"/>
      <c r="J1266" s="158"/>
      <c r="K1266" s="158"/>
      <c r="L1266" s="158"/>
      <c r="M1266" s="130"/>
      <c r="N1266" s="130"/>
      <c r="O1266" s="157"/>
      <c r="P1266" s="130"/>
      <c r="Q1266" s="130"/>
      <c r="R1266" s="130"/>
      <c r="S1266" s="130"/>
      <c r="T1266" s="130"/>
      <c r="U1266" s="130"/>
      <c r="V1266" s="130"/>
      <c r="W1266" s="130"/>
      <c r="X1266" s="137"/>
      <c r="Y1266" s="130"/>
      <c r="Z1266" s="130"/>
      <c r="AA1266" s="130"/>
      <c r="AB1266" s="130"/>
      <c r="AC1266" s="130" t="str">
        <f>IF(基本情報登録!$D$10="","",IF(基本情報登録!$D$10='登録データ（男）'!F1266,1,0))</f>
        <v/>
      </c>
      <c r="AD1266" s="130"/>
    </row>
    <row r="1267" spans="1:30">
      <c r="A1267" s="158"/>
      <c r="B1267" s="158"/>
      <c r="C1267" s="158"/>
      <c r="D1267" s="158"/>
      <c r="E1267" s="158"/>
      <c r="F1267" s="158"/>
      <c r="G1267" s="134"/>
      <c r="H1267" s="134"/>
      <c r="I1267" s="158"/>
      <c r="J1267" s="158"/>
      <c r="K1267" s="158"/>
      <c r="L1267" s="158"/>
      <c r="M1267" s="130"/>
      <c r="N1267" s="130"/>
      <c r="O1267" s="157"/>
      <c r="P1267" s="130"/>
      <c r="Q1267" s="130"/>
      <c r="R1267" s="130"/>
      <c r="S1267" s="130"/>
      <c r="T1267" s="130"/>
      <c r="U1267" s="130"/>
      <c r="V1267" s="130"/>
      <c r="W1267" s="130"/>
      <c r="X1267" s="137"/>
      <c r="Y1267" s="130"/>
      <c r="Z1267" s="130"/>
      <c r="AA1267" s="130"/>
      <c r="AB1267" s="130"/>
      <c r="AC1267" s="130" t="str">
        <f>IF(基本情報登録!$D$10="","",IF(基本情報登録!$D$10='登録データ（男）'!F1267,1,0))</f>
        <v/>
      </c>
      <c r="AD1267" s="130"/>
    </row>
    <row r="1268" spans="1:30">
      <c r="A1268" s="158"/>
      <c r="B1268" s="158"/>
      <c r="C1268" s="158"/>
      <c r="D1268" s="158"/>
      <c r="E1268" s="158"/>
      <c r="F1268" s="158"/>
      <c r="G1268" s="134"/>
      <c r="H1268" s="134"/>
      <c r="I1268" s="158"/>
      <c r="J1268" s="158"/>
      <c r="K1268" s="158"/>
      <c r="L1268" s="158"/>
      <c r="M1268" s="130"/>
      <c r="N1268" s="130"/>
      <c r="O1268" s="157"/>
      <c r="P1268" s="130"/>
      <c r="Q1268" s="130"/>
      <c r="R1268" s="130"/>
      <c r="S1268" s="130"/>
      <c r="T1268" s="130"/>
      <c r="U1268" s="130"/>
      <c r="V1268" s="130"/>
      <c r="W1268" s="130"/>
      <c r="X1268" s="137"/>
      <c r="Y1268" s="130"/>
      <c r="Z1268" s="130"/>
      <c r="AA1268" s="130"/>
      <c r="AB1268" s="130"/>
      <c r="AC1268" s="130" t="str">
        <f>IF(基本情報登録!$D$10="","",IF(基本情報登録!$D$10='登録データ（男）'!F1268,1,0))</f>
        <v/>
      </c>
      <c r="AD1268" s="130"/>
    </row>
    <row r="1269" spans="1:30">
      <c r="A1269" s="158"/>
      <c r="B1269" s="158"/>
      <c r="C1269" s="158"/>
      <c r="D1269" s="158"/>
      <c r="E1269" s="158"/>
      <c r="F1269" s="158"/>
      <c r="G1269" s="134"/>
      <c r="H1269" s="134"/>
      <c r="I1269" s="158"/>
      <c r="J1269" s="158"/>
      <c r="K1269" s="158"/>
      <c r="L1269" s="158"/>
      <c r="M1269" s="130"/>
      <c r="N1269" s="130"/>
      <c r="O1269" s="157"/>
      <c r="P1269" s="130"/>
      <c r="Q1269" s="130"/>
      <c r="R1269" s="130"/>
      <c r="S1269" s="130"/>
      <c r="T1269" s="130"/>
      <c r="U1269" s="130"/>
      <c r="V1269" s="130"/>
      <c r="W1269" s="130"/>
      <c r="X1269" s="137"/>
      <c r="Y1269" s="130"/>
      <c r="Z1269" s="130"/>
      <c r="AA1269" s="130"/>
      <c r="AB1269" s="130"/>
      <c r="AC1269" s="130" t="str">
        <f>IF(基本情報登録!$D$10="","",IF(基本情報登録!$D$10='登録データ（男）'!F1269,1,0))</f>
        <v/>
      </c>
      <c r="AD1269" s="130"/>
    </row>
    <row r="1270" spans="1:30">
      <c r="A1270" s="158"/>
      <c r="B1270" s="158"/>
      <c r="C1270" s="158"/>
      <c r="D1270" s="158"/>
      <c r="E1270" s="158"/>
      <c r="F1270" s="158"/>
      <c r="G1270" s="134"/>
      <c r="H1270" s="134"/>
      <c r="I1270" s="158"/>
      <c r="J1270" s="158"/>
      <c r="K1270" s="158"/>
      <c r="L1270" s="158"/>
      <c r="M1270" s="130"/>
      <c r="N1270" s="130"/>
      <c r="O1270" s="157"/>
      <c r="P1270" s="130"/>
      <c r="Q1270" s="130"/>
      <c r="R1270" s="130"/>
      <c r="S1270" s="130"/>
      <c r="T1270" s="130"/>
      <c r="U1270" s="130"/>
      <c r="V1270" s="130"/>
      <c r="W1270" s="130"/>
      <c r="X1270" s="137"/>
      <c r="Y1270" s="130"/>
      <c r="Z1270" s="130"/>
      <c r="AA1270" s="130"/>
      <c r="AB1270" s="130"/>
      <c r="AC1270" s="130" t="str">
        <f>IF(基本情報登録!$D$10="","",IF(基本情報登録!$D$10='登録データ（男）'!F1270,1,0))</f>
        <v/>
      </c>
      <c r="AD1270" s="130"/>
    </row>
    <row r="1271" spans="1:30">
      <c r="A1271" s="158"/>
      <c r="B1271" s="158"/>
      <c r="C1271" s="158"/>
      <c r="D1271" s="158"/>
      <c r="E1271" s="158"/>
      <c r="F1271" s="158"/>
      <c r="G1271" s="134"/>
      <c r="H1271" s="134"/>
      <c r="I1271" s="158"/>
      <c r="J1271" s="158"/>
      <c r="K1271" s="158"/>
      <c r="L1271" s="158"/>
      <c r="M1271" s="130"/>
      <c r="N1271" s="130"/>
      <c r="O1271" s="157"/>
      <c r="P1271" s="130"/>
      <c r="Q1271" s="130"/>
      <c r="R1271" s="130"/>
      <c r="S1271" s="130"/>
      <c r="T1271" s="130"/>
      <c r="U1271" s="130"/>
      <c r="V1271" s="130"/>
      <c r="W1271" s="130"/>
      <c r="X1271" s="137"/>
      <c r="Y1271" s="130"/>
      <c r="Z1271" s="130"/>
      <c r="AA1271" s="130"/>
      <c r="AB1271" s="130"/>
      <c r="AC1271" s="130" t="str">
        <f>IF(基本情報登録!$D$10="","",IF(基本情報登録!$D$10='登録データ（男）'!F1271,1,0))</f>
        <v/>
      </c>
      <c r="AD1271" s="130"/>
    </row>
    <row r="1272" spans="1:30">
      <c r="A1272" s="158"/>
      <c r="B1272" s="158"/>
      <c r="C1272" s="158"/>
      <c r="D1272" s="158"/>
      <c r="E1272" s="158"/>
      <c r="F1272" s="158"/>
      <c r="G1272" s="134"/>
      <c r="H1272" s="134"/>
      <c r="I1272" s="158"/>
      <c r="J1272" s="158"/>
      <c r="K1272" s="158"/>
      <c r="L1272" s="158"/>
      <c r="M1272" s="130"/>
      <c r="N1272" s="130"/>
      <c r="O1272" s="157"/>
      <c r="P1272" s="130"/>
      <c r="Q1272" s="130"/>
      <c r="R1272" s="130"/>
      <c r="S1272" s="130"/>
      <c r="T1272" s="130"/>
      <c r="U1272" s="130"/>
      <c r="V1272" s="130"/>
      <c r="W1272" s="130"/>
      <c r="X1272" s="137"/>
      <c r="Y1272" s="130"/>
      <c r="Z1272" s="130"/>
      <c r="AA1272" s="130"/>
      <c r="AB1272" s="130"/>
      <c r="AC1272" s="130" t="str">
        <f>IF(基本情報登録!$D$10="","",IF(基本情報登録!$D$10='登録データ（男）'!F1272,1,0))</f>
        <v/>
      </c>
      <c r="AD1272" s="130"/>
    </row>
    <row r="1273" spans="1:30">
      <c r="A1273" s="158"/>
      <c r="B1273" s="158"/>
      <c r="C1273" s="158"/>
      <c r="D1273" s="158"/>
      <c r="E1273" s="158"/>
      <c r="F1273" s="158"/>
      <c r="G1273" s="134"/>
      <c r="H1273" s="134"/>
      <c r="I1273" s="158"/>
      <c r="J1273" s="158"/>
      <c r="K1273" s="158"/>
      <c r="L1273" s="158"/>
      <c r="M1273" s="130"/>
      <c r="N1273" s="130"/>
      <c r="O1273" s="157"/>
      <c r="P1273" s="130"/>
      <c r="Q1273" s="130"/>
      <c r="R1273" s="130"/>
      <c r="S1273" s="130"/>
      <c r="T1273" s="130"/>
      <c r="U1273" s="130"/>
      <c r="V1273" s="130"/>
      <c r="W1273" s="130"/>
      <c r="X1273" s="137"/>
      <c r="Y1273" s="130"/>
      <c r="Z1273" s="130"/>
      <c r="AA1273" s="130"/>
      <c r="AB1273" s="130"/>
      <c r="AC1273" s="130" t="str">
        <f>IF(基本情報登録!$D$10="","",IF(基本情報登録!$D$10='登録データ（男）'!F1273,1,0))</f>
        <v/>
      </c>
      <c r="AD1273" s="130"/>
    </row>
    <row r="1274" spans="1:30">
      <c r="A1274" s="158"/>
      <c r="B1274" s="158"/>
      <c r="C1274" s="158"/>
      <c r="D1274" s="158"/>
      <c r="E1274" s="158"/>
      <c r="F1274" s="158"/>
      <c r="G1274" s="134"/>
      <c r="H1274" s="134"/>
      <c r="I1274" s="158"/>
      <c r="J1274" s="158"/>
      <c r="K1274" s="158"/>
      <c r="L1274" s="158"/>
      <c r="M1274" s="130"/>
      <c r="N1274" s="130"/>
      <c r="O1274" s="157"/>
      <c r="P1274" s="130"/>
      <c r="Q1274" s="130"/>
      <c r="R1274" s="130"/>
      <c r="S1274" s="130"/>
      <c r="T1274" s="130"/>
      <c r="U1274" s="130"/>
      <c r="V1274" s="130"/>
      <c r="W1274" s="130"/>
      <c r="X1274" s="137"/>
      <c r="Y1274" s="130"/>
      <c r="Z1274" s="130"/>
      <c r="AA1274" s="130"/>
      <c r="AB1274" s="130"/>
      <c r="AC1274" s="130" t="str">
        <f>IF(基本情報登録!$D$10="","",IF(基本情報登録!$D$10='登録データ（男）'!F1274,1,0))</f>
        <v/>
      </c>
      <c r="AD1274" s="130"/>
    </row>
    <row r="1275" spans="1:30">
      <c r="A1275" s="158"/>
      <c r="B1275" s="158"/>
      <c r="C1275" s="158"/>
      <c r="D1275" s="158"/>
      <c r="E1275" s="158"/>
      <c r="F1275" s="158"/>
      <c r="G1275" s="134"/>
      <c r="H1275" s="134"/>
      <c r="I1275" s="158"/>
      <c r="J1275" s="158"/>
      <c r="K1275" s="158"/>
      <c r="L1275" s="158"/>
      <c r="M1275" s="130"/>
      <c r="N1275" s="130"/>
      <c r="O1275" s="157"/>
      <c r="P1275" s="130"/>
      <c r="Q1275" s="130"/>
      <c r="R1275" s="130"/>
      <c r="S1275" s="130"/>
      <c r="T1275" s="130"/>
      <c r="U1275" s="130"/>
      <c r="V1275" s="130"/>
      <c r="W1275" s="130"/>
      <c r="X1275" s="137"/>
      <c r="Y1275" s="130"/>
      <c r="Z1275" s="130"/>
      <c r="AA1275" s="130"/>
      <c r="AB1275" s="130"/>
      <c r="AC1275" s="130" t="str">
        <f>IF(基本情報登録!$D$10="","",IF(基本情報登録!$D$10='登録データ（男）'!F1275,1,0))</f>
        <v/>
      </c>
      <c r="AD1275" s="130"/>
    </row>
    <row r="1276" spans="1:30">
      <c r="A1276" s="158"/>
      <c r="B1276" s="158"/>
      <c r="C1276" s="158"/>
      <c r="D1276" s="158"/>
      <c r="E1276" s="158"/>
      <c r="F1276" s="158"/>
      <c r="G1276" s="134"/>
      <c r="H1276" s="134"/>
      <c r="I1276" s="158"/>
      <c r="J1276" s="158"/>
      <c r="K1276" s="158"/>
      <c r="L1276" s="158"/>
      <c r="M1276" s="130"/>
      <c r="N1276" s="130"/>
      <c r="O1276" s="157"/>
      <c r="P1276" s="130"/>
      <c r="Q1276" s="130"/>
      <c r="R1276" s="130"/>
      <c r="S1276" s="130"/>
      <c r="T1276" s="130"/>
      <c r="U1276" s="130"/>
      <c r="V1276" s="130"/>
      <c r="W1276" s="130"/>
      <c r="X1276" s="137"/>
      <c r="Y1276" s="130"/>
      <c r="Z1276" s="130"/>
      <c r="AA1276" s="130"/>
      <c r="AB1276" s="130"/>
      <c r="AC1276" s="130" t="str">
        <f>IF(基本情報登録!$D$10="","",IF(基本情報登録!$D$10='登録データ（男）'!F1276,1,0))</f>
        <v/>
      </c>
      <c r="AD1276" s="130"/>
    </row>
    <row r="1277" spans="1:30">
      <c r="A1277" s="158"/>
      <c r="B1277" s="158"/>
      <c r="C1277" s="158"/>
      <c r="D1277" s="158"/>
      <c r="E1277" s="158"/>
      <c r="F1277" s="158"/>
      <c r="G1277" s="134"/>
      <c r="H1277" s="134"/>
      <c r="I1277" s="158"/>
      <c r="J1277" s="158"/>
      <c r="K1277" s="158"/>
      <c r="L1277" s="158"/>
      <c r="M1277" s="130"/>
      <c r="N1277" s="130"/>
      <c r="O1277" s="157"/>
      <c r="P1277" s="130"/>
      <c r="Q1277" s="130"/>
      <c r="R1277" s="130"/>
      <c r="S1277" s="130"/>
      <c r="T1277" s="130"/>
      <c r="U1277" s="130"/>
      <c r="V1277" s="130"/>
      <c r="W1277" s="130"/>
      <c r="X1277" s="137"/>
      <c r="Y1277" s="130"/>
      <c r="Z1277" s="130"/>
      <c r="AA1277" s="130"/>
      <c r="AB1277" s="130"/>
      <c r="AC1277" s="130" t="str">
        <f>IF(基本情報登録!$D$10="","",IF(基本情報登録!$D$10='登録データ（男）'!F1277,1,0))</f>
        <v/>
      </c>
      <c r="AD1277" s="130"/>
    </row>
    <row r="1278" spans="1:30">
      <c r="A1278" s="158"/>
      <c r="B1278" s="158"/>
      <c r="C1278" s="158"/>
      <c r="D1278" s="158"/>
      <c r="E1278" s="158"/>
      <c r="F1278" s="158"/>
      <c r="G1278" s="134"/>
      <c r="H1278" s="134"/>
      <c r="I1278" s="158"/>
      <c r="J1278" s="158"/>
      <c r="K1278" s="158"/>
      <c r="L1278" s="158"/>
      <c r="M1278" s="130"/>
      <c r="N1278" s="130"/>
      <c r="O1278" s="157"/>
      <c r="P1278" s="130"/>
      <c r="Q1278" s="130"/>
      <c r="R1278" s="130"/>
      <c r="S1278" s="130"/>
      <c r="T1278" s="130"/>
      <c r="U1278" s="130"/>
      <c r="V1278" s="130"/>
      <c r="W1278" s="130"/>
      <c r="X1278" s="137"/>
      <c r="Y1278" s="130"/>
      <c r="Z1278" s="130"/>
      <c r="AA1278" s="130"/>
      <c r="AB1278" s="130"/>
      <c r="AC1278" s="130" t="str">
        <f>IF(基本情報登録!$D$10="","",IF(基本情報登録!$D$10='登録データ（男）'!F1278,1,0))</f>
        <v/>
      </c>
      <c r="AD1278" s="130"/>
    </row>
    <row r="1279" spans="1:30">
      <c r="A1279" s="158"/>
      <c r="B1279" s="158"/>
      <c r="C1279" s="158"/>
      <c r="D1279" s="158"/>
      <c r="E1279" s="158"/>
      <c r="F1279" s="158"/>
      <c r="G1279" s="134"/>
      <c r="H1279" s="134"/>
      <c r="I1279" s="158"/>
      <c r="J1279" s="158"/>
      <c r="K1279" s="158"/>
      <c r="L1279" s="158"/>
      <c r="M1279" s="130"/>
      <c r="N1279" s="130"/>
      <c r="O1279" s="157"/>
      <c r="P1279" s="130"/>
      <c r="Q1279" s="130"/>
      <c r="R1279" s="130"/>
      <c r="S1279" s="130"/>
      <c r="T1279" s="130"/>
      <c r="U1279" s="130"/>
      <c r="V1279" s="130"/>
      <c r="W1279" s="130"/>
      <c r="X1279" s="137"/>
      <c r="Y1279" s="130"/>
      <c r="Z1279" s="130"/>
      <c r="AA1279" s="130"/>
      <c r="AB1279" s="130"/>
      <c r="AC1279" s="130" t="str">
        <f>IF(基本情報登録!$D$10="","",IF(基本情報登録!$D$10='登録データ（男）'!F1279,1,0))</f>
        <v/>
      </c>
      <c r="AD1279" s="130"/>
    </row>
    <row r="1280" spans="1:30">
      <c r="A1280" s="158"/>
      <c r="B1280" s="158"/>
      <c r="C1280" s="158"/>
      <c r="D1280" s="158"/>
      <c r="E1280" s="158"/>
      <c r="F1280" s="158"/>
      <c r="G1280" s="134"/>
      <c r="H1280" s="134"/>
      <c r="I1280" s="158"/>
      <c r="J1280" s="158"/>
      <c r="K1280" s="158"/>
      <c r="L1280" s="158"/>
      <c r="M1280" s="130"/>
      <c r="N1280" s="130"/>
      <c r="O1280" s="157"/>
      <c r="P1280" s="130"/>
      <c r="Q1280" s="130"/>
      <c r="R1280" s="130"/>
      <c r="S1280" s="130"/>
      <c r="T1280" s="130"/>
      <c r="U1280" s="130"/>
      <c r="V1280" s="130"/>
      <c r="W1280" s="130"/>
      <c r="X1280" s="137"/>
      <c r="Y1280" s="130"/>
      <c r="Z1280" s="130"/>
      <c r="AA1280" s="130"/>
      <c r="AB1280" s="130"/>
      <c r="AC1280" s="130" t="str">
        <f>IF(基本情報登録!$D$10="","",IF(基本情報登録!$D$10='登録データ（男）'!F1280,1,0))</f>
        <v/>
      </c>
      <c r="AD1280" s="130"/>
    </row>
    <row r="1281" spans="1:30">
      <c r="A1281" s="158"/>
      <c r="B1281" s="158"/>
      <c r="C1281" s="158"/>
      <c r="D1281" s="158"/>
      <c r="E1281" s="158"/>
      <c r="F1281" s="158"/>
      <c r="G1281" s="134"/>
      <c r="H1281" s="134"/>
      <c r="I1281" s="158"/>
      <c r="J1281" s="158"/>
      <c r="K1281" s="158"/>
      <c r="L1281" s="158"/>
      <c r="M1281" s="130"/>
      <c r="N1281" s="130"/>
      <c r="O1281" s="157"/>
      <c r="P1281" s="130"/>
      <c r="Q1281" s="130"/>
      <c r="R1281" s="130"/>
      <c r="S1281" s="130"/>
      <c r="T1281" s="130"/>
      <c r="U1281" s="130"/>
      <c r="V1281" s="130"/>
      <c r="W1281" s="130"/>
      <c r="X1281" s="137"/>
      <c r="Y1281" s="130"/>
      <c r="Z1281" s="130"/>
      <c r="AA1281" s="130"/>
      <c r="AB1281" s="130"/>
      <c r="AC1281" s="130" t="str">
        <f>IF(基本情報登録!$D$10="","",IF(基本情報登録!$D$10='登録データ（男）'!F1281,1,0))</f>
        <v/>
      </c>
      <c r="AD1281" s="130"/>
    </row>
    <row r="1282" spans="1:30">
      <c r="A1282" s="158"/>
      <c r="B1282" s="158"/>
      <c r="C1282" s="158"/>
      <c r="D1282" s="158"/>
      <c r="E1282" s="158"/>
      <c r="F1282" s="158"/>
      <c r="G1282" s="134"/>
      <c r="H1282" s="134"/>
      <c r="I1282" s="158"/>
      <c r="J1282" s="158"/>
      <c r="K1282" s="158"/>
      <c r="L1282" s="158"/>
      <c r="M1282" s="130"/>
      <c r="N1282" s="130"/>
      <c r="O1282" s="157"/>
      <c r="P1282" s="130"/>
      <c r="Q1282" s="130"/>
      <c r="R1282" s="130"/>
      <c r="S1282" s="130"/>
      <c r="T1282" s="130"/>
      <c r="U1282" s="130"/>
      <c r="V1282" s="130"/>
      <c r="W1282" s="130"/>
      <c r="X1282" s="137"/>
      <c r="Y1282" s="130"/>
      <c r="Z1282" s="130"/>
      <c r="AA1282" s="130"/>
      <c r="AB1282" s="130"/>
      <c r="AC1282" s="130" t="str">
        <f>IF(基本情報登録!$D$10="","",IF(基本情報登録!$D$10='登録データ（男）'!F1282,1,0))</f>
        <v/>
      </c>
      <c r="AD1282" s="130"/>
    </row>
    <row r="1283" spans="1:30">
      <c r="A1283" s="158"/>
      <c r="B1283" s="158"/>
      <c r="C1283" s="158"/>
      <c r="D1283" s="158"/>
      <c r="E1283" s="158"/>
      <c r="F1283" s="158"/>
      <c r="G1283" s="134"/>
      <c r="H1283" s="134"/>
      <c r="I1283" s="158"/>
      <c r="J1283" s="158"/>
      <c r="K1283" s="158"/>
      <c r="L1283" s="158"/>
      <c r="M1283" s="130"/>
      <c r="N1283" s="130"/>
      <c r="O1283" s="157"/>
      <c r="P1283" s="130"/>
      <c r="Q1283" s="130"/>
      <c r="R1283" s="130"/>
      <c r="S1283" s="130"/>
      <c r="T1283" s="130"/>
      <c r="U1283" s="130"/>
      <c r="V1283" s="130"/>
      <c r="W1283" s="130"/>
      <c r="X1283" s="137"/>
      <c r="Y1283" s="130"/>
      <c r="Z1283" s="130"/>
      <c r="AA1283" s="130"/>
      <c r="AB1283" s="130"/>
      <c r="AC1283" s="130" t="str">
        <f>IF(基本情報登録!$D$10="","",IF(基本情報登録!$D$10='登録データ（男）'!F1283,1,0))</f>
        <v/>
      </c>
      <c r="AD1283" s="130"/>
    </row>
    <row r="1284" spans="1:30">
      <c r="A1284" s="158"/>
      <c r="B1284" s="158"/>
      <c r="C1284" s="158"/>
      <c r="D1284" s="158"/>
      <c r="E1284" s="158"/>
      <c r="F1284" s="158"/>
      <c r="G1284" s="134"/>
      <c r="H1284" s="134"/>
      <c r="I1284" s="158"/>
      <c r="J1284" s="158"/>
      <c r="K1284" s="158"/>
      <c r="L1284" s="158"/>
      <c r="M1284" s="130"/>
      <c r="N1284" s="130"/>
      <c r="O1284" s="157"/>
      <c r="P1284" s="130"/>
      <c r="Q1284" s="130"/>
      <c r="R1284" s="130"/>
      <c r="S1284" s="130"/>
      <c r="T1284" s="130"/>
      <c r="U1284" s="130"/>
      <c r="V1284" s="130"/>
      <c r="W1284" s="130"/>
      <c r="X1284" s="137"/>
      <c r="Y1284" s="130"/>
      <c r="Z1284" s="130"/>
      <c r="AA1284" s="130"/>
      <c r="AB1284" s="130"/>
      <c r="AC1284" s="130" t="str">
        <f>IF(基本情報登録!$D$10="","",IF(基本情報登録!$D$10='登録データ（男）'!F1284,1,0))</f>
        <v/>
      </c>
      <c r="AD1284" s="130"/>
    </row>
    <row r="1285" spans="1:30">
      <c r="A1285" s="158"/>
      <c r="B1285" s="158"/>
      <c r="C1285" s="158"/>
      <c r="D1285" s="158"/>
      <c r="E1285" s="158"/>
      <c r="F1285" s="158"/>
      <c r="G1285" s="134"/>
      <c r="H1285" s="134"/>
      <c r="I1285" s="158"/>
      <c r="J1285" s="158"/>
      <c r="K1285" s="158"/>
      <c r="L1285" s="158"/>
      <c r="M1285" s="130"/>
      <c r="N1285" s="130"/>
      <c r="O1285" s="157"/>
      <c r="P1285" s="130"/>
      <c r="Q1285" s="130"/>
      <c r="R1285" s="130"/>
      <c r="S1285" s="130"/>
      <c r="T1285" s="130"/>
      <c r="U1285" s="130"/>
      <c r="V1285" s="130"/>
      <c r="W1285" s="130"/>
      <c r="X1285" s="137"/>
      <c r="Y1285" s="130"/>
      <c r="Z1285" s="130"/>
      <c r="AA1285" s="130"/>
      <c r="AB1285" s="130"/>
      <c r="AC1285" s="130" t="str">
        <f>IF(基本情報登録!$D$10="","",IF(基本情報登録!$D$10='登録データ（男）'!F1285,1,0))</f>
        <v/>
      </c>
      <c r="AD1285" s="130"/>
    </row>
    <row r="1286" spans="1:30">
      <c r="A1286" s="158"/>
      <c r="B1286" s="158"/>
      <c r="C1286" s="158"/>
      <c r="D1286" s="158"/>
      <c r="E1286" s="158"/>
      <c r="F1286" s="158"/>
      <c r="G1286" s="134"/>
      <c r="H1286" s="134"/>
      <c r="I1286" s="158"/>
      <c r="J1286" s="158"/>
      <c r="K1286" s="158"/>
      <c r="L1286" s="158"/>
      <c r="M1286" s="130"/>
      <c r="N1286" s="130"/>
      <c r="O1286" s="157"/>
      <c r="P1286" s="130"/>
      <c r="Q1286" s="130"/>
      <c r="R1286" s="130"/>
      <c r="S1286" s="130"/>
      <c r="T1286" s="130"/>
      <c r="U1286" s="130"/>
      <c r="V1286" s="130"/>
      <c r="W1286" s="130"/>
      <c r="X1286" s="137"/>
      <c r="Y1286" s="130"/>
      <c r="Z1286" s="130"/>
      <c r="AA1286" s="130"/>
      <c r="AB1286" s="130"/>
      <c r="AC1286" s="130" t="str">
        <f>IF(基本情報登録!$D$10="","",IF(基本情報登録!$D$10='登録データ（男）'!F1286,1,0))</f>
        <v/>
      </c>
      <c r="AD1286" s="130"/>
    </row>
    <row r="1287" spans="1:30">
      <c r="A1287" s="158"/>
      <c r="B1287" s="158"/>
      <c r="C1287" s="158"/>
      <c r="D1287" s="158"/>
      <c r="E1287" s="158"/>
      <c r="F1287" s="158"/>
      <c r="G1287" s="134"/>
      <c r="H1287" s="134"/>
      <c r="I1287" s="158"/>
      <c r="J1287" s="158"/>
      <c r="K1287" s="158"/>
      <c r="L1287" s="158"/>
      <c r="M1287" s="130"/>
      <c r="N1287" s="130"/>
      <c r="O1287" s="157"/>
      <c r="P1287" s="130"/>
      <c r="Q1287" s="130"/>
      <c r="R1287" s="130"/>
      <c r="S1287" s="130"/>
      <c r="T1287" s="130"/>
      <c r="U1287" s="130"/>
      <c r="V1287" s="130"/>
      <c r="W1287" s="130"/>
      <c r="X1287" s="137"/>
      <c r="Y1287" s="130"/>
      <c r="Z1287" s="130"/>
      <c r="AA1287" s="130"/>
      <c r="AB1287" s="130"/>
      <c r="AC1287" s="130" t="str">
        <f>IF(基本情報登録!$D$10="","",IF(基本情報登録!$D$10='登録データ（男）'!F1287,1,0))</f>
        <v/>
      </c>
      <c r="AD1287" s="130"/>
    </row>
    <row r="1288" spans="1:30">
      <c r="A1288" s="158"/>
      <c r="B1288" s="158"/>
      <c r="C1288" s="158"/>
      <c r="D1288" s="158"/>
      <c r="E1288" s="158"/>
      <c r="F1288" s="158"/>
      <c r="G1288" s="134"/>
      <c r="H1288" s="134"/>
      <c r="I1288" s="158"/>
      <c r="J1288" s="158"/>
      <c r="K1288" s="158"/>
      <c r="L1288" s="158"/>
      <c r="M1288" s="130"/>
      <c r="N1288" s="130"/>
      <c r="O1288" s="157"/>
      <c r="P1288" s="130"/>
      <c r="Q1288" s="130"/>
      <c r="R1288" s="130"/>
      <c r="S1288" s="130"/>
      <c r="T1288" s="130"/>
      <c r="U1288" s="130"/>
      <c r="V1288" s="130"/>
      <c r="W1288" s="130"/>
      <c r="X1288" s="137"/>
      <c r="Y1288" s="130"/>
      <c r="Z1288" s="130"/>
      <c r="AA1288" s="130"/>
      <c r="AB1288" s="130"/>
      <c r="AC1288" s="130" t="str">
        <f>IF(基本情報登録!$D$10="","",IF(基本情報登録!$D$10='登録データ（男）'!F1288,1,0))</f>
        <v/>
      </c>
      <c r="AD1288" s="130"/>
    </row>
    <row r="1289" spans="1:30">
      <c r="A1289" s="158"/>
      <c r="B1289" s="158"/>
      <c r="C1289" s="158"/>
      <c r="D1289" s="158"/>
      <c r="E1289" s="158"/>
      <c r="F1289" s="158"/>
      <c r="G1289" s="134"/>
      <c r="H1289" s="134"/>
      <c r="I1289" s="158"/>
      <c r="J1289" s="158"/>
      <c r="K1289" s="158"/>
      <c r="L1289" s="158"/>
      <c r="M1289" s="130"/>
      <c r="N1289" s="130"/>
      <c r="O1289" s="157"/>
      <c r="P1289" s="130"/>
      <c r="Q1289" s="130"/>
      <c r="R1289" s="130"/>
      <c r="S1289" s="130"/>
      <c r="T1289" s="130"/>
      <c r="U1289" s="130"/>
      <c r="V1289" s="130"/>
      <c r="W1289" s="130"/>
      <c r="X1289" s="137"/>
      <c r="Y1289" s="130"/>
      <c r="Z1289" s="130"/>
      <c r="AA1289" s="130"/>
      <c r="AB1289" s="130"/>
      <c r="AC1289" s="130" t="str">
        <f>IF(基本情報登録!$D$10="","",IF(基本情報登録!$D$10='登録データ（男）'!F1289,1,0))</f>
        <v/>
      </c>
      <c r="AD1289" s="130"/>
    </row>
    <row r="1290" spans="1:30">
      <c r="A1290" s="158"/>
      <c r="B1290" s="158"/>
      <c r="C1290" s="158"/>
      <c r="D1290" s="158"/>
      <c r="E1290" s="158"/>
      <c r="F1290" s="158"/>
      <c r="G1290" s="134"/>
      <c r="H1290" s="134"/>
      <c r="I1290" s="158"/>
      <c r="J1290" s="158"/>
      <c r="K1290" s="158"/>
      <c r="L1290" s="158"/>
      <c r="M1290" s="130"/>
      <c r="N1290" s="130"/>
      <c r="O1290" s="157"/>
      <c r="P1290" s="130"/>
      <c r="Q1290" s="130"/>
      <c r="R1290" s="130"/>
      <c r="S1290" s="130"/>
      <c r="T1290" s="130"/>
      <c r="U1290" s="130"/>
      <c r="V1290" s="130"/>
      <c r="W1290" s="130"/>
      <c r="X1290" s="137"/>
      <c r="Y1290" s="130"/>
      <c r="Z1290" s="130"/>
      <c r="AA1290" s="130"/>
      <c r="AB1290" s="130"/>
      <c r="AC1290" s="130" t="str">
        <f>IF(基本情報登録!$D$10="","",IF(基本情報登録!$D$10='登録データ（男）'!F1290,1,0))</f>
        <v/>
      </c>
      <c r="AD1290" s="130"/>
    </row>
    <row r="1291" spans="1:30">
      <c r="A1291" s="158"/>
      <c r="B1291" s="158"/>
      <c r="C1291" s="158"/>
      <c r="D1291" s="158"/>
      <c r="E1291" s="158"/>
      <c r="F1291" s="158"/>
      <c r="G1291" s="134"/>
      <c r="H1291" s="134"/>
      <c r="I1291" s="158"/>
      <c r="J1291" s="158"/>
      <c r="K1291" s="158"/>
      <c r="L1291" s="158"/>
      <c r="M1291" s="130"/>
      <c r="N1291" s="130"/>
      <c r="O1291" s="157"/>
      <c r="P1291" s="130"/>
      <c r="Q1291" s="130"/>
      <c r="R1291" s="130"/>
      <c r="S1291" s="130"/>
      <c r="T1291" s="130"/>
      <c r="U1291" s="130"/>
      <c r="V1291" s="130"/>
      <c r="W1291" s="130"/>
      <c r="X1291" s="137"/>
      <c r="Y1291" s="130"/>
      <c r="Z1291" s="130"/>
      <c r="AA1291" s="130"/>
      <c r="AB1291" s="130"/>
      <c r="AC1291" s="130" t="str">
        <f>IF(基本情報登録!$D$10="","",IF(基本情報登録!$D$10='登録データ（男）'!F1291,1,0))</f>
        <v/>
      </c>
      <c r="AD1291" s="130"/>
    </row>
    <row r="1292" spans="1:30">
      <c r="A1292" s="158"/>
      <c r="B1292" s="158"/>
      <c r="C1292" s="158"/>
      <c r="D1292" s="158"/>
      <c r="E1292" s="158"/>
      <c r="F1292" s="158"/>
      <c r="G1292" s="134"/>
      <c r="H1292" s="134"/>
      <c r="I1292" s="158"/>
      <c r="J1292" s="158"/>
      <c r="K1292" s="158"/>
      <c r="L1292" s="158"/>
      <c r="M1292" s="130"/>
      <c r="N1292" s="130"/>
      <c r="O1292" s="157"/>
      <c r="P1292" s="130"/>
      <c r="Q1292" s="130"/>
      <c r="R1292" s="130"/>
      <c r="S1292" s="130"/>
      <c r="T1292" s="130"/>
      <c r="U1292" s="130"/>
      <c r="V1292" s="130"/>
      <c r="W1292" s="130"/>
      <c r="X1292" s="137"/>
      <c r="Y1292" s="130"/>
      <c r="Z1292" s="130"/>
      <c r="AA1292" s="130"/>
      <c r="AB1292" s="130"/>
      <c r="AC1292" s="130" t="str">
        <f>IF(基本情報登録!$D$10="","",IF(基本情報登録!$D$10='登録データ（男）'!F1292,1,0))</f>
        <v/>
      </c>
      <c r="AD1292" s="130"/>
    </row>
    <row r="1293" spans="1:30">
      <c r="A1293" s="158"/>
      <c r="B1293" s="158"/>
      <c r="C1293" s="158"/>
      <c r="D1293" s="158"/>
      <c r="E1293" s="158"/>
      <c r="F1293" s="158"/>
      <c r="G1293" s="134"/>
      <c r="H1293" s="134"/>
      <c r="I1293" s="158"/>
      <c r="J1293" s="158"/>
      <c r="K1293" s="158"/>
      <c r="L1293" s="158"/>
      <c r="M1293" s="130"/>
      <c r="N1293" s="130"/>
      <c r="O1293" s="157"/>
      <c r="P1293" s="130"/>
      <c r="Q1293" s="130"/>
      <c r="R1293" s="130"/>
      <c r="S1293" s="130"/>
      <c r="T1293" s="130"/>
      <c r="U1293" s="130"/>
      <c r="V1293" s="130"/>
      <c r="W1293" s="130"/>
      <c r="X1293" s="137"/>
      <c r="Y1293" s="130"/>
      <c r="Z1293" s="130"/>
      <c r="AA1293" s="130"/>
      <c r="AB1293" s="130"/>
      <c r="AC1293" s="130" t="str">
        <f>IF(基本情報登録!$D$10="","",IF(基本情報登録!$D$10='登録データ（男）'!F1293,1,0))</f>
        <v/>
      </c>
      <c r="AD1293" s="130"/>
    </row>
    <row r="1294" spans="1:30">
      <c r="A1294" s="158"/>
      <c r="B1294" s="158"/>
      <c r="C1294" s="158"/>
      <c r="D1294" s="158"/>
      <c r="E1294" s="158"/>
      <c r="F1294" s="158"/>
      <c r="G1294" s="134"/>
      <c r="H1294" s="134"/>
      <c r="I1294" s="158"/>
      <c r="J1294" s="158"/>
      <c r="K1294" s="158"/>
      <c r="L1294" s="158"/>
      <c r="M1294" s="130"/>
      <c r="N1294" s="130"/>
      <c r="O1294" s="157"/>
      <c r="P1294" s="130"/>
      <c r="Q1294" s="130"/>
      <c r="R1294" s="130"/>
      <c r="S1294" s="130"/>
      <c r="T1294" s="130"/>
      <c r="U1294" s="130"/>
      <c r="V1294" s="130"/>
      <c r="W1294" s="130"/>
      <c r="X1294" s="137"/>
      <c r="Y1294" s="130"/>
      <c r="Z1294" s="130"/>
      <c r="AA1294" s="130"/>
      <c r="AB1294" s="130"/>
      <c r="AC1294" s="130" t="str">
        <f>IF(基本情報登録!$D$10="","",IF(基本情報登録!$D$10='登録データ（男）'!F1294,1,0))</f>
        <v/>
      </c>
      <c r="AD1294" s="130"/>
    </row>
    <row r="1295" spans="1:30">
      <c r="A1295" s="158"/>
      <c r="B1295" s="158"/>
      <c r="C1295" s="158"/>
      <c r="D1295" s="158"/>
      <c r="E1295" s="158"/>
      <c r="F1295" s="158"/>
      <c r="G1295" s="134"/>
      <c r="H1295" s="134"/>
      <c r="I1295" s="158"/>
      <c r="J1295" s="158"/>
      <c r="K1295" s="158"/>
      <c r="L1295" s="158"/>
      <c r="M1295" s="130"/>
      <c r="N1295" s="130"/>
      <c r="O1295" s="157"/>
      <c r="P1295" s="130"/>
      <c r="Q1295" s="130"/>
      <c r="R1295" s="130"/>
      <c r="S1295" s="130"/>
      <c r="T1295" s="130"/>
      <c r="U1295" s="130"/>
      <c r="V1295" s="130"/>
      <c r="W1295" s="130"/>
      <c r="X1295" s="137"/>
      <c r="Y1295" s="130"/>
      <c r="Z1295" s="130"/>
      <c r="AA1295" s="130"/>
      <c r="AB1295" s="130"/>
      <c r="AC1295" s="130" t="str">
        <f>IF(基本情報登録!$D$10="","",IF(基本情報登録!$D$10='登録データ（男）'!F1295,1,0))</f>
        <v/>
      </c>
      <c r="AD1295" s="130"/>
    </row>
    <row r="1296" spans="1:30">
      <c r="A1296" s="158"/>
      <c r="B1296" s="158"/>
      <c r="C1296" s="158"/>
      <c r="D1296" s="158"/>
      <c r="E1296" s="158"/>
      <c r="F1296" s="158"/>
      <c r="G1296" s="134"/>
      <c r="H1296" s="134"/>
      <c r="I1296" s="158"/>
      <c r="J1296" s="158"/>
      <c r="K1296" s="158"/>
      <c r="L1296" s="158"/>
      <c r="M1296" s="130"/>
      <c r="N1296" s="130"/>
      <c r="O1296" s="157"/>
      <c r="P1296" s="130"/>
      <c r="Q1296" s="130"/>
      <c r="R1296" s="130"/>
      <c r="S1296" s="130"/>
      <c r="T1296" s="130"/>
      <c r="U1296" s="130"/>
      <c r="V1296" s="130"/>
      <c r="W1296" s="130"/>
      <c r="X1296" s="137"/>
      <c r="Y1296" s="130"/>
      <c r="Z1296" s="130"/>
      <c r="AA1296" s="130"/>
      <c r="AB1296" s="130"/>
      <c r="AC1296" s="130" t="str">
        <f>IF(基本情報登録!$D$10="","",IF(基本情報登録!$D$10='登録データ（男）'!F1296,1,0))</f>
        <v/>
      </c>
      <c r="AD1296" s="130"/>
    </row>
    <row r="1297" spans="1:30">
      <c r="A1297" s="158"/>
      <c r="B1297" s="158"/>
      <c r="C1297" s="158"/>
      <c r="D1297" s="158"/>
      <c r="E1297" s="158"/>
      <c r="F1297" s="158"/>
      <c r="G1297" s="134"/>
      <c r="H1297" s="134"/>
      <c r="I1297" s="158"/>
      <c r="J1297" s="158"/>
      <c r="K1297" s="158"/>
      <c r="L1297" s="158"/>
      <c r="M1297" s="130"/>
      <c r="N1297" s="130"/>
      <c r="O1297" s="157"/>
      <c r="P1297" s="130"/>
      <c r="Q1297" s="130"/>
      <c r="R1297" s="130"/>
      <c r="S1297" s="130"/>
      <c r="T1297" s="130"/>
      <c r="U1297" s="130"/>
      <c r="V1297" s="130"/>
      <c r="W1297" s="130"/>
      <c r="X1297" s="137"/>
      <c r="Y1297" s="130"/>
      <c r="Z1297" s="130"/>
      <c r="AA1297" s="130"/>
      <c r="AB1297" s="130"/>
      <c r="AC1297" s="130" t="str">
        <f>IF(基本情報登録!$D$10="","",IF(基本情報登録!$D$10='登録データ（男）'!F1297,1,0))</f>
        <v/>
      </c>
      <c r="AD1297" s="130"/>
    </row>
    <row r="1298" spans="1:30">
      <c r="A1298" s="158"/>
      <c r="B1298" s="158"/>
      <c r="C1298" s="158"/>
      <c r="D1298" s="158"/>
      <c r="E1298" s="158"/>
      <c r="F1298" s="158"/>
      <c r="G1298" s="134"/>
      <c r="H1298" s="134"/>
      <c r="I1298" s="158"/>
      <c r="J1298" s="158"/>
      <c r="K1298" s="158"/>
      <c r="L1298" s="158"/>
      <c r="M1298" s="130"/>
      <c r="N1298" s="130"/>
      <c r="O1298" s="157"/>
      <c r="P1298" s="130"/>
      <c r="Q1298" s="130"/>
      <c r="R1298" s="130"/>
      <c r="S1298" s="130"/>
      <c r="T1298" s="130"/>
      <c r="U1298" s="130"/>
      <c r="V1298" s="130"/>
      <c r="W1298" s="130"/>
      <c r="X1298" s="137"/>
      <c r="Y1298" s="130"/>
      <c r="Z1298" s="130"/>
      <c r="AA1298" s="130"/>
      <c r="AB1298" s="130"/>
      <c r="AC1298" s="130" t="str">
        <f>IF(基本情報登録!$D$10="","",IF(基本情報登録!$D$10='登録データ（男）'!F1298,1,0))</f>
        <v/>
      </c>
      <c r="AD1298" s="130"/>
    </row>
    <row r="1299" spans="1:30">
      <c r="A1299" s="158"/>
      <c r="B1299" s="158"/>
      <c r="C1299" s="158"/>
      <c r="D1299" s="158"/>
      <c r="E1299" s="158"/>
      <c r="F1299" s="158"/>
      <c r="G1299" s="134"/>
      <c r="H1299" s="134"/>
      <c r="I1299" s="158"/>
      <c r="J1299" s="158"/>
      <c r="K1299" s="158"/>
      <c r="L1299" s="158"/>
      <c r="M1299" s="130"/>
      <c r="N1299" s="130"/>
      <c r="O1299" s="157"/>
      <c r="P1299" s="130"/>
      <c r="Q1299" s="130"/>
      <c r="R1299" s="130"/>
      <c r="S1299" s="130"/>
      <c r="T1299" s="130"/>
      <c r="U1299" s="130"/>
      <c r="V1299" s="130"/>
      <c r="W1299" s="130"/>
      <c r="X1299" s="137"/>
      <c r="Y1299" s="130"/>
      <c r="Z1299" s="130"/>
      <c r="AA1299" s="130"/>
      <c r="AB1299" s="130"/>
      <c r="AC1299" s="130" t="str">
        <f>IF(基本情報登録!$D$10="","",IF(基本情報登録!$D$10='登録データ（男）'!F1299,1,0))</f>
        <v/>
      </c>
      <c r="AD1299" s="130"/>
    </row>
    <row r="1300" spans="1:30">
      <c r="A1300" s="158"/>
      <c r="B1300" s="158"/>
      <c r="C1300" s="158"/>
      <c r="D1300" s="158"/>
      <c r="E1300" s="158"/>
      <c r="F1300" s="158"/>
      <c r="G1300" s="134"/>
      <c r="H1300" s="134"/>
      <c r="I1300" s="158"/>
      <c r="J1300" s="158"/>
      <c r="K1300" s="158"/>
      <c r="L1300" s="158"/>
      <c r="M1300" s="130"/>
      <c r="N1300" s="130"/>
      <c r="O1300" s="157"/>
      <c r="P1300" s="130"/>
      <c r="Q1300" s="130"/>
      <c r="R1300" s="130"/>
      <c r="S1300" s="130"/>
      <c r="T1300" s="130"/>
      <c r="U1300" s="130"/>
      <c r="V1300" s="130"/>
      <c r="W1300" s="130"/>
      <c r="X1300" s="137"/>
      <c r="Y1300" s="130"/>
      <c r="Z1300" s="130"/>
      <c r="AA1300" s="130"/>
      <c r="AB1300" s="130"/>
      <c r="AC1300" s="130" t="str">
        <f>IF(基本情報登録!$D$10="","",IF(基本情報登録!$D$10='登録データ（男）'!F1300,1,0))</f>
        <v/>
      </c>
      <c r="AD1300" s="130"/>
    </row>
    <row r="1301" spans="1:30">
      <c r="A1301" s="158"/>
      <c r="B1301" s="158"/>
      <c r="C1301" s="158"/>
      <c r="D1301" s="158"/>
      <c r="E1301" s="158"/>
      <c r="F1301" s="158"/>
      <c r="G1301" s="134"/>
      <c r="H1301" s="134"/>
      <c r="I1301" s="158"/>
      <c r="J1301" s="158"/>
      <c r="K1301" s="158"/>
      <c r="L1301" s="158"/>
      <c r="M1301" s="130"/>
      <c r="N1301" s="130"/>
      <c r="O1301" s="157"/>
      <c r="P1301" s="130"/>
      <c r="Q1301" s="130"/>
      <c r="R1301" s="130"/>
      <c r="S1301" s="130"/>
      <c r="T1301" s="130"/>
      <c r="U1301" s="130"/>
      <c r="V1301" s="130"/>
      <c r="W1301" s="130"/>
      <c r="X1301" s="137"/>
      <c r="Y1301" s="130"/>
      <c r="Z1301" s="130"/>
      <c r="AA1301" s="130"/>
      <c r="AB1301" s="130"/>
      <c r="AC1301" s="130" t="str">
        <f>IF(基本情報登録!$D$10="","",IF(基本情報登録!$D$10='登録データ（男）'!F1301,1,0))</f>
        <v/>
      </c>
      <c r="AD1301" s="130"/>
    </row>
    <row r="1302" spans="1:30">
      <c r="A1302" s="158"/>
      <c r="B1302" s="158"/>
      <c r="C1302" s="158"/>
      <c r="D1302" s="158"/>
      <c r="E1302" s="158"/>
      <c r="F1302" s="158"/>
      <c r="G1302" s="134"/>
      <c r="H1302" s="134"/>
      <c r="I1302" s="158"/>
      <c r="J1302" s="158"/>
      <c r="K1302" s="158"/>
      <c r="L1302" s="158"/>
      <c r="M1302" s="130"/>
      <c r="N1302" s="130"/>
      <c r="O1302" s="157"/>
      <c r="P1302" s="130"/>
      <c r="Q1302" s="130"/>
      <c r="R1302" s="130"/>
      <c r="S1302" s="130"/>
      <c r="T1302" s="130"/>
      <c r="U1302" s="130"/>
      <c r="V1302" s="130"/>
      <c r="W1302" s="130"/>
      <c r="X1302" s="137"/>
      <c r="Y1302" s="130"/>
      <c r="Z1302" s="130"/>
      <c r="AA1302" s="130"/>
      <c r="AB1302" s="130"/>
      <c r="AC1302" s="130" t="str">
        <f>IF(基本情報登録!$D$10="","",IF(基本情報登録!$D$10='登録データ（男）'!F1302,1,0))</f>
        <v/>
      </c>
      <c r="AD1302" s="130"/>
    </row>
    <row r="1303" spans="1:30">
      <c r="A1303" s="158"/>
      <c r="B1303" s="158"/>
      <c r="C1303" s="158"/>
      <c r="D1303" s="158"/>
      <c r="E1303" s="158"/>
      <c r="F1303" s="158"/>
      <c r="G1303" s="134"/>
      <c r="H1303" s="134"/>
      <c r="I1303" s="158"/>
      <c r="J1303" s="158"/>
      <c r="K1303" s="158"/>
      <c r="L1303" s="158"/>
      <c r="M1303" s="130"/>
      <c r="N1303" s="130"/>
      <c r="O1303" s="157"/>
      <c r="P1303" s="130"/>
      <c r="Q1303" s="130"/>
      <c r="R1303" s="130"/>
      <c r="S1303" s="130"/>
      <c r="T1303" s="130"/>
      <c r="U1303" s="130"/>
      <c r="V1303" s="130"/>
      <c r="W1303" s="130"/>
      <c r="X1303" s="137"/>
      <c r="Y1303" s="130"/>
      <c r="Z1303" s="130"/>
      <c r="AA1303" s="130"/>
      <c r="AB1303" s="130"/>
      <c r="AC1303" s="130" t="str">
        <f>IF(基本情報登録!$D$10="","",IF(基本情報登録!$D$10='登録データ（男）'!F1303,1,0))</f>
        <v/>
      </c>
      <c r="AD1303" s="130"/>
    </row>
    <row r="1304" spans="1:30">
      <c r="A1304" s="158"/>
      <c r="B1304" s="158"/>
      <c r="C1304" s="158"/>
      <c r="D1304" s="158"/>
      <c r="E1304" s="158"/>
      <c r="F1304" s="158"/>
      <c r="G1304" s="134"/>
      <c r="H1304" s="134"/>
      <c r="I1304" s="158"/>
      <c r="J1304" s="158"/>
      <c r="K1304" s="158"/>
      <c r="L1304" s="158"/>
      <c r="M1304" s="130"/>
      <c r="N1304" s="130"/>
      <c r="O1304" s="157"/>
      <c r="P1304" s="130"/>
      <c r="Q1304" s="130"/>
      <c r="R1304" s="130"/>
      <c r="S1304" s="130"/>
      <c r="T1304" s="130"/>
      <c r="U1304" s="130"/>
      <c r="V1304" s="130"/>
      <c r="W1304" s="130"/>
      <c r="X1304" s="137"/>
      <c r="Y1304" s="130"/>
      <c r="Z1304" s="130"/>
      <c r="AA1304" s="130"/>
      <c r="AB1304" s="130"/>
      <c r="AC1304" s="130" t="str">
        <f>IF(基本情報登録!$D$10="","",IF(基本情報登録!$D$10='登録データ（男）'!F1304,1,0))</f>
        <v/>
      </c>
      <c r="AD1304" s="130"/>
    </row>
    <row r="1305" spans="1:30">
      <c r="A1305" s="158"/>
      <c r="B1305" s="158"/>
      <c r="C1305" s="158"/>
      <c r="D1305" s="158"/>
      <c r="E1305" s="158"/>
      <c r="F1305" s="158"/>
      <c r="G1305" s="134"/>
      <c r="H1305" s="134"/>
      <c r="I1305" s="158"/>
      <c r="J1305" s="158"/>
      <c r="K1305" s="158"/>
      <c r="L1305" s="158"/>
      <c r="M1305" s="130"/>
      <c r="N1305" s="130"/>
      <c r="O1305" s="157"/>
      <c r="P1305" s="130"/>
      <c r="Q1305" s="130"/>
      <c r="R1305" s="130"/>
      <c r="S1305" s="130"/>
      <c r="T1305" s="130"/>
      <c r="U1305" s="130"/>
      <c r="V1305" s="130"/>
      <c r="W1305" s="130"/>
      <c r="X1305" s="137"/>
      <c r="Y1305" s="130"/>
      <c r="Z1305" s="130"/>
      <c r="AA1305" s="130"/>
      <c r="AB1305" s="130"/>
      <c r="AC1305" s="130" t="str">
        <f>IF(基本情報登録!$D$10="","",IF(基本情報登録!$D$10='登録データ（男）'!F1305,1,0))</f>
        <v/>
      </c>
      <c r="AD1305" s="130"/>
    </row>
    <row r="1306" spans="1:30">
      <c r="A1306" s="158"/>
      <c r="B1306" s="158"/>
      <c r="C1306" s="158"/>
      <c r="D1306" s="158"/>
      <c r="E1306" s="158"/>
      <c r="F1306" s="158"/>
      <c r="G1306" s="134"/>
      <c r="H1306" s="134"/>
      <c r="I1306" s="158"/>
      <c r="J1306" s="158"/>
      <c r="K1306" s="158"/>
      <c r="L1306" s="158"/>
      <c r="M1306" s="130"/>
      <c r="N1306" s="130"/>
      <c r="O1306" s="157"/>
      <c r="P1306" s="130"/>
      <c r="Q1306" s="130"/>
      <c r="R1306" s="130"/>
      <c r="S1306" s="130"/>
      <c r="T1306" s="130"/>
      <c r="U1306" s="130"/>
      <c r="V1306" s="130"/>
      <c r="W1306" s="130"/>
      <c r="X1306" s="137"/>
      <c r="Y1306" s="130"/>
      <c r="Z1306" s="130"/>
      <c r="AA1306" s="130"/>
      <c r="AB1306" s="130"/>
      <c r="AC1306" s="130" t="str">
        <f>IF(基本情報登録!$D$10="","",IF(基本情報登録!$D$10='登録データ（男）'!F1306,1,0))</f>
        <v/>
      </c>
      <c r="AD1306" s="130"/>
    </row>
    <row r="1307" spans="1:30">
      <c r="A1307" s="158"/>
      <c r="B1307" s="158"/>
      <c r="C1307" s="158"/>
      <c r="D1307" s="158"/>
      <c r="E1307" s="158"/>
      <c r="F1307" s="158"/>
      <c r="G1307" s="134"/>
      <c r="H1307" s="134"/>
      <c r="I1307" s="158"/>
      <c r="J1307" s="158"/>
      <c r="K1307" s="158"/>
      <c r="L1307" s="158"/>
      <c r="M1307" s="130"/>
      <c r="N1307" s="130"/>
      <c r="O1307" s="157"/>
      <c r="P1307" s="130"/>
      <c r="Q1307" s="130"/>
      <c r="R1307" s="130"/>
      <c r="S1307" s="130"/>
      <c r="T1307" s="130"/>
      <c r="U1307" s="130"/>
      <c r="V1307" s="130"/>
      <c r="W1307" s="130"/>
      <c r="X1307" s="137"/>
      <c r="Y1307" s="130"/>
      <c r="Z1307" s="130"/>
      <c r="AA1307" s="130"/>
      <c r="AB1307" s="130"/>
      <c r="AC1307" s="130" t="str">
        <f>IF(基本情報登録!$D$10="","",IF(基本情報登録!$D$10='登録データ（男）'!F1307,1,0))</f>
        <v/>
      </c>
      <c r="AD1307" s="130"/>
    </row>
    <row r="1308" spans="1:30">
      <c r="A1308" s="158"/>
      <c r="B1308" s="158"/>
      <c r="C1308" s="158"/>
      <c r="D1308" s="158"/>
      <c r="E1308" s="158"/>
      <c r="F1308" s="158"/>
      <c r="G1308" s="134"/>
      <c r="H1308" s="134"/>
      <c r="I1308" s="158"/>
      <c r="J1308" s="158"/>
      <c r="K1308" s="158"/>
      <c r="L1308" s="158"/>
      <c r="M1308" s="130"/>
      <c r="N1308" s="130"/>
      <c r="O1308" s="157"/>
      <c r="P1308" s="130"/>
      <c r="Q1308" s="130"/>
      <c r="R1308" s="130"/>
      <c r="S1308" s="130"/>
      <c r="T1308" s="130"/>
      <c r="U1308" s="130"/>
      <c r="V1308" s="130"/>
      <c r="W1308" s="130"/>
      <c r="X1308" s="137"/>
      <c r="Y1308" s="130"/>
      <c r="Z1308" s="130"/>
      <c r="AA1308" s="130"/>
      <c r="AB1308" s="130"/>
      <c r="AC1308" s="130" t="str">
        <f>IF(基本情報登録!$D$10="","",IF(基本情報登録!$D$10='登録データ（男）'!F1308,1,0))</f>
        <v/>
      </c>
      <c r="AD1308" s="130"/>
    </row>
    <row r="1309" spans="1:30">
      <c r="A1309" s="158"/>
      <c r="B1309" s="158"/>
      <c r="C1309" s="158"/>
      <c r="D1309" s="158"/>
      <c r="E1309" s="158"/>
      <c r="F1309" s="158"/>
      <c r="G1309" s="134"/>
      <c r="H1309" s="134"/>
      <c r="I1309" s="158"/>
      <c r="J1309" s="158"/>
      <c r="K1309" s="158"/>
      <c r="L1309" s="158"/>
      <c r="M1309" s="130"/>
      <c r="N1309" s="130"/>
      <c r="O1309" s="157"/>
      <c r="P1309" s="130"/>
      <c r="Q1309" s="130"/>
      <c r="R1309" s="130"/>
      <c r="S1309" s="130"/>
      <c r="T1309" s="130"/>
      <c r="U1309" s="130"/>
      <c r="V1309" s="130"/>
      <c r="W1309" s="130"/>
      <c r="X1309" s="137"/>
      <c r="Y1309" s="130"/>
      <c r="Z1309" s="130"/>
      <c r="AA1309" s="130"/>
      <c r="AB1309" s="130"/>
      <c r="AC1309" s="130" t="str">
        <f>IF(基本情報登録!$D$10="","",IF(基本情報登録!$D$10='登録データ（男）'!F1309,1,0))</f>
        <v/>
      </c>
      <c r="AD1309" s="130"/>
    </row>
    <row r="1310" spans="1:30">
      <c r="A1310" s="158"/>
      <c r="B1310" s="158"/>
      <c r="C1310" s="158"/>
      <c r="D1310" s="158"/>
      <c r="E1310" s="158"/>
      <c r="F1310" s="158"/>
      <c r="G1310" s="134"/>
      <c r="H1310" s="134"/>
      <c r="I1310" s="158"/>
      <c r="J1310" s="158"/>
      <c r="K1310" s="158"/>
      <c r="L1310" s="158"/>
      <c r="M1310" s="130"/>
      <c r="N1310" s="130"/>
      <c r="O1310" s="157"/>
      <c r="P1310" s="130"/>
      <c r="Q1310" s="130"/>
      <c r="R1310" s="130"/>
      <c r="S1310" s="130"/>
      <c r="T1310" s="130"/>
      <c r="U1310" s="130"/>
      <c r="V1310" s="130"/>
      <c r="W1310" s="130"/>
      <c r="X1310" s="137"/>
      <c r="Y1310" s="130"/>
      <c r="Z1310" s="130"/>
      <c r="AA1310" s="130"/>
      <c r="AB1310" s="130"/>
      <c r="AC1310" s="130" t="str">
        <f>IF(基本情報登録!$D$10="","",IF(基本情報登録!$D$10='登録データ（男）'!F1310,1,0))</f>
        <v/>
      </c>
      <c r="AD1310" s="130"/>
    </row>
    <row r="1311" spans="1:30">
      <c r="A1311" s="158"/>
      <c r="B1311" s="158"/>
      <c r="C1311" s="158"/>
      <c r="D1311" s="158"/>
      <c r="E1311" s="158"/>
      <c r="F1311" s="158"/>
      <c r="G1311" s="134"/>
      <c r="H1311" s="134"/>
      <c r="I1311" s="158"/>
      <c r="J1311" s="158"/>
      <c r="K1311" s="158"/>
      <c r="L1311" s="158"/>
      <c r="M1311" s="130"/>
      <c r="N1311" s="130"/>
      <c r="O1311" s="157"/>
      <c r="P1311" s="130"/>
      <c r="Q1311" s="130"/>
      <c r="R1311" s="130"/>
      <c r="S1311" s="130"/>
      <c r="T1311" s="130"/>
      <c r="U1311" s="130"/>
      <c r="V1311" s="130"/>
      <c r="W1311" s="130"/>
      <c r="X1311" s="137"/>
      <c r="Y1311" s="130"/>
      <c r="Z1311" s="130"/>
      <c r="AA1311" s="130"/>
      <c r="AB1311" s="130"/>
      <c r="AC1311" s="130" t="str">
        <f>IF(基本情報登録!$D$10="","",IF(基本情報登録!$D$10='登録データ（男）'!F1311,1,0))</f>
        <v/>
      </c>
      <c r="AD1311" s="130"/>
    </row>
    <row r="1312" spans="1:30">
      <c r="A1312" s="158"/>
      <c r="B1312" s="158"/>
      <c r="C1312" s="158"/>
      <c r="D1312" s="158"/>
      <c r="E1312" s="158"/>
      <c r="F1312" s="158"/>
      <c r="G1312" s="134"/>
      <c r="H1312" s="134"/>
      <c r="I1312" s="158"/>
      <c r="J1312" s="158"/>
      <c r="K1312" s="158"/>
      <c r="L1312" s="158"/>
      <c r="M1312" s="130"/>
      <c r="N1312" s="130"/>
      <c r="O1312" s="157"/>
      <c r="P1312" s="130"/>
      <c r="Q1312" s="130"/>
      <c r="R1312" s="130"/>
      <c r="S1312" s="130"/>
      <c r="T1312" s="130"/>
      <c r="U1312" s="130"/>
      <c r="V1312" s="130"/>
      <c r="W1312" s="130"/>
      <c r="X1312" s="137"/>
      <c r="Y1312" s="130"/>
      <c r="Z1312" s="130"/>
      <c r="AA1312" s="130"/>
      <c r="AB1312" s="130"/>
      <c r="AC1312" s="130" t="str">
        <f>IF(基本情報登録!$D$10="","",IF(基本情報登録!$D$10='登録データ（男）'!F1312,1,0))</f>
        <v/>
      </c>
      <c r="AD1312" s="130"/>
    </row>
    <row r="1313" spans="1:30">
      <c r="A1313" s="158"/>
      <c r="B1313" s="158"/>
      <c r="C1313" s="158"/>
      <c r="D1313" s="158"/>
      <c r="E1313" s="158"/>
      <c r="F1313" s="158"/>
      <c r="G1313" s="134"/>
      <c r="H1313" s="134"/>
      <c r="I1313" s="158"/>
      <c r="J1313" s="158"/>
      <c r="K1313" s="158"/>
      <c r="L1313" s="158"/>
      <c r="M1313" s="130"/>
      <c r="N1313" s="130"/>
      <c r="O1313" s="157"/>
      <c r="P1313" s="130"/>
      <c r="Q1313" s="130"/>
      <c r="R1313" s="130"/>
      <c r="S1313" s="130"/>
      <c r="T1313" s="130"/>
      <c r="U1313" s="130"/>
      <c r="V1313" s="130"/>
      <c r="W1313" s="130"/>
      <c r="X1313" s="137"/>
      <c r="Y1313" s="130"/>
      <c r="Z1313" s="130"/>
      <c r="AA1313" s="130"/>
      <c r="AB1313" s="130"/>
      <c r="AC1313" s="130" t="str">
        <f>IF(基本情報登録!$D$10="","",IF(基本情報登録!$D$10='登録データ（男）'!F1313,1,0))</f>
        <v/>
      </c>
      <c r="AD1313" s="130"/>
    </row>
    <row r="1314" spans="1:30">
      <c r="A1314" s="158"/>
      <c r="B1314" s="158"/>
      <c r="C1314" s="158"/>
      <c r="D1314" s="158"/>
      <c r="E1314" s="158"/>
      <c r="F1314" s="158"/>
      <c r="G1314" s="134"/>
      <c r="H1314" s="134"/>
      <c r="I1314" s="158"/>
      <c r="J1314" s="158"/>
      <c r="K1314" s="158"/>
      <c r="L1314" s="158"/>
      <c r="M1314" s="130"/>
      <c r="N1314" s="130"/>
      <c r="O1314" s="157"/>
      <c r="P1314" s="130"/>
      <c r="Q1314" s="130"/>
      <c r="R1314" s="130"/>
      <c r="S1314" s="130"/>
      <c r="T1314" s="130"/>
      <c r="U1314" s="130"/>
      <c r="V1314" s="130"/>
      <c r="W1314" s="130"/>
      <c r="X1314" s="137"/>
      <c r="Y1314" s="130"/>
      <c r="Z1314" s="130"/>
      <c r="AA1314" s="130"/>
      <c r="AB1314" s="130"/>
      <c r="AC1314" s="130" t="str">
        <f>IF(基本情報登録!$D$10="","",IF(基本情報登録!$D$10='登録データ（男）'!F1314,1,0))</f>
        <v/>
      </c>
      <c r="AD1314" s="130"/>
    </row>
    <row r="1315" spans="1:30">
      <c r="A1315" s="158"/>
      <c r="B1315" s="158"/>
      <c r="C1315" s="158"/>
      <c r="D1315" s="158"/>
      <c r="E1315" s="158"/>
      <c r="F1315" s="158"/>
      <c r="G1315" s="134"/>
      <c r="H1315" s="134"/>
      <c r="I1315" s="158"/>
      <c r="J1315" s="158"/>
      <c r="K1315" s="158"/>
      <c r="L1315" s="158"/>
      <c r="M1315" s="130"/>
      <c r="N1315" s="130"/>
      <c r="O1315" s="157"/>
      <c r="P1315" s="130"/>
      <c r="Q1315" s="130"/>
      <c r="R1315" s="130"/>
      <c r="S1315" s="130"/>
      <c r="T1315" s="130"/>
      <c r="U1315" s="130"/>
      <c r="V1315" s="130"/>
      <c r="W1315" s="130"/>
      <c r="X1315" s="137"/>
      <c r="Y1315" s="130"/>
      <c r="Z1315" s="130"/>
      <c r="AA1315" s="130"/>
      <c r="AB1315" s="130"/>
      <c r="AC1315" s="130" t="str">
        <f>IF(基本情報登録!$D$10="","",IF(基本情報登録!$D$10='登録データ（男）'!F1315,1,0))</f>
        <v/>
      </c>
      <c r="AD1315" s="130"/>
    </row>
    <row r="1316" spans="1:30">
      <c r="A1316" s="158"/>
      <c r="B1316" s="158"/>
      <c r="C1316" s="158"/>
      <c r="D1316" s="158"/>
      <c r="E1316" s="158"/>
      <c r="F1316" s="158"/>
      <c r="G1316" s="134"/>
      <c r="H1316" s="134"/>
      <c r="I1316" s="158"/>
      <c r="J1316" s="158"/>
      <c r="K1316" s="158"/>
      <c r="L1316" s="158"/>
      <c r="M1316" s="130"/>
      <c r="N1316" s="130"/>
      <c r="O1316" s="157"/>
      <c r="P1316" s="130"/>
      <c r="Q1316" s="130"/>
      <c r="R1316" s="130"/>
      <c r="S1316" s="130"/>
      <c r="T1316" s="130"/>
      <c r="U1316" s="130"/>
      <c r="V1316" s="130"/>
      <c r="W1316" s="130"/>
      <c r="X1316" s="137"/>
      <c r="Y1316" s="130"/>
      <c r="Z1316" s="130"/>
      <c r="AA1316" s="130"/>
      <c r="AB1316" s="130"/>
      <c r="AC1316" s="130" t="str">
        <f>IF(基本情報登録!$D$10="","",IF(基本情報登録!$D$10='登録データ（男）'!F1316,1,0))</f>
        <v/>
      </c>
      <c r="AD1316" s="130"/>
    </row>
    <row r="1317" spans="1:30">
      <c r="A1317" s="158"/>
      <c r="B1317" s="158"/>
      <c r="C1317" s="158"/>
      <c r="D1317" s="158"/>
      <c r="E1317" s="158"/>
      <c r="F1317" s="158"/>
      <c r="G1317" s="134"/>
      <c r="H1317" s="134"/>
      <c r="I1317" s="158"/>
      <c r="J1317" s="158"/>
      <c r="K1317" s="158"/>
      <c r="L1317" s="158"/>
      <c r="M1317" s="130"/>
      <c r="N1317" s="130"/>
      <c r="O1317" s="157"/>
      <c r="P1317" s="130"/>
      <c r="Q1317" s="130"/>
      <c r="R1317" s="130"/>
      <c r="S1317" s="130"/>
      <c r="T1317" s="130"/>
      <c r="U1317" s="130"/>
      <c r="V1317" s="130"/>
      <c r="W1317" s="130"/>
      <c r="X1317" s="137"/>
      <c r="Y1317" s="130"/>
      <c r="Z1317" s="130"/>
      <c r="AA1317" s="130"/>
      <c r="AB1317" s="130"/>
      <c r="AC1317" s="130" t="str">
        <f>IF(基本情報登録!$D$10="","",IF(基本情報登録!$D$10='登録データ（男）'!F1317,1,0))</f>
        <v/>
      </c>
      <c r="AD1317" s="130"/>
    </row>
    <row r="1318" spans="1:30">
      <c r="A1318" s="158"/>
      <c r="B1318" s="158"/>
      <c r="C1318" s="158"/>
      <c r="D1318" s="158"/>
      <c r="E1318" s="158"/>
      <c r="F1318" s="158"/>
      <c r="G1318" s="134"/>
      <c r="H1318" s="134"/>
      <c r="I1318" s="158"/>
      <c r="J1318" s="158"/>
      <c r="K1318" s="158"/>
      <c r="L1318" s="158"/>
      <c r="M1318" s="130"/>
      <c r="N1318" s="130"/>
      <c r="O1318" s="157"/>
      <c r="P1318" s="130"/>
      <c r="Q1318" s="130"/>
      <c r="R1318" s="130"/>
      <c r="S1318" s="130"/>
      <c r="T1318" s="130"/>
      <c r="U1318" s="130"/>
      <c r="V1318" s="130"/>
      <c r="W1318" s="130"/>
      <c r="X1318" s="137"/>
      <c r="Y1318" s="130"/>
      <c r="Z1318" s="130"/>
      <c r="AA1318" s="130"/>
      <c r="AB1318" s="130"/>
      <c r="AC1318" s="130" t="str">
        <f>IF(基本情報登録!$D$10="","",IF(基本情報登録!$D$10='登録データ（男）'!F1318,1,0))</f>
        <v/>
      </c>
      <c r="AD1318" s="130"/>
    </row>
    <row r="1319" spans="1:30">
      <c r="A1319" s="158"/>
      <c r="B1319" s="158"/>
      <c r="C1319" s="158"/>
      <c r="D1319" s="158"/>
      <c r="E1319" s="158"/>
      <c r="F1319" s="158"/>
      <c r="G1319" s="134"/>
      <c r="H1319" s="134"/>
      <c r="I1319" s="158"/>
      <c r="J1319" s="158"/>
      <c r="K1319" s="158"/>
      <c r="L1319" s="158"/>
      <c r="M1319" s="130"/>
      <c r="N1319" s="130"/>
      <c r="O1319" s="157"/>
      <c r="P1319" s="130"/>
      <c r="Q1319" s="130"/>
      <c r="R1319" s="130"/>
      <c r="S1319" s="130"/>
      <c r="T1319" s="130"/>
      <c r="U1319" s="130"/>
      <c r="V1319" s="130"/>
      <c r="W1319" s="130"/>
      <c r="X1319" s="137"/>
      <c r="Y1319" s="130"/>
      <c r="Z1319" s="130"/>
      <c r="AA1319" s="130"/>
      <c r="AB1319" s="130"/>
      <c r="AC1319" s="130" t="str">
        <f>IF(基本情報登録!$D$10="","",IF(基本情報登録!$D$10='登録データ（男）'!F1319,1,0))</f>
        <v/>
      </c>
      <c r="AD1319" s="130"/>
    </row>
    <row r="1320" spans="1:30">
      <c r="A1320" s="158"/>
      <c r="B1320" s="158"/>
      <c r="C1320" s="158"/>
      <c r="D1320" s="158"/>
      <c r="E1320" s="158"/>
      <c r="F1320" s="158"/>
      <c r="G1320" s="134"/>
      <c r="H1320" s="134"/>
      <c r="I1320" s="158"/>
      <c r="J1320" s="158"/>
      <c r="K1320" s="158"/>
      <c r="L1320" s="158"/>
      <c r="M1320" s="130"/>
      <c r="N1320" s="130"/>
      <c r="O1320" s="157"/>
      <c r="P1320" s="130"/>
      <c r="Q1320" s="130"/>
      <c r="R1320" s="130"/>
      <c r="S1320" s="130"/>
      <c r="T1320" s="130"/>
      <c r="U1320" s="130"/>
      <c r="V1320" s="130"/>
      <c r="W1320" s="130"/>
      <c r="X1320" s="137"/>
      <c r="Y1320" s="130"/>
      <c r="Z1320" s="130"/>
      <c r="AA1320" s="130"/>
      <c r="AB1320" s="130"/>
      <c r="AC1320" s="130" t="str">
        <f>IF(基本情報登録!$D$10="","",IF(基本情報登録!$D$10='登録データ（男）'!F1320,1,0))</f>
        <v/>
      </c>
      <c r="AD1320" s="130"/>
    </row>
    <row r="1321" spans="1:30">
      <c r="A1321" s="158"/>
      <c r="B1321" s="158"/>
      <c r="C1321" s="158"/>
      <c r="D1321" s="158"/>
      <c r="E1321" s="158"/>
      <c r="F1321" s="158"/>
      <c r="G1321" s="134"/>
      <c r="H1321" s="134"/>
      <c r="I1321" s="158"/>
      <c r="J1321" s="158"/>
      <c r="K1321" s="158"/>
      <c r="L1321" s="158"/>
      <c r="M1321" s="130"/>
      <c r="N1321" s="130"/>
      <c r="O1321" s="157"/>
      <c r="P1321" s="130"/>
      <c r="Q1321" s="130"/>
      <c r="R1321" s="130"/>
      <c r="S1321" s="130"/>
      <c r="T1321" s="130"/>
      <c r="U1321" s="130"/>
      <c r="V1321" s="130"/>
      <c r="W1321" s="130"/>
      <c r="X1321" s="137"/>
      <c r="Y1321" s="130"/>
      <c r="Z1321" s="130"/>
      <c r="AA1321" s="130"/>
      <c r="AB1321" s="130"/>
      <c r="AC1321" s="130" t="str">
        <f>IF(基本情報登録!$D$10="","",IF(基本情報登録!$D$10='登録データ（男）'!F1321,1,0))</f>
        <v/>
      </c>
      <c r="AD1321" s="130"/>
    </row>
    <row r="1322" spans="1:30">
      <c r="A1322" s="158"/>
      <c r="B1322" s="158"/>
      <c r="C1322" s="158"/>
      <c r="D1322" s="158"/>
      <c r="E1322" s="158"/>
      <c r="F1322" s="158"/>
      <c r="G1322" s="134"/>
      <c r="H1322" s="134"/>
      <c r="I1322" s="158"/>
      <c r="J1322" s="158"/>
      <c r="K1322" s="158"/>
      <c r="L1322" s="158"/>
      <c r="M1322" s="130"/>
      <c r="N1322" s="130"/>
      <c r="O1322" s="157"/>
      <c r="P1322" s="130"/>
      <c r="Q1322" s="130"/>
      <c r="R1322" s="130"/>
      <c r="S1322" s="130"/>
      <c r="T1322" s="130"/>
      <c r="U1322" s="130"/>
      <c r="V1322" s="130"/>
      <c r="W1322" s="130"/>
      <c r="X1322" s="137"/>
      <c r="Y1322" s="130"/>
      <c r="Z1322" s="130"/>
      <c r="AA1322" s="130"/>
      <c r="AB1322" s="130"/>
      <c r="AC1322" s="130" t="str">
        <f>IF(基本情報登録!$D$10="","",IF(基本情報登録!$D$10='登録データ（男）'!F1322,1,0))</f>
        <v/>
      </c>
      <c r="AD1322" s="130"/>
    </row>
    <row r="1323" spans="1:30">
      <c r="A1323" s="158"/>
      <c r="B1323" s="158"/>
      <c r="C1323" s="158"/>
      <c r="D1323" s="158"/>
      <c r="E1323" s="158"/>
      <c r="F1323" s="158"/>
      <c r="G1323" s="134"/>
      <c r="H1323" s="134"/>
      <c r="I1323" s="158"/>
      <c r="J1323" s="158"/>
      <c r="K1323" s="158"/>
      <c r="L1323" s="158"/>
      <c r="M1323" s="130"/>
      <c r="N1323" s="130"/>
      <c r="O1323" s="157"/>
      <c r="P1323" s="130"/>
      <c r="Q1323" s="130"/>
      <c r="R1323" s="130"/>
      <c r="S1323" s="130"/>
      <c r="T1323" s="130"/>
      <c r="U1323" s="130"/>
      <c r="V1323" s="130"/>
      <c r="W1323" s="130"/>
      <c r="X1323" s="137"/>
      <c r="Y1323" s="130"/>
      <c r="Z1323" s="130"/>
      <c r="AA1323" s="130"/>
      <c r="AB1323" s="130"/>
      <c r="AC1323" s="130" t="str">
        <f>IF(基本情報登録!$D$10="","",IF(基本情報登録!$D$10='登録データ（男）'!F1323,1,0))</f>
        <v/>
      </c>
      <c r="AD1323" s="130"/>
    </row>
    <row r="1324" spans="1:30">
      <c r="A1324" s="158"/>
      <c r="B1324" s="158"/>
      <c r="C1324" s="158"/>
      <c r="D1324" s="158"/>
      <c r="E1324" s="158"/>
      <c r="F1324" s="158"/>
      <c r="G1324" s="134"/>
      <c r="H1324" s="134"/>
      <c r="I1324" s="158"/>
      <c r="J1324" s="158"/>
      <c r="K1324" s="158"/>
      <c r="L1324" s="158"/>
      <c r="M1324" s="130"/>
      <c r="N1324" s="130"/>
      <c r="O1324" s="157"/>
      <c r="P1324" s="130"/>
      <c r="Q1324" s="130"/>
      <c r="R1324" s="130"/>
      <c r="S1324" s="130"/>
      <c r="T1324" s="130"/>
      <c r="U1324" s="130"/>
      <c r="V1324" s="130"/>
      <c r="W1324" s="130"/>
      <c r="X1324" s="137"/>
      <c r="Y1324" s="130"/>
      <c r="Z1324" s="130"/>
      <c r="AA1324" s="130"/>
      <c r="AB1324" s="130"/>
      <c r="AC1324" s="130" t="str">
        <f>IF(基本情報登録!$D$10="","",IF(基本情報登録!$D$10='登録データ（男）'!F1324,1,0))</f>
        <v/>
      </c>
      <c r="AD1324" s="130"/>
    </row>
    <row r="1325" spans="1:30">
      <c r="A1325" s="158"/>
      <c r="B1325" s="158"/>
      <c r="C1325" s="158"/>
      <c r="D1325" s="158"/>
      <c r="E1325" s="158"/>
      <c r="F1325" s="158"/>
      <c r="G1325" s="134"/>
      <c r="H1325" s="134"/>
      <c r="I1325" s="158"/>
      <c r="J1325" s="158"/>
      <c r="K1325" s="158"/>
      <c r="L1325" s="158"/>
      <c r="M1325" s="130"/>
      <c r="N1325" s="130"/>
      <c r="O1325" s="157"/>
      <c r="P1325" s="130"/>
      <c r="Q1325" s="130"/>
      <c r="R1325" s="130"/>
      <c r="S1325" s="130"/>
      <c r="T1325" s="130"/>
      <c r="U1325" s="130"/>
      <c r="V1325" s="130"/>
      <c r="W1325" s="130"/>
      <c r="X1325" s="137"/>
      <c r="Y1325" s="130"/>
      <c r="Z1325" s="130"/>
      <c r="AA1325" s="130"/>
      <c r="AB1325" s="130"/>
      <c r="AC1325" s="130" t="str">
        <f>IF(基本情報登録!$D$10="","",IF(基本情報登録!$D$10='登録データ（男）'!F1325,1,0))</f>
        <v/>
      </c>
      <c r="AD1325" s="130"/>
    </row>
    <row r="1326" spans="1:30">
      <c r="A1326" s="158"/>
      <c r="B1326" s="158"/>
      <c r="C1326" s="158"/>
      <c r="D1326" s="158"/>
      <c r="E1326" s="158"/>
      <c r="F1326" s="158"/>
      <c r="G1326" s="134"/>
      <c r="H1326" s="134"/>
      <c r="I1326" s="158"/>
      <c r="J1326" s="158"/>
      <c r="K1326" s="158"/>
      <c r="L1326" s="158"/>
      <c r="M1326" s="130"/>
      <c r="N1326" s="130"/>
      <c r="O1326" s="157"/>
      <c r="P1326" s="130"/>
      <c r="Q1326" s="130"/>
      <c r="R1326" s="130"/>
      <c r="S1326" s="130"/>
      <c r="T1326" s="130"/>
      <c r="U1326" s="130"/>
      <c r="V1326" s="130"/>
      <c r="W1326" s="130"/>
      <c r="X1326" s="137"/>
      <c r="Y1326" s="130"/>
      <c r="Z1326" s="130"/>
      <c r="AA1326" s="130"/>
      <c r="AB1326" s="130"/>
      <c r="AC1326" s="130" t="str">
        <f>IF(基本情報登録!$D$10="","",IF(基本情報登録!$D$10='登録データ（男）'!F1326,1,0))</f>
        <v/>
      </c>
      <c r="AD1326" s="130"/>
    </row>
    <row r="1327" spans="1:30">
      <c r="A1327" s="158"/>
      <c r="B1327" s="158"/>
      <c r="C1327" s="158"/>
      <c r="D1327" s="158"/>
      <c r="E1327" s="158"/>
      <c r="F1327" s="158"/>
      <c r="G1327" s="134"/>
      <c r="H1327" s="134"/>
      <c r="I1327" s="158"/>
      <c r="J1327" s="158"/>
      <c r="K1327" s="158"/>
      <c r="L1327" s="158"/>
      <c r="M1327" s="130"/>
      <c r="N1327" s="130"/>
      <c r="O1327" s="157"/>
      <c r="P1327" s="130"/>
      <c r="Q1327" s="130"/>
      <c r="R1327" s="130"/>
      <c r="S1327" s="130"/>
      <c r="T1327" s="130"/>
      <c r="U1327" s="130"/>
      <c r="V1327" s="130"/>
      <c r="W1327" s="130"/>
      <c r="X1327" s="137"/>
      <c r="Y1327" s="130"/>
      <c r="Z1327" s="130"/>
      <c r="AA1327" s="130"/>
      <c r="AB1327" s="130"/>
      <c r="AC1327" s="130" t="str">
        <f>IF(基本情報登録!$D$10="","",IF(基本情報登録!$D$10='登録データ（男）'!F1327,1,0))</f>
        <v/>
      </c>
      <c r="AD1327" s="130"/>
    </row>
    <row r="1328" spans="1:30">
      <c r="A1328" s="158"/>
      <c r="B1328" s="158"/>
      <c r="C1328" s="158"/>
      <c r="D1328" s="158"/>
      <c r="E1328" s="158"/>
      <c r="F1328" s="158"/>
      <c r="G1328" s="134"/>
      <c r="H1328" s="134"/>
      <c r="I1328" s="158"/>
      <c r="J1328" s="158"/>
      <c r="K1328" s="158"/>
      <c r="L1328" s="158"/>
      <c r="M1328" s="130"/>
      <c r="N1328" s="130"/>
      <c r="O1328" s="157"/>
      <c r="P1328" s="130"/>
      <c r="Q1328" s="130"/>
      <c r="R1328" s="130"/>
      <c r="S1328" s="130"/>
      <c r="T1328" s="130"/>
      <c r="U1328" s="130"/>
      <c r="V1328" s="130"/>
      <c r="W1328" s="130"/>
      <c r="X1328" s="137"/>
      <c r="Y1328" s="130"/>
      <c r="Z1328" s="130"/>
      <c r="AA1328" s="130"/>
      <c r="AB1328" s="130"/>
      <c r="AC1328" s="130" t="str">
        <f>IF(基本情報登録!$D$10="","",IF(基本情報登録!$D$10='登録データ（男）'!F1328,1,0))</f>
        <v/>
      </c>
      <c r="AD1328" s="130"/>
    </row>
    <row r="1329" spans="1:30">
      <c r="A1329" s="158"/>
      <c r="B1329" s="158"/>
      <c r="C1329" s="158"/>
      <c r="D1329" s="158"/>
      <c r="E1329" s="158"/>
      <c r="F1329" s="158"/>
      <c r="G1329" s="134"/>
      <c r="H1329" s="134"/>
      <c r="I1329" s="158"/>
      <c r="J1329" s="158"/>
      <c r="K1329" s="158"/>
      <c r="L1329" s="158"/>
      <c r="M1329" s="130"/>
      <c r="N1329" s="130"/>
      <c r="O1329" s="157"/>
      <c r="P1329" s="130"/>
      <c r="Q1329" s="130"/>
      <c r="R1329" s="130"/>
      <c r="S1329" s="130"/>
      <c r="T1329" s="130"/>
      <c r="U1329" s="130"/>
      <c r="V1329" s="130"/>
      <c r="W1329" s="130"/>
      <c r="X1329" s="137"/>
      <c r="Y1329" s="130"/>
      <c r="Z1329" s="130"/>
      <c r="AA1329" s="130"/>
      <c r="AB1329" s="130"/>
      <c r="AC1329" s="130" t="str">
        <f>IF(基本情報登録!$D$10="","",IF(基本情報登録!$D$10='登録データ（男）'!F1329,1,0))</f>
        <v/>
      </c>
      <c r="AD1329" s="130"/>
    </row>
    <row r="1330" spans="1:30">
      <c r="A1330" s="158"/>
      <c r="B1330" s="158"/>
      <c r="C1330" s="158"/>
      <c r="D1330" s="158"/>
      <c r="E1330" s="158"/>
      <c r="F1330" s="158"/>
      <c r="G1330" s="134"/>
      <c r="H1330" s="134"/>
      <c r="I1330" s="158"/>
      <c r="J1330" s="158"/>
      <c r="K1330" s="158"/>
      <c r="L1330" s="158"/>
      <c r="M1330" s="130"/>
      <c r="N1330" s="130"/>
      <c r="O1330" s="157"/>
      <c r="P1330" s="130"/>
      <c r="Q1330" s="130"/>
      <c r="R1330" s="130"/>
      <c r="S1330" s="130"/>
      <c r="T1330" s="130"/>
      <c r="U1330" s="130"/>
      <c r="V1330" s="130"/>
      <c r="W1330" s="130"/>
      <c r="X1330" s="137"/>
      <c r="Y1330" s="130"/>
      <c r="Z1330" s="130"/>
      <c r="AA1330" s="130"/>
      <c r="AB1330" s="130"/>
      <c r="AC1330" s="130" t="str">
        <f>IF(基本情報登録!$D$10="","",IF(基本情報登録!$D$10='登録データ（男）'!F1330,1,0))</f>
        <v/>
      </c>
      <c r="AD1330" s="130"/>
    </row>
    <row r="1331" spans="1:30">
      <c r="A1331" s="158"/>
      <c r="B1331" s="158"/>
      <c r="C1331" s="158"/>
      <c r="D1331" s="158"/>
      <c r="E1331" s="158"/>
      <c r="F1331" s="158"/>
      <c r="G1331" s="134"/>
      <c r="H1331" s="134"/>
      <c r="I1331" s="158"/>
      <c r="J1331" s="158"/>
      <c r="K1331" s="158"/>
      <c r="L1331" s="158"/>
      <c r="M1331" s="130"/>
      <c r="N1331" s="130"/>
      <c r="O1331" s="157"/>
      <c r="P1331" s="130"/>
      <c r="Q1331" s="130"/>
      <c r="R1331" s="130"/>
      <c r="S1331" s="130"/>
      <c r="T1331" s="130"/>
      <c r="U1331" s="130"/>
      <c r="V1331" s="130"/>
      <c r="W1331" s="130"/>
      <c r="X1331" s="137"/>
      <c r="Y1331" s="130"/>
      <c r="Z1331" s="130"/>
      <c r="AA1331" s="130"/>
      <c r="AB1331" s="130"/>
      <c r="AC1331" s="130" t="str">
        <f>IF(基本情報登録!$D$10="","",IF(基本情報登録!$D$10='登録データ（男）'!F1331,1,0))</f>
        <v/>
      </c>
      <c r="AD1331" s="130"/>
    </row>
    <row r="1332" spans="1:30">
      <c r="A1332" s="158"/>
      <c r="B1332" s="158"/>
      <c r="C1332" s="158"/>
      <c r="D1332" s="158"/>
      <c r="E1332" s="158"/>
      <c r="F1332" s="158"/>
      <c r="G1332" s="134"/>
      <c r="H1332" s="134"/>
      <c r="I1332" s="158"/>
      <c r="J1332" s="158"/>
      <c r="K1332" s="158"/>
      <c r="L1332" s="158"/>
      <c r="M1332" s="130"/>
      <c r="N1332" s="130"/>
      <c r="O1332" s="157"/>
      <c r="P1332" s="130"/>
      <c r="Q1332" s="130"/>
      <c r="R1332" s="130"/>
      <c r="S1332" s="130"/>
      <c r="T1332" s="130"/>
      <c r="U1332" s="130"/>
      <c r="V1332" s="130"/>
      <c r="W1332" s="130"/>
      <c r="X1332" s="137"/>
      <c r="Y1332" s="130"/>
      <c r="Z1332" s="130"/>
      <c r="AA1332" s="130"/>
      <c r="AB1332" s="130"/>
      <c r="AC1332" s="130" t="str">
        <f>IF(基本情報登録!$D$10="","",IF(基本情報登録!$D$10='登録データ（男）'!F1332,1,0))</f>
        <v/>
      </c>
      <c r="AD1332" s="130"/>
    </row>
    <row r="1333" spans="1:30">
      <c r="A1333" s="158"/>
      <c r="B1333" s="158"/>
      <c r="C1333" s="158"/>
      <c r="D1333" s="158"/>
      <c r="E1333" s="158"/>
      <c r="F1333" s="158"/>
      <c r="G1333" s="134"/>
      <c r="H1333" s="134"/>
      <c r="I1333" s="158"/>
      <c r="J1333" s="158"/>
      <c r="K1333" s="158"/>
      <c r="L1333" s="158"/>
      <c r="M1333" s="130"/>
      <c r="N1333" s="130"/>
      <c r="O1333" s="157"/>
      <c r="P1333" s="130"/>
      <c r="Q1333" s="130"/>
      <c r="R1333" s="130"/>
      <c r="S1333" s="130"/>
      <c r="T1333" s="130"/>
      <c r="U1333" s="130"/>
      <c r="V1333" s="130"/>
      <c r="W1333" s="130"/>
      <c r="X1333" s="137"/>
      <c r="Y1333" s="130"/>
      <c r="Z1333" s="130"/>
      <c r="AA1333" s="130"/>
      <c r="AB1333" s="130"/>
      <c r="AC1333" s="130" t="str">
        <f>IF(基本情報登録!$D$10="","",IF(基本情報登録!$D$10='登録データ（男）'!F1333,1,0))</f>
        <v/>
      </c>
      <c r="AD1333" s="130"/>
    </row>
    <row r="1334" spans="1:30">
      <c r="A1334" s="158"/>
      <c r="B1334" s="158"/>
      <c r="C1334" s="158"/>
      <c r="D1334" s="158"/>
      <c r="E1334" s="158"/>
      <c r="F1334" s="158"/>
      <c r="G1334" s="134"/>
      <c r="H1334" s="134"/>
      <c r="I1334" s="158"/>
      <c r="J1334" s="158"/>
      <c r="K1334" s="158"/>
      <c r="L1334" s="158"/>
      <c r="M1334" s="130"/>
      <c r="N1334" s="130"/>
      <c r="O1334" s="157"/>
      <c r="P1334" s="130"/>
      <c r="Q1334" s="130"/>
      <c r="R1334" s="130"/>
      <c r="S1334" s="130"/>
      <c r="T1334" s="130"/>
      <c r="U1334" s="130"/>
      <c r="V1334" s="130"/>
      <c r="W1334" s="130"/>
      <c r="X1334" s="137"/>
      <c r="Y1334" s="130"/>
      <c r="Z1334" s="130"/>
      <c r="AA1334" s="130"/>
      <c r="AB1334" s="130"/>
      <c r="AC1334" s="130" t="str">
        <f>IF(基本情報登録!$D$10="","",IF(基本情報登録!$D$10='登録データ（男）'!F1334,1,0))</f>
        <v/>
      </c>
      <c r="AD1334" s="130"/>
    </row>
    <row r="1335" spans="1:30">
      <c r="A1335" s="158"/>
      <c r="B1335" s="158"/>
      <c r="C1335" s="158"/>
      <c r="D1335" s="158"/>
      <c r="E1335" s="158"/>
      <c r="F1335" s="158"/>
      <c r="G1335" s="134"/>
      <c r="H1335" s="134"/>
      <c r="I1335" s="158"/>
      <c r="J1335" s="158"/>
      <c r="K1335" s="158"/>
      <c r="L1335" s="158"/>
      <c r="M1335" s="130"/>
      <c r="N1335" s="130"/>
      <c r="O1335" s="157"/>
      <c r="P1335" s="130"/>
      <c r="Q1335" s="130"/>
      <c r="R1335" s="130"/>
      <c r="S1335" s="130"/>
      <c r="T1335" s="130"/>
      <c r="U1335" s="130"/>
      <c r="V1335" s="130"/>
      <c r="W1335" s="130"/>
      <c r="X1335" s="137"/>
      <c r="Y1335" s="130"/>
      <c r="Z1335" s="130"/>
      <c r="AA1335" s="130"/>
      <c r="AB1335" s="130"/>
      <c r="AC1335" s="130" t="str">
        <f>IF(基本情報登録!$D$10="","",IF(基本情報登録!$D$10='登録データ（男）'!F1335,1,0))</f>
        <v/>
      </c>
      <c r="AD1335" s="130"/>
    </row>
    <row r="1336" spans="1:30">
      <c r="A1336" s="158"/>
      <c r="B1336" s="158"/>
      <c r="C1336" s="158"/>
      <c r="D1336" s="158"/>
      <c r="E1336" s="158"/>
      <c r="F1336" s="158"/>
      <c r="G1336" s="134"/>
      <c r="H1336" s="134"/>
      <c r="I1336" s="158"/>
      <c r="J1336" s="158"/>
      <c r="K1336" s="158"/>
      <c r="L1336" s="158"/>
      <c r="M1336" s="130"/>
      <c r="N1336" s="130"/>
      <c r="O1336" s="157"/>
      <c r="P1336" s="130"/>
      <c r="Q1336" s="130"/>
      <c r="R1336" s="130"/>
      <c r="S1336" s="130"/>
      <c r="T1336" s="130"/>
      <c r="U1336" s="130"/>
      <c r="V1336" s="130"/>
      <c r="W1336" s="130"/>
      <c r="X1336" s="137"/>
      <c r="Y1336" s="130"/>
      <c r="Z1336" s="130"/>
      <c r="AA1336" s="130"/>
      <c r="AB1336" s="130"/>
      <c r="AC1336" s="130" t="str">
        <f>IF(基本情報登録!$D$10="","",IF(基本情報登録!$D$10='登録データ（男）'!F1336,1,0))</f>
        <v/>
      </c>
      <c r="AD1336" s="130"/>
    </row>
    <row r="1337" spans="1:30">
      <c r="A1337" s="158"/>
      <c r="B1337" s="158"/>
      <c r="C1337" s="158"/>
      <c r="D1337" s="158"/>
      <c r="E1337" s="158"/>
      <c r="F1337" s="158"/>
      <c r="G1337" s="134"/>
      <c r="H1337" s="134"/>
      <c r="I1337" s="158"/>
      <c r="J1337" s="158"/>
      <c r="K1337" s="158"/>
      <c r="L1337" s="158"/>
      <c r="M1337" s="130"/>
      <c r="N1337" s="130"/>
      <c r="O1337" s="157"/>
      <c r="P1337" s="130"/>
      <c r="Q1337" s="130"/>
      <c r="R1337" s="130"/>
      <c r="S1337" s="130"/>
      <c r="T1337" s="130"/>
      <c r="U1337" s="130"/>
      <c r="V1337" s="130"/>
      <c r="W1337" s="130"/>
      <c r="X1337" s="137"/>
      <c r="Y1337" s="130"/>
      <c r="Z1337" s="130"/>
      <c r="AA1337" s="130"/>
      <c r="AB1337" s="130"/>
      <c r="AC1337" s="130" t="str">
        <f>IF(基本情報登録!$D$10="","",IF(基本情報登録!$D$10='登録データ（男）'!F1337,1,0))</f>
        <v/>
      </c>
      <c r="AD1337" s="130"/>
    </row>
    <row r="1338" spans="1:30">
      <c r="A1338" s="158"/>
      <c r="B1338" s="158"/>
      <c r="C1338" s="158"/>
      <c r="D1338" s="158"/>
      <c r="E1338" s="158"/>
      <c r="F1338" s="158"/>
      <c r="G1338" s="134"/>
      <c r="H1338" s="134"/>
      <c r="I1338" s="158"/>
      <c r="J1338" s="158"/>
      <c r="K1338" s="158"/>
      <c r="L1338" s="158"/>
      <c r="M1338" s="130"/>
      <c r="N1338" s="130"/>
      <c r="O1338" s="157"/>
      <c r="P1338" s="130"/>
      <c r="Q1338" s="130"/>
      <c r="R1338" s="130"/>
      <c r="S1338" s="130"/>
      <c r="T1338" s="130"/>
      <c r="U1338" s="130"/>
      <c r="V1338" s="130"/>
      <c r="W1338" s="130"/>
      <c r="X1338" s="137"/>
      <c r="Y1338" s="130"/>
      <c r="Z1338" s="130"/>
      <c r="AA1338" s="130"/>
      <c r="AB1338" s="130"/>
      <c r="AC1338" s="130" t="str">
        <f>IF(基本情報登録!$D$10="","",IF(基本情報登録!$D$10='登録データ（男）'!F1338,1,0))</f>
        <v/>
      </c>
      <c r="AD1338" s="130"/>
    </row>
    <row r="1339" spans="1:30">
      <c r="A1339" s="158"/>
      <c r="B1339" s="158"/>
      <c r="C1339" s="158"/>
      <c r="D1339" s="158"/>
      <c r="E1339" s="158"/>
      <c r="F1339" s="158"/>
      <c r="G1339" s="134"/>
      <c r="H1339" s="134"/>
      <c r="I1339" s="158"/>
      <c r="J1339" s="158"/>
      <c r="K1339" s="158"/>
      <c r="L1339" s="158"/>
      <c r="M1339" s="130"/>
      <c r="N1339" s="130"/>
      <c r="O1339" s="157"/>
      <c r="P1339" s="130"/>
      <c r="Q1339" s="130"/>
      <c r="R1339" s="130"/>
      <c r="S1339" s="130"/>
      <c r="T1339" s="130"/>
      <c r="U1339" s="130"/>
      <c r="V1339" s="130"/>
      <c r="W1339" s="130"/>
      <c r="X1339" s="137"/>
      <c r="Y1339" s="130"/>
      <c r="Z1339" s="130"/>
      <c r="AA1339" s="130"/>
      <c r="AB1339" s="130"/>
      <c r="AC1339" s="130" t="str">
        <f>IF(基本情報登録!$D$10="","",IF(基本情報登録!$D$10='登録データ（男）'!F1339,1,0))</f>
        <v/>
      </c>
      <c r="AD1339" s="130"/>
    </row>
    <row r="1340" spans="1:30">
      <c r="A1340" s="158"/>
      <c r="B1340" s="158"/>
      <c r="C1340" s="158"/>
      <c r="D1340" s="158"/>
      <c r="E1340" s="158"/>
      <c r="F1340" s="158"/>
      <c r="G1340" s="134"/>
      <c r="H1340" s="134"/>
      <c r="I1340" s="158"/>
      <c r="J1340" s="158"/>
      <c r="K1340" s="158"/>
      <c r="L1340" s="158"/>
      <c r="M1340" s="130"/>
      <c r="N1340" s="130"/>
      <c r="O1340" s="157"/>
      <c r="P1340" s="130"/>
      <c r="Q1340" s="130"/>
      <c r="R1340" s="130"/>
      <c r="S1340" s="130"/>
      <c r="T1340" s="130"/>
      <c r="U1340" s="130"/>
      <c r="V1340" s="130"/>
      <c r="W1340" s="130"/>
      <c r="X1340" s="137"/>
      <c r="Y1340" s="130"/>
      <c r="Z1340" s="130"/>
      <c r="AA1340" s="130"/>
      <c r="AB1340" s="130"/>
      <c r="AC1340" s="130" t="str">
        <f>IF(基本情報登録!$D$10="","",IF(基本情報登録!$D$10='登録データ（男）'!F1340,1,0))</f>
        <v/>
      </c>
      <c r="AD1340" s="130"/>
    </row>
    <row r="1341" spans="1:30">
      <c r="A1341" s="158"/>
      <c r="B1341" s="158"/>
      <c r="C1341" s="158"/>
      <c r="D1341" s="158"/>
      <c r="E1341" s="158"/>
      <c r="F1341" s="158"/>
      <c r="G1341" s="134"/>
      <c r="H1341" s="134"/>
      <c r="I1341" s="158"/>
      <c r="J1341" s="158"/>
      <c r="K1341" s="158"/>
      <c r="L1341" s="158"/>
      <c r="M1341" s="130"/>
      <c r="N1341" s="130"/>
      <c r="O1341" s="157"/>
      <c r="P1341" s="130"/>
      <c r="Q1341" s="130"/>
      <c r="R1341" s="130"/>
      <c r="S1341" s="130"/>
      <c r="T1341" s="130"/>
      <c r="U1341" s="130"/>
      <c r="V1341" s="130"/>
      <c r="W1341" s="130"/>
      <c r="X1341" s="137"/>
      <c r="Y1341" s="130"/>
      <c r="Z1341" s="130"/>
      <c r="AA1341" s="130"/>
      <c r="AB1341" s="130"/>
      <c r="AC1341" s="130" t="str">
        <f>IF(基本情報登録!$D$10="","",IF(基本情報登録!$D$10='登録データ（男）'!F1341,1,0))</f>
        <v/>
      </c>
      <c r="AD1341" s="130"/>
    </row>
    <row r="1342" spans="1:30">
      <c r="A1342" s="158"/>
      <c r="B1342" s="158"/>
      <c r="C1342" s="158"/>
      <c r="D1342" s="158"/>
      <c r="E1342" s="158"/>
      <c r="F1342" s="158"/>
      <c r="G1342" s="134"/>
      <c r="H1342" s="134"/>
      <c r="I1342" s="158"/>
      <c r="J1342" s="158"/>
      <c r="K1342" s="158"/>
      <c r="L1342" s="158"/>
      <c r="M1342" s="130"/>
      <c r="N1342" s="130"/>
      <c r="O1342" s="157"/>
      <c r="P1342" s="130"/>
      <c r="Q1342" s="130"/>
      <c r="R1342" s="130"/>
      <c r="S1342" s="130"/>
      <c r="T1342" s="130"/>
      <c r="U1342" s="130"/>
      <c r="V1342" s="130"/>
      <c r="W1342" s="130"/>
      <c r="X1342" s="137"/>
      <c r="Y1342" s="130"/>
      <c r="Z1342" s="130"/>
      <c r="AA1342" s="130"/>
      <c r="AB1342" s="130"/>
      <c r="AC1342" s="130" t="str">
        <f>IF(基本情報登録!$D$10="","",IF(基本情報登録!$D$10='登録データ（男）'!F1342,1,0))</f>
        <v/>
      </c>
      <c r="AD1342" s="130"/>
    </row>
    <row r="1343" spans="1:30">
      <c r="A1343" s="158"/>
      <c r="B1343" s="158"/>
      <c r="C1343" s="158"/>
      <c r="D1343" s="158"/>
      <c r="E1343" s="158"/>
      <c r="F1343" s="158"/>
      <c r="G1343" s="134"/>
      <c r="H1343" s="134"/>
      <c r="I1343" s="158"/>
      <c r="J1343" s="158"/>
      <c r="K1343" s="158"/>
      <c r="L1343" s="158"/>
      <c r="M1343" s="130"/>
      <c r="N1343" s="130"/>
      <c r="O1343" s="157"/>
      <c r="P1343" s="130"/>
      <c r="Q1343" s="130"/>
      <c r="R1343" s="130"/>
      <c r="S1343" s="130"/>
      <c r="T1343" s="130"/>
      <c r="U1343" s="130"/>
      <c r="V1343" s="130"/>
      <c r="W1343" s="130"/>
      <c r="X1343" s="137"/>
      <c r="Y1343" s="130"/>
      <c r="Z1343" s="130"/>
      <c r="AA1343" s="130"/>
      <c r="AB1343" s="130"/>
      <c r="AC1343" s="130" t="str">
        <f>IF(基本情報登録!$D$10="","",IF(基本情報登録!$D$10='登録データ（男）'!F1343,1,0))</f>
        <v/>
      </c>
      <c r="AD1343" s="130"/>
    </row>
    <row r="1344" spans="1:30">
      <c r="A1344" s="158"/>
      <c r="B1344" s="158"/>
      <c r="C1344" s="158"/>
      <c r="D1344" s="158"/>
      <c r="E1344" s="158"/>
      <c r="F1344" s="158"/>
      <c r="G1344" s="134"/>
      <c r="H1344" s="134"/>
      <c r="I1344" s="158"/>
      <c r="J1344" s="158"/>
      <c r="K1344" s="158"/>
      <c r="L1344" s="158"/>
      <c r="M1344" s="130"/>
      <c r="N1344" s="130"/>
      <c r="O1344" s="157"/>
      <c r="P1344" s="130"/>
      <c r="Q1344" s="130"/>
      <c r="R1344" s="130"/>
      <c r="S1344" s="130"/>
      <c r="T1344" s="130"/>
      <c r="U1344" s="130"/>
      <c r="V1344" s="130"/>
      <c r="W1344" s="130"/>
      <c r="X1344" s="137"/>
      <c r="Y1344" s="130"/>
      <c r="Z1344" s="130"/>
      <c r="AA1344" s="130"/>
      <c r="AB1344" s="130"/>
      <c r="AC1344" s="130" t="str">
        <f>IF(基本情報登録!$D$10="","",IF(基本情報登録!$D$10='登録データ（男）'!F1344,1,0))</f>
        <v/>
      </c>
      <c r="AD1344" s="130"/>
    </row>
    <row r="1345" spans="1:30">
      <c r="A1345" s="158"/>
      <c r="B1345" s="158"/>
      <c r="C1345" s="158"/>
      <c r="D1345" s="158"/>
      <c r="E1345" s="158"/>
      <c r="F1345" s="158"/>
      <c r="G1345" s="134"/>
      <c r="H1345" s="134"/>
      <c r="I1345" s="158"/>
      <c r="J1345" s="158"/>
      <c r="K1345" s="158"/>
      <c r="L1345" s="158"/>
      <c r="M1345" s="130"/>
      <c r="N1345" s="130"/>
      <c r="O1345" s="157"/>
      <c r="P1345" s="130"/>
      <c r="Q1345" s="130"/>
      <c r="R1345" s="130"/>
      <c r="S1345" s="130"/>
      <c r="T1345" s="130"/>
      <c r="U1345" s="130"/>
      <c r="V1345" s="130"/>
      <c r="W1345" s="130"/>
      <c r="X1345" s="137"/>
      <c r="Y1345" s="130"/>
      <c r="Z1345" s="130"/>
      <c r="AA1345" s="130"/>
      <c r="AB1345" s="130"/>
      <c r="AC1345" s="130" t="str">
        <f>IF(基本情報登録!$D$10="","",IF(基本情報登録!$D$10='登録データ（男）'!F1345,1,0))</f>
        <v/>
      </c>
      <c r="AD1345" s="130"/>
    </row>
    <row r="1346" spans="1:30">
      <c r="A1346" s="158"/>
      <c r="B1346" s="158"/>
      <c r="C1346" s="158"/>
      <c r="D1346" s="158"/>
      <c r="E1346" s="158"/>
      <c r="F1346" s="158"/>
      <c r="G1346" s="134"/>
      <c r="H1346" s="134"/>
      <c r="I1346" s="158"/>
      <c r="J1346" s="158"/>
      <c r="K1346" s="158"/>
      <c r="L1346" s="158"/>
      <c r="M1346" s="130"/>
      <c r="N1346" s="130"/>
      <c r="O1346" s="157"/>
      <c r="P1346" s="130"/>
      <c r="Q1346" s="130"/>
      <c r="R1346" s="130"/>
      <c r="S1346" s="130"/>
      <c r="T1346" s="130"/>
      <c r="U1346" s="130"/>
      <c r="V1346" s="130"/>
      <c r="W1346" s="130"/>
      <c r="X1346" s="137"/>
      <c r="Y1346" s="130"/>
      <c r="Z1346" s="130"/>
      <c r="AA1346" s="130"/>
      <c r="AB1346" s="130"/>
      <c r="AC1346" s="130" t="str">
        <f>IF(基本情報登録!$D$10="","",IF(基本情報登録!$D$10='登録データ（男）'!F1346,1,0))</f>
        <v/>
      </c>
      <c r="AD1346" s="130"/>
    </row>
    <row r="1347" spans="1:30">
      <c r="A1347" s="158"/>
      <c r="B1347" s="158"/>
      <c r="C1347" s="158"/>
      <c r="D1347" s="158"/>
      <c r="E1347" s="158"/>
      <c r="F1347" s="158"/>
      <c r="G1347" s="134"/>
      <c r="H1347" s="134"/>
      <c r="I1347" s="158"/>
      <c r="J1347" s="158"/>
      <c r="K1347" s="158"/>
      <c r="L1347" s="158"/>
      <c r="M1347" s="130"/>
      <c r="N1347" s="130"/>
      <c r="O1347" s="157"/>
      <c r="P1347" s="130"/>
      <c r="Q1347" s="130"/>
      <c r="R1347" s="130"/>
      <c r="S1347" s="130"/>
      <c r="T1347" s="130"/>
      <c r="U1347" s="130"/>
      <c r="V1347" s="130"/>
      <c r="W1347" s="130"/>
      <c r="X1347" s="137"/>
      <c r="Y1347" s="130"/>
      <c r="Z1347" s="130"/>
      <c r="AA1347" s="130"/>
      <c r="AB1347" s="130"/>
      <c r="AC1347" s="130" t="str">
        <f>IF(基本情報登録!$D$10="","",IF(基本情報登録!$D$10='登録データ（男）'!F1347,1,0))</f>
        <v/>
      </c>
      <c r="AD1347" s="130"/>
    </row>
    <row r="1348" spans="1:30">
      <c r="A1348" s="158"/>
      <c r="B1348" s="158"/>
      <c r="C1348" s="158"/>
      <c r="D1348" s="158"/>
      <c r="E1348" s="158"/>
      <c r="F1348" s="158"/>
      <c r="G1348" s="134"/>
      <c r="H1348" s="134"/>
      <c r="I1348" s="158"/>
      <c r="J1348" s="158"/>
      <c r="K1348" s="158"/>
      <c r="L1348" s="158"/>
      <c r="M1348" s="130"/>
      <c r="N1348" s="130"/>
      <c r="O1348" s="157"/>
      <c r="P1348" s="130"/>
      <c r="Q1348" s="130"/>
      <c r="R1348" s="130"/>
      <c r="S1348" s="130"/>
      <c r="T1348" s="130"/>
      <c r="U1348" s="130"/>
      <c r="V1348" s="130"/>
      <c r="W1348" s="130"/>
      <c r="X1348" s="137"/>
      <c r="Y1348" s="130"/>
      <c r="Z1348" s="130"/>
      <c r="AA1348" s="130"/>
      <c r="AB1348" s="130"/>
      <c r="AC1348" s="130" t="str">
        <f>IF(基本情報登録!$D$10="","",IF(基本情報登録!$D$10='登録データ（男）'!F1348,1,0))</f>
        <v/>
      </c>
      <c r="AD1348" s="130"/>
    </row>
    <row r="1349" spans="1:30">
      <c r="A1349" s="158"/>
      <c r="B1349" s="158"/>
      <c r="C1349" s="158"/>
      <c r="D1349" s="158"/>
      <c r="E1349" s="158"/>
      <c r="F1349" s="158"/>
      <c r="G1349" s="134"/>
      <c r="H1349" s="134"/>
      <c r="I1349" s="158"/>
      <c r="J1349" s="158"/>
      <c r="K1349" s="158"/>
      <c r="L1349" s="158"/>
      <c r="M1349" s="130"/>
      <c r="N1349" s="130"/>
      <c r="O1349" s="157"/>
      <c r="P1349" s="130"/>
      <c r="Q1349" s="130"/>
      <c r="R1349" s="130"/>
      <c r="S1349" s="130"/>
      <c r="T1349" s="130"/>
      <c r="U1349" s="130"/>
      <c r="V1349" s="130"/>
      <c r="W1349" s="130"/>
      <c r="X1349" s="137"/>
      <c r="Y1349" s="130"/>
      <c r="Z1349" s="130"/>
      <c r="AA1349" s="130"/>
      <c r="AB1349" s="130"/>
      <c r="AC1349" s="130" t="str">
        <f>IF(基本情報登録!$D$10="","",IF(基本情報登録!$D$10='登録データ（男）'!F1349,1,0))</f>
        <v/>
      </c>
      <c r="AD1349" s="130"/>
    </row>
    <row r="1350" spans="1:30">
      <c r="A1350" s="158"/>
      <c r="B1350" s="158"/>
      <c r="C1350" s="158"/>
      <c r="D1350" s="158"/>
      <c r="E1350" s="158"/>
      <c r="F1350" s="158"/>
      <c r="G1350" s="134"/>
      <c r="H1350" s="134"/>
      <c r="I1350" s="158"/>
      <c r="J1350" s="158"/>
      <c r="K1350" s="158"/>
      <c r="L1350" s="158"/>
      <c r="M1350" s="130"/>
      <c r="N1350" s="130"/>
      <c r="O1350" s="157"/>
      <c r="P1350" s="130"/>
      <c r="Q1350" s="130"/>
      <c r="R1350" s="130"/>
      <c r="S1350" s="130"/>
      <c r="T1350" s="130"/>
      <c r="U1350" s="130"/>
      <c r="V1350" s="130"/>
      <c r="W1350" s="130"/>
      <c r="X1350" s="137"/>
      <c r="Y1350" s="130"/>
      <c r="Z1350" s="130"/>
      <c r="AA1350" s="130"/>
      <c r="AB1350" s="130"/>
      <c r="AC1350" s="130" t="str">
        <f>IF(基本情報登録!$D$10="","",IF(基本情報登録!$D$10='登録データ（男）'!F1350,1,0))</f>
        <v/>
      </c>
      <c r="AD1350" s="130"/>
    </row>
    <row r="1351" spans="1:30">
      <c r="A1351" s="158"/>
      <c r="B1351" s="158"/>
      <c r="C1351" s="158"/>
      <c r="D1351" s="158"/>
      <c r="E1351" s="158"/>
      <c r="F1351" s="158"/>
      <c r="G1351" s="134"/>
      <c r="H1351" s="134"/>
      <c r="I1351" s="158"/>
      <c r="J1351" s="158"/>
      <c r="K1351" s="158"/>
      <c r="L1351" s="158"/>
      <c r="M1351" s="130"/>
      <c r="N1351" s="130"/>
      <c r="O1351" s="157"/>
      <c r="P1351" s="130"/>
      <c r="Q1351" s="130"/>
      <c r="R1351" s="130"/>
      <c r="S1351" s="130"/>
      <c r="T1351" s="130"/>
      <c r="U1351" s="130"/>
      <c r="V1351" s="130"/>
      <c r="W1351" s="130"/>
      <c r="X1351" s="137"/>
      <c r="Y1351" s="130"/>
      <c r="Z1351" s="130"/>
      <c r="AA1351" s="130"/>
      <c r="AB1351" s="130"/>
      <c r="AC1351" s="130" t="str">
        <f>IF(基本情報登録!$D$10="","",IF(基本情報登録!$D$10='登録データ（男）'!F1351,1,0))</f>
        <v/>
      </c>
      <c r="AD1351" s="130"/>
    </row>
    <row r="1352" spans="1:30">
      <c r="A1352" s="158"/>
      <c r="B1352" s="158"/>
      <c r="C1352" s="158"/>
      <c r="D1352" s="158"/>
      <c r="E1352" s="158"/>
      <c r="F1352" s="158"/>
      <c r="G1352" s="134"/>
      <c r="H1352" s="134"/>
      <c r="I1352" s="158"/>
      <c r="J1352" s="158"/>
      <c r="K1352" s="158"/>
      <c r="L1352" s="158"/>
      <c r="M1352" s="130"/>
      <c r="N1352" s="130"/>
      <c r="O1352" s="157"/>
      <c r="P1352" s="130"/>
      <c r="Q1352" s="130"/>
      <c r="R1352" s="130"/>
      <c r="S1352" s="130"/>
      <c r="T1352" s="130"/>
      <c r="U1352" s="130"/>
      <c r="V1352" s="130"/>
      <c r="W1352" s="130"/>
      <c r="X1352" s="137"/>
      <c r="Y1352" s="130"/>
      <c r="Z1352" s="130"/>
      <c r="AA1352" s="130"/>
      <c r="AB1352" s="130"/>
      <c r="AC1352" s="130" t="str">
        <f>IF(基本情報登録!$D$10="","",IF(基本情報登録!$D$10='登録データ（男）'!F1352,1,0))</f>
        <v/>
      </c>
      <c r="AD1352" s="130"/>
    </row>
    <row r="1353" spans="1:30">
      <c r="A1353" s="158"/>
      <c r="B1353" s="158"/>
      <c r="C1353" s="158"/>
      <c r="D1353" s="158"/>
      <c r="E1353" s="158"/>
      <c r="F1353" s="158"/>
      <c r="G1353" s="134"/>
      <c r="H1353" s="134"/>
      <c r="I1353" s="158"/>
      <c r="J1353" s="158"/>
      <c r="K1353" s="158"/>
      <c r="L1353" s="158"/>
      <c r="M1353" s="130"/>
      <c r="N1353" s="130"/>
      <c r="O1353" s="157"/>
      <c r="P1353" s="130"/>
      <c r="Q1353" s="130"/>
      <c r="R1353" s="130"/>
      <c r="S1353" s="130"/>
      <c r="T1353" s="130"/>
      <c r="U1353" s="130"/>
      <c r="V1353" s="130"/>
      <c r="W1353" s="130"/>
      <c r="X1353" s="137"/>
      <c r="Y1353" s="130"/>
      <c r="Z1353" s="130"/>
      <c r="AA1353" s="130"/>
      <c r="AB1353" s="130"/>
      <c r="AC1353" s="130" t="str">
        <f>IF(基本情報登録!$D$10="","",IF(基本情報登録!$D$10='登録データ（男）'!F1353,1,0))</f>
        <v/>
      </c>
      <c r="AD1353" s="130"/>
    </row>
    <row r="1354" spans="1:30">
      <c r="A1354" s="158"/>
      <c r="B1354" s="158"/>
      <c r="C1354" s="158"/>
      <c r="D1354" s="158"/>
      <c r="E1354" s="158"/>
      <c r="F1354" s="158"/>
      <c r="G1354" s="134"/>
      <c r="H1354" s="134"/>
      <c r="I1354" s="158"/>
      <c r="J1354" s="158"/>
      <c r="K1354" s="158"/>
      <c r="L1354" s="158"/>
      <c r="M1354" s="130"/>
      <c r="N1354" s="130"/>
      <c r="O1354" s="157"/>
      <c r="P1354" s="130"/>
      <c r="Q1354" s="130"/>
      <c r="R1354" s="130"/>
      <c r="S1354" s="130"/>
      <c r="T1354" s="130"/>
      <c r="U1354" s="130"/>
      <c r="V1354" s="130"/>
      <c r="W1354" s="130"/>
      <c r="X1354" s="137"/>
      <c r="Y1354" s="130"/>
      <c r="Z1354" s="130"/>
      <c r="AA1354" s="130"/>
      <c r="AB1354" s="130"/>
      <c r="AC1354" s="130" t="str">
        <f>IF(基本情報登録!$D$10="","",IF(基本情報登録!$D$10='登録データ（男）'!F1354,1,0))</f>
        <v/>
      </c>
      <c r="AD1354" s="130"/>
    </row>
    <row r="1355" spans="1:30">
      <c r="A1355" s="158"/>
      <c r="B1355" s="158"/>
      <c r="C1355" s="158"/>
      <c r="D1355" s="158"/>
      <c r="E1355" s="158"/>
      <c r="F1355" s="158"/>
      <c r="G1355" s="134"/>
      <c r="H1355" s="134"/>
      <c r="I1355" s="158"/>
      <c r="J1355" s="158"/>
      <c r="K1355" s="158"/>
      <c r="L1355" s="158"/>
      <c r="M1355" s="130"/>
      <c r="N1355" s="130"/>
      <c r="O1355" s="157"/>
      <c r="P1355" s="130"/>
      <c r="Q1355" s="130"/>
      <c r="R1355" s="130"/>
      <c r="S1355" s="130"/>
      <c r="T1355" s="130"/>
      <c r="U1355" s="130"/>
      <c r="V1355" s="130"/>
      <c r="W1355" s="130"/>
      <c r="X1355" s="137"/>
      <c r="Y1355" s="130"/>
      <c r="Z1355" s="130"/>
      <c r="AA1355" s="130"/>
      <c r="AB1355" s="130"/>
      <c r="AC1355" s="130" t="str">
        <f>IF(基本情報登録!$D$10="","",IF(基本情報登録!$D$10='登録データ（男）'!F1355,1,0))</f>
        <v/>
      </c>
      <c r="AD1355" s="130"/>
    </row>
    <row r="1356" spans="1:30">
      <c r="A1356" s="158"/>
      <c r="B1356" s="158"/>
      <c r="C1356" s="158"/>
      <c r="D1356" s="158"/>
      <c r="E1356" s="158"/>
      <c r="F1356" s="158"/>
      <c r="G1356" s="134"/>
      <c r="H1356" s="134"/>
      <c r="I1356" s="158"/>
      <c r="J1356" s="158"/>
      <c r="K1356" s="158"/>
      <c r="L1356" s="158"/>
      <c r="M1356" s="130"/>
      <c r="N1356" s="130"/>
      <c r="O1356" s="157"/>
      <c r="P1356" s="130"/>
      <c r="Q1356" s="130"/>
      <c r="R1356" s="130"/>
      <c r="S1356" s="130"/>
      <c r="T1356" s="130"/>
      <c r="U1356" s="130"/>
      <c r="V1356" s="130"/>
      <c r="W1356" s="130"/>
      <c r="X1356" s="137"/>
      <c r="Y1356" s="130"/>
      <c r="Z1356" s="130"/>
      <c r="AA1356" s="130"/>
      <c r="AB1356" s="130"/>
      <c r="AC1356" s="130" t="str">
        <f>IF(基本情報登録!$D$10="","",IF(基本情報登録!$D$10='登録データ（男）'!F1356,1,0))</f>
        <v/>
      </c>
      <c r="AD1356" s="130"/>
    </row>
    <row r="1357" spans="1:30">
      <c r="A1357" s="158"/>
      <c r="B1357" s="158"/>
      <c r="C1357" s="158"/>
      <c r="D1357" s="158"/>
      <c r="E1357" s="158"/>
      <c r="F1357" s="158"/>
      <c r="G1357" s="134"/>
      <c r="H1357" s="134"/>
      <c r="I1357" s="158"/>
      <c r="J1357" s="158"/>
      <c r="K1357" s="158"/>
      <c r="L1357" s="158"/>
      <c r="M1357" s="130"/>
      <c r="N1357" s="130"/>
      <c r="O1357" s="157"/>
      <c r="P1357" s="130"/>
      <c r="Q1357" s="130"/>
      <c r="R1357" s="130"/>
      <c r="S1357" s="130"/>
      <c r="T1357" s="130"/>
      <c r="U1357" s="130"/>
      <c r="V1357" s="130"/>
      <c r="W1357" s="130"/>
      <c r="X1357" s="137"/>
      <c r="Y1357" s="130"/>
      <c r="Z1357" s="130"/>
      <c r="AA1357" s="130"/>
      <c r="AB1357" s="130"/>
      <c r="AC1357" s="130" t="str">
        <f>IF(基本情報登録!$D$10="","",IF(基本情報登録!$D$10='登録データ（男）'!F1357,1,0))</f>
        <v/>
      </c>
      <c r="AD1357" s="130"/>
    </row>
    <row r="1358" spans="1:30">
      <c r="A1358" s="158"/>
      <c r="B1358" s="158"/>
      <c r="C1358" s="158"/>
      <c r="D1358" s="158"/>
      <c r="E1358" s="158"/>
      <c r="F1358" s="158"/>
      <c r="G1358" s="134"/>
      <c r="H1358" s="134"/>
      <c r="I1358" s="158"/>
      <c r="J1358" s="158"/>
      <c r="K1358" s="158"/>
      <c r="L1358" s="158"/>
      <c r="M1358" s="130"/>
      <c r="N1358" s="130"/>
      <c r="O1358" s="157"/>
      <c r="P1358" s="130"/>
      <c r="Q1358" s="130"/>
      <c r="R1358" s="130"/>
      <c r="S1358" s="130"/>
      <c r="T1358" s="130"/>
      <c r="U1358" s="130"/>
      <c r="V1358" s="130"/>
      <c r="W1358" s="130"/>
      <c r="X1358" s="137"/>
      <c r="Y1358" s="130"/>
      <c r="Z1358" s="130"/>
      <c r="AA1358" s="130"/>
      <c r="AB1358" s="130"/>
      <c r="AC1358" s="130" t="str">
        <f>IF(基本情報登録!$D$10="","",IF(基本情報登録!$D$10='登録データ（男）'!F1358,1,0))</f>
        <v/>
      </c>
      <c r="AD1358" s="130"/>
    </row>
    <row r="1359" spans="1:30">
      <c r="A1359" s="158"/>
      <c r="B1359" s="158"/>
      <c r="C1359" s="158"/>
      <c r="D1359" s="158"/>
      <c r="E1359" s="158"/>
      <c r="F1359" s="158"/>
      <c r="G1359" s="134"/>
      <c r="H1359" s="134"/>
      <c r="I1359" s="158"/>
      <c r="J1359" s="158"/>
      <c r="K1359" s="158"/>
      <c r="L1359" s="158"/>
      <c r="M1359" s="130"/>
      <c r="N1359" s="130"/>
      <c r="O1359" s="157"/>
      <c r="P1359" s="130"/>
      <c r="Q1359" s="130"/>
      <c r="R1359" s="130"/>
      <c r="S1359" s="130"/>
      <c r="T1359" s="130"/>
      <c r="U1359" s="130"/>
      <c r="V1359" s="130"/>
      <c r="W1359" s="130"/>
      <c r="X1359" s="137"/>
      <c r="Y1359" s="130"/>
      <c r="Z1359" s="130"/>
      <c r="AA1359" s="130"/>
      <c r="AB1359" s="130"/>
      <c r="AC1359" s="130" t="str">
        <f>IF(基本情報登録!$D$10="","",IF(基本情報登録!$D$10='登録データ（男）'!F1359,1,0))</f>
        <v/>
      </c>
      <c r="AD1359" s="130"/>
    </row>
    <row r="1360" spans="1:30">
      <c r="A1360" s="158"/>
      <c r="B1360" s="158"/>
      <c r="C1360" s="158"/>
      <c r="D1360" s="158"/>
      <c r="E1360" s="158"/>
      <c r="F1360" s="158"/>
      <c r="G1360" s="134"/>
      <c r="H1360" s="134"/>
      <c r="I1360" s="158"/>
      <c r="J1360" s="158"/>
      <c r="K1360" s="158"/>
      <c r="L1360" s="158"/>
      <c r="M1360" s="130"/>
      <c r="N1360" s="130"/>
      <c r="O1360" s="157"/>
      <c r="P1360" s="130"/>
      <c r="Q1360" s="130"/>
      <c r="R1360" s="130"/>
      <c r="S1360" s="130"/>
      <c r="T1360" s="130"/>
      <c r="U1360" s="130"/>
      <c r="V1360" s="130"/>
      <c r="W1360" s="130"/>
      <c r="X1360" s="137"/>
      <c r="Y1360" s="130"/>
      <c r="Z1360" s="130"/>
      <c r="AA1360" s="130"/>
      <c r="AB1360" s="130"/>
      <c r="AC1360" s="130" t="str">
        <f>IF(基本情報登録!$D$10="","",IF(基本情報登録!$D$10='登録データ（男）'!F1360,1,0))</f>
        <v/>
      </c>
      <c r="AD1360" s="130"/>
    </row>
    <row r="1361" spans="1:30">
      <c r="A1361" s="158"/>
      <c r="B1361" s="158"/>
      <c r="C1361" s="158"/>
      <c r="D1361" s="158"/>
      <c r="E1361" s="158"/>
      <c r="F1361" s="158"/>
      <c r="G1361" s="134"/>
      <c r="H1361" s="134"/>
      <c r="I1361" s="158"/>
      <c r="J1361" s="158"/>
      <c r="K1361" s="158"/>
      <c r="L1361" s="158"/>
      <c r="M1361" s="130"/>
      <c r="N1361" s="130"/>
      <c r="O1361" s="157"/>
      <c r="P1361" s="130"/>
      <c r="Q1361" s="130"/>
      <c r="R1361" s="130"/>
      <c r="S1361" s="130"/>
      <c r="T1361" s="130"/>
      <c r="U1361" s="130"/>
      <c r="V1361" s="130"/>
      <c r="W1361" s="130"/>
      <c r="X1361" s="137"/>
      <c r="Y1361" s="130"/>
      <c r="Z1361" s="130"/>
      <c r="AA1361" s="130"/>
      <c r="AB1361" s="130"/>
      <c r="AC1361" s="130" t="str">
        <f>IF(基本情報登録!$D$10="","",IF(基本情報登録!$D$10='登録データ（男）'!F1361,1,0))</f>
        <v/>
      </c>
      <c r="AD1361" s="130"/>
    </row>
    <row r="1362" spans="1:30">
      <c r="A1362" s="158"/>
      <c r="B1362" s="158"/>
      <c r="C1362" s="158"/>
      <c r="D1362" s="158"/>
      <c r="E1362" s="158"/>
      <c r="F1362" s="158"/>
      <c r="G1362" s="134"/>
      <c r="H1362" s="134"/>
      <c r="I1362" s="158"/>
      <c r="J1362" s="158"/>
      <c r="K1362" s="158"/>
      <c r="L1362" s="158"/>
      <c r="M1362" s="130"/>
      <c r="N1362" s="130"/>
      <c r="O1362" s="157"/>
      <c r="P1362" s="130"/>
      <c r="Q1362" s="130"/>
      <c r="R1362" s="130"/>
      <c r="S1362" s="130"/>
      <c r="T1362" s="130"/>
      <c r="U1362" s="130"/>
      <c r="V1362" s="130"/>
      <c r="W1362" s="130"/>
      <c r="X1362" s="137"/>
      <c r="Y1362" s="130"/>
      <c r="Z1362" s="130"/>
      <c r="AA1362" s="130"/>
      <c r="AB1362" s="130"/>
      <c r="AC1362" s="130" t="str">
        <f>IF(基本情報登録!$D$10="","",IF(基本情報登録!$D$10='登録データ（男）'!F1362,1,0))</f>
        <v/>
      </c>
      <c r="AD1362" s="130"/>
    </row>
    <row r="1363" spans="1:30">
      <c r="A1363" s="158"/>
      <c r="B1363" s="158"/>
      <c r="C1363" s="158"/>
      <c r="D1363" s="158"/>
      <c r="E1363" s="158"/>
      <c r="F1363" s="158"/>
      <c r="G1363" s="134"/>
      <c r="H1363" s="134"/>
      <c r="I1363" s="158"/>
      <c r="J1363" s="158"/>
      <c r="K1363" s="158"/>
      <c r="L1363" s="158"/>
      <c r="M1363" s="130"/>
      <c r="N1363" s="130"/>
      <c r="O1363" s="157"/>
      <c r="P1363" s="130"/>
      <c r="Q1363" s="130"/>
      <c r="R1363" s="130"/>
      <c r="S1363" s="130"/>
      <c r="T1363" s="130"/>
      <c r="U1363" s="130"/>
      <c r="V1363" s="130"/>
      <c r="W1363" s="130"/>
      <c r="X1363" s="137"/>
      <c r="Y1363" s="130"/>
      <c r="Z1363" s="130"/>
      <c r="AA1363" s="130"/>
      <c r="AB1363" s="130"/>
      <c r="AC1363" s="130" t="str">
        <f>IF(基本情報登録!$D$10="","",IF(基本情報登録!$D$10='登録データ（男）'!F1363,1,0))</f>
        <v/>
      </c>
      <c r="AD1363" s="130"/>
    </row>
    <row r="1364" spans="1:30">
      <c r="A1364" s="158"/>
      <c r="B1364" s="158"/>
      <c r="C1364" s="158"/>
      <c r="D1364" s="158"/>
      <c r="E1364" s="158"/>
      <c r="F1364" s="158"/>
      <c r="G1364" s="134"/>
      <c r="H1364" s="134"/>
      <c r="I1364" s="158"/>
      <c r="J1364" s="158"/>
      <c r="K1364" s="158"/>
      <c r="L1364" s="158"/>
      <c r="M1364" s="130"/>
      <c r="N1364" s="130"/>
      <c r="O1364" s="157"/>
      <c r="P1364" s="130"/>
      <c r="Q1364" s="130"/>
      <c r="R1364" s="130"/>
      <c r="S1364" s="130"/>
      <c r="T1364" s="130"/>
      <c r="U1364" s="130"/>
      <c r="V1364" s="130"/>
      <c r="W1364" s="130"/>
      <c r="X1364" s="137"/>
      <c r="Y1364" s="130"/>
      <c r="Z1364" s="130"/>
      <c r="AA1364" s="130"/>
      <c r="AB1364" s="130"/>
      <c r="AC1364" s="130" t="str">
        <f>IF(基本情報登録!$D$10="","",IF(基本情報登録!$D$10='登録データ（男）'!F1364,1,0))</f>
        <v/>
      </c>
      <c r="AD1364" s="130"/>
    </row>
    <row r="1365" spans="1:30">
      <c r="A1365" s="158"/>
      <c r="B1365" s="158"/>
      <c r="C1365" s="158"/>
      <c r="D1365" s="158"/>
      <c r="E1365" s="158"/>
      <c r="F1365" s="158"/>
      <c r="G1365" s="134"/>
      <c r="H1365" s="134"/>
      <c r="I1365" s="158"/>
      <c r="J1365" s="158"/>
      <c r="K1365" s="158"/>
      <c r="L1365" s="158"/>
      <c r="M1365" s="130"/>
      <c r="N1365" s="130"/>
      <c r="O1365" s="157"/>
      <c r="P1365" s="130"/>
      <c r="Q1365" s="130"/>
      <c r="R1365" s="130"/>
      <c r="S1365" s="130"/>
      <c r="T1365" s="130"/>
      <c r="U1365" s="130"/>
      <c r="V1365" s="130"/>
      <c r="W1365" s="130"/>
      <c r="X1365" s="137"/>
      <c r="Y1365" s="130"/>
      <c r="Z1365" s="130"/>
      <c r="AA1365" s="130"/>
      <c r="AB1365" s="130"/>
      <c r="AC1365" s="130" t="str">
        <f>IF(基本情報登録!$D$10="","",IF(基本情報登録!$D$10='登録データ（男）'!F1365,1,0))</f>
        <v/>
      </c>
      <c r="AD1365" s="130"/>
    </row>
    <row r="1366" spans="1:30">
      <c r="A1366" s="158"/>
      <c r="B1366" s="158"/>
      <c r="C1366" s="158"/>
      <c r="D1366" s="158"/>
      <c r="E1366" s="158"/>
      <c r="F1366" s="158"/>
      <c r="G1366" s="134"/>
      <c r="H1366" s="134"/>
      <c r="I1366" s="158"/>
      <c r="J1366" s="158"/>
      <c r="K1366" s="158"/>
      <c r="L1366" s="158"/>
      <c r="M1366" s="130"/>
      <c r="N1366" s="130"/>
      <c r="O1366" s="157"/>
      <c r="P1366" s="130"/>
      <c r="Q1366" s="130"/>
      <c r="R1366" s="130"/>
      <c r="S1366" s="130"/>
      <c r="T1366" s="130"/>
      <c r="U1366" s="130"/>
      <c r="V1366" s="130"/>
      <c r="W1366" s="130"/>
      <c r="X1366" s="137"/>
      <c r="Y1366" s="130"/>
      <c r="Z1366" s="130"/>
      <c r="AA1366" s="130"/>
      <c r="AB1366" s="130"/>
      <c r="AC1366" s="130" t="str">
        <f>IF(基本情報登録!$D$10="","",IF(基本情報登録!$D$10='登録データ（男）'!F1366,1,0))</f>
        <v/>
      </c>
      <c r="AD1366" s="130"/>
    </row>
    <row r="1367" spans="1:30">
      <c r="A1367" s="158"/>
      <c r="B1367" s="158"/>
      <c r="C1367" s="158"/>
      <c r="D1367" s="158"/>
      <c r="E1367" s="158"/>
      <c r="F1367" s="158"/>
      <c r="G1367" s="134"/>
      <c r="H1367" s="134"/>
      <c r="I1367" s="158"/>
      <c r="J1367" s="158"/>
      <c r="K1367" s="158"/>
      <c r="L1367" s="158"/>
      <c r="M1367" s="130"/>
      <c r="N1367" s="130"/>
      <c r="O1367" s="157"/>
      <c r="P1367" s="130"/>
      <c r="Q1367" s="130"/>
      <c r="R1367" s="130"/>
      <c r="S1367" s="130"/>
      <c r="T1367" s="130"/>
      <c r="U1367" s="130"/>
      <c r="V1367" s="130"/>
      <c r="W1367" s="130"/>
      <c r="X1367" s="137"/>
      <c r="Y1367" s="130"/>
      <c r="Z1367" s="130"/>
      <c r="AA1367" s="130"/>
      <c r="AB1367" s="130"/>
      <c r="AC1367" s="130" t="str">
        <f>IF(基本情報登録!$D$10="","",IF(基本情報登録!$D$10='登録データ（男）'!F1367,1,0))</f>
        <v/>
      </c>
      <c r="AD1367" s="130"/>
    </row>
    <row r="1368" spans="1:30">
      <c r="A1368" s="158"/>
      <c r="B1368" s="158"/>
      <c r="C1368" s="158"/>
      <c r="D1368" s="158"/>
      <c r="E1368" s="158"/>
      <c r="F1368" s="158"/>
      <c r="G1368" s="134"/>
      <c r="H1368" s="134"/>
      <c r="I1368" s="158"/>
      <c r="J1368" s="158"/>
      <c r="K1368" s="158"/>
      <c r="L1368" s="158"/>
      <c r="M1368" s="130"/>
      <c r="N1368" s="130"/>
      <c r="O1368" s="157"/>
      <c r="P1368" s="130"/>
      <c r="Q1368" s="130"/>
      <c r="R1368" s="130"/>
      <c r="S1368" s="130"/>
      <c r="T1368" s="130"/>
      <c r="U1368" s="130"/>
      <c r="V1368" s="130"/>
      <c r="W1368" s="130"/>
      <c r="X1368" s="137"/>
      <c r="Y1368" s="130"/>
      <c r="Z1368" s="130"/>
      <c r="AA1368" s="130"/>
      <c r="AB1368" s="130"/>
      <c r="AC1368" s="130" t="str">
        <f>IF(基本情報登録!$D$10="","",IF(基本情報登録!$D$10='登録データ（男）'!F1368,1,0))</f>
        <v/>
      </c>
      <c r="AD1368" s="130"/>
    </row>
    <row r="1369" spans="1:30">
      <c r="A1369" s="158"/>
      <c r="B1369" s="158"/>
      <c r="C1369" s="158"/>
      <c r="D1369" s="158"/>
      <c r="E1369" s="158"/>
      <c r="F1369" s="158"/>
      <c r="G1369" s="134"/>
      <c r="H1369" s="134"/>
      <c r="I1369" s="158"/>
      <c r="J1369" s="158"/>
      <c r="K1369" s="158"/>
      <c r="L1369" s="158"/>
      <c r="M1369" s="130"/>
      <c r="N1369" s="130"/>
      <c r="O1369" s="157"/>
      <c r="P1369" s="130"/>
      <c r="Q1369" s="130"/>
      <c r="R1369" s="130"/>
      <c r="S1369" s="130"/>
      <c r="T1369" s="130"/>
      <c r="U1369" s="130"/>
      <c r="V1369" s="130"/>
      <c r="W1369" s="130"/>
      <c r="X1369" s="137"/>
      <c r="Y1369" s="130"/>
      <c r="Z1369" s="130"/>
      <c r="AA1369" s="130"/>
      <c r="AB1369" s="130"/>
      <c r="AC1369" s="130" t="str">
        <f>IF(基本情報登録!$D$10="","",IF(基本情報登録!$D$10='登録データ（男）'!F1369,1,0))</f>
        <v/>
      </c>
      <c r="AD1369" s="130"/>
    </row>
    <row r="1370" spans="1:30">
      <c r="A1370" s="158"/>
      <c r="B1370" s="158"/>
      <c r="C1370" s="158"/>
      <c r="D1370" s="158"/>
      <c r="E1370" s="158"/>
      <c r="F1370" s="158"/>
      <c r="G1370" s="134"/>
      <c r="H1370" s="134"/>
      <c r="I1370" s="158"/>
      <c r="J1370" s="158"/>
      <c r="K1370" s="158"/>
      <c r="L1370" s="158"/>
      <c r="M1370" s="130"/>
      <c r="N1370" s="130"/>
      <c r="O1370" s="157"/>
      <c r="P1370" s="130"/>
      <c r="Q1370" s="130"/>
      <c r="R1370" s="130"/>
      <c r="S1370" s="130"/>
      <c r="T1370" s="130"/>
      <c r="U1370" s="130"/>
      <c r="V1370" s="130"/>
      <c r="W1370" s="130"/>
      <c r="X1370" s="137"/>
      <c r="Y1370" s="130"/>
      <c r="Z1370" s="130"/>
      <c r="AA1370" s="130"/>
      <c r="AB1370" s="130"/>
      <c r="AC1370" s="130" t="str">
        <f>IF(基本情報登録!$D$10="","",IF(基本情報登録!$D$10='登録データ（男）'!F1370,1,0))</f>
        <v/>
      </c>
      <c r="AD1370" s="130"/>
    </row>
    <row r="1371" spans="1:30">
      <c r="A1371" s="158"/>
      <c r="B1371" s="158"/>
      <c r="C1371" s="158"/>
      <c r="D1371" s="158"/>
      <c r="E1371" s="158"/>
      <c r="F1371" s="158"/>
      <c r="G1371" s="134"/>
      <c r="H1371" s="134"/>
      <c r="I1371" s="158"/>
      <c r="J1371" s="158"/>
      <c r="K1371" s="158"/>
      <c r="L1371" s="158"/>
      <c r="M1371" s="130"/>
      <c r="N1371" s="130"/>
      <c r="O1371" s="157"/>
      <c r="P1371" s="130"/>
      <c r="Q1371" s="130"/>
      <c r="R1371" s="130"/>
      <c r="S1371" s="130"/>
      <c r="T1371" s="130"/>
      <c r="U1371" s="130"/>
      <c r="V1371" s="130"/>
      <c r="W1371" s="130"/>
      <c r="X1371" s="137"/>
      <c r="Y1371" s="130"/>
      <c r="Z1371" s="130"/>
      <c r="AA1371" s="130"/>
      <c r="AB1371" s="130"/>
      <c r="AC1371" s="130" t="str">
        <f>IF(基本情報登録!$D$10="","",IF(基本情報登録!$D$10='登録データ（男）'!F1371,1,0))</f>
        <v/>
      </c>
      <c r="AD1371" s="130"/>
    </row>
    <row r="1372" spans="1:30">
      <c r="A1372" s="158"/>
      <c r="B1372" s="158"/>
      <c r="C1372" s="158"/>
      <c r="D1372" s="158"/>
      <c r="E1372" s="158"/>
      <c r="F1372" s="158"/>
      <c r="G1372" s="134"/>
      <c r="H1372" s="134"/>
      <c r="I1372" s="158"/>
      <c r="J1372" s="158"/>
      <c r="K1372" s="158"/>
      <c r="L1372" s="158"/>
      <c r="M1372" s="130"/>
      <c r="N1372" s="130"/>
      <c r="O1372" s="157"/>
      <c r="P1372" s="130"/>
      <c r="Q1372" s="130"/>
      <c r="R1372" s="130"/>
      <c r="S1372" s="130"/>
      <c r="T1372" s="130"/>
      <c r="U1372" s="130"/>
      <c r="V1372" s="130"/>
      <c r="W1372" s="130"/>
      <c r="X1372" s="137"/>
      <c r="Y1372" s="130"/>
      <c r="Z1372" s="130"/>
      <c r="AA1372" s="130"/>
      <c r="AB1372" s="130"/>
      <c r="AC1372" s="130" t="str">
        <f>IF(基本情報登録!$D$10="","",IF(基本情報登録!$D$10='登録データ（男）'!F1372,1,0))</f>
        <v/>
      </c>
      <c r="AD1372" s="130"/>
    </row>
    <row r="1373" spans="1:30">
      <c r="A1373" s="158"/>
      <c r="B1373" s="158"/>
      <c r="C1373" s="158"/>
      <c r="D1373" s="158"/>
      <c r="E1373" s="158"/>
      <c r="F1373" s="158"/>
      <c r="G1373" s="134"/>
      <c r="H1373" s="134"/>
      <c r="I1373" s="158"/>
      <c r="J1373" s="158"/>
      <c r="K1373" s="158"/>
      <c r="L1373" s="158"/>
      <c r="M1373" s="130"/>
      <c r="N1373" s="130"/>
      <c r="O1373" s="157"/>
      <c r="P1373" s="130"/>
      <c r="Q1373" s="130"/>
      <c r="R1373" s="130"/>
      <c r="S1373" s="130"/>
      <c r="T1373" s="130"/>
      <c r="U1373" s="130"/>
      <c r="V1373" s="130"/>
      <c r="W1373" s="130"/>
      <c r="X1373" s="137"/>
      <c r="Y1373" s="130"/>
      <c r="Z1373" s="130"/>
      <c r="AA1373" s="130"/>
      <c r="AB1373" s="130"/>
      <c r="AC1373" s="130" t="str">
        <f>IF(基本情報登録!$D$10="","",IF(基本情報登録!$D$10='登録データ（男）'!F1373,1,0))</f>
        <v/>
      </c>
      <c r="AD1373" s="130"/>
    </row>
    <row r="1374" spans="1:30">
      <c r="A1374" s="158"/>
      <c r="B1374" s="158"/>
      <c r="C1374" s="158"/>
      <c r="D1374" s="158"/>
      <c r="E1374" s="158"/>
      <c r="F1374" s="158"/>
      <c r="G1374" s="159"/>
      <c r="H1374" s="160"/>
      <c r="I1374" s="158"/>
      <c r="J1374" s="158"/>
      <c r="K1374" s="158"/>
      <c r="L1374" s="158"/>
      <c r="M1374" s="130"/>
      <c r="N1374" s="130"/>
      <c r="O1374" s="157"/>
      <c r="P1374" s="130"/>
      <c r="Q1374" s="130"/>
      <c r="R1374" s="130"/>
      <c r="S1374" s="130"/>
      <c r="T1374" s="130"/>
      <c r="U1374" s="130"/>
      <c r="V1374" s="130"/>
      <c r="W1374" s="130"/>
      <c r="X1374" s="137"/>
      <c r="Y1374" s="130"/>
      <c r="Z1374" s="130"/>
      <c r="AA1374" s="130"/>
      <c r="AB1374" s="130"/>
      <c r="AC1374" s="130" t="str">
        <f>IF(基本情報登録!$D$10="","",IF(基本情報登録!$D$10='登録データ（男）'!F1374,1,0))</f>
        <v/>
      </c>
      <c r="AD1374" s="130"/>
    </row>
    <row r="1375" spans="1:30">
      <c r="A1375" s="158"/>
      <c r="B1375" s="158"/>
      <c r="C1375" s="158"/>
      <c r="D1375" s="158"/>
      <c r="E1375" s="158"/>
      <c r="F1375" s="158"/>
      <c r="G1375" s="159"/>
      <c r="H1375" s="160"/>
      <c r="I1375" s="158"/>
      <c r="J1375" s="158"/>
      <c r="K1375" s="158"/>
      <c r="L1375" s="158"/>
      <c r="M1375" s="130"/>
      <c r="N1375" s="130"/>
      <c r="O1375" s="157"/>
      <c r="P1375" s="130"/>
      <c r="Q1375" s="130"/>
      <c r="R1375" s="130"/>
      <c r="S1375" s="130"/>
      <c r="T1375" s="130"/>
      <c r="U1375" s="130"/>
      <c r="V1375" s="130"/>
      <c r="W1375" s="130"/>
      <c r="X1375" s="137"/>
      <c r="Y1375" s="130"/>
      <c r="Z1375" s="130"/>
      <c r="AA1375" s="130"/>
      <c r="AB1375" s="130"/>
      <c r="AC1375" s="130" t="str">
        <f>IF(基本情報登録!$D$10="","",IF(基本情報登録!$D$10='登録データ（男）'!F1375,1,0))</f>
        <v/>
      </c>
      <c r="AD1375" s="130"/>
    </row>
    <row r="1376" spans="1:30">
      <c r="A1376" s="158"/>
      <c r="B1376" s="158"/>
      <c r="C1376" s="158"/>
      <c r="D1376" s="158"/>
      <c r="E1376" s="158"/>
      <c r="F1376" s="158"/>
      <c r="G1376" s="136"/>
      <c r="H1376" s="136"/>
      <c r="I1376" s="158"/>
      <c r="J1376" s="158"/>
      <c r="K1376" s="158"/>
      <c r="L1376" s="158"/>
      <c r="M1376" s="130"/>
      <c r="N1376" s="130"/>
      <c r="O1376" s="157"/>
      <c r="P1376" s="130"/>
      <c r="Q1376" s="130"/>
      <c r="R1376" s="130"/>
      <c r="S1376" s="130"/>
      <c r="T1376" s="130"/>
      <c r="U1376" s="130"/>
      <c r="V1376" s="130"/>
      <c r="W1376" s="130"/>
      <c r="X1376" s="137"/>
      <c r="Y1376" s="130"/>
      <c r="Z1376" s="130"/>
      <c r="AA1376" s="130"/>
      <c r="AB1376" s="130"/>
      <c r="AC1376" s="130" t="str">
        <f>IF(基本情報登録!$D$10="","",IF(基本情報登録!$D$10='登録データ（男）'!F1376,1,0))</f>
        <v/>
      </c>
      <c r="AD1376" s="130"/>
    </row>
    <row r="1377" spans="1:30">
      <c r="A1377" s="158"/>
      <c r="B1377" s="158"/>
      <c r="C1377" s="158"/>
      <c r="D1377" s="158"/>
      <c r="E1377" s="158"/>
      <c r="F1377" s="158"/>
      <c r="G1377" s="136"/>
      <c r="H1377" s="136"/>
      <c r="I1377" s="158"/>
      <c r="J1377" s="158"/>
      <c r="K1377" s="158"/>
      <c r="L1377" s="158"/>
      <c r="M1377" s="130"/>
      <c r="N1377" s="130"/>
      <c r="O1377" s="157"/>
      <c r="P1377" s="130"/>
      <c r="Q1377" s="130"/>
      <c r="R1377" s="130"/>
      <c r="S1377" s="130"/>
      <c r="T1377" s="130"/>
      <c r="U1377" s="130"/>
      <c r="V1377" s="130"/>
      <c r="W1377" s="130"/>
      <c r="X1377" s="137"/>
      <c r="Y1377" s="130"/>
      <c r="Z1377" s="130"/>
      <c r="AA1377" s="130"/>
      <c r="AB1377" s="130"/>
      <c r="AC1377" s="130" t="str">
        <f>IF(基本情報登録!$D$10="","",IF(基本情報登録!$D$10='登録データ（男）'!F1377,1,0))</f>
        <v/>
      </c>
      <c r="AD1377" s="130"/>
    </row>
    <row r="1378" spans="1:30">
      <c r="A1378" s="158"/>
      <c r="B1378" s="158"/>
      <c r="C1378" s="158"/>
      <c r="D1378" s="158"/>
      <c r="E1378" s="158"/>
      <c r="F1378" s="158"/>
      <c r="G1378" s="136"/>
      <c r="H1378" s="136"/>
      <c r="I1378" s="158"/>
      <c r="J1378" s="158"/>
      <c r="K1378" s="158"/>
      <c r="L1378" s="158"/>
      <c r="M1378" s="130"/>
      <c r="N1378" s="130"/>
      <c r="O1378" s="157"/>
      <c r="P1378" s="130"/>
      <c r="Q1378" s="130"/>
      <c r="R1378" s="130"/>
      <c r="S1378" s="130"/>
      <c r="T1378" s="130"/>
      <c r="U1378" s="130"/>
      <c r="V1378" s="130"/>
      <c r="W1378" s="130"/>
      <c r="X1378" s="137"/>
      <c r="Y1378" s="130"/>
      <c r="Z1378" s="130"/>
      <c r="AA1378" s="130"/>
      <c r="AB1378" s="130"/>
      <c r="AC1378" s="130" t="str">
        <f>IF(基本情報登録!$D$10="","",IF(基本情報登録!$D$10='登録データ（男）'!F1378,1,0))</f>
        <v/>
      </c>
      <c r="AD1378" s="130"/>
    </row>
    <row r="1379" spans="1:30">
      <c r="A1379" s="158"/>
      <c r="B1379" s="158"/>
      <c r="C1379" s="158"/>
      <c r="D1379" s="158"/>
      <c r="E1379" s="158"/>
      <c r="F1379" s="158"/>
      <c r="G1379" s="136"/>
      <c r="H1379" s="136"/>
      <c r="I1379" s="158"/>
      <c r="J1379" s="158"/>
      <c r="K1379" s="158"/>
      <c r="L1379" s="158"/>
      <c r="M1379" s="130"/>
      <c r="N1379" s="130"/>
      <c r="O1379" s="157"/>
      <c r="P1379" s="130"/>
      <c r="Q1379" s="130"/>
      <c r="R1379" s="130"/>
      <c r="S1379" s="130"/>
      <c r="T1379" s="130"/>
      <c r="U1379" s="130"/>
      <c r="V1379" s="130"/>
      <c r="W1379" s="130"/>
      <c r="X1379" s="137"/>
      <c r="Y1379" s="130"/>
      <c r="Z1379" s="130"/>
      <c r="AA1379" s="130"/>
      <c r="AB1379" s="130"/>
      <c r="AC1379" s="130" t="str">
        <f>IF(基本情報登録!$D$10="","",IF(基本情報登録!$D$10='登録データ（男）'!F1379,1,0))</f>
        <v/>
      </c>
      <c r="AD1379" s="130"/>
    </row>
    <row r="1380" spans="1:30">
      <c r="A1380" s="158"/>
      <c r="B1380" s="158"/>
      <c r="C1380" s="158"/>
      <c r="D1380" s="158"/>
      <c r="E1380" s="158"/>
      <c r="F1380" s="158"/>
      <c r="G1380" s="136"/>
      <c r="H1380" s="136"/>
      <c r="I1380" s="158"/>
      <c r="J1380" s="158"/>
      <c r="K1380" s="158"/>
      <c r="L1380" s="158"/>
      <c r="M1380" s="130"/>
      <c r="N1380" s="130"/>
      <c r="O1380" s="157"/>
      <c r="P1380" s="130"/>
      <c r="Q1380" s="130"/>
      <c r="R1380" s="130"/>
      <c r="S1380" s="130"/>
      <c r="T1380" s="130"/>
      <c r="U1380" s="130"/>
      <c r="V1380" s="130"/>
      <c r="W1380" s="130"/>
      <c r="X1380" s="137"/>
      <c r="Y1380" s="130"/>
      <c r="Z1380" s="130"/>
      <c r="AA1380" s="130"/>
      <c r="AB1380" s="130"/>
      <c r="AC1380" s="130" t="str">
        <f>IF(基本情報登録!$D$10="","",IF(基本情報登録!$D$10='登録データ（男）'!F1380,1,0))</f>
        <v/>
      </c>
      <c r="AD1380" s="130"/>
    </row>
    <row r="1381" spans="1:30">
      <c r="A1381" s="158"/>
      <c r="B1381" s="158"/>
      <c r="C1381" s="158"/>
      <c r="D1381" s="158"/>
      <c r="E1381" s="158"/>
      <c r="F1381" s="158"/>
      <c r="G1381" s="136"/>
      <c r="H1381" s="136"/>
      <c r="I1381" s="158"/>
      <c r="J1381" s="158"/>
      <c r="K1381" s="158"/>
      <c r="L1381" s="158"/>
      <c r="M1381" s="130"/>
      <c r="N1381" s="130"/>
      <c r="O1381" s="157"/>
      <c r="P1381" s="130"/>
      <c r="Q1381" s="130"/>
      <c r="R1381" s="130"/>
      <c r="S1381" s="130"/>
      <c r="T1381" s="130"/>
      <c r="U1381" s="130"/>
      <c r="V1381" s="130"/>
      <c r="W1381" s="130"/>
      <c r="X1381" s="137"/>
      <c r="Y1381" s="130"/>
      <c r="Z1381" s="130"/>
      <c r="AA1381" s="130"/>
      <c r="AB1381" s="130"/>
      <c r="AC1381" s="130" t="str">
        <f>IF(基本情報登録!$D$10="","",IF(基本情報登録!$D$10='登録データ（男）'!F1381,1,0))</f>
        <v/>
      </c>
      <c r="AD1381" s="130"/>
    </row>
    <row r="1382" spans="1:30">
      <c r="A1382" s="158"/>
      <c r="B1382" s="158"/>
      <c r="C1382" s="158"/>
      <c r="D1382" s="158"/>
      <c r="E1382" s="158"/>
      <c r="F1382" s="158"/>
      <c r="G1382" s="136"/>
      <c r="H1382" s="136"/>
      <c r="I1382" s="158"/>
      <c r="J1382" s="158"/>
      <c r="K1382" s="158"/>
      <c r="L1382" s="158"/>
      <c r="M1382" s="130"/>
      <c r="N1382" s="130"/>
      <c r="O1382" s="157"/>
      <c r="P1382" s="130"/>
      <c r="Q1382" s="130"/>
      <c r="R1382" s="130"/>
      <c r="S1382" s="130"/>
      <c r="T1382" s="130"/>
      <c r="U1382" s="130"/>
      <c r="V1382" s="130"/>
      <c r="W1382" s="130"/>
      <c r="X1382" s="137"/>
      <c r="Y1382" s="130"/>
      <c r="Z1382" s="130"/>
      <c r="AA1382" s="130"/>
      <c r="AB1382" s="130"/>
      <c r="AC1382" s="130" t="str">
        <f>IF(基本情報登録!$D$10="","",IF(基本情報登録!$D$10='登録データ（男）'!F1382,1,0))</f>
        <v/>
      </c>
      <c r="AD1382" s="130"/>
    </row>
    <row r="1383" spans="1:30">
      <c r="A1383" s="158"/>
      <c r="B1383" s="158"/>
      <c r="C1383" s="158"/>
      <c r="D1383" s="158"/>
      <c r="E1383" s="158"/>
      <c r="F1383" s="158"/>
      <c r="G1383" s="136"/>
      <c r="H1383" s="136"/>
      <c r="I1383" s="158"/>
      <c r="J1383" s="158"/>
      <c r="K1383" s="158"/>
      <c r="L1383" s="158"/>
      <c r="M1383" s="130"/>
      <c r="N1383" s="130"/>
      <c r="O1383" s="157"/>
      <c r="P1383" s="130"/>
      <c r="Q1383" s="130"/>
      <c r="R1383" s="130"/>
      <c r="S1383" s="130"/>
      <c r="T1383" s="130"/>
      <c r="U1383" s="130"/>
      <c r="V1383" s="130"/>
      <c r="W1383" s="130"/>
      <c r="X1383" s="137"/>
      <c r="Y1383" s="130"/>
      <c r="Z1383" s="130"/>
      <c r="AA1383" s="130"/>
      <c r="AB1383" s="130"/>
      <c r="AC1383" s="130" t="str">
        <f>IF(基本情報登録!$D$10="","",IF(基本情報登録!$D$10='登録データ（男）'!F1383,1,0))</f>
        <v/>
      </c>
      <c r="AD1383" s="130"/>
    </row>
    <row r="1384" spans="1:30">
      <c r="A1384" s="158"/>
      <c r="B1384" s="158"/>
      <c r="C1384" s="158"/>
      <c r="D1384" s="158"/>
      <c r="E1384" s="158"/>
      <c r="F1384" s="158"/>
      <c r="G1384" s="136"/>
      <c r="H1384" s="136"/>
      <c r="I1384" s="158"/>
      <c r="J1384" s="158"/>
      <c r="K1384" s="158"/>
      <c r="L1384" s="158"/>
      <c r="M1384" s="130"/>
      <c r="N1384" s="130"/>
      <c r="O1384" s="157"/>
      <c r="P1384" s="130"/>
      <c r="Q1384" s="130"/>
      <c r="R1384" s="130"/>
      <c r="S1384" s="130"/>
      <c r="T1384" s="130"/>
      <c r="U1384" s="130"/>
      <c r="V1384" s="130"/>
      <c r="W1384" s="130"/>
      <c r="X1384" s="137"/>
      <c r="Y1384" s="130"/>
      <c r="Z1384" s="130"/>
      <c r="AA1384" s="130"/>
      <c r="AB1384" s="130"/>
      <c r="AC1384" s="130" t="str">
        <f>IF(基本情報登録!$D$10="","",IF(基本情報登録!$D$10='登録データ（男）'!F1384,1,0))</f>
        <v/>
      </c>
      <c r="AD1384" s="130"/>
    </row>
    <row r="1385" spans="1:30">
      <c r="A1385" s="158"/>
      <c r="B1385" s="158"/>
      <c r="C1385" s="158"/>
      <c r="D1385" s="158"/>
      <c r="E1385" s="158"/>
      <c r="F1385" s="158"/>
      <c r="G1385" s="136"/>
      <c r="H1385" s="136"/>
      <c r="I1385" s="158"/>
      <c r="J1385" s="158"/>
      <c r="K1385" s="158"/>
      <c r="L1385" s="158"/>
      <c r="M1385" s="130"/>
      <c r="N1385" s="130"/>
      <c r="O1385" s="157"/>
      <c r="P1385" s="130"/>
      <c r="Q1385" s="130"/>
      <c r="R1385" s="130"/>
      <c r="S1385" s="130"/>
      <c r="T1385" s="130"/>
      <c r="U1385" s="130"/>
      <c r="V1385" s="130"/>
      <c r="W1385" s="130"/>
      <c r="X1385" s="137"/>
      <c r="Y1385" s="130"/>
      <c r="Z1385" s="130"/>
      <c r="AA1385" s="130"/>
      <c r="AB1385" s="130"/>
      <c r="AC1385" s="130" t="str">
        <f>IF(基本情報登録!$D$10="","",IF(基本情報登録!$D$10='登録データ（男）'!F1385,1,0))</f>
        <v/>
      </c>
      <c r="AD1385" s="130"/>
    </row>
    <row r="1386" spans="1:30">
      <c r="A1386" s="158"/>
      <c r="B1386" s="158"/>
      <c r="C1386" s="158"/>
      <c r="D1386" s="158"/>
      <c r="E1386" s="158"/>
      <c r="F1386" s="158"/>
      <c r="G1386" s="136"/>
      <c r="H1386" s="136"/>
      <c r="I1386" s="158"/>
      <c r="J1386" s="158"/>
      <c r="K1386" s="158"/>
      <c r="L1386" s="158"/>
      <c r="M1386" s="130"/>
      <c r="N1386" s="130"/>
      <c r="O1386" s="157"/>
      <c r="P1386" s="130"/>
      <c r="Q1386" s="130"/>
      <c r="R1386" s="130"/>
      <c r="S1386" s="130"/>
      <c r="T1386" s="130"/>
      <c r="U1386" s="130"/>
      <c r="V1386" s="130"/>
      <c r="W1386" s="130"/>
      <c r="X1386" s="137"/>
      <c r="Y1386" s="130"/>
      <c r="Z1386" s="130"/>
      <c r="AA1386" s="130"/>
      <c r="AB1386" s="130"/>
      <c r="AC1386" s="130" t="str">
        <f>IF(基本情報登録!$D$10="","",IF(基本情報登録!$D$10='登録データ（男）'!F1386,1,0))</f>
        <v/>
      </c>
      <c r="AD1386" s="130"/>
    </row>
    <row r="1387" spans="1:30">
      <c r="A1387" s="158"/>
      <c r="B1387" s="158"/>
      <c r="C1387" s="158"/>
      <c r="D1387" s="158"/>
      <c r="E1387" s="158"/>
      <c r="F1387" s="158"/>
      <c r="G1387" s="136"/>
      <c r="H1387" s="136"/>
      <c r="I1387" s="158"/>
      <c r="J1387" s="158"/>
      <c r="K1387" s="158"/>
      <c r="L1387" s="158"/>
      <c r="M1387" s="130"/>
      <c r="N1387" s="130"/>
      <c r="O1387" s="157"/>
      <c r="P1387" s="130"/>
      <c r="Q1387" s="130"/>
      <c r="R1387" s="130"/>
      <c r="S1387" s="130"/>
      <c r="T1387" s="130"/>
      <c r="U1387" s="130"/>
      <c r="V1387" s="130"/>
      <c r="W1387" s="130"/>
      <c r="X1387" s="137"/>
      <c r="Y1387" s="130"/>
      <c r="Z1387" s="130"/>
      <c r="AA1387" s="130"/>
      <c r="AB1387" s="130"/>
      <c r="AC1387" s="130" t="str">
        <f>IF(基本情報登録!$D$10="","",IF(基本情報登録!$D$10='登録データ（男）'!F1387,1,0))</f>
        <v/>
      </c>
      <c r="AD1387" s="130"/>
    </row>
    <row r="1388" spans="1:30">
      <c r="A1388" s="158"/>
      <c r="B1388" s="158"/>
      <c r="C1388" s="158"/>
      <c r="D1388" s="158"/>
      <c r="E1388" s="158"/>
      <c r="F1388" s="158"/>
      <c r="G1388" s="136"/>
      <c r="H1388" s="136"/>
      <c r="I1388" s="158"/>
      <c r="J1388" s="158"/>
      <c r="K1388" s="158"/>
      <c r="L1388" s="158"/>
      <c r="M1388" s="130"/>
      <c r="N1388" s="130"/>
      <c r="O1388" s="157"/>
      <c r="P1388" s="130"/>
      <c r="Q1388" s="130"/>
      <c r="R1388" s="130"/>
      <c r="S1388" s="130"/>
      <c r="T1388" s="130"/>
      <c r="U1388" s="130"/>
      <c r="V1388" s="130"/>
      <c r="W1388" s="130"/>
      <c r="X1388" s="137"/>
      <c r="Y1388" s="130"/>
      <c r="Z1388" s="130"/>
      <c r="AA1388" s="130"/>
      <c r="AB1388" s="130"/>
      <c r="AC1388" s="130" t="str">
        <f>IF(基本情報登録!$D$10="","",IF(基本情報登録!$D$10='登録データ（男）'!F1388,1,0))</f>
        <v/>
      </c>
      <c r="AD1388" s="130"/>
    </row>
    <row r="1389" spans="1:30">
      <c r="A1389" s="158"/>
      <c r="B1389" s="158"/>
      <c r="C1389" s="158"/>
      <c r="D1389" s="158"/>
      <c r="E1389" s="158"/>
      <c r="F1389" s="158"/>
      <c r="G1389" s="136"/>
      <c r="H1389" s="136"/>
      <c r="I1389" s="158"/>
      <c r="J1389" s="158"/>
      <c r="K1389" s="158"/>
      <c r="L1389" s="158"/>
      <c r="M1389" s="130"/>
      <c r="N1389" s="130"/>
      <c r="O1389" s="157"/>
      <c r="P1389" s="130"/>
      <c r="Q1389" s="130"/>
      <c r="R1389" s="130"/>
      <c r="S1389" s="130"/>
      <c r="T1389" s="130"/>
      <c r="U1389" s="130"/>
      <c r="V1389" s="130"/>
      <c r="W1389" s="130"/>
      <c r="X1389" s="137"/>
      <c r="Y1389" s="130"/>
      <c r="Z1389" s="130"/>
      <c r="AA1389" s="130"/>
      <c r="AB1389" s="130"/>
      <c r="AC1389" s="130" t="str">
        <f>IF(基本情報登録!$D$10="","",IF(基本情報登録!$D$10='登録データ（男）'!F1389,1,0))</f>
        <v/>
      </c>
      <c r="AD1389" s="130"/>
    </row>
    <row r="1390" spans="1:30">
      <c r="A1390" s="158"/>
      <c r="B1390" s="158"/>
      <c r="C1390" s="158"/>
      <c r="D1390" s="158"/>
      <c r="E1390" s="158"/>
      <c r="F1390" s="158"/>
      <c r="G1390" s="136"/>
      <c r="H1390" s="136"/>
      <c r="I1390" s="158"/>
      <c r="J1390" s="158"/>
      <c r="K1390" s="158"/>
      <c r="L1390" s="158"/>
      <c r="M1390" s="130"/>
      <c r="N1390" s="130"/>
      <c r="O1390" s="157"/>
      <c r="P1390" s="130"/>
      <c r="Q1390" s="130"/>
      <c r="R1390" s="130"/>
      <c r="S1390" s="130"/>
      <c r="T1390" s="130"/>
      <c r="U1390" s="130"/>
      <c r="V1390" s="130"/>
      <c r="W1390" s="130"/>
      <c r="X1390" s="137"/>
      <c r="Y1390" s="130"/>
      <c r="Z1390" s="130"/>
      <c r="AA1390" s="130"/>
      <c r="AB1390" s="130"/>
      <c r="AC1390" s="130" t="str">
        <f>IF(基本情報登録!$D$10="","",IF(基本情報登録!$D$10='登録データ（男）'!F1390,1,0))</f>
        <v/>
      </c>
      <c r="AD1390" s="130"/>
    </row>
    <row r="1391" spans="1:30">
      <c r="A1391" s="158"/>
      <c r="B1391" s="158"/>
      <c r="C1391" s="158"/>
      <c r="D1391" s="158"/>
      <c r="E1391" s="158"/>
      <c r="F1391" s="158"/>
      <c r="G1391" s="136"/>
      <c r="H1391" s="136"/>
      <c r="I1391" s="158"/>
      <c r="J1391" s="158"/>
      <c r="K1391" s="158"/>
      <c r="L1391" s="158"/>
      <c r="M1391" s="130"/>
      <c r="N1391" s="130"/>
      <c r="O1391" s="157"/>
      <c r="P1391" s="130"/>
      <c r="Q1391" s="130"/>
      <c r="R1391" s="130"/>
      <c r="S1391" s="130"/>
      <c r="T1391" s="130"/>
      <c r="U1391" s="130"/>
      <c r="V1391" s="130"/>
      <c r="W1391" s="130"/>
      <c r="X1391" s="137"/>
      <c r="Y1391" s="130"/>
      <c r="Z1391" s="130"/>
      <c r="AA1391" s="130"/>
      <c r="AB1391" s="130"/>
      <c r="AC1391" s="130" t="str">
        <f>IF(基本情報登録!$D$10="","",IF(基本情報登録!$D$10='登録データ（男）'!F1391,1,0))</f>
        <v/>
      </c>
      <c r="AD1391" s="130"/>
    </row>
    <row r="1392" spans="1:30">
      <c r="A1392" s="158"/>
      <c r="B1392" s="158"/>
      <c r="C1392" s="158"/>
      <c r="D1392" s="158"/>
      <c r="E1392" s="158"/>
      <c r="F1392" s="158"/>
      <c r="G1392" s="136"/>
      <c r="H1392" s="136"/>
      <c r="I1392" s="158"/>
      <c r="J1392" s="158"/>
      <c r="K1392" s="158"/>
      <c r="L1392" s="158"/>
      <c r="M1392" s="130"/>
      <c r="N1392" s="130"/>
      <c r="O1392" s="157"/>
      <c r="P1392" s="130"/>
      <c r="Q1392" s="130"/>
      <c r="R1392" s="130"/>
      <c r="S1392" s="130"/>
      <c r="T1392" s="130"/>
      <c r="U1392" s="130"/>
      <c r="V1392" s="130"/>
      <c r="W1392" s="130"/>
      <c r="X1392" s="137"/>
      <c r="Y1392" s="130"/>
      <c r="Z1392" s="130"/>
      <c r="AA1392" s="130"/>
      <c r="AB1392" s="130"/>
      <c r="AC1392" s="130" t="str">
        <f>IF(基本情報登録!$D$10="","",IF(基本情報登録!$D$10='登録データ（男）'!F1392,1,0))</f>
        <v/>
      </c>
      <c r="AD1392" s="130"/>
    </row>
    <row r="1393" spans="1:30">
      <c r="A1393" s="158"/>
      <c r="B1393" s="158"/>
      <c r="C1393" s="158"/>
      <c r="D1393" s="158"/>
      <c r="E1393" s="158"/>
      <c r="F1393" s="158"/>
      <c r="G1393" s="136"/>
      <c r="H1393" s="136"/>
      <c r="I1393" s="158"/>
      <c r="J1393" s="158"/>
      <c r="K1393" s="158"/>
      <c r="L1393" s="158"/>
      <c r="M1393" s="130"/>
      <c r="N1393" s="130"/>
      <c r="O1393" s="157"/>
      <c r="P1393" s="130"/>
      <c r="Q1393" s="130"/>
      <c r="R1393" s="130"/>
      <c r="S1393" s="130"/>
      <c r="T1393" s="130"/>
      <c r="U1393" s="130"/>
      <c r="V1393" s="130"/>
      <c r="W1393" s="130"/>
      <c r="X1393" s="137"/>
      <c r="Y1393" s="130"/>
      <c r="Z1393" s="130"/>
      <c r="AA1393" s="130"/>
      <c r="AB1393" s="130"/>
      <c r="AC1393" s="130" t="str">
        <f>IF(基本情報登録!$D$10="","",IF(基本情報登録!$D$10='登録データ（男）'!F1393,1,0))</f>
        <v/>
      </c>
      <c r="AD1393" s="130"/>
    </row>
    <row r="1394" spans="1:30">
      <c r="A1394" s="158"/>
      <c r="B1394" s="158"/>
      <c r="C1394" s="158"/>
      <c r="D1394" s="158"/>
      <c r="E1394" s="158"/>
      <c r="F1394" s="158"/>
      <c r="G1394" s="136"/>
      <c r="H1394" s="136"/>
      <c r="I1394" s="158"/>
      <c r="J1394" s="158"/>
      <c r="K1394" s="158"/>
      <c r="L1394" s="158"/>
      <c r="M1394" s="130"/>
      <c r="N1394" s="130"/>
      <c r="O1394" s="157"/>
      <c r="P1394" s="130"/>
      <c r="Q1394" s="130"/>
      <c r="R1394" s="130"/>
      <c r="S1394" s="130"/>
      <c r="T1394" s="130"/>
      <c r="U1394" s="130"/>
      <c r="V1394" s="130"/>
      <c r="W1394" s="130"/>
      <c r="X1394" s="137"/>
      <c r="Y1394" s="130"/>
      <c r="Z1394" s="130"/>
      <c r="AA1394" s="130"/>
      <c r="AB1394" s="130"/>
      <c r="AC1394" s="130" t="str">
        <f>IF(基本情報登録!$D$10="","",IF(基本情報登録!$D$10='登録データ（男）'!F1394,1,0))</f>
        <v/>
      </c>
      <c r="AD1394" s="130"/>
    </row>
    <row r="1395" spans="1:30">
      <c r="A1395" s="158"/>
      <c r="B1395" s="158"/>
      <c r="C1395" s="158"/>
      <c r="D1395" s="158"/>
      <c r="E1395" s="158"/>
      <c r="F1395" s="158"/>
      <c r="G1395" s="136"/>
      <c r="H1395" s="136"/>
      <c r="I1395" s="158"/>
      <c r="J1395" s="158"/>
      <c r="K1395" s="158"/>
      <c r="L1395" s="158"/>
      <c r="M1395" s="130"/>
      <c r="N1395" s="130"/>
      <c r="O1395" s="157"/>
      <c r="P1395" s="130"/>
      <c r="Q1395" s="130"/>
      <c r="R1395" s="130"/>
      <c r="S1395" s="130"/>
      <c r="T1395" s="130"/>
      <c r="U1395" s="130"/>
      <c r="V1395" s="130"/>
      <c r="W1395" s="130"/>
      <c r="X1395" s="137"/>
      <c r="Y1395" s="130"/>
      <c r="Z1395" s="130"/>
      <c r="AA1395" s="130"/>
      <c r="AB1395" s="130"/>
      <c r="AC1395" s="130" t="str">
        <f>IF(基本情報登録!$D$10="","",IF(基本情報登録!$D$10='登録データ（男）'!F1395,1,0))</f>
        <v/>
      </c>
      <c r="AD1395" s="130"/>
    </row>
    <row r="1396" spans="1:30">
      <c r="A1396" s="158"/>
      <c r="B1396" s="158"/>
      <c r="C1396" s="158"/>
      <c r="D1396" s="158"/>
      <c r="E1396" s="158"/>
      <c r="F1396" s="158"/>
      <c r="G1396" s="136"/>
      <c r="H1396" s="136"/>
      <c r="I1396" s="158"/>
      <c r="J1396" s="158"/>
      <c r="K1396" s="158"/>
      <c r="L1396" s="158"/>
      <c r="M1396" s="130"/>
      <c r="N1396" s="130"/>
      <c r="O1396" s="157"/>
      <c r="P1396" s="130"/>
      <c r="Q1396" s="130"/>
      <c r="R1396" s="130"/>
      <c r="S1396" s="130"/>
      <c r="T1396" s="130"/>
      <c r="U1396" s="130"/>
      <c r="V1396" s="130"/>
      <c r="W1396" s="130"/>
      <c r="X1396" s="137"/>
      <c r="Y1396" s="130"/>
      <c r="Z1396" s="130"/>
      <c r="AA1396" s="130"/>
      <c r="AB1396" s="130"/>
      <c r="AC1396" s="130" t="str">
        <f>IF(基本情報登録!$D$10="","",IF(基本情報登録!$D$10='登録データ（男）'!F1396,1,0))</f>
        <v/>
      </c>
      <c r="AD1396" s="130"/>
    </row>
    <row r="1397" spans="1:30">
      <c r="A1397" s="158"/>
      <c r="B1397" s="158"/>
      <c r="C1397" s="158"/>
      <c r="D1397" s="158"/>
      <c r="E1397" s="158"/>
      <c r="F1397" s="158"/>
      <c r="G1397" s="136"/>
      <c r="H1397" s="136"/>
      <c r="I1397" s="158"/>
      <c r="J1397" s="158"/>
      <c r="K1397" s="158"/>
      <c r="L1397" s="158"/>
      <c r="M1397" s="130"/>
      <c r="N1397" s="130"/>
      <c r="O1397" s="157"/>
      <c r="P1397" s="130"/>
      <c r="Q1397" s="130"/>
      <c r="R1397" s="130"/>
      <c r="S1397" s="130"/>
      <c r="T1397" s="130"/>
      <c r="U1397" s="130"/>
      <c r="V1397" s="130"/>
      <c r="W1397" s="130"/>
      <c r="X1397" s="137"/>
      <c r="Y1397" s="130"/>
      <c r="Z1397" s="130"/>
      <c r="AA1397" s="130"/>
      <c r="AB1397" s="130"/>
      <c r="AC1397" s="130" t="str">
        <f>IF(基本情報登録!$D$10="","",IF(基本情報登録!$D$10='登録データ（男）'!F1397,1,0))</f>
        <v/>
      </c>
      <c r="AD1397" s="130"/>
    </row>
    <row r="1398" spans="1:30">
      <c r="A1398" s="158"/>
      <c r="B1398" s="158"/>
      <c r="C1398" s="158"/>
      <c r="D1398" s="158"/>
      <c r="E1398" s="158"/>
      <c r="F1398" s="158"/>
      <c r="G1398" s="136"/>
      <c r="H1398" s="136"/>
      <c r="I1398" s="158"/>
      <c r="J1398" s="158"/>
      <c r="K1398" s="158"/>
      <c r="L1398" s="158"/>
      <c r="M1398" s="130"/>
      <c r="N1398" s="130"/>
      <c r="O1398" s="157"/>
      <c r="P1398" s="130"/>
      <c r="Q1398" s="130"/>
      <c r="R1398" s="130"/>
      <c r="S1398" s="130"/>
      <c r="T1398" s="130"/>
      <c r="U1398" s="130"/>
      <c r="V1398" s="130"/>
      <c r="W1398" s="130"/>
      <c r="X1398" s="137"/>
      <c r="Y1398" s="130"/>
      <c r="Z1398" s="130"/>
      <c r="AA1398" s="130"/>
      <c r="AB1398" s="130"/>
      <c r="AC1398" s="130" t="str">
        <f>IF(基本情報登録!$D$10="","",IF(基本情報登録!$D$10='登録データ（男）'!F1398,1,0))</f>
        <v/>
      </c>
      <c r="AD1398" s="130"/>
    </row>
    <row r="1399" spans="1:30">
      <c r="A1399" s="158"/>
      <c r="B1399" s="158"/>
      <c r="C1399" s="158"/>
      <c r="D1399" s="158"/>
      <c r="E1399" s="158"/>
      <c r="F1399" s="158"/>
      <c r="G1399" s="136"/>
      <c r="H1399" s="136"/>
      <c r="I1399" s="158"/>
      <c r="J1399" s="158"/>
      <c r="K1399" s="158"/>
      <c r="L1399" s="158"/>
      <c r="M1399" s="130"/>
      <c r="N1399" s="130"/>
      <c r="O1399" s="157"/>
      <c r="P1399" s="130"/>
      <c r="Q1399" s="130"/>
      <c r="R1399" s="130"/>
      <c r="S1399" s="130"/>
      <c r="T1399" s="130"/>
      <c r="U1399" s="130"/>
      <c r="V1399" s="130"/>
      <c r="W1399" s="130"/>
      <c r="X1399" s="137"/>
      <c r="Y1399" s="130"/>
      <c r="Z1399" s="130"/>
      <c r="AA1399" s="130"/>
      <c r="AB1399" s="130"/>
      <c r="AC1399" s="130" t="str">
        <f>IF(基本情報登録!$D$10="","",IF(基本情報登録!$D$10='登録データ（男）'!F1399,1,0))</f>
        <v/>
      </c>
      <c r="AD1399" s="130"/>
    </row>
    <row r="1400" spans="1:30">
      <c r="A1400" s="158"/>
      <c r="B1400" s="158"/>
      <c r="C1400" s="158"/>
      <c r="D1400" s="158"/>
      <c r="E1400" s="158"/>
      <c r="F1400" s="158"/>
      <c r="G1400" s="136"/>
      <c r="H1400" s="136"/>
      <c r="I1400" s="158"/>
      <c r="J1400" s="158"/>
      <c r="K1400" s="158"/>
      <c r="L1400" s="158"/>
      <c r="M1400" s="130"/>
      <c r="N1400" s="130"/>
      <c r="O1400" s="157"/>
      <c r="P1400" s="130"/>
      <c r="Q1400" s="130"/>
      <c r="R1400" s="130"/>
      <c r="S1400" s="130"/>
      <c r="T1400" s="130"/>
      <c r="U1400" s="130"/>
      <c r="V1400" s="130"/>
      <c r="W1400" s="130"/>
      <c r="X1400" s="137"/>
      <c r="Y1400" s="130"/>
      <c r="Z1400" s="130"/>
      <c r="AA1400" s="130"/>
      <c r="AB1400" s="130"/>
      <c r="AC1400" s="130" t="str">
        <f>IF(基本情報登録!$D$10="","",IF(基本情報登録!$D$10='登録データ（男）'!F1400,1,0))</f>
        <v/>
      </c>
      <c r="AD1400" s="130"/>
    </row>
    <row r="1401" spans="1:30">
      <c r="A1401" s="158"/>
      <c r="B1401" s="158"/>
      <c r="C1401" s="158"/>
      <c r="D1401" s="158"/>
      <c r="E1401" s="158"/>
      <c r="F1401" s="158"/>
      <c r="G1401" s="136"/>
      <c r="H1401" s="136"/>
      <c r="I1401" s="158"/>
      <c r="J1401" s="158"/>
      <c r="K1401" s="158"/>
      <c r="L1401" s="158"/>
      <c r="M1401" s="130"/>
      <c r="N1401" s="130"/>
      <c r="O1401" s="157"/>
      <c r="P1401" s="130"/>
      <c r="Q1401" s="130"/>
      <c r="R1401" s="130"/>
      <c r="S1401" s="130"/>
      <c r="T1401" s="130"/>
      <c r="U1401" s="130"/>
      <c r="V1401" s="130"/>
      <c r="W1401" s="130"/>
      <c r="X1401" s="137"/>
      <c r="Y1401" s="130"/>
      <c r="Z1401" s="130"/>
      <c r="AA1401" s="130"/>
      <c r="AB1401" s="130"/>
      <c r="AC1401" s="130" t="str">
        <f>IF(基本情報登録!$D$10="","",IF(基本情報登録!$D$10='登録データ（男）'!F1401,1,0))</f>
        <v/>
      </c>
      <c r="AD1401" s="130"/>
    </row>
    <row r="1402" spans="1:30">
      <c r="A1402" s="158"/>
      <c r="B1402" s="158"/>
      <c r="C1402" s="158"/>
      <c r="D1402" s="158"/>
      <c r="E1402" s="158"/>
      <c r="F1402" s="158"/>
      <c r="G1402" s="136"/>
      <c r="H1402" s="136"/>
      <c r="I1402" s="158"/>
      <c r="J1402" s="158"/>
      <c r="K1402" s="158"/>
      <c r="L1402" s="158"/>
      <c r="M1402" s="130"/>
      <c r="N1402" s="130"/>
      <c r="O1402" s="157"/>
      <c r="P1402" s="130"/>
      <c r="Q1402" s="130"/>
      <c r="R1402" s="130"/>
      <c r="S1402" s="130"/>
      <c r="T1402" s="130"/>
      <c r="U1402" s="130"/>
      <c r="V1402" s="130"/>
      <c r="W1402" s="130"/>
      <c r="X1402" s="137"/>
      <c r="Y1402" s="130"/>
      <c r="Z1402" s="130"/>
      <c r="AA1402" s="130"/>
      <c r="AB1402" s="130"/>
      <c r="AC1402" s="130" t="str">
        <f>IF(基本情報登録!$D$10="","",IF(基本情報登録!$D$10='登録データ（男）'!F1402,1,0))</f>
        <v/>
      </c>
      <c r="AD1402" s="130"/>
    </row>
    <row r="1403" spans="1:30">
      <c r="A1403" s="158"/>
      <c r="B1403" s="158"/>
      <c r="C1403" s="158"/>
      <c r="D1403" s="158"/>
      <c r="E1403" s="158"/>
      <c r="F1403" s="158"/>
      <c r="G1403" s="136"/>
      <c r="H1403" s="136"/>
      <c r="I1403" s="158"/>
      <c r="J1403" s="158"/>
      <c r="K1403" s="158"/>
      <c r="L1403" s="158"/>
      <c r="M1403" s="130"/>
      <c r="N1403" s="130"/>
      <c r="O1403" s="157"/>
      <c r="P1403" s="130"/>
      <c r="Q1403" s="130"/>
      <c r="R1403" s="130"/>
      <c r="S1403" s="130"/>
      <c r="T1403" s="130"/>
      <c r="U1403" s="130"/>
      <c r="V1403" s="130"/>
      <c r="W1403" s="130"/>
      <c r="X1403" s="137"/>
      <c r="Y1403" s="130"/>
      <c r="Z1403" s="130"/>
      <c r="AA1403" s="130"/>
      <c r="AB1403" s="130"/>
      <c r="AC1403" s="130" t="str">
        <f>IF(基本情報登録!$D$10="","",IF(基本情報登録!$D$10='登録データ（男）'!F1403,1,0))</f>
        <v/>
      </c>
      <c r="AD1403" s="130"/>
    </row>
    <row r="1404" spans="1:30">
      <c r="A1404" s="158"/>
      <c r="B1404" s="158"/>
      <c r="C1404" s="158"/>
      <c r="D1404" s="158"/>
      <c r="E1404" s="158"/>
      <c r="F1404" s="158"/>
      <c r="G1404" s="136"/>
      <c r="H1404" s="136"/>
      <c r="I1404" s="158"/>
      <c r="J1404" s="158"/>
      <c r="K1404" s="158"/>
      <c r="L1404" s="158"/>
      <c r="M1404" s="130"/>
      <c r="N1404" s="130"/>
      <c r="O1404" s="157"/>
      <c r="P1404" s="130"/>
      <c r="Q1404" s="130"/>
      <c r="R1404" s="130"/>
      <c r="S1404" s="130"/>
      <c r="T1404" s="130"/>
      <c r="U1404" s="130"/>
      <c r="V1404" s="130"/>
      <c r="W1404" s="130"/>
      <c r="X1404" s="137"/>
      <c r="Y1404" s="130"/>
      <c r="Z1404" s="130"/>
      <c r="AA1404" s="130"/>
      <c r="AB1404" s="130"/>
      <c r="AC1404" s="130" t="str">
        <f>IF(基本情報登録!$D$10="","",IF(基本情報登録!$D$10='登録データ（男）'!F1404,1,0))</f>
        <v/>
      </c>
      <c r="AD1404" s="130"/>
    </row>
    <row r="1405" spans="1:30">
      <c r="A1405" s="158"/>
      <c r="B1405" s="158"/>
      <c r="C1405" s="158"/>
      <c r="D1405" s="158"/>
      <c r="E1405" s="158"/>
      <c r="F1405" s="158"/>
      <c r="G1405" s="136"/>
      <c r="H1405" s="136"/>
      <c r="I1405" s="158"/>
      <c r="J1405" s="158"/>
      <c r="K1405" s="158"/>
      <c r="L1405" s="158"/>
      <c r="M1405" s="130"/>
      <c r="N1405" s="130"/>
      <c r="O1405" s="157"/>
      <c r="P1405" s="130"/>
      <c r="Q1405" s="130"/>
      <c r="R1405" s="130"/>
      <c r="S1405" s="130"/>
      <c r="T1405" s="130"/>
      <c r="U1405" s="130"/>
      <c r="V1405" s="130"/>
      <c r="W1405" s="130"/>
      <c r="X1405" s="137"/>
      <c r="Y1405" s="130"/>
      <c r="Z1405" s="130"/>
      <c r="AA1405" s="130"/>
      <c r="AB1405" s="130"/>
      <c r="AC1405" s="130" t="str">
        <f>IF(基本情報登録!$D$10="","",IF(基本情報登録!$D$10='登録データ（男）'!F1405,1,0))</f>
        <v/>
      </c>
      <c r="AD1405" s="130"/>
    </row>
    <row r="1406" spans="1:30">
      <c r="A1406" s="158"/>
      <c r="B1406" s="158"/>
      <c r="C1406" s="158"/>
      <c r="D1406" s="158"/>
      <c r="E1406" s="158"/>
      <c r="F1406" s="158"/>
      <c r="G1406" s="136"/>
      <c r="H1406" s="136"/>
      <c r="I1406" s="158"/>
      <c r="J1406" s="158"/>
      <c r="K1406" s="158"/>
      <c r="L1406" s="158"/>
      <c r="M1406" s="130"/>
      <c r="N1406" s="130"/>
      <c r="O1406" s="157"/>
      <c r="P1406" s="130"/>
      <c r="Q1406" s="130"/>
      <c r="R1406" s="130"/>
      <c r="S1406" s="130"/>
      <c r="T1406" s="130"/>
      <c r="U1406" s="130"/>
      <c r="V1406" s="130"/>
      <c r="W1406" s="130"/>
      <c r="X1406" s="137"/>
      <c r="Y1406" s="130"/>
      <c r="Z1406" s="130"/>
      <c r="AA1406" s="130"/>
      <c r="AB1406" s="130"/>
      <c r="AC1406" s="130" t="str">
        <f>IF(基本情報登録!$D$10="","",IF(基本情報登録!$D$10='登録データ（男）'!F1406,1,0))</f>
        <v/>
      </c>
      <c r="AD1406" s="130"/>
    </row>
    <row r="1407" spans="1:30">
      <c r="A1407" s="158"/>
      <c r="B1407" s="158"/>
      <c r="C1407" s="158"/>
      <c r="D1407" s="158"/>
      <c r="E1407" s="158"/>
      <c r="F1407" s="158"/>
      <c r="G1407" s="136"/>
      <c r="H1407" s="136"/>
      <c r="I1407" s="158"/>
      <c r="J1407" s="158"/>
      <c r="K1407" s="158"/>
      <c r="L1407" s="158"/>
      <c r="M1407" s="130"/>
      <c r="N1407" s="130"/>
      <c r="O1407" s="157"/>
      <c r="P1407" s="130"/>
      <c r="Q1407" s="130"/>
      <c r="R1407" s="130"/>
      <c r="S1407" s="130"/>
      <c r="T1407" s="130"/>
      <c r="U1407" s="130"/>
      <c r="V1407" s="130"/>
      <c r="W1407" s="130"/>
      <c r="X1407" s="137"/>
      <c r="Y1407" s="130"/>
      <c r="Z1407" s="130"/>
      <c r="AA1407" s="130"/>
      <c r="AB1407" s="130"/>
      <c r="AC1407" s="130" t="str">
        <f>IF(基本情報登録!$D$10="","",IF(基本情報登録!$D$10='登録データ（男）'!F1407,1,0))</f>
        <v/>
      </c>
      <c r="AD1407" s="130"/>
    </row>
    <row r="1408" spans="1:30">
      <c r="A1408" s="158"/>
      <c r="B1408" s="158"/>
      <c r="C1408" s="158"/>
      <c r="D1408" s="158"/>
      <c r="E1408" s="158"/>
      <c r="F1408" s="158"/>
      <c r="G1408" s="136"/>
      <c r="H1408" s="136"/>
      <c r="I1408" s="158"/>
      <c r="J1408" s="158"/>
      <c r="K1408" s="158"/>
      <c r="L1408" s="158"/>
      <c r="M1408" s="130"/>
      <c r="N1408" s="130"/>
      <c r="O1408" s="157"/>
      <c r="P1408" s="130"/>
      <c r="Q1408" s="130"/>
      <c r="R1408" s="130"/>
      <c r="S1408" s="130"/>
      <c r="T1408" s="130"/>
      <c r="U1408" s="130"/>
      <c r="V1408" s="130"/>
      <c r="W1408" s="130"/>
      <c r="X1408" s="137"/>
      <c r="Y1408" s="130"/>
      <c r="Z1408" s="130"/>
      <c r="AA1408" s="130"/>
      <c r="AB1408" s="130"/>
      <c r="AC1408" s="130" t="str">
        <f>IF(基本情報登録!$D$10="","",IF(基本情報登録!$D$10='登録データ（男）'!F1408,1,0))</f>
        <v/>
      </c>
      <c r="AD1408" s="130"/>
    </row>
    <row r="1409" spans="1:30">
      <c r="A1409" s="158"/>
      <c r="B1409" s="158"/>
      <c r="C1409" s="158"/>
      <c r="D1409" s="158"/>
      <c r="E1409" s="158"/>
      <c r="F1409" s="158"/>
      <c r="G1409" s="136"/>
      <c r="H1409" s="136"/>
      <c r="I1409" s="158"/>
      <c r="J1409" s="158"/>
      <c r="K1409" s="158"/>
      <c r="L1409" s="158"/>
      <c r="M1409" s="130"/>
      <c r="N1409" s="130"/>
      <c r="O1409" s="157"/>
      <c r="P1409" s="130"/>
      <c r="Q1409" s="130"/>
      <c r="R1409" s="130"/>
      <c r="S1409" s="130"/>
      <c r="T1409" s="130"/>
      <c r="U1409" s="130"/>
      <c r="V1409" s="130"/>
      <c r="W1409" s="130"/>
      <c r="X1409" s="137"/>
      <c r="Y1409" s="130"/>
      <c r="Z1409" s="130"/>
      <c r="AA1409" s="130"/>
      <c r="AB1409" s="130"/>
      <c r="AC1409" s="130" t="str">
        <f>IF(基本情報登録!$D$10="","",IF(基本情報登録!$D$10='登録データ（男）'!F1409,1,0))</f>
        <v/>
      </c>
      <c r="AD1409" s="130"/>
    </row>
    <row r="1410" spans="1:30">
      <c r="A1410" s="158"/>
      <c r="B1410" s="158"/>
      <c r="C1410" s="158"/>
      <c r="D1410" s="158"/>
      <c r="E1410" s="158"/>
      <c r="F1410" s="158"/>
      <c r="G1410" s="136"/>
      <c r="H1410" s="136"/>
      <c r="I1410" s="158"/>
      <c r="J1410" s="158"/>
      <c r="K1410" s="158"/>
      <c r="L1410" s="158"/>
      <c r="M1410" s="130"/>
      <c r="N1410" s="130"/>
      <c r="O1410" s="157"/>
      <c r="P1410" s="130"/>
      <c r="Q1410" s="130"/>
      <c r="R1410" s="130"/>
      <c r="S1410" s="130"/>
      <c r="T1410" s="130"/>
      <c r="U1410" s="130"/>
      <c r="V1410" s="130"/>
      <c r="W1410" s="130"/>
      <c r="X1410" s="137"/>
      <c r="Y1410" s="130"/>
      <c r="Z1410" s="130"/>
      <c r="AA1410" s="130"/>
      <c r="AB1410" s="130"/>
      <c r="AC1410" s="130" t="str">
        <f>IF(基本情報登録!$D$10="","",IF(基本情報登録!$D$10='登録データ（男）'!F1410,1,0))</f>
        <v/>
      </c>
      <c r="AD1410" s="130"/>
    </row>
    <row r="1411" spans="1:30">
      <c r="A1411" s="158"/>
      <c r="B1411" s="158"/>
      <c r="C1411" s="158"/>
      <c r="D1411" s="158"/>
      <c r="E1411" s="158"/>
      <c r="F1411" s="158"/>
      <c r="G1411" s="136"/>
      <c r="H1411" s="136"/>
      <c r="I1411" s="158"/>
      <c r="J1411" s="158"/>
      <c r="K1411" s="158"/>
      <c r="L1411" s="158"/>
      <c r="M1411" s="130"/>
      <c r="N1411" s="130"/>
      <c r="O1411" s="157"/>
      <c r="P1411" s="130"/>
      <c r="Q1411" s="130"/>
      <c r="R1411" s="130"/>
      <c r="S1411" s="130"/>
      <c r="T1411" s="130"/>
      <c r="U1411" s="130"/>
      <c r="V1411" s="130"/>
      <c r="W1411" s="130"/>
      <c r="X1411" s="137"/>
      <c r="Y1411" s="130"/>
      <c r="Z1411" s="130"/>
      <c r="AA1411" s="130"/>
      <c r="AB1411" s="130"/>
      <c r="AC1411" s="130" t="str">
        <f>IF(基本情報登録!$D$10="","",IF(基本情報登録!$D$10='登録データ（男）'!F1411,1,0))</f>
        <v/>
      </c>
      <c r="AD1411" s="130"/>
    </row>
    <row r="1412" spans="1:30">
      <c r="A1412" s="158"/>
      <c r="B1412" s="158"/>
      <c r="C1412" s="158"/>
      <c r="D1412" s="158"/>
      <c r="E1412" s="158"/>
      <c r="F1412" s="158"/>
      <c r="G1412" s="136"/>
      <c r="H1412" s="136"/>
      <c r="I1412" s="158"/>
      <c r="J1412" s="158"/>
      <c r="K1412" s="158"/>
      <c r="L1412" s="158"/>
      <c r="M1412" s="130"/>
      <c r="N1412" s="130"/>
      <c r="O1412" s="157"/>
      <c r="P1412" s="130"/>
      <c r="Q1412" s="130"/>
      <c r="R1412" s="130"/>
      <c r="S1412" s="130"/>
      <c r="T1412" s="130"/>
      <c r="U1412" s="130"/>
      <c r="V1412" s="130"/>
      <c r="W1412" s="130"/>
      <c r="X1412" s="137"/>
      <c r="Y1412" s="130"/>
      <c r="Z1412" s="130"/>
      <c r="AA1412" s="130"/>
      <c r="AB1412" s="130"/>
      <c r="AC1412" s="130" t="str">
        <f>IF(基本情報登録!$D$10="","",IF(基本情報登録!$D$10='登録データ（男）'!F1412,1,0))</f>
        <v/>
      </c>
      <c r="AD1412" s="130"/>
    </row>
    <row r="1413" spans="1:30">
      <c r="A1413" s="158"/>
      <c r="B1413" s="158"/>
      <c r="C1413" s="158"/>
      <c r="D1413" s="158"/>
      <c r="E1413" s="158"/>
      <c r="F1413" s="158"/>
      <c r="G1413" s="136"/>
      <c r="H1413" s="136"/>
      <c r="I1413" s="158"/>
      <c r="J1413" s="158"/>
      <c r="K1413" s="158"/>
      <c r="L1413" s="158"/>
      <c r="M1413" s="130"/>
      <c r="N1413" s="130"/>
      <c r="O1413" s="157"/>
      <c r="P1413" s="130"/>
      <c r="Q1413" s="130"/>
      <c r="R1413" s="130"/>
      <c r="S1413" s="130"/>
      <c r="T1413" s="130"/>
      <c r="U1413" s="130"/>
      <c r="V1413" s="130"/>
      <c r="W1413" s="130"/>
      <c r="X1413" s="137"/>
      <c r="Y1413" s="130"/>
      <c r="Z1413" s="130"/>
      <c r="AA1413" s="130"/>
      <c r="AB1413" s="130"/>
      <c r="AC1413" s="130" t="str">
        <f>IF(基本情報登録!$D$10="","",IF(基本情報登録!$D$10='登録データ（男）'!F1413,1,0))</f>
        <v/>
      </c>
      <c r="AD1413" s="130"/>
    </row>
    <row r="1414" spans="1:30">
      <c r="A1414" s="158"/>
      <c r="B1414" s="158"/>
      <c r="C1414" s="158"/>
      <c r="D1414" s="158"/>
      <c r="E1414" s="158"/>
      <c r="F1414" s="158"/>
      <c r="G1414" s="158"/>
      <c r="H1414" s="161"/>
      <c r="I1414" s="158"/>
      <c r="J1414" s="158"/>
      <c r="K1414" s="158"/>
      <c r="L1414" s="158"/>
      <c r="M1414" s="130"/>
      <c r="N1414" s="130"/>
      <c r="O1414" s="157"/>
      <c r="P1414" s="130"/>
      <c r="Q1414" s="130"/>
      <c r="R1414" s="130"/>
      <c r="S1414" s="130"/>
      <c r="T1414" s="130"/>
      <c r="U1414" s="130"/>
      <c r="V1414" s="130"/>
      <c r="W1414" s="130"/>
      <c r="X1414" s="137"/>
      <c r="Y1414" s="130"/>
      <c r="Z1414" s="130"/>
      <c r="AA1414" s="130"/>
      <c r="AB1414" s="130"/>
      <c r="AC1414" s="130" t="str">
        <f>IF(基本情報登録!$D$10="","",IF(基本情報登録!$D$10='登録データ（男）'!F1414,1,0))</f>
        <v/>
      </c>
      <c r="AD1414" s="130"/>
    </row>
    <row r="1415" spans="1:30">
      <c r="A1415" s="158"/>
      <c r="B1415" s="158"/>
      <c r="C1415" s="158"/>
      <c r="D1415" s="158"/>
      <c r="E1415" s="158"/>
      <c r="F1415" s="158"/>
      <c r="G1415" s="158"/>
      <c r="H1415" s="161"/>
      <c r="I1415" s="158"/>
      <c r="J1415" s="158"/>
      <c r="K1415" s="158"/>
      <c r="L1415" s="158"/>
      <c r="M1415" s="130"/>
      <c r="N1415" s="130"/>
      <c r="O1415" s="157"/>
      <c r="P1415" s="130"/>
      <c r="Q1415" s="130"/>
      <c r="R1415" s="130"/>
      <c r="S1415" s="130"/>
      <c r="T1415" s="130"/>
      <c r="U1415" s="130"/>
      <c r="V1415" s="130"/>
      <c r="W1415" s="130"/>
      <c r="X1415" s="137"/>
      <c r="Y1415" s="130"/>
      <c r="Z1415" s="130"/>
      <c r="AA1415" s="130"/>
      <c r="AB1415" s="130"/>
      <c r="AC1415" s="130" t="str">
        <f>IF(基本情報登録!$D$10="","",IF(基本情報登録!$D$10='登録データ（男）'!F1415,1,0))</f>
        <v/>
      </c>
      <c r="AD1415" s="130"/>
    </row>
    <row r="1416" spans="1:30">
      <c r="A1416" s="158"/>
      <c r="B1416" s="158"/>
      <c r="C1416" s="158"/>
      <c r="D1416" s="158"/>
      <c r="E1416" s="158"/>
      <c r="F1416" s="158"/>
      <c r="G1416" s="158"/>
      <c r="H1416" s="161"/>
      <c r="I1416" s="158"/>
      <c r="J1416" s="158"/>
      <c r="K1416" s="158"/>
      <c r="L1416" s="158"/>
      <c r="M1416" s="130"/>
      <c r="N1416" s="130"/>
      <c r="O1416" s="157"/>
      <c r="P1416" s="130"/>
      <c r="Q1416" s="130"/>
      <c r="R1416" s="130"/>
      <c r="S1416" s="130"/>
      <c r="T1416" s="130"/>
      <c r="U1416" s="130"/>
      <c r="V1416" s="130"/>
      <c r="W1416" s="130"/>
      <c r="X1416" s="137"/>
      <c r="Y1416" s="130"/>
      <c r="Z1416" s="130"/>
      <c r="AA1416" s="130"/>
      <c r="AB1416" s="130"/>
      <c r="AC1416" s="130" t="str">
        <f>IF(基本情報登録!$D$10="","",IF(基本情報登録!$D$10='登録データ（男）'!F1416,1,0))</f>
        <v/>
      </c>
      <c r="AD1416" s="130"/>
    </row>
    <row r="1417" spans="1:30">
      <c r="A1417" s="158"/>
      <c r="B1417" s="158"/>
      <c r="C1417" s="158"/>
      <c r="D1417" s="158"/>
      <c r="E1417" s="158"/>
      <c r="F1417" s="158"/>
      <c r="G1417" s="158"/>
      <c r="H1417" s="161"/>
      <c r="I1417" s="158"/>
      <c r="J1417" s="158"/>
      <c r="K1417" s="158"/>
      <c r="L1417" s="158"/>
      <c r="M1417" s="130"/>
      <c r="N1417" s="130"/>
      <c r="O1417" s="157"/>
      <c r="P1417" s="130"/>
      <c r="Q1417" s="130"/>
      <c r="R1417" s="130"/>
      <c r="S1417" s="130"/>
      <c r="T1417" s="130"/>
      <c r="U1417" s="130"/>
      <c r="V1417" s="130"/>
      <c r="W1417" s="130"/>
      <c r="X1417" s="137"/>
      <c r="Y1417" s="130"/>
      <c r="Z1417" s="130"/>
      <c r="AA1417" s="130"/>
      <c r="AB1417" s="130"/>
      <c r="AC1417" s="130" t="str">
        <f>IF(基本情報登録!$D$10="","",IF(基本情報登録!$D$10='登録データ（男）'!F1417,1,0))</f>
        <v/>
      </c>
      <c r="AD1417" s="130"/>
    </row>
    <row r="1418" spans="1:30">
      <c r="A1418" s="158"/>
      <c r="B1418" s="158"/>
      <c r="C1418" s="158"/>
      <c r="D1418" s="158"/>
      <c r="E1418" s="158"/>
      <c r="F1418" s="158"/>
      <c r="G1418" s="158"/>
      <c r="H1418" s="161"/>
      <c r="I1418" s="158"/>
      <c r="J1418" s="158"/>
      <c r="K1418" s="158"/>
      <c r="L1418" s="158"/>
      <c r="M1418" s="130"/>
      <c r="N1418" s="130"/>
      <c r="O1418" s="157"/>
      <c r="P1418" s="130"/>
      <c r="Q1418" s="130"/>
      <c r="R1418" s="130"/>
      <c r="S1418" s="130"/>
      <c r="T1418" s="130"/>
      <c r="U1418" s="130"/>
      <c r="V1418" s="130"/>
      <c r="W1418" s="130"/>
      <c r="X1418" s="137"/>
      <c r="Y1418" s="130"/>
      <c r="Z1418" s="130"/>
      <c r="AA1418" s="130"/>
      <c r="AB1418" s="130"/>
      <c r="AC1418" s="130" t="str">
        <f>IF(基本情報登録!$D$10="","",IF(基本情報登録!$D$10='登録データ（男）'!F1418,1,0))</f>
        <v/>
      </c>
      <c r="AD1418" s="130"/>
    </row>
    <row r="1419" spans="1:30">
      <c r="A1419" s="158"/>
      <c r="B1419" s="158"/>
      <c r="C1419" s="158"/>
      <c r="D1419" s="158"/>
      <c r="E1419" s="158"/>
      <c r="F1419" s="158"/>
      <c r="G1419" s="158"/>
      <c r="H1419" s="161"/>
      <c r="I1419" s="158"/>
      <c r="J1419" s="158"/>
      <c r="K1419" s="158"/>
      <c r="L1419" s="158"/>
      <c r="M1419" s="130"/>
      <c r="N1419" s="130"/>
      <c r="O1419" s="157"/>
      <c r="P1419" s="130"/>
      <c r="Q1419" s="130"/>
      <c r="R1419" s="130"/>
      <c r="S1419" s="130"/>
      <c r="T1419" s="130"/>
      <c r="U1419" s="130"/>
      <c r="V1419" s="130"/>
      <c r="W1419" s="130"/>
      <c r="X1419" s="137"/>
      <c r="Y1419" s="130"/>
      <c r="Z1419" s="130"/>
      <c r="AA1419" s="130"/>
      <c r="AB1419" s="130"/>
      <c r="AC1419" s="130" t="str">
        <f>IF(基本情報登録!$D$10="","",IF(基本情報登録!$D$10='登録データ（男）'!F1419,1,0))</f>
        <v/>
      </c>
      <c r="AD1419" s="130"/>
    </row>
    <row r="1420" spans="1:30">
      <c r="A1420" s="158"/>
      <c r="B1420" s="158"/>
      <c r="C1420" s="158"/>
      <c r="D1420" s="158"/>
      <c r="E1420" s="158"/>
      <c r="F1420" s="158"/>
      <c r="G1420" s="158"/>
      <c r="H1420" s="161"/>
      <c r="I1420" s="158"/>
      <c r="J1420" s="158"/>
      <c r="K1420" s="158"/>
      <c r="L1420" s="158"/>
      <c r="M1420" s="130"/>
      <c r="N1420" s="130"/>
      <c r="O1420" s="157"/>
      <c r="P1420" s="130"/>
      <c r="Q1420" s="130"/>
      <c r="R1420" s="130"/>
      <c r="S1420" s="130"/>
      <c r="T1420" s="130"/>
      <c r="U1420" s="130"/>
      <c r="V1420" s="130"/>
      <c r="W1420" s="130"/>
      <c r="X1420" s="137"/>
      <c r="Y1420" s="130"/>
      <c r="Z1420" s="130"/>
      <c r="AA1420" s="130"/>
      <c r="AB1420" s="130"/>
      <c r="AC1420" s="130" t="str">
        <f>IF(基本情報登録!$D$10="","",IF(基本情報登録!$D$10='登録データ（男）'!F1420,1,0))</f>
        <v/>
      </c>
      <c r="AD1420" s="130"/>
    </row>
    <row r="1421" spans="1:30">
      <c r="A1421" s="158"/>
      <c r="B1421" s="158"/>
      <c r="C1421" s="158"/>
      <c r="D1421" s="158"/>
      <c r="E1421" s="158"/>
      <c r="F1421" s="158"/>
      <c r="G1421" s="158"/>
      <c r="H1421" s="161"/>
      <c r="I1421" s="158"/>
      <c r="J1421" s="158"/>
      <c r="K1421" s="158"/>
      <c r="L1421" s="158"/>
      <c r="M1421" s="130"/>
      <c r="N1421" s="130"/>
      <c r="O1421" s="157"/>
      <c r="P1421" s="130"/>
      <c r="Q1421" s="130"/>
      <c r="R1421" s="130"/>
      <c r="S1421" s="130"/>
      <c r="T1421" s="130"/>
      <c r="U1421" s="130"/>
      <c r="V1421" s="130"/>
      <c r="W1421" s="130"/>
      <c r="X1421" s="137"/>
      <c r="Y1421" s="130"/>
      <c r="Z1421" s="130"/>
      <c r="AA1421" s="130"/>
      <c r="AB1421" s="130"/>
      <c r="AC1421" s="130" t="str">
        <f>IF(基本情報登録!$D$10="","",IF(基本情報登録!$D$10='登録データ（男）'!F1421,1,0))</f>
        <v/>
      </c>
      <c r="AD1421" s="130"/>
    </row>
    <row r="1422" spans="1:30">
      <c r="A1422" s="158"/>
      <c r="B1422" s="158"/>
      <c r="C1422" s="158"/>
      <c r="D1422" s="158"/>
      <c r="E1422" s="158"/>
      <c r="F1422" s="158"/>
      <c r="G1422" s="158"/>
      <c r="H1422" s="161"/>
      <c r="I1422" s="158"/>
      <c r="J1422" s="158"/>
      <c r="K1422" s="158"/>
      <c r="L1422" s="158"/>
      <c r="M1422" s="130"/>
      <c r="N1422" s="130"/>
      <c r="O1422" s="157"/>
      <c r="P1422" s="130"/>
      <c r="Q1422" s="130"/>
      <c r="R1422" s="130"/>
      <c r="S1422" s="130"/>
      <c r="T1422" s="130"/>
      <c r="U1422" s="130"/>
      <c r="V1422" s="130"/>
      <c r="W1422" s="130"/>
      <c r="X1422" s="137"/>
      <c r="Y1422" s="130"/>
      <c r="Z1422" s="130"/>
      <c r="AA1422" s="130"/>
      <c r="AB1422" s="130"/>
      <c r="AC1422" s="130" t="str">
        <f>IF(基本情報登録!$D$10="","",IF(基本情報登録!$D$10='登録データ（男）'!F1422,1,0))</f>
        <v/>
      </c>
      <c r="AD1422" s="130"/>
    </row>
    <row r="1423" spans="1:30">
      <c r="A1423" s="158"/>
      <c r="B1423" s="158"/>
      <c r="C1423" s="158"/>
      <c r="D1423" s="158"/>
      <c r="E1423" s="158"/>
      <c r="F1423" s="158"/>
      <c r="G1423" s="158"/>
      <c r="H1423" s="161"/>
      <c r="I1423" s="158"/>
      <c r="J1423" s="158"/>
      <c r="K1423" s="158"/>
      <c r="L1423" s="158"/>
      <c r="M1423" s="130"/>
      <c r="N1423" s="130"/>
      <c r="O1423" s="157"/>
      <c r="P1423" s="130"/>
      <c r="Q1423" s="130"/>
      <c r="R1423" s="130"/>
      <c r="S1423" s="130"/>
      <c r="T1423" s="130"/>
      <c r="U1423" s="130"/>
      <c r="V1423" s="130"/>
      <c r="W1423" s="130"/>
      <c r="X1423" s="137"/>
      <c r="Y1423" s="130"/>
      <c r="Z1423" s="130"/>
      <c r="AA1423" s="130"/>
      <c r="AB1423" s="130"/>
      <c r="AC1423" s="130" t="str">
        <f>IF(基本情報登録!$D$10="","",IF(基本情報登録!$D$10='登録データ（男）'!F1423,1,0))</f>
        <v/>
      </c>
      <c r="AD1423" s="130"/>
    </row>
    <row r="1424" spans="1:30">
      <c r="A1424" s="158"/>
      <c r="B1424" s="158"/>
      <c r="C1424" s="158"/>
      <c r="D1424" s="158"/>
      <c r="E1424" s="158"/>
      <c r="F1424" s="158"/>
      <c r="G1424" s="158"/>
      <c r="H1424" s="161"/>
      <c r="I1424" s="158"/>
      <c r="J1424" s="158"/>
      <c r="K1424" s="158"/>
      <c r="L1424" s="158"/>
      <c r="M1424" s="130"/>
      <c r="N1424" s="130"/>
      <c r="O1424" s="157"/>
      <c r="P1424" s="130"/>
      <c r="Q1424" s="130"/>
      <c r="R1424" s="130"/>
      <c r="S1424" s="130"/>
      <c r="T1424" s="130"/>
      <c r="U1424" s="130"/>
      <c r="V1424" s="130"/>
      <c r="W1424" s="130"/>
      <c r="X1424" s="137"/>
      <c r="Y1424" s="130"/>
      <c r="Z1424" s="130"/>
      <c r="AA1424" s="130"/>
      <c r="AB1424" s="130"/>
      <c r="AC1424" s="130" t="str">
        <f>IF(基本情報登録!$D$10="","",IF(基本情報登録!$D$10='登録データ（男）'!F1424,1,0))</f>
        <v/>
      </c>
      <c r="AD1424" s="130"/>
    </row>
    <row r="1425" spans="1:30">
      <c r="A1425" s="158"/>
      <c r="B1425" s="158"/>
      <c r="C1425" s="158"/>
      <c r="D1425" s="158"/>
      <c r="E1425" s="158"/>
      <c r="F1425" s="158"/>
      <c r="G1425" s="158"/>
      <c r="H1425" s="161"/>
      <c r="I1425" s="158"/>
      <c r="J1425" s="158"/>
      <c r="K1425" s="158"/>
      <c r="L1425" s="158"/>
      <c r="M1425" s="130"/>
      <c r="N1425" s="130"/>
      <c r="O1425" s="157"/>
      <c r="P1425" s="130"/>
      <c r="Q1425" s="130"/>
      <c r="R1425" s="130"/>
      <c r="S1425" s="130"/>
      <c r="T1425" s="130"/>
      <c r="U1425" s="130"/>
      <c r="V1425" s="130"/>
      <c r="W1425" s="130"/>
      <c r="X1425" s="137"/>
      <c r="Y1425" s="130"/>
      <c r="Z1425" s="130"/>
      <c r="AA1425" s="130"/>
      <c r="AB1425" s="130"/>
      <c r="AC1425" s="130" t="str">
        <f>IF(基本情報登録!$D$10="","",IF(基本情報登録!$D$10='登録データ（男）'!F1425,1,0))</f>
        <v/>
      </c>
      <c r="AD1425" s="130"/>
    </row>
    <row r="1426" spans="1:30">
      <c r="A1426" s="158"/>
      <c r="B1426" s="158"/>
      <c r="C1426" s="158"/>
      <c r="D1426" s="158"/>
      <c r="E1426" s="158"/>
      <c r="F1426" s="158"/>
      <c r="G1426" s="158"/>
      <c r="H1426" s="161"/>
      <c r="I1426" s="158"/>
      <c r="J1426" s="158"/>
      <c r="K1426" s="158"/>
      <c r="L1426" s="158"/>
      <c r="M1426" s="130"/>
      <c r="N1426" s="130"/>
      <c r="O1426" s="157"/>
      <c r="P1426" s="130"/>
      <c r="Q1426" s="130"/>
      <c r="R1426" s="130"/>
      <c r="S1426" s="130"/>
      <c r="T1426" s="130"/>
      <c r="U1426" s="130"/>
      <c r="V1426" s="130"/>
      <c r="W1426" s="130"/>
      <c r="X1426" s="137"/>
      <c r="Y1426" s="130"/>
      <c r="Z1426" s="130"/>
      <c r="AA1426" s="130"/>
      <c r="AB1426" s="130"/>
      <c r="AC1426" s="130" t="str">
        <f>IF(基本情報登録!$D$10="","",IF(基本情報登録!$D$10='登録データ（男）'!F1426,1,0))</f>
        <v/>
      </c>
      <c r="AD1426" s="130"/>
    </row>
    <row r="1427" spans="1:30">
      <c r="A1427" s="158"/>
      <c r="B1427" s="158"/>
      <c r="C1427" s="158"/>
      <c r="D1427" s="158"/>
      <c r="E1427" s="158"/>
      <c r="F1427" s="158"/>
      <c r="G1427" s="158"/>
      <c r="H1427" s="161"/>
      <c r="I1427" s="158"/>
      <c r="J1427" s="158"/>
      <c r="K1427" s="158"/>
      <c r="L1427" s="158"/>
      <c r="M1427" s="130"/>
      <c r="N1427" s="130"/>
      <c r="O1427" s="157"/>
      <c r="P1427" s="130"/>
      <c r="Q1427" s="130"/>
      <c r="R1427" s="130"/>
      <c r="S1427" s="130"/>
      <c r="T1427" s="130"/>
      <c r="U1427" s="130"/>
      <c r="V1427" s="130"/>
      <c r="W1427" s="130"/>
      <c r="X1427" s="137"/>
      <c r="Y1427" s="130"/>
      <c r="Z1427" s="130"/>
      <c r="AA1427" s="130"/>
      <c r="AB1427" s="130"/>
      <c r="AC1427" s="130" t="str">
        <f>IF(基本情報登録!$D$10="","",IF(基本情報登録!$D$10='登録データ（男）'!F1427,1,0))</f>
        <v/>
      </c>
      <c r="AD1427" s="130"/>
    </row>
    <row r="1428" spans="1:30">
      <c r="A1428" s="158"/>
      <c r="B1428" s="158"/>
      <c r="C1428" s="158"/>
      <c r="D1428" s="158"/>
      <c r="E1428" s="158"/>
      <c r="F1428" s="158"/>
      <c r="G1428" s="158"/>
      <c r="H1428" s="161"/>
      <c r="I1428" s="158"/>
      <c r="J1428" s="158"/>
      <c r="K1428" s="158"/>
      <c r="L1428" s="158"/>
      <c r="M1428" s="130"/>
      <c r="N1428" s="130"/>
      <c r="O1428" s="157"/>
      <c r="P1428" s="130"/>
      <c r="Q1428" s="130"/>
      <c r="R1428" s="130"/>
      <c r="S1428" s="130"/>
      <c r="T1428" s="130"/>
      <c r="U1428" s="130"/>
      <c r="V1428" s="130"/>
      <c r="W1428" s="130"/>
      <c r="X1428" s="137"/>
      <c r="Y1428" s="130"/>
      <c r="Z1428" s="130"/>
      <c r="AA1428" s="130"/>
      <c r="AB1428" s="130"/>
      <c r="AC1428" s="130" t="str">
        <f>IF(基本情報登録!$D$10="","",IF(基本情報登録!$D$10='登録データ（男）'!F1428,1,0))</f>
        <v/>
      </c>
      <c r="AD1428" s="130"/>
    </row>
    <row r="1429" spans="1:30">
      <c r="A1429" s="158"/>
      <c r="B1429" s="158"/>
      <c r="C1429" s="158"/>
      <c r="D1429" s="158"/>
      <c r="E1429" s="158"/>
      <c r="F1429" s="158"/>
      <c r="G1429" s="158"/>
      <c r="H1429" s="161"/>
      <c r="I1429" s="158"/>
      <c r="J1429" s="158"/>
      <c r="K1429" s="158"/>
      <c r="L1429" s="158"/>
      <c r="M1429" s="130"/>
      <c r="N1429" s="130"/>
      <c r="O1429" s="157"/>
      <c r="P1429" s="130"/>
      <c r="Q1429" s="130"/>
      <c r="R1429" s="130"/>
      <c r="S1429" s="130"/>
      <c r="T1429" s="130"/>
      <c r="U1429" s="130"/>
      <c r="V1429" s="130"/>
      <c r="W1429" s="130"/>
      <c r="X1429" s="137"/>
      <c r="Y1429" s="130"/>
      <c r="Z1429" s="130"/>
      <c r="AA1429" s="130"/>
      <c r="AB1429" s="130"/>
      <c r="AC1429" s="130" t="str">
        <f>IF(基本情報登録!$D$10="","",IF(基本情報登録!$D$10='登録データ（男）'!F1429,1,0))</f>
        <v/>
      </c>
      <c r="AD1429" s="130"/>
    </row>
    <row r="1430" spans="1:30">
      <c r="A1430" s="158"/>
      <c r="B1430" s="158"/>
      <c r="C1430" s="158"/>
      <c r="D1430" s="158"/>
      <c r="E1430" s="158"/>
      <c r="F1430" s="158"/>
      <c r="G1430" s="158"/>
      <c r="H1430" s="161"/>
      <c r="I1430" s="158"/>
      <c r="J1430" s="158"/>
      <c r="K1430" s="158"/>
      <c r="L1430" s="158"/>
      <c r="M1430" s="130"/>
      <c r="N1430" s="130"/>
      <c r="O1430" s="157"/>
      <c r="P1430" s="130"/>
      <c r="Q1430" s="130"/>
      <c r="R1430" s="130"/>
      <c r="S1430" s="130"/>
      <c r="T1430" s="130"/>
      <c r="U1430" s="130"/>
      <c r="V1430" s="130"/>
      <c r="W1430" s="130"/>
      <c r="X1430" s="137"/>
      <c r="Y1430" s="130"/>
      <c r="Z1430" s="130"/>
      <c r="AA1430" s="130"/>
      <c r="AB1430" s="130"/>
      <c r="AC1430" s="130" t="str">
        <f>IF(基本情報登録!$D$10="","",IF(基本情報登録!$D$10='登録データ（男）'!F1430,1,0))</f>
        <v/>
      </c>
      <c r="AD1430" s="130"/>
    </row>
    <row r="1431" spans="1:30">
      <c r="A1431" s="158"/>
      <c r="B1431" s="158"/>
      <c r="C1431" s="158"/>
      <c r="D1431" s="158"/>
      <c r="E1431" s="158"/>
      <c r="F1431" s="158"/>
      <c r="G1431" s="158"/>
      <c r="H1431" s="161"/>
      <c r="I1431" s="158"/>
      <c r="J1431" s="158"/>
      <c r="K1431" s="158"/>
      <c r="L1431" s="158"/>
      <c r="M1431" s="130"/>
      <c r="N1431" s="130"/>
      <c r="O1431" s="157"/>
      <c r="P1431" s="130"/>
      <c r="Q1431" s="130"/>
      <c r="R1431" s="130"/>
      <c r="S1431" s="130"/>
      <c r="T1431" s="130"/>
      <c r="U1431" s="130"/>
      <c r="V1431" s="130"/>
      <c r="W1431" s="130"/>
      <c r="X1431" s="137"/>
      <c r="Y1431" s="130"/>
      <c r="Z1431" s="130"/>
      <c r="AA1431" s="130"/>
      <c r="AB1431" s="130"/>
      <c r="AC1431" s="130" t="str">
        <f>IF(基本情報登録!$D$10="","",IF(基本情報登録!$D$10='登録データ（男）'!F1431,1,0))</f>
        <v/>
      </c>
      <c r="AD1431" s="130"/>
    </row>
    <row r="1432" spans="1:30">
      <c r="A1432" s="158"/>
      <c r="B1432" s="158"/>
      <c r="C1432" s="158"/>
      <c r="D1432" s="158"/>
      <c r="E1432" s="158"/>
      <c r="F1432" s="158"/>
      <c r="G1432" s="158"/>
      <c r="H1432" s="161"/>
      <c r="I1432" s="158"/>
      <c r="J1432" s="158"/>
      <c r="K1432" s="158"/>
      <c r="L1432" s="158"/>
      <c r="M1432" s="130"/>
      <c r="N1432" s="130"/>
      <c r="O1432" s="157"/>
      <c r="P1432" s="130"/>
      <c r="Q1432" s="130"/>
      <c r="R1432" s="130"/>
      <c r="S1432" s="130"/>
      <c r="T1432" s="130"/>
      <c r="U1432" s="130"/>
      <c r="V1432" s="130"/>
      <c r="W1432" s="130"/>
      <c r="X1432" s="137"/>
      <c r="Y1432" s="130"/>
      <c r="Z1432" s="130"/>
      <c r="AA1432" s="130"/>
      <c r="AB1432" s="130"/>
      <c r="AC1432" s="130" t="str">
        <f>IF(基本情報登録!$D$10="","",IF(基本情報登録!$D$10='登録データ（男）'!F1432,1,0))</f>
        <v/>
      </c>
      <c r="AD1432" s="130"/>
    </row>
    <row r="1433" spans="1:30">
      <c r="A1433" s="158"/>
      <c r="B1433" s="158"/>
      <c r="C1433" s="158"/>
      <c r="D1433" s="158"/>
      <c r="E1433" s="158"/>
      <c r="F1433" s="158"/>
      <c r="G1433" s="158"/>
      <c r="H1433" s="161"/>
      <c r="I1433" s="158"/>
      <c r="J1433" s="158"/>
      <c r="K1433" s="158"/>
      <c r="L1433" s="158"/>
      <c r="M1433" s="130"/>
      <c r="N1433" s="130"/>
      <c r="O1433" s="157"/>
      <c r="P1433" s="130"/>
      <c r="Q1433" s="130"/>
      <c r="R1433" s="130"/>
      <c r="S1433" s="130"/>
      <c r="T1433" s="130"/>
      <c r="U1433" s="130"/>
      <c r="V1433" s="130"/>
      <c r="W1433" s="130"/>
      <c r="X1433" s="137"/>
      <c r="Y1433" s="130"/>
      <c r="Z1433" s="130"/>
      <c r="AA1433" s="130"/>
      <c r="AB1433" s="130"/>
      <c r="AC1433" s="130" t="str">
        <f>IF(基本情報登録!$D$10="","",IF(基本情報登録!$D$10='登録データ（男）'!F1433,1,0))</f>
        <v/>
      </c>
      <c r="AD1433" s="130"/>
    </row>
    <row r="1434" spans="1:30">
      <c r="A1434" s="158"/>
      <c r="B1434" s="158"/>
      <c r="C1434" s="158"/>
      <c r="D1434" s="158"/>
      <c r="E1434" s="158"/>
      <c r="F1434" s="158"/>
      <c r="G1434" s="158"/>
      <c r="H1434" s="161"/>
      <c r="I1434" s="158"/>
      <c r="J1434" s="158"/>
      <c r="K1434" s="158"/>
      <c r="L1434" s="158"/>
      <c r="M1434" s="130"/>
      <c r="N1434" s="130"/>
      <c r="O1434" s="157"/>
      <c r="P1434" s="130"/>
      <c r="Q1434" s="130"/>
      <c r="R1434" s="130"/>
      <c r="S1434" s="130"/>
      <c r="T1434" s="130"/>
      <c r="U1434" s="130"/>
      <c r="V1434" s="130"/>
      <c r="W1434" s="130"/>
      <c r="X1434" s="137"/>
      <c r="Y1434" s="130"/>
      <c r="Z1434" s="130"/>
      <c r="AA1434" s="130"/>
      <c r="AB1434" s="130"/>
      <c r="AC1434" s="130" t="str">
        <f>IF(基本情報登録!$D$10="","",IF(基本情報登録!$D$10='登録データ（男）'!F1434,1,0))</f>
        <v/>
      </c>
      <c r="AD1434" s="130"/>
    </row>
    <row r="1435" spans="1:30">
      <c r="A1435" s="158"/>
      <c r="B1435" s="158"/>
      <c r="C1435" s="158"/>
      <c r="D1435" s="158"/>
      <c r="E1435" s="158"/>
      <c r="F1435" s="158"/>
      <c r="G1435" s="158"/>
      <c r="H1435" s="161"/>
      <c r="I1435" s="158"/>
      <c r="J1435" s="158"/>
      <c r="K1435" s="158"/>
      <c r="L1435" s="158"/>
      <c r="M1435" s="130"/>
      <c r="N1435" s="130"/>
      <c r="O1435" s="157"/>
      <c r="P1435" s="130"/>
      <c r="Q1435" s="130"/>
      <c r="R1435" s="130"/>
      <c r="S1435" s="130"/>
      <c r="T1435" s="130"/>
      <c r="U1435" s="130"/>
      <c r="V1435" s="130"/>
      <c r="W1435" s="130"/>
      <c r="X1435" s="137"/>
      <c r="Y1435" s="130"/>
      <c r="Z1435" s="130"/>
      <c r="AA1435" s="130"/>
      <c r="AB1435" s="130"/>
      <c r="AC1435" s="130" t="str">
        <f>IF(基本情報登録!$D$10="","",IF(基本情報登録!$D$10='登録データ（男）'!F1435,1,0))</f>
        <v/>
      </c>
      <c r="AD1435" s="130"/>
    </row>
    <row r="1436" spans="1:30">
      <c r="A1436" s="158"/>
      <c r="B1436" s="158"/>
      <c r="C1436" s="158"/>
      <c r="D1436" s="158"/>
      <c r="E1436" s="158"/>
      <c r="F1436" s="158"/>
      <c r="G1436" s="158"/>
      <c r="H1436" s="161"/>
      <c r="I1436" s="158"/>
      <c r="J1436" s="158"/>
      <c r="K1436" s="158"/>
      <c r="L1436" s="158"/>
      <c r="M1436" s="130"/>
      <c r="N1436" s="130"/>
      <c r="O1436" s="157"/>
      <c r="P1436" s="130"/>
      <c r="Q1436" s="130"/>
      <c r="R1436" s="130"/>
      <c r="S1436" s="130"/>
      <c r="T1436" s="130"/>
      <c r="U1436" s="130"/>
      <c r="V1436" s="130"/>
      <c r="W1436" s="130"/>
      <c r="X1436" s="137"/>
      <c r="Y1436" s="130"/>
      <c r="Z1436" s="130"/>
      <c r="AA1436" s="130"/>
      <c r="AB1436" s="130"/>
      <c r="AC1436" s="130" t="str">
        <f>IF(基本情報登録!$D$10="","",IF(基本情報登録!$D$10='登録データ（男）'!F1436,1,0))</f>
        <v/>
      </c>
      <c r="AD1436" s="130"/>
    </row>
    <row r="1437" spans="1:30">
      <c r="A1437" s="158"/>
      <c r="B1437" s="158"/>
      <c r="C1437" s="158"/>
      <c r="D1437" s="158"/>
      <c r="E1437" s="158"/>
      <c r="F1437" s="158"/>
      <c r="G1437" s="158"/>
      <c r="H1437" s="161"/>
      <c r="I1437" s="158"/>
      <c r="J1437" s="158"/>
      <c r="K1437" s="158"/>
      <c r="L1437" s="158"/>
      <c r="M1437" s="130"/>
      <c r="N1437" s="130"/>
      <c r="O1437" s="157"/>
      <c r="P1437" s="130"/>
      <c r="Q1437" s="130"/>
      <c r="R1437" s="130"/>
      <c r="S1437" s="130"/>
      <c r="T1437" s="130"/>
      <c r="U1437" s="130"/>
      <c r="V1437" s="130"/>
      <c r="W1437" s="130"/>
      <c r="X1437" s="137"/>
      <c r="Y1437" s="130"/>
      <c r="Z1437" s="130"/>
      <c r="AA1437" s="130"/>
      <c r="AB1437" s="130"/>
      <c r="AC1437" s="130" t="str">
        <f>IF(基本情報登録!$D$10="","",IF(基本情報登録!$D$10='登録データ（男）'!F1437,1,0))</f>
        <v/>
      </c>
      <c r="AD1437" s="130"/>
    </row>
    <row r="1438" spans="1:30">
      <c r="A1438" s="158"/>
      <c r="B1438" s="158"/>
      <c r="C1438" s="158"/>
      <c r="D1438" s="158"/>
      <c r="E1438" s="158"/>
      <c r="F1438" s="158"/>
      <c r="G1438" s="158"/>
      <c r="H1438" s="161"/>
      <c r="I1438" s="158"/>
      <c r="J1438" s="158"/>
      <c r="K1438" s="158"/>
      <c r="L1438" s="158"/>
      <c r="M1438" s="130"/>
      <c r="N1438" s="130"/>
      <c r="O1438" s="157"/>
      <c r="P1438" s="130"/>
      <c r="Q1438" s="130"/>
      <c r="R1438" s="130"/>
      <c r="S1438" s="130"/>
      <c r="T1438" s="130"/>
      <c r="U1438" s="130"/>
      <c r="V1438" s="130"/>
      <c r="W1438" s="130"/>
      <c r="X1438" s="137"/>
      <c r="Y1438" s="130"/>
      <c r="Z1438" s="130"/>
      <c r="AA1438" s="130"/>
      <c r="AB1438" s="130"/>
      <c r="AC1438" s="130" t="str">
        <f>IF(基本情報登録!$D$10="","",IF(基本情報登録!$D$10='登録データ（男）'!F1438,1,0))</f>
        <v/>
      </c>
      <c r="AD1438" s="130"/>
    </row>
    <row r="1439" spans="1:30">
      <c r="A1439" s="158"/>
      <c r="B1439" s="158"/>
      <c r="C1439" s="158"/>
      <c r="D1439" s="158"/>
      <c r="E1439" s="158"/>
      <c r="F1439" s="158"/>
      <c r="G1439" s="158"/>
      <c r="H1439" s="161"/>
      <c r="I1439" s="158"/>
      <c r="J1439" s="158"/>
      <c r="K1439" s="158"/>
      <c r="L1439" s="158"/>
      <c r="M1439" s="130"/>
      <c r="N1439" s="130"/>
      <c r="O1439" s="157"/>
      <c r="P1439" s="130"/>
      <c r="Q1439" s="130"/>
      <c r="R1439" s="130"/>
      <c r="S1439" s="130"/>
      <c r="T1439" s="130"/>
      <c r="U1439" s="130"/>
      <c r="V1439" s="130"/>
      <c r="W1439" s="130"/>
      <c r="X1439" s="137"/>
      <c r="Y1439" s="130"/>
      <c r="Z1439" s="130"/>
      <c r="AA1439" s="130"/>
      <c r="AB1439" s="130"/>
      <c r="AC1439" s="130" t="str">
        <f>IF(基本情報登録!$D$10="","",IF(基本情報登録!$D$10='登録データ（男）'!F1439,1,0))</f>
        <v/>
      </c>
      <c r="AD1439" s="130"/>
    </row>
    <row r="1440" spans="1:30">
      <c r="A1440" s="158"/>
      <c r="B1440" s="158"/>
      <c r="C1440" s="158"/>
      <c r="D1440" s="158"/>
      <c r="E1440" s="158"/>
      <c r="F1440" s="158"/>
      <c r="G1440" s="158"/>
      <c r="H1440" s="161"/>
      <c r="I1440" s="158"/>
      <c r="J1440" s="158"/>
      <c r="K1440" s="158"/>
      <c r="L1440" s="158"/>
      <c r="M1440" s="130"/>
      <c r="N1440" s="130"/>
      <c r="O1440" s="157"/>
      <c r="P1440" s="130"/>
      <c r="Q1440" s="130"/>
      <c r="R1440" s="130"/>
      <c r="S1440" s="130"/>
      <c r="T1440" s="130"/>
      <c r="U1440" s="130"/>
      <c r="V1440" s="130"/>
      <c r="W1440" s="130"/>
      <c r="X1440" s="137"/>
      <c r="Y1440" s="130"/>
      <c r="Z1440" s="130"/>
      <c r="AA1440" s="130"/>
      <c r="AB1440" s="130"/>
      <c r="AC1440" s="130" t="str">
        <f>IF(基本情報登録!$D$10="","",IF(基本情報登録!$D$10='登録データ（男）'!F1440,1,0))</f>
        <v/>
      </c>
      <c r="AD1440" s="130"/>
    </row>
    <row r="1441" spans="1:30">
      <c r="A1441" s="158"/>
      <c r="B1441" s="158"/>
      <c r="C1441" s="158"/>
      <c r="D1441" s="158"/>
      <c r="E1441" s="158"/>
      <c r="F1441" s="158"/>
      <c r="G1441" s="158"/>
      <c r="H1441" s="161"/>
      <c r="I1441" s="158"/>
      <c r="J1441" s="158"/>
      <c r="K1441" s="158"/>
      <c r="L1441" s="158"/>
      <c r="M1441" s="130"/>
      <c r="N1441" s="130"/>
      <c r="O1441" s="157"/>
      <c r="P1441" s="130"/>
      <c r="Q1441" s="130"/>
      <c r="R1441" s="130"/>
      <c r="S1441" s="130"/>
      <c r="T1441" s="130"/>
      <c r="U1441" s="130"/>
      <c r="V1441" s="130"/>
      <c r="W1441" s="130"/>
      <c r="X1441" s="137"/>
      <c r="Y1441" s="130"/>
      <c r="Z1441" s="130"/>
      <c r="AA1441" s="130"/>
      <c r="AB1441" s="130"/>
      <c r="AC1441" s="130" t="str">
        <f>IF(基本情報登録!$D$10="","",IF(基本情報登録!$D$10='登録データ（男）'!F1441,1,0))</f>
        <v/>
      </c>
      <c r="AD1441" s="130"/>
    </row>
    <row r="1442" spans="1:30">
      <c r="A1442" s="158"/>
      <c r="B1442" s="158"/>
      <c r="C1442" s="158"/>
      <c r="D1442" s="158"/>
      <c r="E1442" s="158"/>
      <c r="F1442" s="158"/>
      <c r="G1442" s="158"/>
      <c r="H1442" s="161"/>
      <c r="I1442" s="158"/>
      <c r="J1442" s="158"/>
      <c r="K1442" s="158"/>
      <c r="L1442" s="158"/>
      <c r="M1442" s="130"/>
      <c r="N1442" s="130"/>
      <c r="O1442" s="157"/>
      <c r="P1442" s="130"/>
      <c r="Q1442" s="130"/>
      <c r="R1442" s="130"/>
      <c r="S1442" s="130"/>
      <c r="T1442" s="130"/>
      <c r="U1442" s="130"/>
      <c r="V1442" s="130"/>
      <c r="W1442" s="130"/>
      <c r="X1442" s="137"/>
      <c r="Y1442" s="130"/>
      <c r="Z1442" s="130"/>
      <c r="AA1442" s="130"/>
      <c r="AB1442" s="130"/>
      <c r="AC1442" s="130" t="str">
        <f>IF(基本情報登録!$D$10="","",IF(基本情報登録!$D$10='登録データ（男）'!F1442,1,0))</f>
        <v/>
      </c>
      <c r="AD1442" s="130"/>
    </row>
    <row r="1443" spans="1:30">
      <c r="A1443" s="158"/>
      <c r="B1443" s="158"/>
      <c r="C1443" s="158"/>
      <c r="D1443" s="158"/>
      <c r="E1443" s="158"/>
      <c r="F1443" s="158"/>
      <c r="G1443" s="158"/>
      <c r="H1443" s="161"/>
      <c r="I1443" s="158"/>
      <c r="J1443" s="158"/>
      <c r="K1443" s="158"/>
      <c r="L1443" s="158"/>
      <c r="M1443" s="130"/>
      <c r="N1443" s="130"/>
      <c r="O1443" s="157"/>
      <c r="P1443" s="130"/>
      <c r="Q1443" s="130"/>
      <c r="R1443" s="130"/>
      <c r="S1443" s="130"/>
      <c r="T1443" s="130"/>
      <c r="U1443" s="130"/>
      <c r="V1443" s="130"/>
      <c r="W1443" s="130"/>
      <c r="X1443" s="137"/>
      <c r="Y1443" s="130"/>
      <c r="Z1443" s="130"/>
      <c r="AA1443" s="130"/>
      <c r="AB1443" s="130"/>
      <c r="AC1443" s="130" t="str">
        <f>IF(基本情報登録!$D$10="","",IF(基本情報登録!$D$10='登録データ（男）'!F1443,1,0))</f>
        <v/>
      </c>
      <c r="AD1443" s="130"/>
    </row>
    <row r="1444" spans="1:30">
      <c r="A1444" s="158"/>
      <c r="B1444" s="158"/>
      <c r="C1444" s="158"/>
      <c r="D1444" s="158"/>
      <c r="E1444" s="158"/>
      <c r="F1444" s="158"/>
      <c r="G1444" s="158"/>
      <c r="H1444" s="161"/>
      <c r="I1444" s="158"/>
      <c r="J1444" s="158"/>
      <c r="K1444" s="158"/>
      <c r="L1444" s="158"/>
      <c r="M1444" s="130"/>
      <c r="N1444" s="130"/>
      <c r="O1444" s="157"/>
      <c r="P1444" s="130"/>
      <c r="Q1444" s="130"/>
      <c r="R1444" s="130"/>
      <c r="S1444" s="130"/>
      <c r="T1444" s="130"/>
      <c r="U1444" s="130"/>
      <c r="V1444" s="130"/>
      <c r="W1444" s="130"/>
      <c r="X1444" s="137"/>
      <c r="Y1444" s="130"/>
      <c r="Z1444" s="130"/>
      <c r="AA1444" s="130"/>
      <c r="AB1444" s="130"/>
      <c r="AC1444" s="130" t="str">
        <f>IF(基本情報登録!$D$10="","",IF(基本情報登録!$D$10='登録データ（男）'!F1444,1,0))</f>
        <v/>
      </c>
      <c r="AD1444" s="130"/>
    </row>
    <row r="1445" spans="1:30">
      <c r="A1445" s="158"/>
      <c r="B1445" s="158"/>
      <c r="C1445" s="158"/>
      <c r="D1445" s="158"/>
      <c r="E1445" s="158"/>
      <c r="F1445" s="158"/>
      <c r="G1445" s="158"/>
      <c r="H1445" s="161"/>
      <c r="I1445" s="158"/>
      <c r="J1445" s="158"/>
      <c r="K1445" s="158"/>
      <c r="L1445" s="158"/>
      <c r="M1445" s="130"/>
      <c r="N1445" s="130"/>
      <c r="O1445" s="157"/>
      <c r="P1445" s="130"/>
      <c r="Q1445" s="130"/>
      <c r="R1445" s="130"/>
      <c r="S1445" s="130"/>
      <c r="T1445" s="130"/>
      <c r="U1445" s="130"/>
      <c r="V1445" s="130"/>
      <c r="W1445" s="130"/>
      <c r="X1445" s="137"/>
      <c r="Y1445" s="130"/>
      <c r="Z1445" s="130"/>
      <c r="AA1445" s="130"/>
      <c r="AB1445" s="130"/>
      <c r="AC1445" s="130" t="str">
        <f>IF(基本情報登録!$D$10="","",IF(基本情報登録!$D$10='登録データ（男）'!F1445,1,0))</f>
        <v/>
      </c>
      <c r="AD1445" s="130"/>
    </row>
    <row r="1446" spans="1:30">
      <c r="A1446" s="158"/>
      <c r="B1446" s="158"/>
      <c r="C1446" s="158"/>
      <c r="D1446" s="158"/>
      <c r="E1446" s="158"/>
      <c r="F1446" s="158"/>
      <c r="G1446" s="158"/>
      <c r="H1446" s="161"/>
      <c r="I1446" s="158"/>
      <c r="J1446" s="158"/>
      <c r="K1446" s="158"/>
      <c r="L1446" s="158"/>
      <c r="M1446" s="130"/>
      <c r="N1446" s="130"/>
      <c r="O1446" s="157"/>
      <c r="P1446" s="130"/>
      <c r="Q1446" s="130"/>
      <c r="R1446" s="130"/>
      <c r="S1446" s="130"/>
      <c r="T1446" s="130"/>
      <c r="U1446" s="130"/>
      <c r="V1446" s="130"/>
      <c r="W1446" s="130"/>
      <c r="X1446" s="137"/>
      <c r="Y1446" s="130"/>
      <c r="Z1446" s="130"/>
      <c r="AA1446" s="130"/>
      <c r="AB1446" s="130"/>
      <c r="AC1446" s="130" t="str">
        <f>IF(基本情報登録!$D$10="","",IF(基本情報登録!$D$10='登録データ（男）'!F1446,1,0))</f>
        <v/>
      </c>
      <c r="AD1446" s="130"/>
    </row>
    <row r="1447" spans="1:30">
      <c r="A1447" s="158"/>
      <c r="B1447" s="158"/>
      <c r="C1447" s="158"/>
      <c r="D1447" s="158"/>
      <c r="E1447" s="158"/>
      <c r="F1447" s="158"/>
      <c r="G1447" s="158"/>
      <c r="H1447" s="161"/>
      <c r="I1447" s="158"/>
      <c r="J1447" s="158"/>
      <c r="K1447" s="158"/>
      <c r="L1447" s="158"/>
      <c r="M1447" s="130"/>
      <c r="N1447" s="130"/>
      <c r="O1447" s="157"/>
      <c r="P1447" s="130"/>
      <c r="Q1447" s="130"/>
      <c r="R1447" s="130"/>
      <c r="S1447" s="130"/>
      <c r="T1447" s="130"/>
      <c r="U1447" s="130"/>
      <c r="V1447" s="130"/>
      <c r="W1447" s="130"/>
      <c r="X1447" s="137"/>
      <c r="Y1447" s="130"/>
      <c r="Z1447" s="130"/>
      <c r="AA1447" s="130"/>
      <c r="AB1447" s="130"/>
      <c r="AC1447" s="130" t="str">
        <f>IF(基本情報登録!$D$10="","",IF(基本情報登録!$D$10='登録データ（男）'!F1447,1,0))</f>
        <v/>
      </c>
      <c r="AD1447" s="130"/>
    </row>
    <row r="1448" spans="1:30">
      <c r="A1448" s="158"/>
      <c r="B1448" s="158"/>
      <c r="C1448" s="158"/>
      <c r="D1448" s="158"/>
      <c r="E1448" s="158"/>
      <c r="F1448" s="158"/>
      <c r="G1448" s="158"/>
      <c r="H1448" s="161"/>
      <c r="I1448" s="158"/>
      <c r="J1448" s="158"/>
      <c r="K1448" s="158"/>
      <c r="L1448" s="158"/>
      <c r="M1448" s="130"/>
      <c r="N1448" s="130"/>
      <c r="O1448" s="157"/>
      <c r="P1448" s="130"/>
      <c r="Q1448" s="130"/>
      <c r="R1448" s="130"/>
      <c r="S1448" s="130"/>
      <c r="T1448" s="130"/>
      <c r="U1448" s="130"/>
      <c r="V1448" s="130"/>
      <c r="W1448" s="130"/>
      <c r="X1448" s="137"/>
      <c r="Y1448" s="130"/>
      <c r="Z1448" s="130"/>
      <c r="AA1448" s="130"/>
      <c r="AB1448" s="130"/>
      <c r="AC1448" s="130" t="str">
        <f>IF(基本情報登録!$D$10="","",IF(基本情報登録!$D$10='登録データ（男）'!F1448,1,0))</f>
        <v/>
      </c>
      <c r="AD1448" s="130"/>
    </row>
    <row r="1449" spans="1:30">
      <c r="A1449" s="158"/>
      <c r="B1449" s="158"/>
      <c r="C1449" s="158"/>
      <c r="D1449" s="158"/>
      <c r="E1449" s="158"/>
      <c r="F1449" s="158"/>
      <c r="G1449" s="158"/>
      <c r="H1449" s="161"/>
      <c r="I1449" s="158"/>
      <c r="J1449" s="158"/>
      <c r="K1449" s="158"/>
      <c r="L1449" s="158"/>
      <c r="M1449" s="130"/>
      <c r="N1449" s="130"/>
      <c r="O1449" s="157"/>
      <c r="P1449" s="130"/>
      <c r="Q1449" s="130"/>
      <c r="R1449" s="130"/>
      <c r="S1449" s="130"/>
      <c r="T1449" s="130"/>
      <c r="U1449" s="130"/>
      <c r="V1449" s="130"/>
      <c r="W1449" s="130"/>
      <c r="X1449" s="137"/>
      <c r="Y1449" s="130"/>
      <c r="Z1449" s="130"/>
      <c r="AA1449" s="130"/>
      <c r="AB1449" s="130"/>
      <c r="AC1449" s="130" t="str">
        <f>IF(基本情報登録!$D$10="","",IF(基本情報登録!$D$10='登録データ（男）'!F1449,1,0))</f>
        <v/>
      </c>
      <c r="AD1449" s="130"/>
    </row>
    <row r="1450" spans="1:30">
      <c r="A1450" s="158"/>
      <c r="B1450" s="158"/>
      <c r="C1450" s="158"/>
      <c r="D1450" s="158"/>
      <c r="E1450" s="158"/>
      <c r="F1450" s="158"/>
      <c r="G1450" s="158"/>
      <c r="H1450" s="161"/>
      <c r="I1450" s="158"/>
      <c r="J1450" s="158"/>
      <c r="K1450" s="158"/>
      <c r="L1450" s="158"/>
      <c r="M1450" s="130"/>
      <c r="N1450" s="130"/>
      <c r="O1450" s="157"/>
      <c r="P1450" s="130"/>
      <c r="Q1450" s="130"/>
      <c r="R1450" s="130"/>
      <c r="S1450" s="130"/>
      <c r="T1450" s="130"/>
      <c r="U1450" s="130"/>
      <c r="V1450" s="130"/>
      <c r="W1450" s="130"/>
      <c r="X1450" s="137"/>
      <c r="Y1450" s="130"/>
      <c r="Z1450" s="130"/>
      <c r="AA1450" s="130"/>
      <c r="AB1450" s="130"/>
      <c r="AC1450" s="130" t="str">
        <f>IF(基本情報登録!$D$10="","",IF(基本情報登録!$D$10='登録データ（男）'!F1450,1,0))</f>
        <v/>
      </c>
      <c r="AD1450" s="130"/>
    </row>
    <row r="1451" spans="1:30">
      <c r="A1451" s="158"/>
      <c r="B1451" s="158"/>
      <c r="C1451" s="158"/>
      <c r="D1451" s="158"/>
      <c r="E1451" s="158"/>
      <c r="F1451" s="158"/>
      <c r="G1451" s="158"/>
      <c r="H1451" s="161"/>
      <c r="I1451" s="158"/>
      <c r="J1451" s="158"/>
      <c r="K1451" s="158"/>
      <c r="L1451" s="158"/>
      <c r="M1451" s="130"/>
      <c r="N1451" s="130"/>
      <c r="O1451" s="157"/>
      <c r="P1451" s="130"/>
      <c r="Q1451" s="130"/>
      <c r="R1451" s="130"/>
      <c r="S1451" s="130"/>
      <c r="T1451" s="130"/>
      <c r="U1451" s="130"/>
      <c r="V1451" s="130"/>
      <c r="W1451" s="130"/>
      <c r="X1451" s="137"/>
      <c r="Y1451" s="130"/>
      <c r="Z1451" s="130"/>
      <c r="AA1451" s="130"/>
      <c r="AB1451" s="130"/>
      <c r="AC1451" s="130" t="str">
        <f>IF(基本情報登録!$D$10="","",IF(基本情報登録!$D$10='登録データ（男）'!F1451,1,0))</f>
        <v/>
      </c>
      <c r="AD1451" s="130"/>
    </row>
    <row r="1452" spans="1:30">
      <c r="A1452" s="158"/>
      <c r="B1452" s="158"/>
      <c r="C1452" s="158"/>
      <c r="D1452" s="158"/>
      <c r="E1452" s="158"/>
      <c r="F1452" s="158"/>
      <c r="G1452" s="158"/>
      <c r="H1452" s="161"/>
      <c r="I1452" s="158"/>
      <c r="J1452" s="158"/>
      <c r="K1452" s="158"/>
      <c r="L1452" s="158"/>
      <c r="M1452" s="130"/>
      <c r="N1452" s="130"/>
      <c r="O1452" s="157"/>
      <c r="P1452" s="130"/>
      <c r="Q1452" s="130"/>
      <c r="R1452" s="130"/>
      <c r="S1452" s="130"/>
      <c r="T1452" s="130"/>
      <c r="U1452" s="130"/>
      <c r="V1452" s="130"/>
      <c r="W1452" s="130"/>
      <c r="X1452" s="137"/>
      <c r="Y1452" s="130"/>
      <c r="Z1452" s="130"/>
      <c r="AA1452" s="130"/>
      <c r="AB1452" s="130"/>
      <c r="AC1452" s="130" t="str">
        <f>IF(基本情報登録!$D$10="","",IF(基本情報登録!$D$10='登録データ（男）'!F1452,1,0))</f>
        <v/>
      </c>
      <c r="AD1452" s="130"/>
    </row>
    <row r="1453" spans="1:30">
      <c r="A1453" s="158"/>
      <c r="B1453" s="158"/>
      <c r="C1453" s="158"/>
      <c r="D1453" s="158"/>
      <c r="E1453" s="158"/>
      <c r="F1453" s="158"/>
      <c r="G1453" s="158"/>
      <c r="H1453" s="161"/>
      <c r="I1453" s="158"/>
      <c r="J1453" s="158"/>
      <c r="K1453" s="158"/>
      <c r="L1453" s="158"/>
      <c r="M1453" s="130"/>
      <c r="N1453" s="130"/>
      <c r="O1453" s="157"/>
      <c r="P1453" s="130"/>
      <c r="Q1453" s="130"/>
      <c r="R1453" s="130"/>
      <c r="S1453" s="130"/>
      <c r="T1453" s="130"/>
      <c r="U1453" s="130"/>
      <c r="V1453" s="130"/>
      <c r="W1453" s="130"/>
      <c r="X1453" s="137"/>
      <c r="Y1453" s="130"/>
      <c r="Z1453" s="130"/>
      <c r="AA1453" s="130"/>
      <c r="AB1453" s="130"/>
      <c r="AC1453" s="130" t="str">
        <f>IF(基本情報登録!$D$10="","",IF(基本情報登録!$D$10='登録データ（男）'!F1453,1,0))</f>
        <v/>
      </c>
      <c r="AD1453" s="130"/>
    </row>
    <row r="1454" spans="1:30">
      <c r="A1454" s="158"/>
      <c r="B1454" s="158"/>
      <c r="C1454" s="158"/>
      <c r="D1454" s="158"/>
      <c r="E1454" s="158"/>
      <c r="F1454" s="158"/>
      <c r="G1454" s="158"/>
      <c r="H1454" s="161"/>
      <c r="I1454" s="158"/>
      <c r="J1454" s="158"/>
      <c r="K1454" s="158"/>
      <c r="L1454" s="158"/>
      <c r="M1454" s="130"/>
      <c r="N1454" s="130"/>
      <c r="O1454" s="157"/>
      <c r="P1454" s="130"/>
      <c r="Q1454" s="130"/>
      <c r="R1454" s="130"/>
      <c r="S1454" s="130"/>
      <c r="T1454" s="130"/>
      <c r="U1454" s="130"/>
      <c r="V1454" s="130"/>
      <c r="W1454" s="130"/>
      <c r="X1454" s="137"/>
      <c r="Y1454" s="130"/>
      <c r="Z1454" s="130"/>
      <c r="AA1454" s="130"/>
      <c r="AB1454" s="130"/>
      <c r="AC1454" s="130" t="str">
        <f>IF(基本情報登録!$D$10="","",IF(基本情報登録!$D$10='登録データ（男）'!F1454,1,0))</f>
        <v/>
      </c>
      <c r="AD1454" s="130"/>
    </row>
    <row r="1455" spans="1:30">
      <c r="A1455" s="158"/>
      <c r="B1455" s="158"/>
      <c r="C1455" s="158"/>
      <c r="D1455" s="158"/>
      <c r="E1455" s="158"/>
      <c r="F1455" s="158"/>
      <c r="G1455" s="158"/>
      <c r="H1455" s="161"/>
      <c r="I1455" s="158"/>
      <c r="J1455" s="158"/>
      <c r="K1455" s="158"/>
      <c r="L1455" s="158"/>
      <c r="M1455" s="130"/>
      <c r="N1455" s="130"/>
      <c r="O1455" s="157"/>
      <c r="P1455" s="130"/>
      <c r="Q1455" s="130"/>
      <c r="R1455" s="130"/>
      <c r="S1455" s="130"/>
      <c r="T1455" s="130"/>
      <c r="U1455" s="130"/>
      <c r="V1455" s="130"/>
      <c r="W1455" s="130"/>
      <c r="X1455" s="137"/>
      <c r="Y1455" s="130"/>
      <c r="Z1455" s="130"/>
      <c r="AA1455" s="130"/>
      <c r="AB1455" s="130"/>
      <c r="AC1455" s="130" t="str">
        <f>IF(基本情報登録!$D$10="","",IF(基本情報登録!$D$10='登録データ（男）'!F1455,1,0))</f>
        <v/>
      </c>
      <c r="AD1455" s="130"/>
    </row>
    <row r="1456" spans="1:30">
      <c r="A1456" s="158"/>
      <c r="B1456" s="158"/>
      <c r="C1456" s="158"/>
      <c r="D1456" s="158"/>
      <c r="E1456" s="158"/>
      <c r="F1456" s="158"/>
      <c r="G1456" s="158"/>
      <c r="H1456" s="161"/>
      <c r="I1456" s="158"/>
      <c r="J1456" s="158"/>
      <c r="K1456" s="158"/>
      <c r="L1456" s="158"/>
      <c r="M1456" s="130"/>
      <c r="N1456" s="130"/>
      <c r="O1456" s="157"/>
      <c r="P1456" s="130"/>
      <c r="Q1456" s="130"/>
      <c r="R1456" s="130"/>
      <c r="S1456" s="130"/>
      <c r="T1456" s="130"/>
      <c r="U1456" s="130"/>
      <c r="V1456" s="130"/>
      <c r="W1456" s="130"/>
      <c r="X1456" s="137"/>
      <c r="Y1456" s="130"/>
      <c r="Z1456" s="130"/>
      <c r="AA1456" s="130"/>
      <c r="AB1456" s="130"/>
      <c r="AC1456" s="130" t="str">
        <f>IF(基本情報登録!$D$10="","",IF(基本情報登録!$D$10='登録データ（男）'!F1456,1,0))</f>
        <v/>
      </c>
      <c r="AD1456" s="130"/>
    </row>
    <row r="1457" spans="1:30">
      <c r="A1457" s="158"/>
      <c r="B1457" s="158"/>
      <c r="C1457" s="158"/>
      <c r="D1457" s="158"/>
      <c r="E1457" s="158"/>
      <c r="F1457" s="158"/>
      <c r="G1457" s="158"/>
      <c r="H1457" s="161"/>
      <c r="I1457" s="158"/>
      <c r="J1457" s="158"/>
      <c r="K1457" s="158"/>
      <c r="L1457" s="158"/>
      <c r="M1457" s="130"/>
      <c r="N1457" s="130"/>
      <c r="O1457" s="157"/>
      <c r="P1457" s="130"/>
      <c r="Q1457" s="130"/>
      <c r="R1457" s="130"/>
      <c r="S1457" s="130"/>
      <c r="T1457" s="130"/>
      <c r="U1457" s="130"/>
      <c r="V1457" s="130"/>
      <c r="W1457" s="130"/>
      <c r="X1457" s="137"/>
      <c r="Y1457" s="130"/>
      <c r="Z1457" s="130"/>
      <c r="AA1457" s="130"/>
      <c r="AB1457" s="130"/>
      <c r="AC1457" s="130" t="str">
        <f>IF(基本情報登録!$D$10="","",IF(基本情報登録!$D$10='登録データ（男）'!F1457,1,0))</f>
        <v/>
      </c>
      <c r="AD1457" s="130"/>
    </row>
    <row r="1458" spans="1:30">
      <c r="A1458" s="158"/>
      <c r="B1458" s="158"/>
      <c r="C1458" s="158"/>
      <c r="D1458" s="158"/>
      <c r="E1458" s="158"/>
      <c r="F1458" s="158"/>
      <c r="G1458" s="158"/>
      <c r="H1458" s="161"/>
      <c r="I1458" s="158"/>
      <c r="J1458" s="158"/>
      <c r="K1458" s="158"/>
      <c r="L1458" s="158"/>
      <c r="M1458" s="130"/>
      <c r="N1458" s="130"/>
      <c r="O1458" s="157"/>
      <c r="P1458" s="130"/>
      <c r="Q1458" s="130"/>
      <c r="R1458" s="130"/>
      <c r="S1458" s="130"/>
      <c r="T1458" s="130"/>
      <c r="U1458" s="130"/>
      <c r="V1458" s="130"/>
      <c r="W1458" s="130"/>
      <c r="X1458" s="137"/>
      <c r="Y1458" s="130"/>
      <c r="Z1458" s="130"/>
      <c r="AA1458" s="130"/>
      <c r="AB1458" s="130"/>
      <c r="AC1458" s="130" t="str">
        <f>IF(基本情報登録!$D$10="","",IF(基本情報登録!$D$10='登録データ（男）'!F1458,1,0))</f>
        <v/>
      </c>
      <c r="AD1458" s="130"/>
    </row>
    <row r="1459" spans="1:30">
      <c r="A1459" s="158"/>
      <c r="B1459" s="158"/>
      <c r="C1459" s="158"/>
      <c r="D1459" s="158"/>
      <c r="E1459" s="158"/>
      <c r="F1459" s="158"/>
      <c r="G1459" s="158"/>
      <c r="H1459" s="161"/>
      <c r="I1459" s="158"/>
      <c r="J1459" s="158"/>
      <c r="K1459" s="158"/>
      <c r="L1459" s="158"/>
      <c r="M1459" s="130"/>
      <c r="N1459" s="130"/>
      <c r="O1459" s="157"/>
      <c r="P1459" s="130"/>
      <c r="Q1459" s="130"/>
      <c r="R1459" s="130"/>
      <c r="S1459" s="130"/>
      <c r="T1459" s="130"/>
      <c r="U1459" s="130"/>
      <c r="V1459" s="130"/>
      <c r="W1459" s="130"/>
      <c r="X1459" s="137"/>
      <c r="Y1459" s="130"/>
      <c r="Z1459" s="130"/>
      <c r="AA1459" s="130"/>
      <c r="AB1459" s="130"/>
      <c r="AC1459" s="130" t="str">
        <f>IF(基本情報登録!$D$10="","",IF(基本情報登録!$D$10='登録データ（男）'!F1459,1,0))</f>
        <v/>
      </c>
      <c r="AD1459" s="130"/>
    </row>
    <row r="1460" spans="1:30">
      <c r="A1460" s="158"/>
      <c r="B1460" s="158"/>
      <c r="C1460" s="158"/>
      <c r="D1460" s="158"/>
      <c r="E1460" s="158"/>
      <c r="F1460" s="158"/>
      <c r="G1460" s="158"/>
      <c r="H1460" s="161"/>
      <c r="I1460" s="158"/>
      <c r="J1460" s="158"/>
      <c r="K1460" s="158"/>
      <c r="L1460" s="158"/>
      <c r="M1460" s="130"/>
      <c r="N1460" s="130"/>
      <c r="O1460" s="157"/>
      <c r="P1460" s="130"/>
      <c r="Q1460" s="130"/>
      <c r="R1460" s="130"/>
      <c r="S1460" s="130"/>
      <c r="T1460" s="130"/>
      <c r="U1460" s="130"/>
      <c r="V1460" s="130"/>
      <c r="W1460" s="130"/>
      <c r="X1460" s="137"/>
      <c r="Y1460" s="130"/>
      <c r="Z1460" s="130"/>
      <c r="AA1460" s="130"/>
      <c r="AB1460" s="130"/>
      <c r="AC1460" s="130" t="str">
        <f>IF(基本情報登録!$D$10="","",IF(基本情報登録!$D$10='登録データ（男）'!F1460,1,0))</f>
        <v/>
      </c>
      <c r="AD1460" s="130"/>
    </row>
    <row r="1461" spans="1:30">
      <c r="A1461" s="158"/>
      <c r="B1461" s="158"/>
      <c r="C1461" s="158"/>
      <c r="D1461" s="158"/>
      <c r="E1461" s="158"/>
      <c r="F1461" s="158"/>
      <c r="G1461" s="158"/>
      <c r="H1461" s="161"/>
      <c r="I1461" s="158"/>
      <c r="J1461" s="158"/>
      <c r="K1461" s="158"/>
      <c r="L1461" s="158"/>
      <c r="M1461" s="130"/>
      <c r="N1461" s="130"/>
      <c r="O1461" s="157"/>
      <c r="P1461" s="130"/>
      <c r="Q1461" s="130"/>
      <c r="R1461" s="130"/>
      <c r="S1461" s="130"/>
      <c r="T1461" s="130"/>
      <c r="U1461" s="130"/>
      <c r="V1461" s="130"/>
      <c r="W1461" s="130"/>
      <c r="X1461" s="137"/>
      <c r="Y1461" s="130"/>
      <c r="Z1461" s="130"/>
      <c r="AA1461" s="130"/>
      <c r="AB1461" s="130"/>
      <c r="AC1461" s="130" t="str">
        <f>IF(基本情報登録!$D$10="","",IF(基本情報登録!$D$10='登録データ（男）'!F1461,1,0))</f>
        <v/>
      </c>
      <c r="AD1461" s="130"/>
    </row>
    <row r="1462" spans="1:30">
      <c r="A1462" s="158"/>
      <c r="B1462" s="158"/>
      <c r="C1462" s="158"/>
      <c r="D1462" s="158"/>
      <c r="E1462" s="158"/>
      <c r="F1462" s="158"/>
      <c r="G1462" s="158"/>
      <c r="H1462" s="161"/>
      <c r="I1462" s="158"/>
      <c r="J1462" s="158"/>
      <c r="K1462" s="158"/>
      <c r="L1462" s="158"/>
      <c r="M1462" s="130"/>
      <c r="N1462" s="130"/>
      <c r="O1462" s="157"/>
      <c r="P1462" s="130"/>
      <c r="Q1462" s="130"/>
      <c r="R1462" s="130"/>
      <c r="S1462" s="130"/>
      <c r="T1462" s="130"/>
      <c r="U1462" s="130"/>
      <c r="V1462" s="130"/>
      <c r="W1462" s="130"/>
      <c r="X1462" s="137"/>
      <c r="Y1462" s="130"/>
      <c r="Z1462" s="130"/>
      <c r="AA1462" s="130"/>
      <c r="AB1462" s="130"/>
      <c r="AC1462" s="130" t="str">
        <f>IF(基本情報登録!$D$10="","",IF(基本情報登録!$D$10='登録データ（男）'!F1462,1,0))</f>
        <v/>
      </c>
      <c r="AD1462" s="130"/>
    </row>
    <row r="1463" spans="1:30">
      <c r="A1463" s="158"/>
      <c r="B1463" s="158"/>
      <c r="C1463" s="158"/>
      <c r="D1463" s="158"/>
      <c r="E1463" s="158"/>
      <c r="F1463" s="158"/>
      <c r="G1463" s="158"/>
      <c r="H1463" s="161"/>
      <c r="I1463" s="158"/>
      <c r="J1463" s="158"/>
      <c r="K1463" s="158"/>
      <c r="L1463" s="158"/>
      <c r="M1463" s="130"/>
      <c r="N1463" s="130"/>
      <c r="O1463" s="157"/>
      <c r="P1463" s="130"/>
      <c r="Q1463" s="130"/>
      <c r="R1463" s="130"/>
      <c r="S1463" s="130"/>
      <c r="T1463" s="130"/>
      <c r="U1463" s="130"/>
      <c r="V1463" s="130"/>
      <c r="W1463" s="130"/>
      <c r="X1463" s="137"/>
      <c r="Y1463" s="130"/>
      <c r="Z1463" s="130"/>
      <c r="AA1463" s="130"/>
      <c r="AB1463" s="130"/>
      <c r="AC1463" s="130" t="str">
        <f>IF(基本情報登録!$D$10="","",IF(基本情報登録!$D$10='登録データ（男）'!F1463,1,0))</f>
        <v/>
      </c>
      <c r="AD1463" s="130"/>
    </row>
    <row r="1464" spans="1:30">
      <c r="A1464" s="158"/>
      <c r="B1464" s="158"/>
      <c r="C1464" s="158"/>
      <c r="D1464" s="158"/>
      <c r="E1464" s="158"/>
      <c r="F1464" s="158"/>
      <c r="G1464" s="158"/>
      <c r="H1464" s="161"/>
      <c r="I1464" s="158"/>
      <c r="J1464" s="158"/>
      <c r="K1464" s="158"/>
      <c r="L1464" s="158"/>
      <c r="M1464" s="130"/>
      <c r="N1464" s="130"/>
      <c r="O1464" s="157"/>
      <c r="P1464" s="130"/>
      <c r="Q1464" s="130"/>
      <c r="R1464" s="130"/>
      <c r="S1464" s="130"/>
      <c r="T1464" s="130"/>
      <c r="U1464" s="130"/>
      <c r="V1464" s="130"/>
      <c r="W1464" s="130"/>
      <c r="X1464" s="137"/>
      <c r="Y1464" s="130"/>
      <c r="Z1464" s="130"/>
      <c r="AA1464" s="130"/>
      <c r="AB1464" s="130"/>
      <c r="AC1464" s="130" t="str">
        <f>IF(基本情報登録!$D$10="","",IF(基本情報登録!$D$10='登録データ（男）'!F1464,1,0))</f>
        <v/>
      </c>
      <c r="AD1464" s="130"/>
    </row>
    <row r="1465" spans="1:30">
      <c r="A1465" s="158"/>
      <c r="B1465" s="158"/>
      <c r="C1465" s="158"/>
      <c r="D1465" s="158"/>
      <c r="E1465" s="158"/>
      <c r="F1465" s="158"/>
      <c r="G1465" s="158"/>
      <c r="H1465" s="161"/>
      <c r="I1465" s="158"/>
      <c r="J1465" s="158"/>
      <c r="K1465" s="158"/>
      <c r="L1465" s="158"/>
      <c r="M1465" s="130"/>
      <c r="N1465" s="130"/>
      <c r="O1465" s="157"/>
      <c r="P1465" s="130"/>
      <c r="Q1465" s="130"/>
      <c r="R1465" s="130"/>
      <c r="S1465" s="130"/>
      <c r="T1465" s="130"/>
      <c r="U1465" s="130"/>
      <c r="V1465" s="130"/>
      <c r="W1465" s="130"/>
      <c r="X1465" s="137"/>
      <c r="Y1465" s="130"/>
      <c r="Z1465" s="130"/>
      <c r="AA1465" s="130"/>
      <c r="AB1465" s="130"/>
      <c r="AC1465" s="130" t="str">
        <f>IF(基本情報登録!$D$10="","",IF(基本情報登録!$D$10='登録データ（男）'!F1465,1,0))</f>
        <v/>
      </c>
      <c r="AD1465" s="130"/>
    </row>
    <row r="1466" spans="1:30">
      <c r="A1466" s="158"/>
      <c r="B1466" s="158"/>
      <c r="C1466" s="158"/>
      <c r="D1466" s="158"/>
      <c r="E1466" s="158"/>
      <c r="F1466" s="158"/>
      <c r="G1466" s="158"/>
      <c r="H1466" s="161"/>
      <c r="I1466" s="158"/>
      <c r="J1466" s="158"/>
      <c r="K1466" s="158"/>
      <c r="L1466" s="158"/>
      <c r="M1466" s="130"/>
      <c r="N1466" s="130"/>
      <c r="O1466" s="157"/>
      <c r="P1466" s="130"/>
      <c r="Q1466" s="130"/>
      <c r="R1466" s="130"/>
      <c r="S1466" s="130"/>
      <c r="T1466" s="130"/>
      <c r="U1466" s="130"/>
      <c r="V1466" s="130"/>
      <c r="W1466" s="130"/>
      <c r="X1466" s="137"/>
      <c r="Y1466" s="130"/>
      <c r="Z1466" s="130"/>
      <c r="AA1466" s="130"/>
      <c r="AB1466" s="130"/>
      <c r="AC1466" s="130" t="str">
        <f>IF(基本情報登録!$D$10="","",IF(基本情報登録!$D$10='登録データ（男）'!F1466,1,0))</f>
        <v/>
      </c>
      <c r="AD1466" s="130"/>
    </row>
    <row r="1467" spans="1:30">
      <c r="A1467" s="158"/>
      <c r="B1467" s="158"/>
      <c r="C1467" s="158"/>
      <c r="D1467" s="158"/>
      <c r="E1467" s="158"/>
      <c r="F1467" s="158"/>
      <c r="G1467" s="158"/>
      <c r="H1467" s="161"/>
      <c r="I1467" s="158"/>
      <c r="J1467" s="158"/>
      <c r="K1467" s="158"/>
      <c r="L1467" s="158"/>
      <c r="M1467" s="130"/>
      <c r="N1467" s="130"/>
      <c r="O1467" s="157"/>
      <c r="P1467" s="130"/>
      <c r="Q1467" s="130"/>
      <c r="R1467" s="130"/>
      <c r="S1467" s="130"/>
      <c r="T1467" s="130"/>
      <c r="U1467" s="130"/>
      <c r="V1467" s="130"/>
      <c r="W1467" s="130"/>
      <c r="X1467" s="137"/>
      <c r="Y1467" s="130"/>
      <c r="Z1467" s="130"/>
      <c r="AA1467" s="130"/>
      <c r="AB1467" s="130"/>
      <c r="AC1467" s="130" t="str">
        <f>IF(基本情報登録!$D$10="","",IF(基本情報登録!$D$10='登録データ（男）'!F1467,1,0))</f>
        <v/>
      </c>
      <c r="AD1467" s="130"/>
    </row>
    <row r="1468" spans="1:30">
      <c r="A1468" s="158"/>
      <c r="B1468" s="158"/>
      <c r="C1468" s="158"/>
      <c r="D1468" s="158"/>
      <c r="E1468" s="158"/>
      <c r="F1468" s="158"/>
      <c r="G1468" s="158"/>
      <c r="H1468" s="161"/>
      <c r="I1468" s="158"/>
      <c r="J1468" s="158"/>
      <c r="K1468" s="158"/>
      <c r="L1468" s="158"/>
      <c r="M1468" s="130"/>
      <c r="N1468" s="130"/>
      <c r="O1468" s="157"/>
      <c r="P1468" s="130"/>
      <c r="Q1468" s="130"/>
      <c r="R1468" s="130"/>
      <c r="S1468" s="130"/>
      <c r="T1468" s="130"/>
      <c r="U1468" s="130"/>
      <c r="V1468" s="130"/>
      <c r="W1468" s="130"/>
      <c r="X1468" s="137"/>
      <c r="Y1468" s="130"/>
      <c r="Z1468" s="130"/>
      <c r="AA1468" s="130"/>
      <c r="AB1468" s="130"/>
      <c r="AC1468" s="130" t="str">
        <f>IF(基本情報登録!$D$10="","",IF(基本情報登録!$D$10='登録データ（男）'!F1468,1,0))</f>
        <v/>
      </c>
      <c r="AD1468" s="130"/>
    </row>
    <row r="1469" spans="1:30">
      <c r="A1469" s="158"/>
      <c r="B1469" s="158"/>
      <c r="C1469" s="158"/>
      <c r="D1469" s="158"/>
      <c r="E1469" s="158"/>
      <c r="F1469" s="158"/>
      <c r="G1469" s="158"/>
      <c r="H1469" s="161"/>
      <c r="I1469" s="158"/>
      <c r="J1469" s="158"/>
      <c r="K1469" s="158"/>
      <c r="L1469" s="158"/>
      <c r="M1469" s="130"/>
      <c r="N1469" s="130"/>
      <c r="O1469" s="157"/>
      <c r="P1469" s="130"/>
      <c r="Q1469" s="130"/>
      <c r="R1469" s="130"/>
      <c r="S1469" s="130"/>
      <c r="T1469" s="130"/>
      <c r="U1469" s="130"/>
      <c r="V1469" s="130"/>
      <c r="W1469" s="130"/>
      <c r="X1469" s="137"/>
      <c r="Y1469" s="130"/>
      <c r="Z1469" s="130"/>
      <c r="AA1469" s="130"/>
      <c r="AB1469" s="130"/>
      <c r="AC1469" s="130" t="str">
        <f>IF(基本情報登録!$D$10="","",IF(基本情報登録!$D$10='登録データ（男）'!F1469,1,0))</f>
        <v/>
      </c>
      <c r="AD1469" s="130"/>
    </row>
    <row r="1470" spans="1:30">
      <c r="A1470" s="158"/>
      <c r="B1470" s="158"/>
      <c r="C1470" s="158"/>
      <c r="D1470" s="158"/>
      <c r="E1470" s="158"/>
      <c r="F1470" s="158"/>
      <c r="G1470" s="158"/>
      <c r="H1470" s="161"/>
      <c r="I1470" s="158"/>
      <c r="J1470" s="158"/>
      <c r="K1470" s="158"/>
      <c r="L1470" s="158"/>
      <c r="M1470" s="130"/>
      <c r="N1470" s="130"/>
      <c r="O1470" s="157"/>
      <c r="P1470" s="130"/>
      <c r="Q1470" s="130"/>
      <c r="R1470" s="130"/>
      <c r="S1470" s="130"/>
      <c r="T1470" s="130"/>
      <c r="U1470" s="130"/>
      <c r="V1470" s="130"/>
      <c r="W1470" s="130"/>
      <c r="X1470" s="137"/>
      <c r="Y1470" s="130"/>
      <c r="Z1470" s="130"/>
      <c r="AA1470" s="130"/>
      <c r="AB1470" s="130"/>
      <c r="AC1470" s="130" t="str">
        <f>IF(基本情報登録!$D$10="","",IF(基本情報登録!$D$10='登録データ（男）'!F1470,1,0))</f>
        <v/>
      </c>
      <c r="AD1470" s="130"/>
    </row>
    <row r="1471" spans="1:30">
      <c r="A1471" s="158"/>
      <c r="B1471" s="158"/>
      <c r="C1471" s="158"/>
      <c r="D1471" s="158"/>
      <c r="E1471" s="158"/>
      <c r="F1471" s="158"/>
      <c r="G1471" s="158"/>
      <c r="H1471" s="161"/>
      <c r="I1471" s="158"/>
      <c r="J1471" s="158"/>
      <c r="K1471" s="158"/>
      <c r="L1471" s="158"/>
      <c r="M1471" s="130"/>
      <c r="N1471" s="130"/>
      <c r="O1471" s="157"/>
      <c r="P1471" s="130"/>
      <c r="Q1471" s="130"/>
      <c r="R1471" s="130"/>
      <c r="S1471" s="130"/>
      <c r="T1471" s="130"/>
      <c r="U1471" s="130"/>
      <c r="V1471" s="130"/>
      <c r="W1471" s="130"/>
      <c r="X1471" s="137"/>
      <c r="Y1471" s="130"/>
      <c r="Z1471" s="130"/>
      <c r="AA1471" s="130"/>
      <c r="AB1471" s="130"/>
      <c r="AC1471" s="130" t="str">
        <f>IF(基本情報登録!$D$10="","",IF(基本情報登録!$D$10='登録データ（男）'!F1471,1,0))</f>
        <v/>
      </c>
      <c r="AD1471" s="130"/>
    </row>
    <row r="1472" spans="1:30">
      <c r="A1472" s="158"/>
      <c r="B1472" s="158"/>
      <c r="C1472" s="158"/>
      <c r="D1472" s="158"/>
      <c r="E1472" s="158"/>
      <c r="F1472" s="158"/>
      <c r="G1472" s="158"/>
      <c r="H1472" s="161"/>
      <c r="I1472" s="158"/>
      <c r="J1472" s="158"/>
      <c r="K1472" s="158"/>
      <c r="L1472" s="158"/>
      <c r="M1472" s="130"/>
      <c r="N1472" s="130"/>
      <c r="O1472" s="157"/>
      <c r="P1472" s="130"/>
      <c r="Q1472" s="130"/>
      <c r="R1472" s="130"/>
      <c r="S1472" s="130"/>
      <c r="T1472" s="130"/>
      <c r="U1472" s="130"/>
      <c r="V1472" s="130"/>
      <c r="W1472" s="130"/>
      <c r="X1472" s="137"/>
      <c r="Y1472" s="130"/>
      <c r="Z1472" s="130"/>
      <c r="AA1472" s="130"/>
      <c r="AB1472" s="130"/>
      <c r="AC1472" s="130" t="str">
        <f>IF(基本情報登録!$D$10="","",IF(基本情報登録!$D$10='登録データ（男）'!F1472,1,0))</f>
        <v/>
      </c>
      <c r="AD1472" s="130"/>
    </row>
    <row r="1473" spans="1:30">
      <c r="A1473" s="158"/>
      <c r="B1473" s="158"/>
      <c r="C1473" s="158"/>
      <c r="D1473" s="158"/>
      <c r="E1473" s="158"/>
      <c r="F1473" s="158"/>
      <c r="G1473" s="158"/>
      <c r="H1473" s="161"/>
      <c r="I1473" s="158"/>
      <c r="J1473" s="158"/>
      <c r="K1473" s="158"/>
      <c r="L1473" s="158"/>
      <c r="M1473" s="130"/>
      <c r="N1473" s="130"/>
      <c r="O1473" s="157"/>
      <c r="P1473" s="130"/>
      <c r="Q1473" s="130"/>
      <c r="R1473" s="130"/>
      <c r="S1473" s="130"/>
      <c r="T1473" s="130"/>
      <c r="U1473" s="130"/>
      <c r="V1473" s="130"/>
      <c r="W1473" s="130"/>
      <c r="X1473" s="137"/>
      <c r="Y1473" s="130"/>
      <c r="Z1473" s="130"/>
      <c r="AA1473" s="130"/>
      <c r="AB1473" s="130"/>
      <c r="AC1473" s="130" t="str">
        <f>IF(基本情報登録!$D$10="","",IF(基本情報登録!$D$10='登録データ（男）'!F1473,1,0))</f>
        <v/>
      </c>
      <c r="AD1473" s="130"/>
    </row>
    <row r="1474" spans="1:30">
      <c r="A1474" s="158"/>
      <c r="B1474" s="158"/>
      <c r="C1474" s="158"/>
      <c r="D1474" s="158"/>
      <c r="E1474" s="158"/>
      <c r="F1474" s="158"/>
      <c r="G1474" s="158"/>
      <c r="H1474" s="161"/>
      <c r="I1474" s="158"/>
      <c r="J1474" s="158"/>
      <c r="K1474" s="158"/>
      <c r="L1474" s="158"/>
      <c r="M1474" s="130"/>
      <c r="N1474" s="130"/>
      <c r="O1474" s="157"/>
      <c r="P1474" s="130"/>
      <c r="Q1474" s="130"/>
      <c r="R1474" s="130"/>
      <c r="S1474" s="130"/>
      <c r="T1474" s="130"/>
      <c r="U1474" s="130"/>
      <c r="V1474" s="130"/>
      <c r="W1474" s="130"/>
      <c r="X1474" s="137"/>
      <c r="Y1474" s="130"/>
      <c r="Z1474" s="130"/>
      <c r="AA1474" s="130"/>
      <c r="AB1474" s="130"/>
      <c r="AC1474" s="130" t="str">
        <f>IF(基本情報登録!$D$10="","",IF(基本情報登録!$D$10='登録データ（男）'!F1474,1,0))</f>
        <v/>
      </c>
      <c r="AD1474" s="130"/>
    </row>
    <row r="1475" spans="1:30">
      <c r="A1475" s="158"/>
      <c r="B1475" s="158"/>
      <c r="C1475" s="158"/>
      <c r="D1475" s="158"/>
      <c r="E1475" s="158"/>
      <c r="F1475" s="158"/>
      <c r="G1475" s="158"/>
      <c r="H1475" s="161"/>
      <c r="I1475" s="158"/>
      <c r="J1475" s="158"/>
      <c r="K1475" s="158"/>
      <c r="L1475" s="158"/>
      <c r="M1475" s="130"/>
      <c r="N1475" s="130"/>
      <c r="O1475" s="157"/>
      <c r="P1475" s="130"/>
      <c r="Q1475" s="130"/>
      <c r="R1475" s="130"/>
      <c r="S1475" s="130"/>
      <c r="T1475" s="130"/>
      <c r="U1475" s="130"/>
      <c r="V1475" s="130"/>
      <c r="W1475" s="130"/>
      <c r="X1475" s="137"/>
      <c r="Y1475" s="130"/>
      <c r="Z1475" s="130"/>
      <c r="AA1475" s="130"/>
      <c r="AB1475" s="130"/>
      <c r="AC1475" s="130" t="str">
        <f>IF(基本情報登録!$D$10="","",IF(基本情報登録!$D$10='登録データ（男）'!F1475,1,0))</f>
        <v/>
      </c>
      <c r="AD1475" s="130"/>
    </row>
    <row r="1476" spans="1:30">
      <c r="A1476" s="158"/>
      <c r="B1476" s="158"/>
      <c r="C1476" s="158"/>
      <c r="D1476" s="158"/>
      <c r="E1476" s="158"/>
      <c r="F1476" s="158"/>
      <c r="G1476" s="158"/>
      <c r="H1476" s="161"/>
      <c r="I1476" s="158"/>
      <c r="J1476" s="158"/>
      <c r="K1476" s="158"/>
      <c r="L1476" s="158"/>
      <c r="M1476" s="130"/>
      <c r="N1476" s="130"/>
      <c r="O1476" s="157"/>
      <c r="P1476" s="130"/>
      <c r="Q1476" s="130"/>
      <c r="R1476" s="130"/>
      <c r="S1476" s="130"/>
      <c r="T1476" s="130"/>
      <c r="U1476" s="130"/>
      <c r="V1476" s="130"/>
      <c r="W1476" s="130"/>
      <c r="X1476" s="137"/>
      <c r="Y1476" s="130"/>
      <c r="Z1476" s="130"/>
      <c r="AA1476" s="130"/>
      <c r="AB1476" s="130"/>
      <c r="AC1476" s="130" t="str">
        <f>IF(基本情報登録!$D$10="","",IF(基本情報登録!$D$10='登録データ（男）'!F1476,1,0))</f>
        <v/>
      </c>
      <c r="AD1476" s="130"/>
    </row>
    <row r="1477" spans="1:30">
      <c r="A1477" s="158"/>
      <c r="B1477" s="158"/>
      <c r="C1477" s="158"/>
      <c r="D1477" s="158"/>
      <c r="E1477" s="158"/>
      <c r="F1477" s="158"/>
      <c r="G1477" s="158"/>
      <c r="H1477" s="161"/>
      <c r="I1477" s="158"/>
      <c r="J1477" s="158"/>
      <c r="K1477" s="158"/>
      <c r="L1477" s="158"/>
      <c r="M1477" s="130"/>
      <c r="N1477" s="130"/>
      <c r="O1477" s="157"/>
      <c r="P1477" s="130"/>
      <c r="Q1477" s="130"/>
      <c r="R1477" s="130"/>
      <c r="S1477" s="130"/>
      <c r="T1477" s="130"/>
      <c r="U1477" s="130"/>
      <c r="V1477" s="130"/>
      <c r="W1477" s="130"/>
      <c r="X1477" s="137"/>
      <c r="Y1477" s="130"/>
      <c r="Z1477" s="130"/>
      <c r="AA1477" s="130"/>
      <c r="AB1477" s="130"/>
      <c r="AC1477" s="130" t="str">
        <f>IF(基本情報登録!$D$10="","",IF(基本情報登録!$D$10='登録データ（男）'!F1477,1,0))</f>
        <v/>
      </c>
      <c r="AD1477" s="130"/>
    </row>
    <row r="1478" spans="1:30">
      <c r="A1478" s="158"/>
      <c r="B1478" s="158"/>
      <c r="C1478" s="158"/>
      <c r="D1478" s="158"/>
      <c r="E1478" s="158"/>
      <c r="F1478" s="158"/>
      <c r="G1478" s="158"/>
      <c r="H1478" s="161"/>
      <c r="I1478" s="158"/>
      <c r="J1478" s="158"/>
      <c r="K1478" s="158"/>
      <c r="L1478" s="158"/>
      <c r="M1478" s="130"/>
      <c r="N1478" s="130"/>
      <c r="O1478" s="157"/>
      <c r="P1478" s="130"/>
      <c r="Q1478" s="130"/>
      <c r="R1478" s="130"/>
      <c r="S1478" s="130"/>
      <c r="T1478" s="130"/>
      <c r="U1478" s="130"/>
      <c r="V1478" s="130"/>
      <c r="W1478" s="130"/>
      <c r="X1478" s="137"/>
      <c r="Y1478" s="130"/>
      <c r="Z1478" s="130"/>
      <c r="AA1478" s="130"/>
      <c r="AB1478" s="130"/>
      <c r="AC1478" s="130" t="str">
        <f>IF(基本情報登録!$D$10="","",IF(基本情報登録!$D$10='登録データ（男）'!F1478,1,0))</f>
        <v/>
      </c>
      <c r="AD1478" s="130"/>
    </row>
    <row r="1479" spans="1:30">
      <c r="A1479" s="158"/>
      <c r="B1479" s="158"/>
      <c r="C1479" s="158"/>
      <c r="D1479" s="158"/>
      <c r="E1479" s="158"/>
      <c r="F1479" s="158"/>
      <c r="G1479" s="158"/>
      <c r="H1479" s="161"/>
      <c r="I1479" s="158"/>
      <c r="J1479" s="158"/>
      <c r="K1479" s="158"/>
      <c r="L1479" s="158"/>
      <c r="M1479" s="130"/>
      <c r="N1479" s="130"/>
      <c r="O1479" s="157"/>
      <c r="P1479" s="130"/>
      <c r="Q1479" s="130"/>
      <c r="R1479" s="130"/>
      <c r="S1479" s="130"/>
      <c r="T1479" s="130"/>
      <c r="U1479" s="130"/>
      <c r="V1479" s="130"/>
      <c r="W1479" s="130"/>
      <c r="X1479" s="137"/>
      <c r="Y1479" s="130"/>
      <c r="Z1479" s="130"/>
      <c r="AA1479" s="130"/>
      <c r="AB1479" s="130"/>
      <c r="AC1479" s="130" t="str">
        <f>IF(基本情報登録!$D$10="","",IF(基本情報登録!$D$10='登録データ（男）'!F1479,1,0))</f>
        <v/>
      </c>
      <c r="AD1479" s="130"/>
    </row>
    <row r="1480" spans="1:30">
      <c r="A1480" s="158"/>
      <c r="B1480" s="158"/>
      <c r="C1480" s="158"/>
      <c r="D1480" s="158"/>
      <c r="E1480" s="158"/>
      <c r="F1480" s="158"/>
      <c r="G1480" s="158"/>
      <c r="H1480" s="161"/>
      <c r="I1480" s="158"/>
      <c r="J1480" s="158"/>
      <c r="K1480" s="158"/>
      <c r="L1480" s="158"/>
      <c r="M1480" s="130"/>
      <c r="N1480" s="130"/>
      <c r="O1480" s="157"/>
      <c r="P1480" s="130"/>
      <c r="Q1480" s="130"/>
      <c r="R1480" s="130"/>
      <c r="S1480" s="130"/>
      <c r="T1480" s="130"/>
      <c r="U1480" s="130"/>
      <c r="V1480" s="130"/>
      <c r="W1480" s="130"/>
      <c r="X1480" s="137"/>
      <c r="Y1480" s="130"/>
      <c r="Z1480" s="130"/>
      <c r="AA1480" s="130"/>
      <c r="AB1480" s="130"/>
      <c r="AC1480" s="130" t="str">
        <f>IF(基本情報登録!$D$10="","",IF(基本情報登録!$D$10='登録データ（男）'!F1480,1,0))</f>
        <v/>
      </c>
      <c r="AD1480" s="130"/>
    </row>
    <row r="1481" spans="1:30">
      <c r="A1481" s="158"/>
      <c r="B1481" s="158"/>
      <c r="C1481" s="158"/>
      <c r="D1481" s="158"/>
      <c r="E1481" s="158"/>
      <c r="F1481" s="158"/>
      <c r="G1481" s="158"/>
      <c r="H1481" s="161"/>
      <c r="I1481" s="158"/>
      <c r="J1481" s="158"/>
      <c r="K1481" s="158"/>
      <c r="L1481" s="158"/>
      <c r="M1481" s="130"/>
      <c r="N1481" s="130"/>
      <c r="O1481" s="157"/>
      <c r="P1481" s="130"/>
      <c r="Q1481" s="130"/>
      <c r="R1481" s="130"/>
      <c r="S1481" s="130"/>
      <c r="T1481" s="130"/>
      <c r="U1481" s="130"/>
      <c r="V1481" s="130"/>
      <c r="W1481" s="130"/>
      <c r="X1481" s="137"/>
      <c r="Y1481" s="130"/>
      <c r="Z1481" s="130"/>
      <c r="AA1481" s="130"/>
      <c r="AB1481" s="130"/>
      <c r="AC1481" s="130" t="str">
        <f>IF(基本情報登録!$D$10="","",IF(基本情報登録!$D$10='登録データ（男）'!F1481,1,0))</f>
        <v/>
      </c>
      <c r="AD1481" s="130"/>
    </row>
    <row r="1482" spans="1:30">
      <c r="A1482" s="158"/>
      <c r="B1482" s="158"/>
      <c r="C1482" s="158"/>
      <c r="D1482" s="158"/>
      <c r="E1482" s="158"/>
      <c r="F1482" s="158"/>
      <c r="G1482" s="158"/>
      <c r="H1482" s="161"/>
      <c r="I1482" s="158"/>
      <c r="J1482" s="158"/>
      <c r="K1482" s="158"/>
      <c r="L1482" s="158"/>
      <c r="M1482" s="130"/>
      <c r="N1482" s="130"/>
      <c r="O1482" s="157"/>
      <c r="P1482" s="130"/>
      <c r="Q1482" s="130"/>
      <c r="R1482" s="130"/>
      <c r="S1482" s="130"/>
      <c r="T1482" s="130"/>
      <c r="U1482" s="130"/>
      <c r="V1482" s="130"/>
      <c r="W1482" s="130"/>
      <c r="X1482" s="137"/>
      <c r="Y1482" s="130"/>
      <c r="Z1482" s="130"/>
      <c r="AA1482" s="130"/>
      <c r="AB1482" s="130"/>
      <c r="AC1482" s="130" t="str">
        <f>IF(基本情報登録!$D$10="","",IF(基本情報登録!$D$10='登録データ（男）'!F1482,1,0))</f>
        <v/>
      </c>
      <c r="AD1482" s="130"/>
    </row>
    <row r="1483" spans="1:30">
      <c r="A1483" s="158"/>
      <c r="B1483" s="158"/>
      <c r="C1483" s="158"/>
      <c r="D1483" s="158"/>
      <c r="E1483" s="158"/>
      <c r="F1483" s="158"/>
      <c r="G1483" s="158"/>
      <c r="H1483" s="161"/>
      <c r="I1483" s="158"/>
      <c r="J1483" s="158"/>
      <c r="K1483" s="158"/>
      <c r="L1483" s="158"/>
      <c r="M1483" s="130"/>
      <c r="N1483" s="130"/>
      <c r="O1483" s="157"/>
      <c r="P1483" s="130"/>
      <c r="Q1483" s="130"/>
      <c r="R1483" s="130"/>
      <c r="S1483" s="130"/>
      <c r="T1483" s="130"/>
      <c r="U1483" s="130"/>
      <c r="V1483" s="130"/>
      <c r="W1483" s="130"/>
      <c r="X1483" s="137"/>
      <c r="Y1483" s="130"/>
      <c r="Z1483" s="130"/>
      <c r="AA1483" s="130"/>
      <c r="AB1483" s="130"/>
      <c r="AC1483" s="130" t="str">
        <f>IF(基本情報登録!$D$10="","",IF(基本情報登録!$D$10='登録データ（男）'!F1483,1,0))</f>
        <v/>
      </c>
      <c r="AD1483" s="130"/>
    </row>
    <row r="1484" spans="1:30">
      <c r="A1484" s="158"/>
      <c r="B1484" s="158"/>
      <c r="C1484" s="158"/>
      <c r="D1484" s="158"/>
      <c r="E1484" s="158"/>
      <c r="F1484" s="158"/>
      <c r="G1484" s="158"/>
      <c r="H1484" s="161"/>
      <c r="I1484" s="158"/>
      <c r="J1484" s="158"/>
      <c r="K1484" s="158"/>
      <c r="L1484" s="158"/>
      <c r="M1484" s="130"/>
      <c r="N1484" s="130"/>
      <c r="O1484" s="157"/>
      <c r="P1484" s="130"/>
      <c r="Q1484" s="130"/>
      <c r="R1484" s="130"/>
      <c r="S1484" s="130"/>
      <c r="T1484" s="130"/>
      <c r="U1484" s="130"/>
      <c r="V1484" s="130"/>
      <c r="W1484" s="130"/>
      <c r="X1484" s="137"/>
      <c r="Y1484" s="130"/>
      <c r="Z1484" s="130"/>
      <c r="AA1484" s="130"/>
      <c r="AB1484" s="130"/>
      <c r="AC1484" s="130" t="str">
        <f>IF(基本情報登録!$D$10="","",IF(基本情報登録!$D$10=F1484,1,0))</f>
        <v/>
      </c>
      <c r="AD1484" s="130"/>
    </row>
    <row r="1485" spans="1:30">
      <c r="A1485" s="158"/>
      <c r="B1485" s="158"/>
      <c r="C1485" s="158"/>
      <c r="D1485" s="158"/>
      <c r="E1485" s="158"/>
      <c r="F1485" s="158"/>
      <c r="G1485" s="158"/>
      <c r="H1485" s="161"/>
      <c r="I1485" s="158"/>
      <c r="J1485" s="158"/>
      <c r="K1485" s="158"/>
      <c r="L1485" s="158"/>
      <c r="M1485" s="130"/>
      <c r="N1485" s="130"/>
      <c r="O1485" s="157"/>
      <c r="P1485" s="130"/>
      <c r="Q1485" s="130"/>
      <c r="R1485" s="130"/>
      <c r="S1485" s="130"/>
      <c r="T1485" s="130"/>
      <c r="U1485" s="130"/>
      <c r="V1485" s="130"/>
      <c r="W1485" s="130"/>
      <c r="X1485" s="137"/>
      <c r="Y1485" s="130"/>
      <c r="Z1485" s="130"/>
      <c r="AA1485" s="130"/>
      <c r="AB1485" s="130"/>
      <c r="AC1485" s="130" t="str">
        <f>IF(基本情報登録!$D$10="","",IF(基本情報登録!$D$10=F1485,1,0))</f>
        <v/>
      </c>
      <c r="AD1485" s="130"/>
    </row>
    <row r="1486" spans="1:30">
      <c r="A1486" s="158"/>
      <c r="B1486" s="158"/>
      <c r="C1486" s="158"/>
      <c r="D1486" s="158"/>
      <c r="E1486" s="158"/>
      <c r="F1486" s="158"/>
      <c r="G1486" s="158"/>
      <c r="H1486" s="161"/>
      <c r="I1486" s="158"/>
      <c r="J1486" s="158"/>
      <c r="K1486" s="158"/>
      <c r="L1486" s="158"/>
      <c r="M1486" s="130"/>
      <c r="N1486" s="130"/>
      <c r="O1486" s="157"/>
      <c r="P1486" s="130"/>
      <c r="Q1486" s="130"/>
      <c r="R1486" s="130"/>
      <c r="S1486" s="130"/>
      <c r="T1486" s="130"/>
      <c r="U1486" s="130"/>
      <c r="V1486" s="130"/>
      <c r="W1486" s="130"/>
      <c r="X1486" s="137"/>
      <c r="Y1486" s="130"/>
      <c r="Z1486" s="130"/>
      <c r="AA1486" s="130"/>
      <c r="AB1486" s="130"/>
      <c r="AC1486" s="130" t="str">
        <f>IF(基本情報登録!$D$10="","",IF(基本情報登録!$D$10=F1486,1,0))</f>
        <v/>
      </c>
      <c r="AD1486" s="130"/>
    </row>
    <row r="1487" spans="1:30">
      <c r="A1487" s="158"/>
      <c r="B1487" s="158"/>
      <c r="C1487" s="158"/>
      <c r="D1487" s="158"/>
      <c r="E1487" s="158"/>
      <c r="F1487" s="158"/>
      <c r="G1487" s="158"/>
      <c r="H1487" s="161"/>
      <c r="I1487" s="158"/>
      <c r="J1487" s="158"/>
      <c r="K1487" s="158"/>
      <c r="L1487" s="158"/>
      <c r="M1487" s="130"/>
      <c r="N1487" s="130"/>
      <c r="O1487" s="157"/>
      <c r="P1487" s="130"/>
      <c r="Q1487" s="130"/>
      <c r="R1487" s="130"/>
      <c r="S1487" s="130"/>
      <c r="T1487" s="130"/>
      <c r="U1487" s="130"/>
      <c r="V1487" s="130"/>
      <c r="W1487" s="130"/>
      <c r="X1487" s="137"/>
      <c r="Y1487" s="130"/>
      <c r="Z1487" s="130"/>
      <c r="AA1487" s="130"/>
      <c r="AB1487" s="130"/>
      <c r="AC1487" s="130" t="str">
        <f>IF(基本情報登録!$D$10="","",IF(基本情報登録!$D$10=F1487,1,0))</f>
        <v/>
      </c>
      <c r="AD1487" s="130"/>
    </row>
    <row r="1488" spans="1:30">
      <c r="A1488" s="158"/>
      <c r="B1488" s="158"/>
      <c r="C1488" s="158"/>
      <c r="D1488" s="158"/>
      <c r="E1488" s="158"/>
      <c r="F1488" s="158"/>
      <c r="G1488" s="158"/>
      <c r="H1488" s="161"/>
      <c r="I1488" s="158"/>
      <c r="J1488" s="158"/>
      <c r="K1488" s="158"/>
      <c r="L1488" s="158"/>
      <c r="M1488" s="130"/>
      <c r="N1488" s="130"/>
      <c r="O1488" s="157"/>
      <c r="P1488" s="130"/>
      <c r="Q1488" s="130"/>
      <c r="R1488" s="130"/>
      <c r="S1488" s="130"/>
      <c r="T1488" s="130"/>
      <c r="U1488" s="130"/>
      <c r="V1488" s="130"/>
      <c r="W1488" s="130"/>
      <c r="X1488" s="137"/>
      <c r="Y1488" s="130"/>
      <c r="Z1488" s="130"/>
      <c r="AA1488" s="130"/>
      <c r="AB1488" s="130"/>
      <c r="AC1488" s="130" t="str">
        <f>IF(基本情報登録!$D$10="","",IF(基本情報登録!$D$10=F1488,1,0))</f>
        <v/>
      </c>
      <c r="AD1488" s="130"/>
    </row>
    <row r="1489" spans="1:30">
      <c r="A1489" s="158"/>
      <c r="B1489" s="158"/>
      <c r="C1489" s="158"/>
      <c r="D1489" s="158"/>
      <c r="E1489" s="158"/>
      <c r="F1489" s="158"/>
      <c r="G1489" s="158"/>
      <c r="H1489" s="161"/>
      <c r="I1489" s="158"/>
      <c r="J1489" s="158"/>
      <c r="K1489" s="158"/>
      <c r="L1489" s="158"/>
      <c r="M1489" s="130"/>
      <c r="N1489" s="130"/>
      <c r="O1489" s="157"/>
      <c r="P1489" s="130"/>
      <c r="Q1489" s="130"/>
      <c r="R1489" s="130"/>
      <c r="S1489" s="130"/>
      <c r="T1489" s="130"/>
      <c r="U1489" s="130"/>
      <c r="V1489" s="130"/>
      <c r="W1489" s="130"/>
      <c r="X1489" s="137"/>
      <c r="Y1489" s="130"/>
      <c r="Z1489" s="130"/>
      <c r="AA1489" s="130"/>
      <c r="AB1489" s="130"/>
      <c r="AC1489" s="130" t="str">
        <f>IF(基本情報登録!$D$10="","",IF(基本情報登録!$D$10=F1489,1,0))</f>
        <v/>
      </c>
      <c r="AD1489" s="130"/>
    </row>
    <row r="1490" spans="1:30">
      <c r="A1490" s="158"/>
      <c r="B1490" s="158"/>
      <c r="C1490" s="158"/>
      <c r="D1490" s="158"/>
      <c r="E1490" s="158"/>
      <c r="F1490" s="158"/>
      <c r="G1490" s="158"/>
      <c r="H1490" s="161"/>
      <c r="I1490" s="158"/>
      <c r="J1490" s="158"/>
      <c r="K1490" s="158"/>
      <c r="L1490" s="158"/>
      <c r="M1490" s="130"/>
      <c r="N1490" s="130"/>
      <c r="O1490" s="157"/>
      <c r="P1490" s="130"/>
      <c r="Q1490" s="130"/>
      <c r="R1490" s="130"/>
      <c r="S1490" s="130"/>
      <c r="T1490" s="130"/>
      <c r="U1490" s="130"/>
      <c r="V1490" s="130"/>
      <c r="W1490" s="130"/>
      <c r="X1490" s="137"/>
      <c r="Y1490" s="130"/>
      <c r="Z1490" s="130"/>
      <c r="AA1490" s="130"/>
      <c r="AB1490" s="130"/>
      <c r="AC1490" s="130" t="str">
        <f>IF(基本情報登録!$D$10="","",IF(基本情報登録!$D$10=F1490,1,0))</f>
        <v/>
      </c>
      <c r="AD1490" s="130"/>
    </row>
    <row r="1491" spans="1:30">
      <c r="A1491" s="158"/>
      <c r="B1491" s="158"/>
      <c r="C1491" s="158"/>
      <c r="D1491" s="158"/>
      <c r="E1491" s="158"/>
      <c r="F1491" s="158"/>
      <c r="G1491" s="158"/>
      <c r="H1491" s="161"/>
      <c r="I1491" s="158"/>
      <c r="J1491" s="158"/>
      <c r="K1491" s="158"/>
      <c r="L1491" s="158"/>
      <c r="M1491" s="130"/>
      <c r="N1491" s="130"/>
      <c r="O1491" s="157"/>
      <c r="P1491" s="130"/>
      <c r="Q1491" s="130"/>
      <c r="R1491" s="130"/>
      <c r="S1491" s="130"/>
      <c r="T1491" s="130"/>
      <c r="U1491" s="130"/>
      <c r="V1491" s="130"/>
      <c r="W1491" s="130"/>
      <c r="X1491" s="137"/>
      <c r="Y1491" s="130"/>
      <c r="Z1491" s="130"/>
      <c r="AA1491" s="130"/>
      <c r="AB1491" s="130"/>
      <c r="AC1491" s="130" t="str">
        <f>IF(基本情報登録!$D$10="","",IF(基本情報登録!$D$10=F1491,1,0))</f>
        <v/>
      </c>
      <c r="AD1491" s="130"/>
    </row>
    <row r="1492" spans="1:30">
      <c r="A1492" s="158"/>
      <c r="B1492" s="158"/>
      <c r="C1492" s="158"/>
      <c r="D1492" s="158"/>
      <c r="E1492" s="158"/>
      <c r="F1492" s="158"/>
      <c r="G1492" s="158"/>
      <c r="H1492" s="161"/>
      <c r="I1492" s="158"/>
      <c r="J1492" s="158"/>
      <c r="K1492" s="158"/>
      <c r="L1492" s="158"/>
      <c r="M1492" s="130"/>
      <c r="N1492" s="130"/>
      <c r="O1492" s="157"/>
      <c r="P1492" s="130"/>
      <c r="Q1492" s="130"/>
      <c r="R1492" s="130"/>
      <c r="S1492" s="130"/>
      <c r="T1492" s="130"/>
      <c r="U1492" s="130"/>
      <c r="V1492" s="130"/>
      <c r="W1492" s="130"/>
      <c r="X1492" s="137"/>
      <c r="Y1492" s="130"/>
      <c r="Z1492" s="130"/>
      <c r="AA1492" s="130"/>
      <c r="AB1492" s="130"/>
      <c r="AC1492" s="130" t="str">
        <f>IF(基本情報登録!$D$10="","",IF(基本情報登録!$D$10=F1492,1,0))</f>
        <v/>
      </c>
      <c r="AD1492" s="130"/>
    </row>
    <row r="1493" spans="1:30">
      <c r="A1493" s="158"/>
      <c r="B1493" s="158"/>
      <c r="C1493" s="158"/>
      <c r="D1493" s="158"/>
      <c r="E1493" s="158"/>
      <c r="F1493" s="158"/>
      <c r="G1493" s="158"/>
      <c r="H1493" s="161"/>
      <c r="I1493" s="158"/>
      <c r="J1493" s="158"/>
      <c r="K1493" s="158"/>
      <c r="L1493" s="158"/>
      <c r="M1493" s="130"/>
      <c r="N1493" s="130"/>
      <c r="O1493" s="157"/>
      <c r="P1493" s="130"/>
      <c r="Q1493" s="130"/>
      <c r="R1493" s="130"/>
      <c r="S1493" s="130"/>
      <c r="T1493" s="130"/>
      <c r="U1493" s="130"/>
      <c r="V1493" s="130"/>
      <c r="W1493" s="130"/>
      <c r="X1493" s="137"/>
      <c r="Y1493" s="130"/>
      <c r="Z1493" s="130"/>
      <c r="AA1493" s="130"/>
      <c r="AB1493" s="130"/>
      <c r="AC1493" s="130" t="str">
        <f>IF(基本情報登録!$D$10="","",IF(基本情報登録!$D$10=F1493,1,0))</f>
        <v/>
      </c>
      <c r="AD1493" s="130"/>
    </row>
    <row r="1494" spans="1:30">
      <c r="A1494" s="158"/>
      <c r="B1494" s="158"/>
      <c r="C1494" s="158"/>
      <c r="D1494" s="158"/>
      <c r="E1494" s="158"/>
      <c r="F1494" s="158"/>
      <c r="G1494" s="158"/>
      <c r="H1494" s="161"/>
      <c r="I1494" s="158"/>
      <c r="J1494" s="158"/>
      <c r="K1494" s="158"/>
      <c r="L1494" s="158"/>
      <c r="M1494" s="130"/>
      <c r="N1494" s="130"/>
      <c r="O1494" s="157"/>
      <c r="P1494" s="130"/>
      <c r="Q1494" s="130"/>
      <c r="R1494" s="130"/>
      <c r="S1494" s="130"/>
      <c r="T1494" s="130"/>
      <c r="U1494" s="130"/>
      <c r="V1494" s="130"/>
      <c r="W1494" s="130"/>
      <c r="X1494" s="137"/>
      <c r="Y1494" s="130"/>
      <c r="Z1494" s="130"/>
      <c r="AA1494" s="130"/>
      <c r="AB1494" s="130"/>
      <c r="AC1494" s="130" t="str">
        <f>IF(基本情報登録!$D$10="","",IF(基本情報登録!$D$10=F1494,1,0))</f>
        <v/>
      </c>
      <c r="AD1494" s="130"/>
    </row>
    <row r="1495" spans="1:30">
      <c r="A1495" s="158"/>
      <c r="B1495" s="158"/>
      <c r="C1495" s="158"/>
      <c r="D1495" s="158"/>
      <c r="E1495" s="158"/>
      <c r="F1495" s="158"/>
      <c r="G1495" s="158"/>
      <c r="H1495" s="161"/>
      <c r="I1495" s="158"/>
      <c r="J1495" s="158"/>
      <c r="K1495" s="158"/>
      <c r="L1495" s="158"/>
      <c r="M1495" s="130"/>
      <c r="N1495" s="130"/>
      <c r="O1495" s="157"/>
      <c r="P1495" s="130"/>
      <c r="Q1495" s="130"/>
      <c r="R1495" s="130"/>
      <c r="S1495" s="130"/>
      <c r="T1495" s="130"/>
      <c r="U1495" s="130"/>
      <c r="V1495" s="130"/>
      <c r="W1495" s="130"/>
      <c r="X1495" s="137"/>
      <c r="Y1495" s="130"/>
      <c r="Z1495" s="130"/>
      <c r="AA1495" s="130"/>
      <c r="AB1495" s="130"/>
      <c r="AC1495" s="130" t="str">
        <f>IF(基本情報登録!$D$10="","",IF(基本情報登録!$D$10=F1495,1,0))</f>
        <v/>
      </c>
      <c r="AD1495" s="130"/>
    </row>
    <row r="1496" spans="1:30">
      <c r="A1496" s="158"/>
      <c r="B1496" s="158"/>
      <c r="C1496" s="158"/>
      <c r="D1496" s="158"/>
      <c r="E1496" s="158"/>
      <c r="F1496" s="158"/>
      <c r="G1496" s="158"/>
      <c r="H1496" s="161"/>
      <c r="I1496" s="158"/>
      <c r="J1496" s="158"/>
      <c r="K1496" s="158"/>
      <c r="L1496" s="158"/>
      <c r="M1496" s="130"/>
      <c r="N1496" s="130"/>
      <c r="O1496" s="157"/>
      <c r="P1496" s="130"/>
      <c r="Q1496" s="130"/>
      <c r="R1496" s="130"/>
      <c r="S1496" s="130"/>
      <c r="T1496" s="130"/>
      <c r="U1496" s="130"/>
      <c r="V1496" s="130"/>
      <c r="W1496" s="130"/>
      <c r="X1496" s="137"/>
      <c r="Y1496" s="130"/>
      <c r="Z1496" s="130"/>
      <c r="AA1496" s="130"/>
      <c r="AB1496" s="130"/>
      <c r="AC1496" s="130" t="str">
        <f>IF(基本情報登録!$D$10="","",IF(基本情報登録!$D$10=F1496,1,0))</f>
        <v/>
      </c>
      <c r="AD1496" s="130"/>
    </row>
    <row r="1497" spans="1:30">
      <c r="A1497" s="158"/>
      <c r="B1497" s="158"/>
      <c r="C1497" s="158"/>
      <c r="D1497" s="158"/>
      <c r="E1497" s="158"/>
      <c r="F1497" s="158"/>
      <c r="G1497" s="158"/>
      <c r="H1497" s="161"/>
      <c r="I1497" s="158"/>
      <c r="J1497" s="158"/>
      <c r="K1497" s="158"/>
      <c r="L1497" s="158"/>
      <c r="M1497" s="130"/>
      <c r="N1497" s="130"/>
      <c r="O1497" s="157"/>
      <c r="P1497" s="130"/>
      <c r="Q1497" s="130"/>
      <c r="R1497" s="130"/>
      <c r="S1497" s="130"/>
      <c r="T1497" s="130"/>
      <c r="U1497" s="130"/>
      <c r="V1497" s="130"/>
      <c r="W1497" s="130"/>
      <c r="X1497" s="137"/>
      <c r="Y1497" s="130"/>
      <c r="Z1497" s="130"/>
      <c r="AA1497" s="130"/>
      <c r="AB1497" s="130"/>
      <c r="AC1497" s="130" t="str">
        <f>IF(基本情報登録!$D$10="","",IF(基本情報登録!$D$10=F1497,1,0))</f>
        <v/>
      </c>
      <c r="AD1497" s="130"/>
    </row>
    <row r="1498" spans="1:30">
      <c r="A1498" s="158"/>
      <c r="B1498" s="158"/>
      <c r="C1498" s="158"/>
      <c r="D1498" s="158"/>
      <c r="E1498" s="158"/>
      <c r="F1498" s="158"/>
      <c r="G1498" s="158"/>
      <c r="H1498" s="161"/>
      <c r="I1498" s="158"/>
      <c r="J1498" s="158"/>
      <c r="K1498" s="158"/>
      <c r="L1498" s="158"/>
      <c r="M1498" s="130"/>
      <c r="N1498" s="130"/>
      <c r="O1498" s="157"/>
      <c r="P1498" s="130"/>
      <c r="Q1498" s="130"/>
      <c r="R1498" s="130"/>
      <c r="S1498" s="130"/>
      <c r="T1498" s="130"/>
      <c r="U1498" s="130"/>
      <c r="V1498" s="130"/>
      <c r="W1498" s="130"/>
      <c r="X1498" s="137"/>
      <c r="Y1498" s="130"/>
      <c r="Z1498" s="130"/>
      <c r="AA1498" s="130"/>
      <c r="AB1498" s="130"/>
      <c r="AC1498" s="130" t="str">
        <f>IF(基本情報登録!$D$10="","",IF(基本情報登録!$D$10=F1498,1,0))</f>
        <v/>
      </c>
      <c r="AD1498" s="130"/>
    </row>
    <row r="1499" spans="1:30">
      <c r="A1499" s="158"/>
      <c r="B1499" s="158"/>
      <c r="C1499" s="158"/>
      <c r="D1499" s="158"/>
      <c r="E1499" s="158"/>
      <c r="F1499" s="158"/>
      <c r="G1499" s="158"/>
      <c r="H1499" s="161"/>
      <c r="I1499" s="158"/>
      <c r="J1499" s="158"/>
      <c r="K1499" s="158"/>
      <c r="L1499" s="158"/>
      <c r="M1499" s="130"/>
      <c r="N1499" s="130"/>
      <c r="O1499" s="157"/>
      <c r="P1499" s="130"/>
      <c r="Q1499" s="130"/>
      <c r="R1499" s="130"/>
      <c r="S1499" s="130"/>
      <c r="T1499" s="130"/>
      <c r="U1499" s="130"/>
      <c r="V1499" s="130"/>
      <c r="W1499" s="130"/>
      <c r="X1499" s="137"/>
      <c r="Y1499" s="130"/>
      <c r="Z1499" s="130"/>
      <c r="AA1499" s="130"/>
      <c r="AB1499" s="130"/>
      <c r="AC1499" s="130" t="str">
        <f>IF(基本情報登録!$D$10="","",IF(基本情報登録!$D$10=F1499,1,0))</f>
        <v/>
      </c>
      <c r="AD1499" s="130"/>
    </row>
    <row r="1500" spans="1:30">
      <c r="A1500" s="158"/>
      <c r="B1500" s="158"/>
      <c r="C1500" s="158"/>
      <c r="D1500" s="158"/>
      <c r="E1500" s="158"/>
      <c r="F1500" s="158"/>
      <c r="G1500" s="158"/>
      <c r="H1500" s="161"/>
      <c r="I1500" s="158"/>
      <c r="J1500" s="158"/>
      <c r="K1500" s="158"/>
      <c r="L1500" s="158"/>
      <c r="M1500" s="130"/>
      <c r="N1500" s="130"/>
      <c r="O1500" s="157"/>
      <c r="P1500" s="130"/>
      <c r="Q1500" s="130"/>
      <c r="R1500" s="130"/>
      <c r="S1500" s="130"/>
      <c r="T1500" s="130"/>
      <c r="U1500" s="130"/>
      <c r="V1500" s="130"/>
      <c r="W1500" s="130"/>
      <c r="X1500" s="137"/>
      <c r="Y1500" s="130"/>
      <c r="Z1500" s="130"/>
      <c r="AA1500" s="130"/>
      <c r="AB1500" s="130"/>
      <c r="AC1500" s="130" t="str">
        <f>IF(基本情報登録!$D$10="","",IF(基本情報登録!$D$10=F1500,1,0))</f>
        <v/>
      </c>
      <c r="AD1500" s="130"/>
    </row>
    <row r="1501" spans="1:30">
      <c r="A1501" s="158"/>
      <c r="B1501" s="158"/>
      <c r="C1501" s="158"/>
      <c r="D1501" s="158"/>
      <c r="E1501" s="158"/>
      <c r="F1501" s="158"/>
      <c r="G1501" s="158"/>
      <c r="H1501" s="161"/>
      <c r="I1501" s="158"/>
      <c r="J1501" s="158"/>
      <c r="K1501" s="158"/>
      <c r="L1501" s="158"/>
      <c r="M1501" s="130"/>
      <c r="N1501" s="130"/>
      <c r="O1501" s="157"/>
      <c r="P1501" s="130"/>
      <c r="Q1501" s="130"/>
      <c r="R1501" s="130"/>
      <c r="S1501" s="130"/>
      <c r="T1501" s="130"/>
      <c r="U1501" s="130"/>
      <c r="V1501" s="130"/>
      <c r="W1501" s="130"/>
      <c r="X1501" s="137"/>
      <c r="Y1501" s="130"/>
      <c r="Z1501" s="130"/>
      <c r="AA1501" s="130"/>
      <c r="AB1501" s="130"/>
      <c r="AC1501" s="130" t="str">
        <f>IF(基本情報登録!$D$10="","",IF(基本情報登録!$D$10=F1501,1,0))</f>
        <v/>
      </c>
      <c r="AD1501" s="130"/>
    </row>
    <row r="1502" spans="1:30">
      <c r="A1502" s="158"/>
      <c r="B1502" s="158"/>
      <c r="C1502" s="158"/>
      <c r="D1502" s="158"/>
      <c r="E1502" s="158"/>
      <c r="F1502" s="158"/>
      <c r="G1502" s="158"/>
      <c r="H1502" s="161"/>
      <c r="I1502" s="158"/>
      <c r="J1502" s="158"/>
      <c r="K1502" s="158"/>
      <c r="L1502" s="158"/>
      <c r="M1502" s="130"/>
      <c r="N1502" s="130"/>
      <c r="O1502" s="157"/>
      <c r="P1502" s="130"/>
      <c r="Q1502" s="130"/>
      <c r="R1502" s="130"/>
      <c r="S1502" s="130"/>
      <c r="T1502" s="130"/>
      <c r="U1502" s="130"/>
      <c r="V1502" s="130"/>
      <c r="W1502" s="130"/>
      <c r="X1502" s="137"/>
      <c r="Y1502" s="130"/>
      <c r="Z1502" s="130"/>
      <c r="AA1502" s="130"/>
      <c r="AB1502" s="130"/>
      <c r="AC1502" s="130" t="str">
        <f>IF(基本情報登録!$D$10="","",IF(基本情報登録!$D$10=F1502,1,0))</f>
        <v/>
      </c>
      <c r="AD1502" s="130"/>
    </row>
    <row r="1503" spans="1:30">
      <c r="A1503" s="158"/>
      <c r="B1503" s="158"/>
      <c r="C1503" s="158"/>
      <c r="D1503" s="158"/>
      <c r="E1503" s="158"/>
      <c r="F1503" s="158"/>
      <c r="G1503" s="158"/>
      <c r="H1503" s="161"/>
      <c r="I1503" s="158"/>
      <c r="J1503" s="158"/>
      <c r="K1503" s="158"/>
      <c r="L1503" s="158"/>
      <c r="M1503" s="130"/>
      <c r="N1503" s="130"/>
      <c r="O1503" s="157"/>
      <c r="P1503" s="130"/>
      <c r="Q1503" s="130"/>
      <c r="R1503" s="130"/>
      <c r="S1503" s="130"/>
      <c r="T1503" s="130"/>
      <c r="U1503" s="130"/>
      <c r="V1503" s="130"/>
      <c r="W1503" s="130"/>
      <c r="X1503" s="137"/>
      <c r="Y1503" s="130"/>
      <c r="Z1503" s="130"/>
      <c r="AA1503" s="130"/>
      <c r="AB1503" s="130"/>
      <c r="AC1503" s="130" t="str">
        <f>IF(基本情報登録!$D$10="","",IF(基本情報登録!$D$10=F1503,1,0))</f>
        <v/>
      </c>
      <c r="AD1503" s="130"/>
    </row>
    <row r="1504" spans="1:30">
      <c r="A1504" s="158"/>
      <c r="B1504" s="158"/>
      <c r="C1504" s="158"/>
      <c r="D1504" s="158"/>
      <c r="E1504" s="158"/>
      <c r="F1504" s="158"/>
      <c r="G1504" s="158"/>
      <c r="H1504" s="161"/>
      <c r="I1504" s="158"/>
      <c r="J1504" s="158"/>
      <c r="K1504" s="158"/>
      <c r="L1504" s="158"/>
      <c r="M1504" s="130"/>
      <c r="N1504" s="130"/>
      <c r="O1504" s="157"/>
      <c r="P1504" s="130"/>
      <c r="Q1504" s="130"/>
      <c r="R1504" s="130"/>
      <c r="S1504" s="130"/>
      <c r="T1504" s="130"/>
      <c r="U1504" s="130"/>
      <c r="V1504" s="130"/>
      <c r="W1504" s="130"/>
      <c r="X1504" s="137"/>
      <c r="Y1504" s="130"/>
      <c r="Z1504" s="130"/>
      <c r="AA1504" s="130"/>
      <c r="AB1504" s="130"/>
      <c r="AC1504" s="130" t="str">
        <f>IF(基本情報登録!$D$10="","",IF(基本情報登録!$D$10=F1504,1,0))</f>
        <v/>
      </c>
      <c r="AD1504" s="130"/>
    </row>
    <row r="1505" spans="1:30">
      <c r="A1505" s="158"/>
      <c r="B1505" s="158"/>
      <c r="C1505" s="158"/>
      <c r="D1505" s="158"/>
      <c r="E1505" s="158"/>
      <c r="F1505" s="158"/>
      <c r="G1505" s="158"/>
      <c r="H1505" s="161"/>
      <c r="I1505" s="158"/>
      <c r="J1505" s="158"/>
      <c r="K1505" s="158"/>
      <c r="L1505" s="158"/>
      <c r="M1505" s="130"/>
      <c r="N1505" s="130"/>
      <c r="O1505" s="157"/>
      <c r="P1505" s="130"/>
      <c r="Q1505" s="130"/>
      <c r="R1505" s="130"/>
      <c r="S1505" s="130"/>
      <c r="T1505" s="130"/>
      <c r="U1505" s="130"/>
      <c r="V1505" s="130"/>
      <c r="W1505" s="130"/>
      <c r="X1505" s="137"/>
      <c r="Y1505" s="130"/>
      <c r="Z1505" s="130"/>
      <c r="AA1505" s="130"/>
      <c r="AB1505" s="130"/>
      <c r="AC1505" s="130" t="str">
        <f>IF(基本情報登録!$D$10="","",IF(基本情報登録!$D$10=F1505,1,0))</f>
        <v/>
      </c>
      <c r="AD1505" s="130"/>
    </row>
    <row r="1506" spans="1:30">
      <c r="A1506" s="158"/>
      <c r="B1506" s="158"/>
      <c r="C1506" s="158"/>
      <c r="D1506" s="158"/>
      <c r="E1506" s="158"/>
      <c r="F1506" s="158"/>
      <c r="G1506" s="158"/>
      <c r="H1506" s="161"/>
      <c r="I1506" s="158"/>
      <c r="J1506" s="158"/>
      <c r="K1506" s="158"/>
      <c r="L1506" s="158"/>
      <c r="M1506" s="130"/>
      <c r="N1506" s="130"/>
      <c r="O1506" s="157"/>
      <c r="P1506" s="130"/>
      <c r="Q1506" s="130"/>
      <c r="R1506" s="130"/>
      <c r="S1506" s="130"/>
      <c r="T1506" s="130"/>
      <c r="U1506" s="130"/>
      <c r="V1506" s="130"/>
      <c r="W1506" s="130"/>
      <c r="X1506" s="137"/>
      <c r="Y1506" s="130"/>
      <c r="Z1506" s="130"/>
      <c r="AA1506" s="130"/>
      <c r="AB1506" s="130"/>
      <c r="AC1506" s="130" t="str">
        <f>IF(基本情報登録!$D$10="","",IF(基本情報登録!$D$10=F1506,1,0))</f>
        <v/>
      </c>
      <c r="AD1506" s="130"/>
    </row>
    <row r="1507" spans="1:30">
      <c r="A1507" s="158"/>
      <c r="B1507" s="158"/>
      <c r="C1507" s="158"/>
      <c r="D1507" s="158"/>
      <c r="E1507" s="158"/>
      <c r="F1507" s="158"/>
      <c r="G1507" s="158"/>
      <c r="H1507" s="161"/>
      <c r="I1507" s="158"/>
      <c r="J1507" s="158"/>
      <c r="K1507" s="158"/>
      <c r="L1507" s="158"/>
      <c r="M1507" s="130"/>
      <c r="N1507" s="130"/>
      <c r="O1507" s="157"/>
      <c r="P1507" s="130"/>
      <c r="Q1507" s="130"/>
      <c r="R1507" s="130"/>
      <c r="S1507" s="130"/>
      <c r="T1507" s="130"/>
      <c r="U1507" s="130"/>
      <c r="V1507" s="130"/>
      <c r="W1507" s="130"/>
      <c r="X1507" s="137"/>
      <c r="Y1507" s="130"/>
      <c r="Z1507" s="130"/>
      <c r="AA1507" s="130"/>
      <c r="AB1507" s="130"/>
      <c r="AC1507" s="130" t="str">
        <f>IF(基本情報登録!$D$10="","",IF(基本情報登録!$D$10=F1507,1,0))</f>
        <v/>
      </c>
      <c r="AD1507" s="130"/>
    </row>
    <row r="1508" spans="1:30">
      <c r="A1508" s="158"/>
      <c r="B1508" s="158"/>
      <c r="C1508" s="158"/>
      <c r="D1508" s="158"/>
      <c r="E1508" s="158"/>
      <c r="F1508" s="158"/>
      <c r="G1508" s="158"/>
      <c r="H1508" s="161"/>
      <c r="I1508" s="158"/>
      <c r="J1508" s="158"/>
      <c r="K1508" s="158"/>
      <c r="L1508" s="158"/>
      <c r="M1508" s="130"/>
      <c r="N1508" s="130"/>
      <c r="O1508" s="157"/>
      <c r="P1508" s="130"/>
      <c r="Q1508" s="130"/>
      <c r="R1508" s="130"/>
      <c r="S1508" s="130"/>
      <c r="T1508" s="130"/>
      <c r="U1508" s="130"/>
      <c r="V1508" s="130"/>
      <c r="W1508" s="130"/>
      <c r="X1508" s="137"/>
      <c r="Y1508" s="130"/>
      <c r="Z1508" s="130"/>
      <c r="AA1508" s="130"/>
      <c r="AB1508" s="130"/>
      <c r="AC1508" s="130" t="str">
        <f>IF(基本情報登録!$D$10="","",IF(基本情報登録!$D$10=F1508,1,0))</f>
        <v/>
      </c>
      <c r="AD1508" s="130"/>
    </row>
    <row r="1509" spans="1:30">
      <c r="A1509" s="158"/>
      <c r="B1509" s="158"/>
      <c r="C1509" s="158"/>
      <c r="D1509" s="158"/>
      <c r="E1509" s="158"/>
      <c r="F1509" s="158"/>
      <c r="G1509" s="158"/>
      <c r="H1509" s="161"/>
      <c r="I1509" s="158"/>
      <c r="J1509" s="158"/>
      <c r="K1509" s="158"/>
      <c r="L1509" s="158"/>
      <c r="M1509" s="130"/>
      <c r="N1509" s="130"/>
      <c r="O1509" s="157"/>
      <c r="P1509" s="130"/>
      <c r="Q1509" s="130"/>
      <c r="R1509" s="130"/>
      <c r="S1509" s="130"/>
      <c r="T1509" s="130"/>
      <c r="U1509" s="130"/>
      <c r="V1509" s="130"/>
      <c r="W1509" s="130"/>
      <c r="X1509" s="137"/>
      <c r="Y1509" s="130"/>
      <c r="Z1509" s="130"/>
      <c r="AA1509" s="130"/>
      <c r="AB1509" s="130"/>
      <c r="AC1509" s="130" t="str">
        <f>IF(基本情報登録!$D$10="","",IF(基本情報登録!$D$10=F1509,1,0))</f>
        <v/>
      </c>
      <c r="AD1509" s="130"/>
    </row>
    <row r="1510" spans="1:30">
      <c r="A1510" s="158"/>
      <c r="B1510" s="158"/>
      <c r="C1510" s="158"/>
      <c r="D1510" s="158"/>
      <c r="E1510" s="158"/>
      <c r="F1510" s="158"/>
      <c r="G1510" s="158"/>
      <c r="H1510" s="161"/>
      <c r="I1510" s="158"/>
      <c r="J1510" s="158"/>
      <c r="K1510" s="158"/>
      <c r="L1510" s="158"/>
      <c r="M1510" s="130"/>
      <c r="N1510" s="130"/>
      <c r="O1510" s="157"/>
      <c r="P1510" s="130"/>
      <c r="Q1510" s="130"/>
      <c r="R1510" s="130"/>
      <c r="S1510" s="130"/>
      <c r="T1510" s="130"/>
      <c r="U1510" s="130"/>
      <c r="V1510" s="130"/>
      <c r="W1510" s="130"/>
      <c r="X1510" s="137"/>
      <c r="Y1510" s="130"/>
      <c r="Z1510" s="130"/>
      <c r="AA1510" s="130"/>
      <c r="AB1510" s="130"/>
      <c r="AC1510" s="130" t="str">
        <f>IF(基本情報登録!$D$10="","",IF(基本情報登録!$D$10=F1510,1,0))</f>
        <v/>
      </c>
      <c r="AD1510" s="130"/>
    </row>
    <row r="1511" spans="1:30">
      <c r="A1511" s="158"/>
      <c r="B1511" s="158"/>
      <c r="C1511" s="158"/>
      <c r="D1511" s="158"/>
      <c r="E1511" s="158"/>
      <c r="F1511" s="158"/>
      <c r="G1511" s="158"/>
      <c r="H1511" s="161"/>
      <c r="I1511" s="158"/>
      <c r="J1511" s="158"/>
      <c r="K1511" s="158"/>
      <c r="L1511" s="158"/>
      <c r="M1511" s="130"/>
      <c r="N1511" s="130"/>
      <c r="O1511" s="157"/>
      <c r="P1511" s="130"/>
      <c r="Q1511" s="130"/>
      <c r="R1511" s="130"/>
      <c r="S1511" s="130"/>
      <c r="T1511" s="130"/>
      <c r="U1511" s="130"/>
      <c r="V1511" s="130"/>
      <c r="W1511" s="130"/>
      <c r="X1511" s="137"/>
      <c r="Y1511" s="130"/>
      <c r="Z1511" s="130"/>
      <c r="AA1511" s="130"/>
      <c r="AB1511" s="130"/>
      <c r="AC1511" s="130" t="str">
        <f>IF(基本情報登録!$D$10="","",IF(基本情報登録!$D$10=F1511,1,0))</f>
        <v/>
      </c>
      <c r="AD1511" s="130"/>
    </row>
    <row r="1512" spans="1:30">
      <c r="A1512" s="158"/>
      <c r="B1512" s="158"/>
      <c r="C1512" s="158"/>
      <c r="D1512" s="158"/>
      <c r="E1512" s="158"/>
      <c r="F1512" s="158"/>
      <c r="G1512" s="158"/>
      <c r="H1512" s="161"/>
      <c r="I1512" s="158"/>
      <c r="J1512" s="158"/>
      <c r="K1512" s="158"/>
      <c r="L1512" s="158"/>
      <c r="M1512" s="130"/>
      <c r="N1512" s="130"/>
      <c r="O1512" s="157"/>
      <c r="P1512" s="130"/>
      <c r="Q1512" s="130"/>
      <c r="R1512" s="130"/>
      <c r="S1512" s="130"/>
      <c r="T1512" s="130"/>
      <c r="U1512" s="130"/>
      <c r="V1512" s="130"/>
      <c r="W1512" s="130"/>
      <c r="X1512" s="137"/>
      <c r="Y1512" s="130"/>
      <c r="Z1512" s="130"/>
      <c r="AA1512" s="130"/>
      <c r="AB1512" s="130"/>
      <c r="AC1512" s="130" t="str">
        <f>IF(基本情報登録!$D$10="","",IF(基本情報登録!$D$10=F1512,1,0))</f>
        <v/>
      </c>
      <c r="AD1512" s="130"/>
    </row>
    <row r="1513" spans="1:30">
      <c r="A1513" s="158"/>
      <c r="B1513" s="158"/>
      <c r="C1513" s="158"/>
      <c r="D1513" s="158"/>
      <c r="E1513" s="158"/>
      <c r="F1513" s="158"/>
      <c r="G1513" s="158"/>
      <c r="H1513" s="161"/>
      <c r="I1513" s="158"/>
      <c r="J1513" s="158"/>
      <c r="K1513" s="158"/>
      <c r="L1513" s="158"/>
      <c r="M1513" s="130"/>
      <c r="N1513" s="130"/>
      <c r="O1513" s="157"/>
      <c r="P1513" s="130"/>
      <c r="Q1513" s="130"/>
      <c r="R1513" s="130"/>
      <c r="S1513" s="130"/>
      <c r="T1513" s="130"/>
      <c r="U1513" s="130"/>
      <c r="V1513" s="130"/>
      <c r="W1513" s="130"/>
      <c r="X1513" s="137"/>
      <c r="Y1513" s="130"/>
      <c r="Z1513" s="130"/>
      <c r="AA1513" s="130"/>
      <c r="AB1513" s="130"/>
      <c r="AC1513" s="130" t="str">
        <f>IF(基本情報登録!$D$10="","",IF(基本情報登録!$D$10=F1513,1,0))</f>
        <v/>
      </c>
      <c r="AD1513" s="130"/>
    </row>
    <row r="1514" spans="1:30">
      <c r="A1514" s="158"/>
      <c r="B1514" s="158"/>
      <c r="C1514" s="158"/>
      <c r="D1514" s="158"/>
      <c r="E1514" s="158"/>
      <c r="F1514" s="158"/>
      <c r="G1514" s="158"/>
      <c r="H1514" s="161"/>
      <c r="I1514" s="158"/>
      <c r="J1514" s="158"/>
      <c r="K1514" s="158"/>
      <c r="L1514" s="158"/>
      <c r="M1514" s="130"/>
      <c r="N1514" s="130"/>
      <c r="O1514" s="157"/>
      <c r="P1514" s="130"/>
      <c r="Q1514" s="130"/>
      <c r="R1514" s="130"/>
      <c r="S1514" s="130"/>
      <c r="T1514" s="130"/>
      <c r="U1514" s="130"/>
      <c r="V1514" s="130"/>
      <c r="W1514" s="130"/>
      <c r="X1514" s="137"/>
      <c r="Y1514" s="130"/>
      <c r="Z1514" s="130"/>
      <c r="AA1514" s="130"/>
      <c r="AB1514" s="130"/>
      <c r="AC1514" s="130" t="str">
        <f>IF(基本情報登録!$D$10="","",IF(基本情報登録!$D$10=F1514,1,0))</f>
        <v/>
      </c>
      <c r="AD1514" s="130"/>
    </row>
    <row r="1515" spans="1:30">
      <c r="A1515" s="158"/>
      <c r="B1515" s="158"/>
      <c r="C1515" s="158"/>
      <c r="D1515" s="158"/>
      <c r="E1515" s="158"/>
      <c r="F1515" s="158"/>
      <c r="G1515" s="158"/>
      <c r="H1515" s="161"/>
      <c r="I1515" s="158"/>
      <c r="J1515" s="158"/>
      <c r="K1515" s="158"/>
      <c r="L1515" s="158"/>
      <c r="M1515" s="130"/>
      <c r="N1515" s="130"/>
      <c r="O1515" s="157"/>
      <c r="P1515" s="130"/>
      <c r="Q1515" s="130"/>
      <c r="R1515" s="130"/>
      <c r="S1515" s="130"/>
      <c r="T1515" s="130"/>
      <c r="U1515" s="130"/>
      <c r="V1515" s="130"/>
      <c r="W1515" s="130"/>
      <c r="X1515" s="137"/>
      <c r="Y1515" s="130"/>
      <c r="Z1515" s="130"/>
      <c r="AA1515" s="130"/>
      <c r="AB1515" s="130"/>
      <c r="AC1515" s="130" t="str">
        <f>IF(基本情報登録!$D$10="","",IF(基本情報登録!$D$10=F1515,1,0))</f>
        <v/>
      </c>
      <c r="AD1515" s="130"/>
    </row>
    <row r="1516" spans="1:30">
      <c r="A1516" s="158"/>
      <c r="B1516" s="158"/>
      <c r="C1516" s="158"/>
      <c r="D1516" s="158"/>
      <c r="E1516" s="158"/>
      <c r="F1516" s="158"/>
      <c r="G1516" s="158"/>
      <c r="H1516" s="161"/>
      <c r="I1516" s="158"/>
      <c r="J1516" s="158"/>
      <c r="K1516" s="158"/>
      <c r="L1516" s="158"/>
      <c r="M1516" s="130"/>
      <c r="N1516" s="130"/>
      <c r="O1516" s="157"/>
      <c r="P1516" s="130"/>
      <c r="Q1516" s="130"/>
      <c r="R1516" s="130"/>
      <c r="S1516" s="130"/>
      <c r="T1516" s="130"/>
      <c r="U1516" s="130"/>
      <c r="V1516" s="130"/>
      <c r="W1516" s="130"/>
      <c r="X1516" s="137"/>
      <c r="Y1516" s="130"/>
      <c r="Z1516" s="130"/>
      <c r="AA1516" s="130"/>
      <c r="AB1516" s="130"/>
      <c r="AC1516" s="130" t="str">
        <f>IF(基本情報登録!$D$10="","",IF(基本情報登録!$D$10=F1516,1,0))</f>
        <v/>
      </c>
      <c r="AD1516" s="130"/>
    </row>
    <row r="1517" spans="1:30">
      <c r="A1517" s="158"/>
      <c r="B1517" s="158"/>
      <c r="C1517" s="158"/>
      <c r="D1517" s="158"/>
      <c r="E1517" s="158"/>
      <c r="F1517" s="158"/>
      <c r="G1517" s="158"/>
      <c r="H1517" s="161"/>
      <c r="I1517" s="158"/>
      <c r="J1517" s="158"/>
      <c r="K1517" s="158"/>
      <c r="L1517" s="158"/>
      <c r="M1517" s="130"/>
      <c r="N1517" s="130"/>
      <c r="O1517" s="157"/>
      <c r="P1517" s="130"/>
      <c r="Q1517" s="130"/>
      <c r="R1517" s="130"/>
      <c r="S1517" s="130"/>
      <c r="T1517" s="130"/>
      <c r="U1517" s="130"/>
      <c r="V1517" s="130"/>
      <c r="W1517" s="130"/>
      <c r="X1517" s="137"/>
      <c r="Y1517" s="130"/>
      <c r="Z1517" s="130"/>
      <c r="AA1517" s="130"/>
      <c r="AB1517" s="130"/>
      <c r="AC1517" s="130" t="str">
        <f>IF(基本情報登録!$D$10="","",IF(基本情報登録!$D$10=F1517,1,0))</f>
        <v/>
      </c>
      <c r="AD1517" s="130"/>
    </row>
    <row r="1518" spans="1:30">
      <c r="A1518" s="158"/>
      <c r="B1518" s="158"/>
      <c r="C1518" s="158"/>
      <c r="D1518" s="158"/>
      <c r="E1518" s="158"/>
      <c r="F1518" s="158"/>
      <c r="G1518" s="158"/>
      <c r="H1518" s="161"/>
      <c r="I1518" s="158"/>
      <c r="J1518" s="158"/>
      <c r="K1518" s="158"/>
      <c r="L1518" s="158"/>
      <c r="M1518" s="130"/>
      <c r="N1518" s="130"/>
      <c r="O1518" s="157"/>
      <c r="P1518" s="130"/>
      <c r="Q1518" s="130"/>
      <c r="R1518" s="130"/>
      <c r="S1518" s="130"/>
      <c r="T1518" s="130"/>
      <c r="U1518" s="130"/>
      <c r="V1518" s="130"/>
      <c r="W1518" s="130"/>
      <c r="X1518" s="137"/>
      <c r="Y1518" s="130"/>
      <c r="Z1518" s="130"/>
      <c r="AA1518" s="130"/>
      <c r="AB1518" s="130"/>
      <c r="AC1518" s="130" t="str">
        <f>IF(基本情報登録!$D$10="","",IF(基本情報登録!$D$10=F1518,1,0))</f>
        <v/>
      </c>
      <c r="AD1518" s="130"/>
    </row>
    <row r="1519" spans="1:30">
      <c r="A1519" s="158"/>
      <c r="B1519" s="158"/>
      <c r="C1519" s="158"/>
      <c r="D1519" s="158"/>
      <c r="E1519" s="158"/>
      <c r="F1519" s="158"/>
      <c r="G1519" s="158"/>
      <c r="H1519" s="161"/>
      <c r="I1519" s="158"/>
      <c r="J1519" s="158"/>
      <c r="K1519" s="158"/>
      <c r="L1519" s="158"/>
      <c r="M1519" s="130"/>
      <c r="N1519" s="130"/>
      <c r="O1519" s="157"/>
      <c r="P1519" s="130"/>
      <c r="Q1519" s="130"/>
      <c r="R1519" s="130"/>
      <c r="S1519" s="130"/>
      <c r="T1519" s="130"/>
      <c r="U1519" s="130"/>
      <c r="V1519" s="130"/>
      <c r="W1519" s="130"/>
      <c r="X1519" s="137"/>
      <c r="Y1519" s="130"/>
      <c r="Z1519" s="130"/>
      <c r="AA1519" s="130"/>
      <c r="AB1519" s="130"/>
      <c r="AC1519" s="130" t="str">
        <f>IF(基本情報登録!$D$10="","",IF(基本情報登録!$D$10=F1519,1,0))</f>
        <v/>
      </c>
      <c r="AD1519" s="130"/>
    </row>
    <row r="1520" spans="1:30">
      <c r="A1520" s="158"/>
      <c r="B1520" s="158"/>
      <c r="C1520" s="158"/>
      <c r="D1520" s="158"/>
      <c r="E1520" s="158"/>
      <c r="F1520" s="158"/>
      <c r="G1520" s="158"/>
      <c r="H1520" s="161"/>
      <c r="I1520" s="158"/>
      <c r="J1520" s="158"/>
      <c r="K1520" s="158"/>
      <c r="L1520" s="158"/>
      <c r="M1520" s="130"/>
      <c r="N1520" s="130"/>
      <c r="O1520" s="157"/>
      <c r="P1520" s="130"/>
      <c r="Q1520" s="130"/>
      <c r="R1520" s="130"/>
      <c r="S1520" s="130"/>
      <c r="T1520" s="130"/>
      <c r="U1520" s="130"/>
      <c r="V1520" s="130"/>
      <c r="W1520" s="130"/>
      <c r="X1520" s="137"/>
      <c r="Y1520" s="130"/>
      <c r="Z1520" s="130"/>
      <c r="AA1520" s="130"/>
      <c r="AB1520" s="130"/>
      <c r="AC1520" s="130" t="str">
        <f>IF(基本情報登録!$D$10="","",IF(基本情報登録!$D$10=F1520,1,0))</f>
        <v/>
      </c>
      <c r="AD1520" s="130"/>
    </row>
    <row r="1521" spans="1:30">
      <c r="A1521" s="158"/>
      <c r="B1521" s="158"/>
      <c r="C1521" s="158"/>
      <c r="D1521" s="158"/>
      <c r="E1521" s="158"/>
      <c r="F1521" s="158"/>
      <c r="G1521" s="158"/>
      <c r="H1521" s="161"/>
      <c r="I1521" s="158"/>
      <c r="J1521" s="158"/>
      <c r="K1521" s="158"/>
      <c r="L1521" s="158"/>
      <c r="M1521" s="130"/>
      <c r="N1521" s="130"/>
      <c r="O1521" s="157"/>
      <c r="P1521" s="130"/>
      <c r="Q1521" s="130"/>
      <c r="R1521" s="130"/>
      <c r="S1521" s="130"/>
      <c r="T1521" s="130"/>
      <c r="U1521" s="130"/>
      <c r="V1521" s="130"/>
      <c r="W1521" s="130"/>
      <c r="X1521" s="137"/>
      <c r="Y1521" s="130"/>
      <c r="Z1521" s="130"/>
      <c r="AA1521" s="130"/>
      <c r="AB1521" s="130"/>
      <c r="AC1521" s="130" t="str">
        <f>IF(基本情報登録!$D$10="","",IF(基本情報登録!$D$10=F1521,1,0))</f>
        <v/>
      </c>
      <c r="AD1521" s="130"/>
    </row>
    <row r="1522" spans="1:30">
      <c r="A1522" s="158"/>
      <c r="B1522" s="158"/>
      <c r="C1522" s="158"/>
      <c r="D1522" s="158"/>
      <c r="E1522" s="158"/>
      <c r="F1522" s="158"/>
      <c r="G1522" s="158"/>
      <c r="H1522" s="161"/>
      <c r="I1522" s="158"/>
      <c r="J1522" s="158"/>
      <c r="K1522" s="158"/>
      <c r="L1522" s="158"/>
      <c r="M1522" s="130"/>
      <c r="N1522" s="130"/>
      <c r="O1522" s="157"/>
      <c r="P1522" s="130"/>
      <c r="Q1522" s="130"/>
      <c r="R1522" s="130"/>
      <c r="S1522" s="130"/>
      <c r="T1522" s="130"/>
      <c r="U1522" s="130"/>
      <c r="V1522" s="130"/>
      <c r="W1522" s="130"/>
      <c r="X1522" s="137"/>
      <c r="Y1522" s="130"/>
      <c r="Z1522" s="130"/>
      <c r="AA1522" s="130"/>
      <c r="AB1522" s="130"/>
      <c r="AC1522" s="130" t="str">
        <f>IF(基本情報登録!$D$10="","",IF(基本情報登録!$D$10=F1522,1,0))</f>
        <v/>
      </c>
      <c r="AD1522" s="130"/>
    </row>
    <row r="1523" spans="1:30">
      <c r="A1523" s="158"/>
      <c r="B1523" s="158"/>
      <c r="C1523" s="158"/>
      <c r="D1523" s="158"/>
      <c r="E1523" s="158"/>
      <c r="F1523" s="158"/>
      <c r="G1523" s="158"/>
      <c r="H1523" s="161"/>
      <c r="I1523" s="158"/>
      <c r="J1523" s="158"/>
      <c r="K1523" s="158"/>
      <c r="L1523" s="158"/>
      <c r="M1523" s="130"/>
      <c r="N1523" s="130"/>
      <c r="O1523" s="157"/>
      <c r="P1523" s="130"/>
      <c r="Q1523" s="130"/>
      <c r="R1523" s="130"/>
      <c r="S1523" s="130"/>
      <c r="T1523" s="130"/>
      <c r="U1523" s="130"/>
      <c r="V1523" s="130"/>
      <c r="W1523" s="130"/>
      <c r="X1523" s="137"/>
      <c r="Y1523" s="130"/>
      <c r="Z1523" s="130"/>
      <c r="AA1523" s="130"/>
      <c r="AB1523" s="130"/>
      <c r="AC1523" s="130" t="str">
        <f>IF(基本情報登録!$D$10="","",IF(基本情報登録!$D$10=F1523,1,0))</f>
        <v/>
      </c>
      <c r="AD1523" s="130"/>
    </row>
    <row r="1524" spans="1:30">
      <c r="A1524" s="158"/>
      <c r="B1524" s="158"/>
      <c r="C1524" s="158"/>
      <c r="D1524" s="158"/>
      <c r="E1524" s="158"/>
      <c r="F1524" s="158"/>
      <c r="G1524" s="158"/>
      <c r="H1524" s="161"/>
      <c r="I1524" s="158"/>
      <c r="J1524" s="158"/>
      <c r="K1524" s="158"/>
      <c r="L1524" s="158"/>
      <c r="M1524" s="130"/>
      <c r="N1524" s="130"/>
      <c r="O1524" s="157"/>
      <c r="P1524" s="130"/>
      <c r="Q1524" s="130"/>
      <c r="R1524" s="130"/>
      <c r="S1524" s="130"/>
      <c r="T1524" s="130"/>
      <c r="U1524" s="130"/>
      <c r="V1524" s="130"/>
      <c r="W1524" s="130"/>
      <c r="X1524" s="137"/>
      <c r="Y1524" s="130"/>
      <c r="Z1524" s="130"/>
      <c r="AA1524" s="130"/>
      <c r="AB1524" s="130"/>
      <c r="AC1524" s="130" t="str">
        <f>IF(基本情報登録!$D$10="","",IF(基本情報登録!$D$10=F1524,1,0))</f>
        <v/>
      </c>
      <c r="AD1524" s="130"/>
    </row>
    <row r="1525" spans="1:30">
      <c r="A1525" s="158"/>
      <c r="B1525" s="158"/>
      <c r="C1525" s="158"/>
      <c r="D1525" s="158"/>
      <c r="E1525" s="158"/>
      <c r="F1525" s="158"/>
      <c r="G1525" s="158"/>
      <c r="H1525" s="161"/>
      <c r="I1525" s="158"/>
      <c r="J1525" s="158"/>
      <c r="K1525" s="158"/>
      <c r="L1525" s="158"/>
      <c r="M1525" s="130"/>
      <c r="N1525" s="130"/>
      <c r="O1525" s="157"/>
      <c r="P1525" s="130"/>
      <c r="Q1525" s="130"/>
      <c r="R1525" s="130"/>
      <c r="S1525" s="130"/>
      <c r="T1525" s="130"/>
      <c r="U1525" s="130"/>
      <c r="V1525" s="130"/>
      <c r="W1525" s="130"/>
      <c r="X1525" s="137"/>
      <c r="Y1525" s="130"/>
      <c r="Z1525" s="130"/>
      <c r="AA1525" s="130"/>
      <c r="AB1525" s="130"/>
      <c r="AC1525" s="130" t="str">
        <f>IF(基本情報登録!$D$10="","",IF(基本情報登録!$D$10=F1525,1,0))</f>
        <v/>
      </c>
      <c r="AD1525" s="130"/>
    </row>
    <row r="1526" spans="1:30">
      <c r="A1526" s="158"/>
      <c r="B1526" s="158"/>
      <c r="C1526" s="158"/>
      <c r="D1526" s="158"/>
      <c r="E1526" s="158"/>
      <c r="F1526" s="158"/>
      <c r="G1526" s="158"/>
      <c r="H1526" s="161"/>
      <c r="I1526" s="158"/>
      <c r="J1526" s="158"/>
      <c r="K1526" s="158"/>
      <c r="L1526" s="158"/>
      <c r="M1526" s="130"/>
      <c r="N1526" s="130"/>
      <c r="O1526" s="157"/>
      <c r="P1526" s="130"/>
      <c r="Q1526" s="130"/>
      <c r="R1526" s="130"/>
      <c r="S1526" s="130"/>
      <c r="T1526" s="130"/>
      <c r="U1526" s="130"/>
      <c r="V1526" s="130"/>
      <c r="W1526" s="130"/>
      <c r="X1526" s="137"/>
      <c r="Y1526" s="130"/>
      <c r="Z1526" s="130"/>
      <c r="AA1526" s="130"/>
      <c r="AB1526" s="130"/>
      <c r="AC1526" s="130" t="str">
        <f>IF(基本情報登録!$D$10="","",IF(基本情報登録!$D$10=F1526,1,0))</f>
        <v/>
      </c>
      <c r="AD1526" s="130"/>
    </row>
    <row r="1527" spans="1:30">
      <c r="A1527" s="158"/>
      <c r="B1527" s="158"/>
      <c r="C1527" s="158"/>
      <c r="D1527" s="158"/>
      <c r="E1527" s="158"/>
      <c r="F1527" s="158"/>
      <c r="G1527" s="158"/>
      <c r="H1527" s="161"/>
      <c r="I1527" s="158"/>
      <c r="J1527" s="158"/>
      <c r="K1527" s="158"/>
      <c r="L1527" s="158"/>
      <c r="M1527" s="130"/>
      <c r="N1527" s="130"/>
      <c r="O1527" s="157"/>
      <c r="P1527" s="130"/>
      <c r="Q1527" s="130"/>
      <c r="R1527" s="130"/>
      <c r="S1527" s="130"/>
      <c r="T1527" s="130"/>
      <c r="U1527" s="130"/>
      <c r="V1527" s="130"/>
      <c r="W1527" s="130"/>
      <c r="X1527" s="137"/>
      <c r="Y1527" s="130"/>
      <c r="Z1527" s="130"/>
      <c r="AA1527" s="130"/>
      <c r="AB1527" s="130"/>
      <c r="AC1527" s="130" t="str">
        <f>IF(基本情報登録!$D$10="","",IF(基本情報登録!$D$10=F1527,1,0))</f>
        <v/>
      </c>
      <c r="AD1527" s="130"/>
    </row>
    <row r="1528" spans="1:30">
      <c r="A1528" s="158"/>
      <c r="B1528" s="158"/>
      <c r="C1528" s="158"/>
      <c r="D1528" s="158"/>
      <c r="E1528" s="158"/>
      <c r="F1528" s="158"/>
      <c r="G1528" s="158"/>
      <c r="H1528" s="161"/>
      <c r="I1528" s="158"/>
      <c r="J1528" s="158"/>
      <c r="K1528" s="158"/>
      <c r="L1528" s="158"/>
      <c r="M1528" s="130"/>
      <c r="N1528" s="130"/>
      <c r="O1528" s="157"/>
      <c r="P1528" s="130"/>
      <c r="Q1528" s="130"/>
      <c r="R1528" s="130"/>
      <c r="S1528" s="130"/>
      <c r="T1528" s="130"/>
      <c r="U1528" s="130"/>
      <c r="V1528" s="130"/>
      <c r="W1528" s="130"/>
      <c r="X1528" s="137"/>
      <c r="Y1528" s="130"/>
      <c r="Z1528" s="130"/>
      <c r="AA1528" s="130"/>
      <c r="AB1528" s="130"/>
      <c r="AC1528" s="130" t="str">
        <f>IF(基本情報登録!$D$10="","",IF(基本情報登録!$D$10=F1528,1,0))</f>
        <v/>
      </c>
      <c r="AD1528" s="130"/>
    </row>
    <row r="1529" spans="1:30">
      <c r="A1529" s="158"/>
      <c r="B1529" s="158"/>
      <c r="C1529" s="158"/>
      <c r="D1529" s="158"/>
      <c r="E1529" s="158"/>
      <c r="F1529" s="158"/>
      <c r="G1529" s="158"/>
      <c r="H1529" s="161"/>
      <c r="I1529" s="158"/>
      <c r="J1529" s="158"/>
      <c r="K1529" s="158"/>
      <c r="L1529" s="158"/>
      <c r="M1529" s="130"/>
      <c r="N1529" s="130"/>
      <c r="O1529" s="157"/>
      <c r="P1529" s="130"/>
      <c r="Q1529" s="130"/>
      <c r="R1529" s="130"/>
      <c r="S1529" s="130"/>
      <c r="T1529" s="130"/>
      <c r="U1529" s="130"/>
      <c r="V1529" s="130"/>
      <c r="W1529" s="130"/>
      <c r="X1529" s="137"/>
      <c r="Y1529" s="130"/>
      <c r="Z1529" s="130"/>
      <c r="AA1529" s="130"/>
      <c r="AB1529" s="130"/>
      <c r="AC1529" s="130" t="str">
        <f>IF(基本情報登録!$D$10="","",IF(基本情報登録!$D$10=F1529,1,0))</f>
        <v/>
      </c>
      <c r="AD1529" s="130"/>
    </row>
    <row r="1530" spans="1:30">
      <c r="A1530" s="158"/>
      <c r="B1530" s="158"/>
      <c r="C1530" s="158"/>
      <c r="D1530" s="158"/>
      <c r="E1530" s="158"/>
      <c r="F1530" s="158"/>
      <c r="G1530" s="158"/>
      <c r="H1530" s="161"/>
      <c r="I1530" s="158"/>
      <c r="J1530" s="158"/>
      <c r="K1530" s="158"/>
      <c r="L1530" s="158"/>
      <c r="M1530" s="130"/>
      <c r="N1530" s="130"/>
      <c r="O1530" s="157"/>
      <c r="P1530" s="130"/>
      <c r="Q1530" s="130"/>
      <c r="R1530" s="130"/>
      <c r="S1530" s="130"/>
      <c r="T1530" s="130"/>
      <c r="U1530" s="130"/>
      <c r="V1530" s="130"/>
      <c r="W1530" s="130"/>
      <c r="X1530" s="137"/>
      <c r="Y1530" s="130"/>
      <c r="Z1530" s="130"/>
      <c r="AA1530" s="130"/>
      <c r="AB1530" s="130"/>
      <c r="AC1530" s="130" t="str">
        <f>IF(基本情報登録!$D$10="","",IF(基本情報登録!$D$10=F1530,1,0))</f>
        <v/>
      </c>
      <c r="AD1530" s="130"/>
    </row>
    <row r="1531" spans="1:30">
      <c r="A1531" s="158"/>
      <c r="B1531" s="158"/>
      <c r="C1531" s="158"/>
      <c r="D1531" s="158"/>
      <c r="E1531" s="158"/>
      <c r="F1531" s="158"/>
      <c r="G1531" s="158"/>
      <c r="H1531" s="161"/>
      <c r="I1531" s="158"/>
      <c r="J1531" s="158"/>
      <c r="K1531" s="158"/>
      <c r="L1531" s="158"/>
      <c r="M1531" s="130"/>
      <c r="N1531" s="130"/>
      <c r="O1531" s="157"/>
      <c r="P1531" s="130"/>
      <c r="Q1531" s="130"/>
      <c r="R1531" s="130"/>
      <c r="S1531" s="130"/>
      <c r="T1531" s="130"/>
      <c r="U1531" s="130"/>
      <c r="V1531" s="130"/>
      <c r="W1531" s="130"/>
      <c r="X1531" s="137"/>
      <c r="Y1531" s="130"/>
      <c r="Z1531" s="130"/>
      <c r="AA1531" s="130"/>
      <c r="AB1531" s="130"/>
      <c r="AC1531" s="130" t="str">
        <f>IF(基本情報登録!$D$10="","",IF(基本情報登録!$D$10=F1531,1,0))</f>
        <v/>
      </c>
      <c r="AD1531" s="130"/>
    </row>
    <row r="1532" spans="1:30">
      <c r="A1532" s="158"/>
      <c r="B1532" s="158"/>
      <c r="C1532" s="158"/>
      <c r="D1532" s="158"/>
      <c r="E1532" s="158"/>
      <c r="F1532" s="158"/>
      <c r="G1532" s="158"/>
      <c r="H1532" s="161"/>
      <c r="I1532" s="158"/>
      <c r="J1532" s="158"/>
      <c r="K1532" s="158"/>
      <c r="L1532" s="158"/>
      <c r="M1532" s="130"/>
      <c r="N1532" s="130"/>
      <c r="O1532" s="157"/>
      <c r="P1532" s="130"/>
      <c r="Q1532" s="130"/>
      <c r="R1532" s="130"/>
      <c r="S1532" s="130"/>
      <c r="T1532" s="130"/>
      <c r="U1532" s="130"/>
      <c r="V1532" s="130"/>
      <c r="W1532" s="130"/>
      <c r="X1532" s="137"/>
      <c r="Y1532" s="130"/>
      <c r="Z1532" s="130"/>
      <c r="AA1532" s="130"/>
      <c r="AB1532" s="130"/>
      <c r="AC1532" s="130" t="str">
        <f>IF(基本情報登録!$D$10="","",IF(基本情報登録!$D$10=F1532,1,0))</f>
        <v/>
      </c>
      <c r="AD1532" s="130"/>
    </row>
    <row r="1533" spans="1:30">
      <c r="A1533" s="158"/>
      <c r="B1533" s="158"/>
      <c r="C1533" s="158"/>
      <c r="D1533" s="158"/>
      <c r="E1533" s="158"/>
      <c r="F1533" s="158"/>
      <c r="G1533" s="158"/>
      <c r="H1533" s="161"/>
      <c r="I1533" s="158"/>
      <c r="J1533" s="158"/>
      <c r="K1533" s="158"/>
      <c r="L1533" s="158"/>
      <c r="M1533" s="130"/>
      <c r="N1533" s="130"/>
      <c r="O1533" s="157"/>
      <c r="P1533" s="130"/>
      <c r="Q1533" s="130"/>
      <c r="R1533" s="130"/>
      <c r="S1533" s="130"/>
      <c r="T1533" s="130"/>
      <c r="U1533" s="130"/>
      <c r="V1533" s="130"/>
      <c r="W1533" s="130"/>
      <c r="X1533" s="137"/>
      <c r="Y1533" s="130"/>
      <c r="Z1533" s="130"/>
      <c r="AA1533" s="130"/>
      <c r="AB1533" s="130"/>
      <c r="AC1533" s="130" t="str">
        <f>IF(基本情報登録!$D$10="","",IF(基本情報登録!$D$10=F1533,1,0))</f>
        <v/>
      </c>
      <c r="AD1533" s="130"/>
    </row>
    <row r="1534" spans="1:30">
      <c r="A1534" s="158"/>
      <c r="B1534" s="158"/>
      <c r="C1534" s="158"/>
      <c r="D1534" s="158"/>
      <c r="E1534" s="158"/>
      <c r="F1534" s="158"/>
      <c r="G1534" s="158"/>
      <c r="H1534" s="161"/>
      <c r="I1534" s="158"/>
      <c r="J1534" s="158"/>
      <c r="K1534" s="158"/>
      <c r="L1534" s="158"/>
      <c r="M1534" s="130"/>
      <c r="N1534" s="130"/>
      <c r="O1534" s="157"/>
      <c r="P1534" s="130"/>
      <c r="Q1534" s="130"/>
      <c r="R1534" s="130"/>
      <c r="S1534" s="130"/>
      <c r="T1534" s="130"/>
      <c r="U1534" s="130"/>
      <c r="V1534" s="130"/>
      <c r="W1534" s="130"/>
      <c r="X1534" s="137"/>
      <c r="Y1534" s="130"/>
      <c r="Z1534" s="130"/>
      <c r="AA1534" s="130"/>
      <c r="AB1534" s="130"/>
      <c r="AC1534" s="130" t="str">
        <f>IF(基本情報登録!$D$10="","",IF(基本情報登録!$D$10=F1534,1,0))</f>
        <v/>
      </c>
      <c r="AD1534" s="130"/>
    </row>
    <row r="1535" spans="1:30">
      <c r="A1535" s="158"/>
      <c r="B1535" s="158"/>
      <c r="C1535" s="158"/>
      <c r="D1535" s="158"/>
      <c r="E1535" s="158"/>
      <c r="F1535" s="158"/>
      <c r="G1535" s="158"/>
      <c r="H1535" s="161"/>
      <c r="I1535" s="158"/>
      <c r="J1535" s="158"/>
      <c r="K1535" s="158"/>
      <c r="L1535" s="158"/>
      <c r="M1535" s="130"/>
      <c r="N1535" s="130"/>
      <c r="O1535" s="157"/>
      <c r="P1535" s="130"/>
      <c r="Q1535" s="130"/>
      <c r="R1535" s="130"/>
      <c r="S1535" s="130"/>
      <c r="T1535" s="130"/>
      <c r="U1535" s="130"/>
      <c r="V1535" s="130"/>
      <c r="W1535" s="130"/>
      <c r="X1535" s="137"/>
      <c r="Y1535" s="130"/>
      <c r="Z1535" s="130"/>
      <c r="AA1535" s="130"/>
      <c r="AB1535" s="130"/>
      <c r="AC1535" s="130" t="str">
        <f>IF(基本情報登録!$D$10="","",IF(基本情報登録!$D$10=F1535,1,0))</f>
        <v/>
      </c>
      <c r="AD1535" s="130"/>
    </row>
    <row r="1536" spans="1:30">
      <c r="A1536" s="158"/>
      <c r="B1536" s="158"/>
      <c r="C1536" s="158"/>
      <c r="D1536" s="158"/>
      <c r="E1536" s="158"/>
      <c r="F1536" s="158"/>
      <c r="G1536" s="158"/>
      <c r="H1536" s="161"/>
      <c r="I1536" s="158"/>
      <c r="J1536" s="158"/>
      <c r="K1536" s="158"/>
      <c r="L1536" s="158"/>
      <c r="M1536" s="130"/>
      <c r="N1536" s="130"/>
      <c r="O1536" s="157"/>
      <c r="P1536" s="130"/>
      <c r="Q1536" s="130"/>
      <c r="R1536" s="130"/>
      <c r="S1536" s="130"/>
      <c r="T1536" s="130"/>
      <c r="U1536" s="130"/>
      <c r="V1536" s="130"/>
      <c r="W1536" s="130"/>
      <c r="X1536" s="137"/>
      <c r="Y1536" s="130"/>
      <c r="Z1536" s="130"/>
      <c r="AA1536" s="130"/>
      <c r="AB1536" s="130"/>
      <c r="AC1536" s="130" t="str">
        <f>IF(基本情報登録!$D$10="","",IF(基本情報登録!$D$10=F1536,1,0))</f>
        <v/>
      </c>
      <c r="AD1536" s="130"/>
    </row>
    <row r="1537" spans="1:30">
      <c r="A1537" s="158"/>
      <c r="B1537" s="158"/>
      <c r="C1537" s="158"/>
      <c r="D1537" s="158"/>
      <c r="E1537" s="158"/>
      <c r="F1537" s="158"/>
      <c r="G1537" s="158"/>
      <c r="H1537" s="161"/>
      <c r="I1537" s="158"/>
      <c r="J1537" s="158"/>
      <c r="K1537" s="158"/>
      <c r="L1537" s="158"/>
      <c r="M1537" s="130"/>
      <c r="N1537" s="130"/>
      <c r="O1537" s="157"/>
      <c r="P1537" s="130"/>
      <c r="Q1537" s="130"/>
      <c r="R1537" s="130"/>
      <c r="S1537" s="130"/>
      <c r="T1537" s="130"/>
      <c r="U1537" s="130"/>
      <c r="V1537" s="130"/>
      <c r="W1537" s="130"/>
      <c r="X1537" s="137"/>
      <c r="Y1537" s="130"/>
      <c r="Z1537" s="130"/>
      <c r="AA1537" s="130"/>
      <c r="AB1537" s="130"/>
      <c r="AC1537" s="130" t="str">
        <f>IF(基本情報登録!$D$10="","",IF(基本情報登録!$D$10=F1537,1,0))</f>
        <v/>
      </c>
      <c r="AD1537" s="130"/>
    </row>
    <row r="1538" spans="1:30">
      <c r="A1538" s="158"/>
      <c r="B1538" s="158"/>
      <c r="C1538" s="158"/>
      <c r="D1538" s="158"/>
      <c r="E1538" s="158"/>
      <c r="F1538" s="158"/>
      <c r="G1538" s="158"/>
      <c r="H1538" s="161"/>
      <c r="I1538" s="158"/>
      <c r="J1538" s="158"/>
      <c r="K1538" s="158"/>
      <c r="L1538" s="158"/>
      <c r="M1538" s="130"/>
      <c r="N1538" s="130"/>
      <c r="O1538" s="157"/>
      <c r="P1538" s="130"/>
      <c r="Q1538" s="130"/>
      <c r="R1538" s="130"/>
      <c r="S1538" s="130"/>
      <c r="T1538" s="130"/>
      <c r="U1538" s="130"/>
      <c r="V1538" s="130"/>
      <c r="W1538" s="130"/>
      <c r="X1538" s="137"/>
      <c r="Y1538" s="130"/>
      <c r="Z1538" s="130"/>
      <c r="AA1538" s="130"/>
      <c r="AB1538" s="130"/>
      <c r="AC1538" s="130" t="str">
        <f>IF(基本情報登録!$D$10="","",IF(基本情報登録!$D$10=F1538,1,0))</f>
        <v/>
      </c>
      <c r="AD1538" s="130"/>
    </row>
    <row r="1539" spans="1:30">
      <c r="A1539" s="158"/>
      <c r="B1539" s="158"/>
      <c r="C1539" s="158"/>
      <c r="D1539" s="158"/>
      <c r="E1539" s="158"/>
      <c r="F1539" s="158"/>
      <c r="G1539" s="158"/>
      <c r="H1539" s="161"/>
      <c r="I1539" s="158"/>
      <c r="J1539" s="158"/>
      <c r="K1539" s="158"/>
      <c r="L1539" s="158"/>
      <c r="M1539" s="130"/>
      <c r="N1539" s="130"/>
      <c r="O1539" s="157"/>
      <c r="P1539" s="130"/>
      <c r="Q1539" s="130"/>
      <c r="R1539" s="130"/>
      <c r="S1539" s="130"/>
      <c r="T1539" s="130"/>
      <c r="U1539" s="130"/>
      <c r="V1539" s="130"/>
      <c r="W1539" s="130"/>
      <c r="X1539" s="137"/>
      <c r="Y1539" s="130"/>
      <c r="Z1539" s="130"/>
      <c r="AA1539" s="130"/>
      <c r="AB1539" s="130"/>
      <c r="AC1539" s="130" t="str">
        <f>IF(基本情報登録!$D$10="","",IF(基本情報登録!$D$10=F1539,1,0))</f>
        <v/>
      </c>
      <c r="AD1539" s="130"/>
    </row>
    <row r="1540" spans="1:30">
      <c r="A1540" s="158"/>
      <c r="B1540" s="158"/>
      <c r="C1540" s="158"/>
      <c r="D1540" s="158"/>
      <c r="E1540" s="158"/>
      <c r="F1540" s="158"/>
      <c r="G1540" s="158"/>
      <c r="H1540" s="161"/>
      <c r="I1540" s="158"/>
      <c r="J1540" s="158"/>
      <c r="K1540" s="158"/>
      <c r="L1540" s="158"/>
      <c r="M1540" s="130"/>
      <c r="N1540" s="130"/>
      <c r="O1540" s="157"/>
      <c r="P1540" s="130"/>
      <c r="Q1540" s="130"/>
      <c r="R1540" s="130"/>
      <c r="S1540" s="130"/>
      <c r="T1540" s="130"/>
      <c r="U1540" s="130"/>
      <c r="V1540" s="130"/>
      <c r="W1540" s="130"/>
      <c r="X1540" s="137"/>
      <c r="Y1540" s="130"/>
      <c r="Z1540" s="130"/>
      <c r="AA1540" s="130"/>
      <c r="AB1540" s="130"/>
      <c r="AC1540" s="130" t="str">
        <f>IF(基本情報登録!$D$10="","",IF(基本情報登録!$D$10=F1540,1,0))</f>
        <v/>
      </c>
      <c r="AD1540" s="130"/>
    </row>
    <row r="1541" spans="1:30">
      <c r="A1541" s="158"/>
      <c r="B1541" s="158"/>
      <c r="C1541" s="158"/>
      <c r="D1541" s="158"/>
      <c r="E1541" s="158"/>
      <c r="F1541" s="158"/>
      <c r="G1541" s="158"/>
      <c r="H1541" s="161"/>
      <c r="I1541" s="158"/>
      <c r="J1541" s="158"/>
      <c r="K1541" s="158"/>
      <c r="L1541" s="158"/>
      <c r="M1541" s="130"/>
      <c r="N1541" s="130"/>
      <c r="O1541" s="157"/>
      <c r="P1541" s="130"/>
      <c r="Q1541" s="130"/>
      <c r="R1541" s="130"/>
      <c r="S1541" s="130"/>
      <c r="T1541" s="130"/>
      <c r="U1541" s="130"/>
      <c r="V1541" s="130"/>
      <c r="W1541" s="130"/>
      <c r="X1541" s="137"/>
      <c r="Y1541" s="130"/>
      <c r="Z1541" s="130"/>
      <c r="AA1541" s="130"/>
      <c r="AB1541" s="130"/>
      <c r="AC1541" s="130" t="str">
        <f>IF(基本情報登録!$D$10="","",IF(基本情報登録!$D$10=F1541,1,0))</f>
        <v/>
      </c>
      <c r="AD1541" s="130"/>
    </row>
    <row r="1542" spans="1:30">
      <c r="A1542" s="158"/>
      <c r="B1542" s="158"/>
      <c r="C1542" s="158"/>
      <c r="D1542" s="158"/>
      <c r="E1542" s="158"/>
      <c r="F1542" s="158"/>
      <c r="G1542" s="158"/>
      <c r="H1542" s="161"/>
      <c r="I1542" s="158"/>
      <c r="J1542" s="158"/>
      <c r="K1542" s="158"/>
      <c r="L1542" s="158"/>
      <c r="M1542" s="130"/>
      <c r="N1542" s="130"/>
      <c r="O1542" s="157"/>
      <c r="P1542" s="130"/>
      <c r="Q1542" s="130"/>
      <c r="R1542" s="130"/>
      <c r="S1542" s="130"/>
      <c r="T1542" s="130"/>
      <c r="U1542" s="130"/>
      <c r="V1542" s="130"/>
      <c r="W1542" s="130"/>
      <c r="X1542" s="137"/>
      <c r="Y1542" s="130"/>
      <c r="Z1542" s="130"/>
      <c r="AA1542" s="130"/>
      <c r="AB1542" s="130"/>
      <c r="AC1542" s="130" t="str">
        <f>IF(基本情報登録!$D$10="","",IF(基本情報登録!$D$10=F1542,1,0))</f>
        <v/>
      </c>
      <c r="AD1542" s="130"/>
    </row>
    <row r="1543" spans="1:30">
      <c r="A1543" s="158"/>
      <c r="B1543" s="158"/>
      <c r="C1543" s="158"/>
      <c r="D1543" s="158"/>
      <c r="E1543" s="158"/>
      <c r="F1543" s="158"/>
      <c r="G1543" s="158"/>
      <c r="H1543" s="161"/>
      <c r="I1543" s="158"/>
      <c r="J1543" s="158"/>
      <c r="K1543" s="158"/>
      <c r="L1543" s="158"/>
      <c r="M1543" s="130"/>
      <c r="N1543" s="130"/>
      <c r="O1543" s="157"/>
      <c r="P1543" s="130"/>
      <c r="Q1543" s="130"/>
      <c r="R1543" s="130"/>
      <c r="S1543" s="130"/>
      <c r="T1543" s="130"/>
      <c r="U1543" s="130"/>
      <c r="V1543" s="130"/>
      <c r="W1543" s="130"/>
      <c r="X1543" s="137"/>
      <c r="Y1543" s="130"/>
      <c r="Z1543" s="130"/>
      <c r="AA1543" s="130"/>
      <c r="AB1543" s="130"/>
      <c r="AC1543" s="130" t="str">
        <f>IF(基本情報登録!$D$10="","",IF(基本情報登録!$D$10=F1543,1,0))</f>
        <v/>
      </c>
      <c r="AD1543" s="130"/>
    </row>
    <row r="1544" spans="1:30">
      <c r="A1544" s="158"/>
      <c r="B1544" s="158"/>
      <c r="C1544" s="158"/>
      <c r="D1544" s="158"/>
      <c r="E1544" s="158"/>
      <c r="F1544" s="158"/>
      <c r="G1544" s="158"/>
      <c r="H1544" s="161"/>
      <c r="I1544" s="158"/>
      <c r="J1544" s="158"/>
      <c r="K1544" s="158"/>
      <c r="L1544" s="158"/>
      <c r="M1544" s="130"/>
      <c r="N1544" s="130"/>
      <c r="O1544" s="157"/>
      <c r="P1544" s="130"/>
      <c r="Q1544" s="130"/>
      <c r="R1544" s="130"/>
      <c r="S1544" s="130"/>
      <c r="T1544" s="130"/>
      <c r="U1544" s="130"/>
      <c r="V1544" s="130"/>
      <c r="W1544" s="130"/>
      <c r="X1544" s="137"/>
      <c r="Y1544" s="130"/>
      <c r="Z1544" s="130"/>
      <c r="AA1544" s="130"/>
      <c r="AB1544" s="130"/>
      <c r="AC1544" s="130" t="str">
        <f>IF(基本情報登録!$D$10="","",IF(基本情報登録!$D$10=F1544,1,0))</f>
        <v/>
      </c>
      <c r="AD1544" s="130"/>
    </row>
    <row r="1545" spans="1:30">
      <c r="A1545" s="158"/>
      <c r="B1545" s="158"/>
      <c r="C1545" s="158"/>
      <c r="D1545" s="158"/>
      <c r="E1545" s="158"/>
      <c r="F1545" s="158"/>
      <c r="G1545" s="158"/>
      <c r="H1545" s="161"/>
      <c r="I1545" s="158"/>
      <c r="J1545" s="158"/>
      <c r="K1545" s="158"/>
      <c r="L1545" s="158"/>
      <c r="M1545" s="130"/>
      <c r="N1545" s="130"/>
      <c r="O1545" s="157"/>
      <c r="P1545" s="130"/>
      <c r="Q1545" s="130"/>
      <c r="R1545" s="130"/>
      <c r="S1545" s="130"/>
      <c r="T1545" s="130"/>
      <c r="U1545" s="130"/>
      <c r="V1545" s="130"/>
      <c r="W1545" s="130"/>
      <c r="X1545" s="137"/>
      <c r="Y1545" s="130"/>
      <c r="Z1545" s="130"/>
      <c r="AA1545" s="130"/>
      <c r="AB1545" s="130"/>
      <c r="AC1545" s="130" t="str">
        <f>IF(基本情報登録!$D$10="","",IF(基本情報登録!$D$10=F1545,1,0))</f>
        <v/>
      </c>
      <c r="AD1545" s="130"/>
    </row>
    <row r="1546" spans="1:30">
      <c r="A1546" s="158"/>
      <c r="B1546" s="158"/>
      <c r="C1546" s="158"/>
      <c r="D1546" s="158"/>
      <c r="E1546" s="158"/>
      <c r="F1546" s="158"/>
      <c r="G1546" s="158"/>
      <c r="H1546" s="161"/>
      <c r="I1546" s="158"/>
      <c r="J1546" s="158"/>
      <c r="K1546" s="158"/>
      <c r="L1546" s="158"/>
      <c r="M1546" s="130"/>
      <c r="N1546" s="130"/>
      <c r="O1546" s="157"/>
      <c r="P1546" s="130"/>
      <c r="Q1546" s="130"/>
      <c r="R1546" s="130"/>
      <c r="S1546" s="130"/>
      <c r="T1546" s="130"/>
      <c r="U1546" s="130"/>
      <c r="V1546" s="130"/>
      <c r="W1546" s="130"/>
      <c r="X1546" s="137"/>
      <c r="Y1546" s="130"/>
      <c r="Z1546" s="130"/>
      <c r="AA1546" s="130"/>
      <c r="AB1546" s="130"/>
      <c r="AC1546" s="130" t="str">
        <f>IF(基本情報登録!$D$10="","",IF(基本情報登録!$D$10=F1546,1,0))</f>
        <v/>
      </c>
      <c r="AD1546" s="130"/>
    </row>
    <row r="1547" spans="1:30">
      <c r="A1547" s="158"/>
      <c r="B1547" s="158"/>
      <c r="C1547" s="158"/>
      <c r="D1547" s="158"/>
      <c r="E1547" s="158"/>
      <c r="F1547" s="158"/>
      <c r="G1547" s="158"/>
      <c r="H1547" s="161"/>
      <c r="I1547" s="158"/>
      <c r="J1547" s="158"/>
      <c r="K1547" s="158"/>
      <c r="L1547" s="158"/>
      <c r="M1547" s="130"/>
      <c r="N1547" s="130"/>
      <c r="O1547" s="157"/>
      <c r="P1547" s="130"/>
      <c r="Q1547" s="130"/>
      <c r="R1547" s="130"/>
      <c r="S1547" s="130"/>
      <c r="T1547" s="130"/>
      <c r="U1547" s="130"/>
      <c r="V1547" s="130"/>
      <c r="W1547" s="130"/>
      <c r="X1547" s="137"/>
      <c r="Y1547" s="130"/>
      <c r="Z1547" s="130"/>
      <c r="AA1547" s="130"/>
      <c r="AB1547" s="130"/>
      <c r="AC1547" s="130" t="str">
        <f>IF(基本情報登録!$D$10="","",IF(基本情報登録!$D$10=F1547,1,0))</f>
        <v/>
      </c>
      <c r="AD1547" s="130"/>
    </row>
    <row r="1548" spans="1:30">
      <c r="A1548" s="158"/>
      <c r="B1548" s="158"/>
      <c r="C1548" s="158"/>
      <c r="D1548" s="158"/>
      <c r="E1548" s="158"/>
      <c r="F1548" s="158"/>
      <c r="G1548" s="158"/>
      <c r="H1548" s="161"/>
      <c r="I1548" s="158"/>
      <c r="J1548" s="158"/>
      <c r="K1548" s="158"/>
      <c r="L1548" s="158"/>
      <c r="M1548" s="130"/>
      <c r="N1548" s="130"/>
      <c r="O1548" s="157"/>
      <c r="P1548" s="130"/>
      <c r="Q1548" s="130"/>
      <c r="R1548" s="130"/>
      <c r="S1548" s="130"/>
      <c r="T1548" s="130"/>
      <c r="U1548" s="130"/>
      <c r="V1548" s="130"/>
      <c r="W1548" s="130"/>
      <c r="X1548" s="137"/>
      <c r="Y1548" s="130"/>
      <c r="Z1548" s="130"/>
      <c r="AA1548" s="130"/>
      <c r="AB1548" s="130"/>
      <c r="AC1548" s="130" t="str">
        <f>IF(基本情報登録!$D$10="","",IF(基本情報登録!$D$10=F1548,1,0))</f>
        <v/>
      </c>
      <c r="AD1548" s="130"/>
    </row>
    <row r="1549" spans="1:30">
      <c r="A1549" s="158"/>
      <c r="B1549" s="158"/>
      <c r="C1549" s="158"/>
      <c r="D1549" s="158"/>
      <c r="E1549" s="158"/>
      <c r="F1549" s="158"/>
      <c r="G1549" s="158"/>
      <c r="H1549" s="161"/>
      <c r="I1549" s="158"/>
      <c r="J1549" s="158"/>
      <c r="K1549" s="158"/>
      <c r="L1549" s="158"/>
      <c r="M1549" s="130"/>
      <c r="N1549" s="130"/>
      <c r="O1549" s="157"/>
      <c r="P1549" s="130"/>
      <c r="Q1549" s="130"/>
      <c r="R1549" s="130"/>
      <c r="S1549" s="130"/>
      <c r="T1549" s="130"/>
      <c r="U1549" s="130"/>
      <c r="V1549" s="130"/>
      <c r="W1549" s="130"/>
      <c r="X1549" s="137"/>
      <c r="Y1549" s="130"/>
      <c r="Z1549" s="130"/>
      <c r="AA1549" s="130"/>
      <c r="AB1549" s="130"/>
      <c r="AC1549" s="130" t="str">
        <f>IF(基本情報登録!$D$10="","",IF(基本情報登録!$D$10=F1549,1,0))</f>
        <v/>
      </c>
      <c r="AD1549" s="130"/>
    </row>
    <row r="1550" spans="1:30">
      <c r="A1550" s="158"/>
      <c r="B1550" s="158"/>
      <c r="C1550" s="158"/>
      <c r="D1550" s="158"/>
      <c r="E1550" s="158"/>
      <c r="F1550" s="158"/>
      <c r="G1550" s="158"/>
      <c r="H1550" s="161"/>
      <c r="I1550" s="158"/>
      <c r="J1550" s="158"/>
      <c r="K1550" s="158"/>
      <c r="L1550" s="158"/>
      <c r="M1550" s="130"/>
      <c r="N1550" s="130"/>
      <c r="O1550" s="157"/>
      <c r="P1550" s="130"/>
      <c r="Q1550" s="130"/>
      <c r="R1550" s="130"/>
      <c r="S1550" s="130"/>
      <c r="T1550" s="130"/>
      <c r="U1550" s="130"/>
      <c r="V1550" s="130"/>
      <c r="W1550" s="130"/>
      <c r="X1550" s="137"/>
      <c r="Y1550" s="130"/>
      <c r="Z1550" s="130"/>
      <c r="AA1550" s="130"/>
      <c r="AB1550" s="130"/>
      <c r="AC1550" s="130" t="str">
        <f>IF(基本情報登録!$D$10="","",IF(基本情報登録!$D$10=F1550,1,0))</f>
        <v/>
      </c>
      <c r="AD1550" s="130"/>
    </row>
    <row r="1551" spans="1:30">
      <c r="A1551" s="158"/>
      <c r="B1551" s="158"/>
      <c r="C1551" s="158"/>
      <c r="D1551" s="158"/>
      <c r="E1551" s="158"/>
      <c r="F1551" s="158"/>
      <c r="G1551" s="158"/>
      <c r="H1551" s="161"/>
      <c r="I1551" s="158"/>
      <c r="J1551" s="158"/>
      <c r="K1551" s="158"/>
      <c r="L1551" s="158"/>
      <c r="M1551" s="130"/>
      <c r="N1551" s="130"/>
      <c r="O1551" s="157"/>
      <c r="P1551" s="130"/>
      <c r="Q1551" s="130"/>
      <c r="R1551" s="130"/>
      <c r="S1551" s="130"/>
      <c r="T1551" s="130"/>
      <c r="U1551" s="130"/>
      <c r="V1551" s="130"/>
      <c r="W1551" s="130"/>
      <c r="X1551" s="137"/>
      <c r="Y1551" s="130"/>
      <c r="Z1551" s="130"/>
      <c r="AA1551" s="130"/>
      <c r="AB1551" s="130"/>
      <c r="AC1551" s="130" t="str">
        <f>IF(基本情報登録!$D$10="","",IF(基本情報登録!$D$10=F1551,1,0))</f>
        <v/>
      </c>
      <c r="AD1551" s="130"/>
    </row>
    <row r="1552" spans="1:30">
      <c r="A1552" s="158"/>
      <c r="B1552" s="158"/>
      <c r="C1552" s="158"/>
      <c r="D1552" s="158"/>
      <c r="E1552" s="158"/>
      <c r="F1552" s="158"/>
      <c r="G1552" s="158"/>
      <c r="H1552" s="161"/>
      <c r="I1552" s="158"/>
      <c r="J1552" s="158"/>
      <c r="K1552" s="158"/>
      <c r="L1552" s="158"/>
      <c r="M1552" s="130"/>
      <c r="N1552" s="130"/>
      <c r="O1552" s="157"/>
      <c r="P1552" s="130"/>
      <c r="Q1552" s="130"/>
      <c r="R1552" s="130"/>
      <c r="S1552" s="130"/>
      <c r="T1552" s="130"/>
      <c r="U1552" s="130"/>
      <c r="V1552" s="130"/>
      <c r="W1552" s="130"/>
      <c r="X1552" s="137"/>
      <c r="Y1552" s="130"/>
      <c r="Z1552" s="130"/>
      <c r="AA1552" s="130"/>
      <c r="AB1552" s="130"/>
      <c r="AC1552" s="130" t="str">
        <f>IF(基本情報登録!$D$10="","",IF(基本情報登録!$D$10=F1552,1,0))</f>
        <v/>
      </c>
      <c r="AD1552" s="130"/>
    </row>
    <row r="1553" spans="1:30">
      <c r="A1553" s="158"/>
      <c r="B1553" s="158"/>
      <c r="C1553" s="158"/>
      <c r="D1553" s="158"/>
      <c r="E1553" s="158"/>
      <c r="F1553" s="158"/>
      <c r="G1553" s="158"/>
      <c r="H1553" s="161"/>
      <c r="I1553" s="158"/>
      <c r="J1553" s="158"/>
      <c r="K1553" s="158"/>
      <c r="L1553" s="158"/>
      <c r="M1553" s="130"/>
      <c r="N1553" s="130"/>
      <c r="O1553" s="157"/>
      <c r="P1553" s="130"/>
      <c r="Q1553" s="130"/>
      <c r="R1553" s="130"/>
      <c r="S1553" s="130"/>
      <c r="T1553" s="130"/>
      <c r="U1553" s="130"/>
      <c r="V1553" s="130"/>
      <c r="W1553" s="130"/>
      <c r="X1553" s="137"/>
      <c r="Y1553" s="130"/>
      <c r="Z1553" s="130"/>
      <c r="AA1553" s="130"/>
      <c r="AB1553" s="130"/>
      <c r="AC1553" s="130" t="str">
        <f>IF(基本情報登録!$D$10="","",IF(基本情報登録!$D$10=F1553,1,0))</f>
        <v/>
      </c>
      <c r="AD1553" s="130"/>
    </row>
    <row r="1554" spans="1:30">
      <c r="A1554" s="158"/>
      <c r="B1554" s="158"/>
      <c r="C1554" s="158"/>
      <c r="D1554" s="158"/>
      <c r="E1554" s="158"/>
      <c r="F1554" s="158"/>
      <c r="G1554" s="158"/>
      <c r="H1554" s="161"/>
      <c r="I1554" s="158"/>
      <c r="J1554" s="158"/>
      <c r="K1554" s="158"/>
      <c r="L1554" s="158"/>
      <c r="M1554" s="130"/>
      <c r="N1554" s="130"/>
      <c r="O1554" s="157"/>
      <c r="P1554" s="130"/>
      <c r="Q1554" s="130"/>
      <c r="R1554" s="130"/>
      <c r="S1554" s="130"/>
      <c r="T1554" s="130"/>
      <c r="U1554" s="130"/>
      <c r="V1554" s="130"/>
      <c r="W1554" s="130"/>
      <c r="X1554" s="137"/>
      <c r="Y1554" s="130"/>
      <c r="Z1554" s="130"/>
      <c r="AA1554" s="130"/>
      <c r="AB1554" s="130"/>
      <c r="AC1554" s="130" t="str">
        <f>IF(基本情報登録!$D$10="","",IF(基本情報登録!$D$10=F1554,1,0))</f>
        <v/>
      </c>
      <c r="AD1554" s="130"/>
    </row>
    <row r="1555" spans="1:30">
      <c r="A1555" s="158"/>
      <c r="B1555" s="158"/>
      <c r="C1555" s="158"/>
      <c r="D1555" s="158"/>
      <c r="E1555" s="158"/>
      <c r="F1555" s="158"/>
      <c r="G1555" s="158"/>
      <c r="H1555" s="161"/>
      <c r="I1555" s="158"/>
      <c r="J1555" s="158"/>
      <c r="K1555" s="158"/>
      <c r="L1555" s="158"/>
      <c r="M1555" s="130"/>
      <c r="N1555" s="130"/>
      <c r="O1555" s="157"/>
      <c r="P1555" s="130"/>
      <c r="Q1555" s="130"/>
      <c r="R1555" s="130"/>
      <c r="S1555" s="130"/>
      <c r="T1555" s="130"/>
      <c r="U1555" s="130"/>
      <c r="V1555" s="130"/>
      <c r="W1555" s="130"/>
      <c r="X1555" s="137"/>
      <c r="Y1555" s="130"/>
      <c r="Z1555" s="130"/>
      <c r="AA1555" s="130"/>
      <c r="AB1555" s="130"/>
      <c r="AC1555" s="130" t="str">
        <f>IF(基本情報登録!$D$10="","",IF(基本情報登録!$D$10=F1555,1,0))</f>
        <v/>
      </c>
      <c r="AD1555" s="130"/>
    </row>
    <row r="1556" spans="1:30">
      <c r="A1556" s="158"/>
      <c r="B1556" s="158"/>
      <c r="C1556" s="158"/>
      <c r="D1556" s="158"/>
      <c r="E1556" s="158"/>
      <c r="F1556" s="158"/>
      <c r="G1556" s="158"/>
      <c r="H1556" s="161"/>
      <c r="I1556" s="158"/>
      <c r="J1556" s="158"/>
      <c r="K1556" s="158"/>
      <c r="L1556" s="158"/>
      <c r="M1556" s="130"/>
      <c r="N1556" s="130"/>
      <c r="O1556" s="157"/>
      <c r="P1556" s="130"/>
      <c r="Q1556" s="130"/>
      <c r="R1556" s="130"/>
      <c r="S1556" s="130"/>
      <c r="T1556" s="130"/>
      <c r="U1556" s="130"/>
      <c r="V1556" s="130"/>
      <c r="W1556" s="130"/>
      <c r="X1556" s="137"/>
      <c r="Y1556" s="130"/>
      <c r="Z1556" s="130"/>
      <c r="AA1556" s="130"/>
      <c r="AB1556" s="130"/>
      <c r="AC1556" s="130" t="str">
        <f>IF(基本情報登録!$D$10="","",IF(基本情報登録!$D$10=F1556,1,0))</f>
        <v/>
      </c>
      <c r="AD1556" s="130"/>
    </row>
    <row r="1557" spans="1:30">
      <c r="A1557" s="158"/>
      <c r="B1557" s="158"/>
      <c r="C1557" s="158"/>
      <c r="D1557" s="158"/>
      <c r="E1557" s="158"/>
      <c r="F1557" s="158"/>
      <c r="G1557" s="158"/>
      <c r="H1557" s="161"/>
      <c r="I1557" s="158"/>
      <c r="J1557" s="158"/>
      <c r="K1557" s="158"/>
      <c r="L1557" s="158"/>
      <c r="M1557" s="130"/>
      <c r="N1557" s="130"/>
      <c r="O1557" s="157"/>
      <c r="P1557" s="130"/>
      <c r="Q1557" s="130"/>
      <c r="R1557" s="130"/>
      <c r="S1557" s="130"/>
      <c r="T1557" s="130"/>
      <c r="U1557" s="130"/>
      <c r="V1557" s="130"/>
      <c r="W1557" s="130"/>
      <c r="X1557" s="137"/>
      <c r="Y1557" s="130"/>
      <c r="Z1557" s="130"/>
      <c r="AA1557" s="130"/>
      <c r="AB1557" s="130"/>
      <c r="AC1557" s="130" t="str">
        <f>IF(基本情報登録!$D$10="","",IF(基本情報登録!$D$10=F1557,1,0))</f>
        <v/>
      </c>
      <c r="AD1557" s="130"/>
    </row>
    <row r="1558" spans="1:30">
      <c r="A1558" s="158"/>
      <c r="B1558" s="158"/>
      <c r="C1558" s="158"/>
      <c r="D1558" s="158"/>
      <c r="E1558" s="158"/>
      <c r="F1558" s="158"/>
      <c r="G1558" s="158"/>
      <c r="H1558" s="161"/>
      <c r="I1558" s="158"/>
      <c r="J1558" s="158"/>
      <c r="K1558" s="158"/>
      <c r="L1558" s="158"/>
      <c r="M1558" s="130"/>
      <c r="N1558" s="130"/>
      <c r="O1558" s="157"/>
      <c r="P1558" s="130"/>
      <c r="Q1558" s="130"/>
      <c r="R1558" s="130"/>
      <c r="S1558" s="130"/>
      <c r="T1558" s="130"/>
      <c r="U1558" s="130"/>
      <c r="V1558" s="130"/>
      <c r="W1558" s="130"/>
      <c r="X1558" s="137"/>
      <c r="Y1558" s="130"/>
      <c r="Z1558" s="130"/>
      <c r="AA1558" s="130"/>
      <c r="AB1558" s="130"/>
      <c r="AC1558" s="130" t="str">
        <f>IF(基本情報登録!$D$10="","",IF(基本情報登録!$D$10=F1558,1,0))</f>
        <v/>
      </c>
      <c r="AD1558" s="130"/>
    </row>
    <row r="1559" spans="1:30">
      <c r="A1559" s="158"/>
      <c r="B1559" s="158"/>
      <c r="C1559" s="158"/>
      <c r="D1559" s="158"/>
      <c r="E1559" s="158"/>
      <c r="F1559" s="158"/>
      <c r="G1559" s="158"/>
      <c r="H1559" s="161"/>
      <c r="I1559" s="158"/>
      <c r="J1559" s="158"/>
      <c r="K1559" s="158"/>
      <c r="L1559" s="158"/>
      <c r="M1559" s="130"/>
      <c r="N1559" s="130"/>
      <c r="O1559" s="157"/>
      <c r="P1559" s="130"/>
      <c r="Q1559" s="130"/>
      <c r="R1559" s="130"/>
      <c r="S1559" s="130"/>
      <c r="T1559" s="130"/>
      <c r="U1559" s="130"/>
      <c r="V1559" s="130"/>
      <c r="W1559" s="130"/>
      <c r="X1559" s="137"/>
      <c r="Y1559" s="130"/>
      <c r="Z1559" s="130"/>
      <c r="AA1559" s="130"/>
      <c r="AB1559" s="130"/>
      <c r="AC1559" s="130" t="str">
        <f>IF(基本情報登録!$D$10="","",IF(基本情報登録!$D$10=F1559,1,0))</f>
        <v/>
      </c>
      <c r="AD1559" s="130"/>
    </row>
    <row r="1560" spans="1:30">
      <c r="A1560" s="158"/>
      <c r="B1560" s="158"/>
      <c r="C1560" s="158"/>
      <c r="D1560" s="158"/>
      <c r="E1560" s="158"/>
      <c r="F1560" s="158"/>
      <c r="G1560" s="158"/>
      <c r="H1560" s="161"/>
      <c r="I1560" s="158"/>
      <c r="J1560" s="158"/>
      <c r="K1560" s="158"/>
      <c r="L1560" s="158"/>
      <c r="M1560" s="130"/>
      <c r="N1560" s="130"/>
      <c r="O1560" s="157"/>
      <c r="P1560" s="130"/>
      <c r="Q1560" s="130"/>
      <c r="R1560" s="130"/>
      <c r="S1560" s="130"/>
      <c r="T1560" s="130"/>
      <c r="U1560" s="130"/>
      <c r="V1560" s="130"/>
      <c r="W1560" s="130"/>
      <c r="X1560" s="137"/>
      <c r="Y1560" s="130"/>
      <c r="Z1560" s="130"/>
      <c r="AA1560" s="130"/>
      <c r="AB1560" s="130"/>
      <c r="AC1560" s="130" t="str">
        <f>IF(基本情報登録!$D$10="","",IF(基本情報登録!$D$10=F1560,1,0))</f>
        <v/>
      </c>
      <c r="AD1560" s="130"/>
    </row>
    <row r="1561" spans="1:30">
      <c r="A1561" s="158"/>
      <c r="B1561" s="158"/>
      <c r="C1561" s="158"/>
      <c r="D1561" s="158"/>
      <c r="E1561" s="158"/>
      <c r="F1561" s="158"/>
      <c r="G1561" s="158"/>
      <c r="H1561" s="161"/>
      <c r="I1561" s="158"/>
      <c r="J1561" s="158"/>
      <c r="K1561" s="158"/>
      <c r="L1561" s="158"/>
      <c r="M1561" s="130"/>
      <c r="N1561" s="130"/>
      <c r="O1561" s="157"/>
      <c r="P1561" s="130"/>
      <c r="Q1561" s="130"/>
      <c r="R1561" s="130"/>
      <c r="S1561" s="130"/>
      <c r="T1561" s="130"/>
      <c r="U1561" s="130"/>
      <c r="V1561" s="130"/>
      <c r="W1561" s="130"/>
      <c r="X1561" s="137"/>
      <c r="Y1561" s="130"/>
      <c r="Z1561" s="130"/>
      <c r="AA1561" s="130"/>
      <c r="AB1561" s="130"/>
      <c r="AC1561" s="130" t="str">
        <f>IF(基本情報登録!$D$10="","",IF(基本情報登録!$D$10=F1561,1,0))</f>
        <v/>
      </c>
      <c r="AD1561" s="130"/>
    </row>
    <row r="1562" spans="1:30">
      <c r="A1562" s="158"/>
      <c r="B1562" s="158"/>
      <c r="C1562" s="158"/>
      <c r="D1562" s="158"/>
      <c r="E1562" s="158"/>
      <c r="F1562" s="158"/>
      <c r="G1562" s="158"/>
      <c r="H1562" s="161"/>
      <c r="I1562" s="158"/>
      <c r="J1562" s="158"/>
      <c r="K1562" s="158"/>
      <c r="L1562" s="158"/>
      <c r="M1562" s="130"/>
      <c r="N1562" s="130"/>
      <c r="O1562" s="157"/>
      <c r="P1562" s="130"/>
      <c r="Q1562" s="130"/>
      <c r="R1562" s="130"/>
      <c r="S1562" s="130"/>
      <c r="T1562" s="130"/>
      <c r="U1562" s="130"/>
      <c r="V1562" s="130"/>
      <c r="W1562" s="130"/>
      <c r="X1562" s="137"/>
      <c r="Y1562" s="130"/>
      <c r="Z1562" s="130"/>
      <c r="AA1562" s="130"/>
      <c r="AB1562" s="130"/>
      <c r="AC1562" s="130" t="str">
        <f>IF(基本情報登録!$D$10="","",IF(基本情報登録!$D$10=F1562,1,0))</f>
        <v/>
      </c>
      <c r="AD1562" s="130"/>
    </row>
    <row r="1563" spans="1:30">
      <c r="A1563" s="158"/>
      <c r="B1563" s="158"/>
      <c r="C1563" s="158"/>
      <c r="D1563" s="158"/>
      <c r="E1563" s="158"/>
      <c r="F1563" s="158"/>
      <c r="G1563" s="158"/>
      <c r="H1563" s="161"/>
      <c r="I1563" s="158"/>
      <c r="J1563" s="158"/>
      <c r="K1563" s="158"/>
      <c r="L1563" s="158"/>
      <c r="M1563" s="130"/>
      <c r="N1563" s="130"/>
      <c r="O1563" s="157"/>
      <c r="P1563" s="130"/>
      <c r="Q1563" s="130"/>
      <c r="R1563" s="130"/>
      <c r="S1563" s="130"/>
      <c r="T1563" s="130"/>
      <c r="U1563" s="130"/>
      <c r="V1563" s="130"/>
      <c r="W1563" s="130"/>
      <c r="X1563" s="137"/>
      <c r="Y1563" s="130"/>
      <c r="Z1563" s="130"/>
      <c r="AA1563" s="130"/>
      <c r="AB1563" s="130"/>
      <c r="AC1563" s="130" t="str">
        <f>IF(基本情報登録!$D$10="","",IF(基本情報登録!$D$10=F1563,1,0))</f>
        <v/>
      </c>
      <c r="AD1563" s="130"/>
    </row>
    <row r="1564" spans="1:30">
      <c r="A1564" s="158"/>
      <c r="B1564" s="158"/>
      <c r="C1564" s="158"/>
      <c r="D1564" s="158"/>
      <c r="E1564" s="158"/>
      <c r="F1564" s="158"/>
      <c r="G1564" s="158"/>
      <c r="H1564" s="161"/>
      <c r="I1564" s="158"/>
      <c r="J1564" s="158"/>
      <c r="K1564" s="158"/>
      <c r="L1564" s="158"/>
      <c r="M1564" s="130"/>
      <c r="N1564" s="130"/>
      <c r="O1564" s="157"/>
      <c r="P1564" s="130"/>
      <c r="Q1564" s="130"/>
      <c r="R1564" s="130"/>
      <c r="S1564" s="130"/>
      <c r="T1564" s="130"/>
      <c r="U1564" s="130"/>
      <c r="V1564" s="130"/>
      <c r="W1564" s="130"/>
      <c r="X1564" s="137"/>
      <c r="Y1564" s="130"/>
      <c r="Z1564" s="130"/>
      <c r="AA1564" s="130"/>
      <c r="AB1564" s="130"/>
      <c r="AC1564" s="130" t="str">
        <f>IF(基本情報登録!$D$10="","",IF(基本情報登録!$D$10=F1564,1,0))</f>
        <v/>
      </c>
      <c r="AD1564" s="130"/>
    </row>
    <row r="1565" spans="1:30">
      <c r="A1565" s="158"/>
      <c r="B1565" s="158"/>
      <c r="C1565" s="158"/>
      <c r="D1565" s="158"/>
      <c r="E1565" s="158"/>
      <c r="F1565" s="158"/>
      <c r="G1565" s="158"/>
      <c r="H1565" s="161"/>
      <c r="I1565" s="158"/>
      <c r="J1565" s="158"/>
      <c r="K1565" s="158"/>
      <c r="L1565" s="158"/>
      <c r="M1565" s="130"/>
      <c r="N1565" s="130"/>
      <c r="O1565" s="157"/>
      <c r="P1565" s="130"/>
      <c r="Q1565" s="130"/>
      <c r="R1565" s="130"/>
      <c r="S1565" s="130"/>
      <c r="T1565" s="130"/>
      <c r="U1565" s="130"/>
      <c r="V1565" s="130"/>
      <c r="W1565" s="130"/>
      <c r="X1565" s="137"/>
      <c r="Y1565" s="130"/>
      <c r="Z1565" s="130"/>
      <c r="AA1565" s="130"/>
      <c r="AB1565" s="130"/>
      <c r="AC1565" s="130" t="str">
        <f>IF(基本情報登録!$D$10="","",IF(基本情報登録!$D$10=F1565,1,0))</f>
        <v/>
      </c>
      <c r="AD1565" s="130"/>
    </row>
    <row r="1566" spans="1:30">
      <c r="A1566" s="158"/>
      <c r="B1566" s="158"/>
      <c r="C1566" s="158"/>
      <c r="D1566" s="158"/>
      <c r="E1566" s="158"/>
      <c r="F1566" s="158"/>
      <c r="G1566" s="158"/>
      <c r="H1566" s="161"/>
      <c r="I1566" s="158"/>
      <c r="J1566" s="158"/>
      <c r="K1566" s="158"/>
      <c r="L1566" s="158"/>
      <c r="M1566" s="130"/>
      <c r="N1566" s="130"/>
      <c r="O1566" s="157"/>
      <c r="P1566" s="130"/>
      <c r="Q1566" s="130"/>
      <c r="R1566" s="130"/>
      <c r="S1566" s="130"/>
      <c r="T1566" s="130"/>
      <c r="U1566" s="130"/>
      <c r="V1566" s="130"/>
      <c r="W1566" s="130"/>
      <c r="X1566" s="137"/>
      <c r="Y1566" s="130"/>
      <c r="Z1566" s="130"/>
      <c r="AA1566" s="130"/>
      <c r="AB1566" s="130"/>
      <c r="AC1566" s="130" t="str">
        <f>IF(基本情報登録!$D$10="","",IF(基本情報登録!$D$10=F1566,1,0))</f>
        <v/>
      </c>
      <c r="AD1566" s="130"/>
    </row>
    <row r="1567" spans="1:30">
      <c r="A1567" s="158"/>
      <c r="B1567" s="158"/>
      <c r="C1567" s="158"/>
      <c r="D1567" s="158"/>
      <c r="E1567" s="158"/>
      <c r="F1567" s="158"/>
      <c r="G1567" s="158"/>
      <c r="H1567" s="161"/>
      <c r="I1567" s="158"/>
      <c r="J1567" s="158"/>
      <c r="K1567" s="158"/>
      <c r="L1567" s="158"/>
      <c r="M1567" s="130"/>
      <c r="N1567" s="130"/>
      <c r="O1567" s="157"/>
      <c r="P1567" s="130"/>
      <c r="Q1567" s="130"/>
      <c r="R1567" s="130"/>
      <c r="S1567" s="130"/>
      <c r="T1567" s="130"/>
      <c r="U1567" s="130"/>
      <c r="V1567" s="130"/>
      <c r="W1567" s="130"/>
      <c r="X1567" s="137"/>
      <c r="Y1567" s="130"/>
      <c r="Z1567" s="130"/>
      <c r="AA1567" s="130"/>
      <c r="AB1567" s="130"/>
      <c r="AC1567" s="130" t="str">
        <f>IF(基本情報登録!$D$10="","",IF(基本情報登録!$D$10=F1567,1,0))</f>
        <v/>
      </c>
      <c r="AD1567" s="130"/>
    </row>
    <row r="1568" spans="1:30">
      <c r="A1568" s="158"/>
      <c r="B1568" s="158"/>
      <c r="C1568" s="158"/>
      <c r="D1568" s="158"/>
      <c r="E1568" s="158"/>
      <c r="F1568" s="158"/>
      <c r="G1568" s="158"/>
      <c r="H1568" s="161"/>
      <c r="I1568" s="158"/>
      <c r="J1568" s="158"/>
      <c r="K1568" s="158"/>
      <c r="L1568" s="158"/>
      <c r="M1568" s="130"/>
      <c r="N1568" s="130"/>
      <c r="O1568" s="157"/>
      <c r="P1568" s="130"/>
      <c r="Q1568" s="130"/>
      <c r="R1568" s="130"/>
      <c r="S1568" s="130"/>
      <c r="T1568" s="130"/>
      <c r="U1568" s="130"/>
      <c r="V1568" s="130"/>
      <c r="W1568" s="130"/>
      <c r="X1568" s="137"/>
      <c r="Y1568" s="130"/>
      <c r="Z1568" s="130"/>
      <c r="AA1568" s="130"/>
      <c r="AB1568" s="130"/>
      <c r="AC1568" s="130" t="str">
        <f>IF(基本情報登録!$D$10="","",IF(基本情報登録!$D$10=F1568,1,0))</f>
        <v/>
      </c>
      <c r="AD1568" s="130"/>
    </row>
    <row r="1569" spans="1:30">
      <c r="A1569" s="158"/>
      <c r="B1569" s="158"/>
      <c r="C1569" s="158"/>
      <c r="D1569" s="158"/>
      <c r="E1569" s="158"/>
      <c r="F1569" s="158"/>
      <c r="G1569" s="158"/>
      <c r="H1569" s="161"/>
      <c r="I1569" s="158"/>
      <c r="J1569" s="158"/>
      <c r="K1569" s="158"/>
      <c r="L1569" s="158"/>
      <c r="M1569" s="130"/>
      <c r="N1569" s="130"/>
      <c r="O1569" s="157"/>
      <c r="P1569" s="130"/>
      <c r="Q1569" s="130"/>
      <c r="R1569" s="130"/>
      <c r="S1569" s="130"/>
      <c r="T1569" s="130"/>
      <c r="U1569" s="130"/>
      <c r="V1569" s="130"/>
      <c r="W1569" s="130"/>
      <c r="X1569" s="137"/>
      <c r="Y1569" s="130"/>
      <c r="Z1569" s="130"/>
      <c r="AA1569" s="130"/>
      <c r="AB1569" s="130"/>
      <c r="AC1569" s="130" t="str">
        <f>IF(基本情報登録!$D$10="","",IF(基本情報登録!$D$10=F1569,1,0))</f>
        <v/>
      </c>
      <c r="AD1569" s="130"/>
    </row>
    <row r="1570" spans="1:30">
      <c r="A1570" s="158"/>
      <c r="B1570" s="158"/>
      <c r="C1570" s="158"/>
      <c r="D1570" s="158"/>
      <c r="E1570" s="158"/>
      <c r="F1570" s="158"/>
      <c r="G1570" s="158"/>
      <c r="H1570" s="161"/>
      <c r="I1570" s="158"/>
      <c r="J1570" s="158"/>
      <c r="K1570" s="158"/>
      <c r="L1570" s="158"/>
      <c r="M1570" s="130"/>
      <c r="N1570" s="130"/>
      <c r="O1570" s="157"/>
      <c r="P1570" s="130"/>
      <c r="Q1570" s="130"/>
      <c r="R1570" s="130"/>
      <c r="S1570" s="130"/>
      <c r="T1570" s="130"/>
      <c r="U1570" s="130"/>
      <c r="V1570" s="130"/>
      <c r="W1570" s="130"/>
      <c r="X1570" s="137"/>
      <c r="Y1570" s="130"/>
      <c r="Z1570" s="130"/>
      <c r="AA1570" s="130"/>
      <c r="AB1570" s="130"/>
      <c r="AC1570" s="130" t="str">
        <f>IF(基本情報登録!$D$10="","",IF(基本情報登録!$D$10=F1570,1,0))</f>
        <v/>
      </c>
      <c r="AD1570" s="130"/>
    </row>
    <row r="1571" spans="1:30">
      <c r="A1571" s="158"/>
      <c r="B1571" s="158"/>
      <c r="C1571" s="158"/>
      <c r="D1571" s="158"/>
      <c r="E1571" s="158"/>
      <c r="F1571" s="158"/>
      <c r="G1571" s="158"/>
      <c r="H1571" s="161"/>
      <c r="I1571" s="158"/>
      <c r="J1571" s="158"/>
      <c r="K1571" s="158"/>
      <c r="L1571" s="158"/>
      <c r="M1571" s="130"/>
      <c r="N1571" s="130"/>
      <c r="O1571" s="157"/>
      <c r="P1571" s="130"/>
      <c r="Q1571" s="130"/>
      <c r="R1571" s="130"/>
      <c r="S1571" s="130"/>
      <c r="T1571" s="130"/>
      <c r="U1571" s="130"/>
      <c r="V1571" s="130"/>
      <c r="W1571" s="130"/>
      <c r="X1571" s="137"/>
      <c r="Y1571" s="130"/>
      <c r="Z1571" s="130"/>
      <c r="AA1571" s="130"/>
      <c r="AB1571" s="130"/>
      <c r="AC1571" s="130" t="str">
        <f>IF(基本情報登録!$D$10="","",IF(基本情報登録!$D$10=F1571,1,0))</f>
        <v/>
      </c>
      <c r="AD1571" s="130"/>
    </row>
    <row r="1572" spans="1:30">
      <c r="A1572" s="158"/>
      <c r="B1572" s="158"/>
      <c r="C1572" s="158"/>
      <c r="D1572" s="158"/>
      <c r="E1572" s="158"/>
      <c r="F1572" s="158"/>
      <c r="G1572" s="158"/>
      <c r="H1572" s="161"/>
      <c r="I1572" s="158"/>
      <c r="J1572" s="158"/>
      <c r="K1572" s="158"/>
      <c r="L1572" s="158"/>
      <c r="M1572" s="130"/>
      <c r="N1572" s="130"/>
      <c r="O1572" s="157"/>
      <c r="P1572" s="130"/>
      <c r="Q1572" s="130"/>
      <c r="R1572" s="130"/>
      <c r="S1572" s="130"/>
      <c r="T1572" s="130"/>
      <c r="U1572" s="130"/>
      <c r="V1572" s="130"/>
      <c r="W1572" s="130"/>
      <c r="X1572" s="137"/>
      <c r="Y1572" s="130"/>
      <c r="Z1572" s="130"/>
      <c r="AA1572" s="130"/>
      <c r="AB1572" s="130"/>
      <c r="AC1572" s="130" t="str">
        <f>IF(基本情報登録!$D$10="","",IF(基本情報登録!$D$10=F1572,1,0))</f>
        <v/>
      </c>
      <c r="AD1572" s="130"/>
    </row>
    <row r="1573" spans="1:30">
      <c r="A1573" s="158"/>
      <c r="B1573" s="158"/>
      <c r="C1573" s="158"/>
      <c r="D1573" s="158"/>
      <c r="E1573" s="158"/>
      <c r="F1573" s="158"/>
      <c r="G1573" s="158"/>
      <c r="H1573" s="161"/>
      <c r="I1573" s="158"/>
      <c r="J1573" s="158"/>
      <c r="K1573" s="158"/>
      <c r="L1573" s="158"/>
      <c r="M1573" s="130"/>
      <c r="N1573" s="130"/>
      <c r="O1573" s="157"/>
      <c r="P1573" s="130"/>
      <c r="Q1573" s="130"/>
      <c r="R1573" s="130"/>
      <c r="S1573" s="130"/>
      <c r="T1573" s="130"/>
      <c r="U1573" s="130"/>
      <c r="V1573" s="130"/>
      <c r="W1573" s="130"/>
      <c r="X1573" s="137"/>
      <c r="Y1573" s="130"/>
      <c r="Z1573" s="130"/>
      <c r="AA1573" s="130"/>
      <c r="AB1573" s="130"/>
      <c r="AC1573" s="130" t="str">
        <f>IF(基本情報登録!$D$10="","",IF(基本情報登録!$D$10=F1573,1,0))</f>
        <v/>
      </c>
      <c r="AD1573" s="130"/>
    </row>
    <row r="1574" spans="1:30">
      <c r="A1574" s="158"/>
      <c r="B1574" s="158"/>
      <c r="C1574" s="158"/>
      <c r="D1574" s="158"/>
      <c r="E1574" s="158"/>
      <c r="F1574" s="158"/>
      <c r="G1574" s="158"/>
      <c r="H1574" s="161"/>
      <c r="I1574" s="158"/>
      <c r="J1574" s="158"/>
      <c r="K1574" s="158"/>
      <c r="L1574" s="158"/>
      <c r="M1574" s="130"/>
      <c r="N1574" s="130"/>
      <c r="O1574" s="157"/>
      <c r="P1574" s="130"/>
      <c r="Q1574" s="130"/>
      <c r="R1574" s="130"/>
      <c r="S1574" s="130"/>
      <c r="T1574" s="130"/>
      <c r="U1574" s="130"/>
      <c r="V1574" s="130"/>
      <c r="W1574" s="130"/>
      <c r="X1574" s="137"/>
      <c r="Y1574" s="130"/>
      <c r="Z1574" s="130"/>
      <c r="AA1574" s="130"/>
      <c r="AB1574" s="130"/>
      <c r="AC1574" s="130" t="str">
        <f>IF(基本情報登録!$D$10="","",IF(基本情報登録!$D$10=F1574,1,0))</f>
        <v/>
      </c>
      <c r="AD1574" s="130"/>
    </row>
    <row r="1575" spans="1:30">
      <c r="A1575" s="158"/>
      <c r="B1575" s="158"/>
      <c r="C1575" s="158"/>
      <c r="D1575" s="158"/>
      <c r="E1575" s="158"/>
      <c r="F1575" s="158"/>
      <c r="G1575" s="158"/>
      <c r="H1575" s="161"/>
      <c r="I1575" s="158"/>
      <c r="J1575" s="158"/>
      <c r="K1575" s="158"/>
      <c r="L1575" s="158"/>
      <c r="M1575" s="130"/>
      <c r="N1575" s="130"/>
      <c r="O1575" s="157"/>
      <c r="P1575" s="130"/>
      <c r="Q1575" s="130"/>
      <c r="R1575" s="130"/>
      <c r="S1575" s="130"/>
      <c r="T1575" s="130"/>
      <c r="U1575" s="130"/>
      <c r="V1575" s="130"/>
      <c r="W1575" s="130"/>
      <c r="X1575" s="137"/>
      <c r="Y1575" s="130"/>
      <c r="Z1575" s="130"/>
      <c r="AA1575" s="130"/>
      <c r="AB1575" s="130"/>
      <c r="AC1575" s="130" t="str">
        <f>IF(基本情報登録!$D$10="","",IF(基本情報登録!$D$10=F1575,1,0))</f>
        <v/>
      </c>
      <c r="AD1575" s="130"/>
    </row>
    <row r="1576" spans="1:30">
      <c r="A1576" s="158"/>
      <c r="B1576" s="158"/>
      <c r="C1576" s="158"/>
      <c r="D1576" s="158"/>
      <c r="E1576" s="158"/>
      <c r="F1576" s="158"/>
      <c r="G1576" s="158"/>
      <c r="H1576" s="161"/>
      <c r="I1576" s="158"/>
      <c r="J1576" s="158"/>
      <c r="K1576" s="158"/>
      <c r="L1576" s="158"/>
      <c r="M1576" s="130"/>
      <c r="N1576" s="130"/>
      <c r="O1576" s="157"/>
      <c r="P1576" s="130"/>
      <c r="Q1576" s="130"/>
      <c r="R1576" s="130"/>
      <c r="S1576" s="130"/>
      <c r="T1576" s="130"/>
      <c r="U1576" s="130"/>
      <c r="V1576" s="130"/>
      <c r="W1576" s="130"/>
      <c r="X1576" s="137"/>
      <c r="Y1576" s="130"/>
      <c r="Z1576" s="130"/>
      <c r="AA1576" s="130"/>
      <c r="AB1576" s="130"/>
      <c r="AC1576" s="130" t="str">
        <f>IF(基本情報登録!$D$10="","",IF(基本情報登録!$D$10=F1576,1,0))</f>
        <v/>
      </c>
      <c r="AD1576" s="130"/>
    </row>
    <row r="1577" spans="1:30">
      <c r="A1577" s="158"/>
      <c r="B1577" s="158"/>
      <c r="C1577" s="158"/>
      <c r="D1577" s="158"/>
      <c r="E1577" s="158"/>
      <c r="F1577" s="158"/>
      <c r="G1577" s="158"/>
      <c r="H1577" s="161"/>
      <c r="I1577" s="158"/>
      <c r="J1577" s="158"/>
      <c r="K1577" s="158"/>
      <c r="L1577" s="158"/>
      <c r="M1577" s="130"/>
      <c r="N1577" s="130"/>
      <c r="O1577" s="157"/>
      <c r="P1577" s="130"/>
      <c r="Q1577" s="130"/>
      <c r="R1577" s="130"/>
      <c r="S1577" s="130"/>
      <c r="T1577" s="130"/>
      <c r="U1577" s="130"/>
      <c r="V1577" s="130"/>
      <c r="W1577" s="130"/>
      <c r="X1577" s="137"/>
      <c r="Y1577" s="130"/>
      <c r="Z1577" s="130"/>
      <c r="AA1577" s="130"/>
      <c r="AB1577" s="130"/>
      <c r="AC1577" s="130" t="str">
        <f>IF(基本情報登録!$D$10="","",IF(基本情報登録!$D$10=F1577,1,0))</f>
        <v/>
      </c>
      <c r="AD1577" s="130"/>
    </row>
    <row r="1578" spans="1:30">
      <c r="A1578" s="158"/>
      <c r="B1578" s="158"/>
      <c r="C1578" s="158"/>
      <c r="D1578" s="158"/>
      <c r="E1578" s="158"/>
      <c r="F1578" s="158"/>
      <c r="G1578" s="158"/>
      <c r="H1578" s="161"/>
      <c r="I1578" s="158"/>
      <c r="J1578" s="158"/>
      <c r="K1578" s="158"/>
      <c r="L1578" s="158"/>
      <c r="M1578" s="130"/>
      <c r="N1578" s="130"/>
      <c r="O1578" s="157"/>
      <c r="P1578" s="130"/>
      <c r="Q1578" s="130"/>
      <c r="R1578" s="130"/>
      <c r="S1578" s="130"/>
      <c r="T1578" s="130"/>
      <c r="U1578" s="130"/>
      <c r="V1578" s="130"/>
      <c r="W1578" s="130"/>
      <c r="X1578" s="137"/>
      <c r="Y1578" s="130"/>
      <c r="Z1578" s="130"/>
      <c r="AA1578" s="130"/>
      <c r="AB1578" s="130"/>
      <c r="AC1578" s="130" t="str">
        <f>IF(基本情報登録!$D$10="","",IF(基本情報登録!$D$10=F1578,1,0))</f>
        <v/>
      </c>
      <c r="AD1578" s="130"/>
    </row>
    <row r="1579" spans="1:30">
      <c r="A1579" s="158"/>
      <c r="B1579" s="158"/>
      <c r="C1579" s="158"/>
      <c r="D1579" s="158"/>
      <c r="E1579" s="158"/>
      <c r="F1579" s="158"/>
      <c r="G1579" s="158"/>
      <c r="H1579" s="161"/>
      <c r="I1579" s="158"/>
      <c r="J1579" s="158"/>
      <c r="K1579" s="158"/>
      <c r="L1579" s="158"/>
      <c r="M1579" s="130"/>
      <c r="N1579" s="130"/>
      <c r="O1579" s="157"/>
      <c r="P1579" s="130"/>
      <c r="Q1579" s="130"/>
      <c r="R1579" s="130"/>
      <c r="S1579" s="130"/>
      <c r="T1579" s="130"/>
      <c r="U1579" s="130"/>
      <c r="V1579" s="130"/>
      <c r="W1579" s="130"/>
      <c r="X1579" s="137"/>
      <c r="Y1579" s="130"/>
      <c r="Z1579" s="130"/>
      <c r="AA1579" s="130"/>
      <c r="AB1579" s="130"/>
      <c r="AC1579" s="130" t="str">
        <f>IF(基本情報登録!$D$10="","",IF(基本情報登録!$D$10=F1579,1,0))</f>
        <v/>
      </c>
      <c r="AD1579" s="130"/>
    </row>
    <row r="1580" spans="1:30">
      <c r="A1580" s="158"/>
      <c r="B1580" s="158"/>
      <c r="C1580" s="158"/>
      <c r="D1580" s="158"/>
      <c r="E1580" s="158"/>
      <c r="F1580" s="158"/>
      <c r="G1580" s="158"/>
      <c r="H1580" s="161"/>
      <c r="I1580" s="158"/>
      <c r="J1580" s="158"/>
      <c r="K1580" s="158"/>
      <c r="L1580" s="158"/>
      <c r="M1580" s="130"/>
      <c r="N1580" s="130"/>
      <c r="O1580" s="157"/>
      <c r="P1580" s="130"/>
      <c r="Q1580" s="130"/>
      <c r="R1580" s="130"/>
      <c r="S1580" s="130"/>
      <c r="T1580" s="130"/>
      <c r="U1580" s="130"/>
      <c r="V1580" s="130"/>
      <c r="W1580" s="130"/>
      <c r="X1580" s="137"/>
      <c r="Y1580" s="130"/>
      <c r="Z1580" s="130"/>
      <c r="AA1580" s="130"/>
      <c r="AB1580" s="130"/>
      <c r="AC1580" s="130" t="str">
        <f>IF(基本情報登録!$D$10="","",IF(基本情報登録!$D$10=F1580,1,0))</f>
        <v/>
      </c>
      <c r="AD1580" s="130"/>
    </row>
    <row r="1581" spans="1:30">
      <c r="A1581" s="158"/>
      <c r="B1581" s="158"/>
      <c r="C1581" s="158"/>
      <c r="D1581" s="158"/>
      <c r="E1581" s="158"/>
      <c r="F1581" s="158"/>
      <c r="G1581" s="158"/>
      <c r="H1581" s="161"/>
      <c r="I1581" s="158"/>
      <c r="J1581" s="158"/>
      <c r="K1581" s="158"/>
      <c r="L1581" s="158"/>
      <c r="M1581" s="130"/>
      <c r="N1581" s="130"/>
      <c r="O1581" s="157"/>
      <c r="P1581" s="130"/>
      <c r="Q1581" s="130"/>
      <c r="R1581" s="130"/>
      <c r="S1581" s="130"/>
      <c r="T1581" s="130"/>
      <c r="U1581" s="130"/>
      <c r="V1581" s="130"/>
      <c r="W1581" s="130"/>
      <c r="X1581" s="137"/>
      <c r="Y1581" s="130"/>
      <c r="Z1581" s="130"/>
      <c r="AA1581" s="130"/>
      <c r="AB1581" s="130"/>
      <c r="AC1581" s="130" t="str">
        <f>IF(基本情報登録!$D$10="","",IF(基本情報登録!$D$10=F1581,1,0))</f>
        <v/>
      </c>
      <c r="AD1581" s="130"/>
    </row>
    <row r="1582" spans="1:30">
      <c r="A1582" s="158"/>
      <c r="B1582" s="158"/>
      <c r="C1582" s="158"/>
      <c r="D1582" s="158"/>
      <c r="E1582" s="158"/>
      <c r="F1582" s="158"/>
      <c r="G1582" s="158"/>
      <c r="H1582" s="161"/>
      <c r="I1582" s="158"/>
      <c r="J1582" s="158"/>
      <c r="K1582" s="158"/>
      <c r="L1582" s="158"/>
      <c r="M1582" s="130"/>
      <c r="N1582" s="130"/>
      <c r="O1582" s="157"/>
      <c r="P1582" s="130"/>
      <c r="Q1582" s="130"/>
      <c r="R1582" s="130"/>
      <c r="S1582" s="130"/>
      <c r="T1582" s="130"/>
      <c r="U1582" s="130"/>
      <c r="V1582" s="130"/>
      <c r="W1582" s="130"/>
      <c r="X1582" s="137"/>
      <c r="Y1582" s="130"/>
      <c r="Z1582" s="130"/>
      <c r="AA1582" s="130"/>
      <c r="AB1582" s="130"/>
      <c r="AC1582" s="130" t="str">
        <f>IF(基本情報登録!$D$10="","",IF(基本情報登録!$D$10=F1582,1,0))</f>
        <v/>
      </c>
      <c r="AD1582" s="130"/>
    </row>
    <row r="1583" spans="1:30">
      <c r="A1583" s="158"/>
      <c r="B1583" s="158"/>
      <c r="C1583" s="158"/>
      <c r="D1583" s="158"/>
      <c r="E1583" s="158"/>
      <c r="F1583" s="158"/>
      <c r="G1583" s="158"/>
      <c r="H1583" s="161"/>
      <c r="I1583" s="158"/>
      <c r="J1583" s="158"/>
      <c r="K1583" s="158"/>
      <c r="L1583" s="158"/>
      <c r="M1583" s="130"/>
      <c r="N1583" s="130"/>
      <c r="O1583" s="157"/>
      <c r="P1583" s="130"/>
      <c r="Q1583" s="130"/>
      <c r="R1583" s="130"/>
      <c r="S1583" s="130"/>
      <c r="T1583" s="130"/>
      <c r="U1583" s="130"/>
      <c r="V1583" s="130"/>
      <c r="W1583" s="130"/>
      <c r="X1583" s="137"/>
      <c r="Y1583" s="130"/>
      <c r="Z1583" s="130"/>
      <c r="AA1583" s="130"/>
      <c r="AB1583" s="130"/>
      <c r="AC1583" s="130" t="str">
        <f>IF(基本情報登録!$D$10="","",IF(基本情報登録!$D$10=F1583,1,0))</f>
        <v/>
      </c>
      <c r="AD1583" s="130"/>
    </row>
    <row r="1584" spans="1:30">
      <c r="A1584" s="158"/>
      <c r="B1584" s="158"/>
      <c r="C1584" s="158"/>
      <c r="D1584" s="158"/>
      <c r="E1584" s="158"/>
      <c r="F1584" s="158"/>
      <c r="G1584" s="158"/>
      <c r="H1584" s="161"/>
      <c r="I1584" s="158"/>
      <c r="J1584" s="158"/>
      <c r="K1584" s="158"/>
      <c r="L1584" s="158"/>
      <c r="M1584" s="130"/>
      <c r="N1584" s="130"/>
      <c r="O1584" s="157"/>
      <c r="P1584" s="130"/>
      <c r="Q1584" s="130"/>
      <c r="R1584" s="130"/>
      <c r="S1584" s="130"/>
      <c r="T1584" s="130"/>
      <c r="U1584" s="130"/>
      <c r="V1584" s="130"/>
      <c r="W1584" s="130"/>
      <c r="X1584" s="137"/>
      <c r="Y1584" s="130"/>
      <c r="Z1584" s="130"/>
      <c r="AA1584" s="130"/>
      <c r="AB1584" s="130"/>
      <c r="AC1584" s="130" t="str">
        <f>IF(基本情報登録!$D$10="","",IF(基本情報登録!$D$10=F1584,1,0))</f>
        <v/>
      </c>
      <c r="AD1584" s="130"/>
    </row>
    <row r="1585" spans="1:30">
      <c r="A1585" s="158"/>
      <c r="B1585" s="158"/>
      <c r="C1585" s="158"/>
      <c r="D1585" s="158"/>
      <c r="E1585" s="158"/>
      <c r="F1585" s="158"/>
      <c r="G1585" s="158"/>
      <c r="H1585" s="161"/>
      <c r="I1585" s="158"/>
      <c r="J1585" s="158"/>
      <c r="K1585" s="158"/>
      <c r="L1585" s="158"/>
      <c r="M1585" s="130"/>
      <c r="N1585" s="130"/>
      <c r="O1585" s="157"/>
      <c r="P1585" s="130"/>
      <c r="Q1585" s="130"/>
      <c r="R1585" s="130"/>
      <c r="S1585" s="130"/>
      <c r="T1585" s="130"/>
      <c r="U1585" s="130"/>
      <c r="V1585" s="130"/>
      <c r="W1585" s="130"/>
      <c r="X1585" s="137"/>
      <c r="Y1585" s="130"/>
      <c r="Z1585" s="130"/>
      <c r="AA1585" s="130"/>
      <c r="AB1585" s="130"/>
      <c r="AC1585" s="130" t="str">
        <f>IF(基本情報登録!$D$10="","",IF(基本情報登録!$D$10=F1585,1,0))</f>
        <v/>
      </c>
      <c r="AD1585" s="130"/>
    </row>
    <row r="1586" spans="1:30">
      <c r="A1586" s="158"/>
      <c r="B1586" s="158"/>
      <c r="C1586" s="158"/>
      <c r="D1586" s="158"/>
      <c r="E1586" s="158"/>
      <c r="F1586" s="158"/>
      <c r="G1586" s="158"/>
      <c r="H1586" s="161"/>
      <c r="I1586" s="158"/>
      <c r="J1586" s="158"/>
      <c r="K1586" s="158"/>
      <c r="L1586" s="158"/>
      <c r="M1586" s="130"/>
      <c r="N1586" s="130"/>
      <c r="O1586" s="157"/>
      <c r="P1586" s="130"/>
      <c r="Q1586" s="130"/>
      <c r="R1586" s="130"/>
      <c r="S1586" s="130"/>
      <c r="T1586" s="130"/>
      <c r="U1586" s="130"/>
      <c r="V1586" s="130"/>
      <c r="W1586" s="130"/>
      <c r="X1586" s="137"/>
      <c r="Y1586" s="130"/>
      <c r="Z1586" s="130"/>
      <c r="AA1586" s="130"/>
      <c r="AB1586" s="130"/>
      <c r="AC1586" s="130" t="str">
        <f>IF(基本情報登録!$D$10="","",IF(基本情報登録!$D$10=F1586,1,0))</f>
        <v/>
      </c>
      <c r="AD1586" s="130"/>
    </row>
    <row r="1587" spans="1:30">
      <c r="A1587" s="158"/>
      <c r="B1587" s="158"/>
      <c r="C1587" s="158"/>
      <c r="D1587" s="158"/>
      <c r="E1587" s="158"/>
      <c r="F1587" s="158"/>
      <c r="G1587" s="158"/>
      <c r="H1587" s="161"/>
      <c r="I1587" s="158"/>
      <c r="J1587" s="158"/>
      <c r="K1587" s="158"/>
      <c r="L1587" s="158"/>
      <c r="M1587" s="130"/>
      <c r="N1587" s="130"/>
      <c r="O1587" s="157"/>
      <c r="P1587" s="130"/>
      <c r="Q1587" s="130"/>
      <c r="R1587" s="130"/>
      <c r="S1587" s="130"/>
      <c r="T1587" s="130"/>
      <c r="U1587" s="130"/>
      <c r="V1587" s="130"/>
      <c r="W1587" s="130"/>
      <c r="X1587" s="137"/>
      <c r="Y1587" s="130"/>
      <c r="Z1587" s="130"/>
      <c r="AA1587" s="130"/>
      <c r="AB1587" s="130"/>
      <c r="AC1587" s="130" t="str">
        <f>IF(基本情報登録!$D$10="","",IF(基本情報登録!$D$10=F1587,1,0))</f>
        <v/>
      </c>
      <c r="AD1587" s="130"/>
    </row>
    <row r="1588" spans="1:30">
      <c r="A1588" s="158"/>
      <c r="B1588" s="158"/>
      <c r="C1588" s="158"/>
      <c r="D1588" s="158"/>
      <c r="E1588" s="158"/>
      <c r="F1588" s="158"/>
      <c r="G1588" s="158"/>
      <c r="H1588" s="161"/>
      <c r="I1588" s="158"/>
      <c r="J1588" s="158"/>
      <c r="K1588" s="158"/>
      <c r="L1588" s="158"/>
      <c r="M1588" s="130"/>
      <c r="N1588" s="130"/>
      <c r="O1588" s="157"/>
      <c r="P1588" s="130"/>
      <c r="Q1588" s="130"/>
      <c r="R1588" s="130"/>
      <c r="S1588" s="130"/>
      <c r="T1588" s="130"/>
      <c r="U1588" s="130"/>
      <c r="V1588" s="130"/>
      <c r="W1588" s="130"/>
      <c r="X1588" s="137"/>
      <c r="Y1588" s="130"/>
      <c r="Z1588" s="130"/>
      <c r="AA1588" s="130"/>
      <c r="AB1588" s="130"/>
      <c r="AC1588" s="130" t="str">
        <f>IF(基本情報登録!$D$10="","",IF(基本情報登録!$D$10=F1588,1,0))</f>
        <v/>
      </c>
      <c r="AD1588" s="130"/>
    </row>
    <row r="1589" spans="1:30">
      <c r="A1589" s="158"/>
      <c r="B1589" s="158"/>
      <c r="C1589" s="158"/>
      <c r="D1589" s="158"/>
      <c r="E1589" s="158"/>
      <c r="F1589" s="158"/>
      <c r="G1589" s="158"/>
      <c r="H1589" s="161"/>
      <c r="I1589" s="158"/>
      <c r="J1589" s="158"/>
      <c r="K1589" s="158"/>
      <c r="L1589" s="158"/>
      <c r="M1589" s="130"/>
      <c r="N1589" s="130"/>
      <c r="O1589" s="157"/>
      <c r="P1589" s="130"/>
      <c r="Q1589" s="130"/>
      <c r="R1589" s="130"/>
      <c r="S1589" s="130"/>
      <c r="T1589" s="130"/>
      <c r="U1589" s="130"/>
      <c r="V1589" s="130"/>
      <c r="W1589" s="130"/>
      <c r="X1589" s="137"/>
      <c r="Y1589" s="130"/>
      <c r="Z1589" s="130"/>
      <c r="AA1589" s="130"/>
      <c r="AB1589" s="130"/>
      <c r="AC1589" s="130" t="str">
        <f>IF(基本情報登録!$D$10="","",IF(基本情報登録!$D$10=F1589,1,0))</f>
        <v/>
      </c>
      <c r="AD1589" s="130"/>
    </row>
    <row r="1590" spans="1:30">
      <c r="A1590" s="158"/>
      <c r="B1590" s="158"/>
      <c r="C1590" s="158"/>
      <c r="D1590" s="158"/>
      <c r="E1590" s="158"/>
      <c r="F1590" s="158"/>
      <c r="G1590" s="158"/>
      <c r="H1590" s="161"/>
      <c r="I1590" s="158"/>
      <c r="J1590" s="158"/>
      <c r="K1590" s="158"/>
      <c r="L1590" s="158"/>
      <c r="M1590" s="130"/>
      <c r="N1590" s="130"/>
      <c r="O1590" s="157"/>
      <c r="P1590" s="130"/>
      <c r="Q1590" s="130"/>
      <c r="R1590" s="130"/>
      <c r="S1590" s="130"/>
      <c r="T1590" s="130"/>
      <c r="U1590" s="130"/>
      <c r="V1590" s="130"/>
      <c r="W1590" s="130"/>
      <c r="X1590" s="137"/>
      <c r="Y1590" s="130"/>
      <c r="Z1590" s="130"/>
      <c r="AA1590" s="130"/>
      <c r="AB1590" s="130"/>
      <c r="AC1590" s="130" t="str">
        <f>IF(基本情報登録!$D$10="","",IF(基本情報登録!$D$10=F1590,1,0))</f>
        <v/>
      </c>
      <c r="AD1590" s="130"/>
    </row>
    <row r="1591" spans="1:30">
      <c r="A1591" s="158"/>
      <c r="B1591" s="158"/>
      <c r="C1591" s="158"/>
      <c r="D1591" s="158"/>
      <c r="E1591" s="158"/>
      <c r="F1591" s="158"/>
      <c r="G1591" s="158"/>
      <c r="H1591" s="161"/>
      <c r="I1591" s="158"/>
      <c r="J1591" s="158"/>
      <c r="K1591" s="158"/>
      <c r="L1591" s="158"/>
      <c r="M1591" s="130"/>
      <c r="N1591" s="130"/>
      <c r="O1591" s="157"/>
      <c r="P1591" s="130"/>
      <c r="Q1591" s="130"/>
      <c r="R1591" s="130"/>
      <c r="S1591" s="130"/>
      <c r="T1591" s="130"/>
      <c r="U1591" s="130"/>
      <c r="V1591" s="130"/>
      <c r="W1591" s="130"/>
      <c r="X1591" s="137"/>
      <c r="Y1591" s="130"/>
      <c r="Z1591" s="130"/>
      <c r="AA1591" s="130"/>
      <c r="AB1591" s="130"/>
      <c r="AC1591" s="130" t="str">
        <f>IF(基本情報登録!$D$10="","",IF(基本情報登録!$D$10=F1591,1,0))</f>
        <v/>
      </c>
      <c r="AD1591" s="130"/>
    </row>
    <row r="1592" spans="1:30">
      <c r="A1592" s="158"/>
      <c r="B1592" s="158"/>
      <c r="C1592" s="158"/>
      <c r="D1592" s="158"/>
      <c r="E1592" s="158"/>
      <c r="F1592" s="158"/>
      <c r="G1592" s="158"/>
      <c r="H1592" s="161"/>
      <c r="I1592" s="158"/>
      <c r="J1592" s="158"/>
      <c r="K1592" s="158"/>
      <c r="L1592" s="158"/>
      <c r="M1592" s="130"/>
      <c r="N1592" s="130"/>
      <c r="O1592" s="157"/>
      <c r="P1592" s="130"/>
      <c r="Q1592" s="130"/>
      <c r="R1592" s="130"/>
      <c r="S1592" s="130"/>
      <c r="T1592" s="130"/>
      <c r="U1592" s="130"/>
      <c r="V1592" s="130"/>
      <c r="W1592" s="130"/>
      <c r="X1592" s="137"/>
      <c r="Y1592" s="130"/>
      <c r="Z1592" s="130"/>
      <c r="AA1592" s="130"/>
      <c r="AB1592" s="130"/>
      <c r="AC1592" s="130" t="str">
        <f>IF(基本情報登録!$D$10="","",IF(基本情報登録!$D$10=F1592,1,0))</f>
        <v/>
      </c>
      <c r="AD1592" s="130"/>
    </row>
    <row r="1593" spans="1:30">
      <c r="A1593" s="158"/>
      <c r="B1593" s="158"/>
      <c r="C1593" s="158"/>
      <c r="D1593" s="158"/>
      <c r="E1593" s="158"/>
      <c r="F1593" s="158"/>
      <c r="G1593" s="158"/>
      <c r="H1593" s="161"/>
      <c r="I1593" s="158"/>
      <c r="J1593" s="158"/>
      <c r="K1593" s="158"/>
      <c r="L1593" s="158"/>
      <c r="M1593" s="130"/>
      <c r="N1593" s="130"/>
      <c r="O1593" s="157"/>
      <c r="P1593" s="130"/>
      <c r="Q1593" s="130"/>
      <c r="R1593" s="130"/>
      <c r="S1593" s="130"/>
      <c r="T1593" s="130"/>
      <c r="U1593" s="130"/>
      <c r="V1593" s="130"/>
      <c r="W1593" s="130"/>
      <c r="X1593" s="137"/>
      <c r="Y1593" s="130"/>
      <c r="Z1593" s="130"/>
      <c r="AA1593" s="130"/>
      <c r="AB1593" s="130"/>
      <c r="AC1593" s="130" t="str">
        <f>IF(基本情報登録!$D$10="","",IF(基本情報登録!$D$10=F1593,1,0))</f>
        <v/>
      </c>
      <c r="AD1593" s="130"/>
    </row>
    <row r="1594" spans="1:30">
      <c r="A1594" s="158"/>
      <c r="B1594" s="158"/>
      <c r="C1594" s="158"/>
      <c r="D1594" s="158"/>
      <c r="E1594" s="158"/>
      <c r="F1594" s="158"/>
      <c r="G1594" s="158"/>
      <c r="H1594" s="161"/>
      <c r="I1594" s="158"/>
      <c r="J1594" s="158"/>
      <c r="K1594" s="158"/>
      <c r="L1594" s="158"/>
      <c r="M1594" s="130"/>
      <c r="N1594" s="130"/>
      <c r="O1594" s="157"/>
      <c r="P1594" s="130"/>
      <c r="Q1594" s="130"/>
      <c r="R1594" s="130"/>
      <c r="S1594" s="130"/>
      <c r="T1594" s="130"/>
      <c r="U1594" s="130"/>
      <c r="V1594" s="130"/>
      <c r="W1594" s="130"/>
      <c r="X1594" s="137"/>
      <c r="Y1594" s="130"/>
      <c r="Z1594" s="130"/>
      <c r="AA1594" s="130"/>
      <c r="AB1594" s="130"/>
      <c r="AC1594" s="130" t="str">
        <f>IF(基本情報登録!$D$10="","",IF(基本情報登録!$D$10=F1594,1,0))</f>
        <v/>
      </c>
      <c r="AD1594" s="130"/>
    </row>
    <row r="1595" spans="1:30">
      <c r="A1595" s="158"/>
      <c r="B1595" s="158"/>
      <c r="C1595" s="158"/>
      <c r="D1595" s="158"/>
      <c r="E1595" s="158"/>
      <c r="F1595" s="158"/>
      <c r="G1595" s="158"/>
      <c r="H1595" s="161"/>
      <c r="I1595" s="158"/>
      <c r="J1595" s="158"/>
      <c r="K1595" s="158"/>
      <c r="L1595" s="158"/>
      <c r="M1595" s="130"/>
      <c r="N1595" s="130"/>
      <c r="O1595" s="157"/>
      <c r="P1595" s="130"/>
      <c r="Q1595" s="130"/>
      <c r="R1595" s="130"/>
      <c r="S1595" s="130"/>
      <c r="T1595" s="130"/>
      <c r="U1595" s="130"/>
      <c r="V1595" s="130"/>
      <c r="W1595" s="130"/>
      <c r="X1595" s="137"/>
      <c r="Y1595" s="130"/>
      <c r="Z1595" s="130"/>
      <c r="AA1595" s="130"/>
      <c r="AB1595" s="130"/>
      <c r="AC1595" s="130" t="str">
        <f>IF(基本情報登録!$D$10="","",IF(基本情報登録!$D$10=F1595,1,0))</f>
        <v/>
      </c>
      <c r="AD1595" s="130"/>
    </row>
    <row r="1596" spans="1:30">
      <c r="A1596" s="158"/>
      <c r="B1596" s="158"/>
      <c r="C1596" s="158"/>
      <c r="D1596" s="158"/>
      <c r="E1596" s="158"/>
      <c r="F1596" s="158"/>
      <c r="G1596" s="158"/>
      <c r="H1596" s="161"/>
      <c r="I1596" s="158"/>
      <c r="J1596" s="158"/>
      <c r="K1596" s="158"/>
      <c r="L1596" s="158"/>
      <c r="M1596" s="130"/>
      <c r="N1596" s="130"/>
      <c r="O1596" s="157"/>
      <c r="P1596" s="130"/>
      <c r="Q1596" s="130"/>
      <c r="R1596" s="130"/>
      <c r="S1596" s="130"/>
      <c r="T1596" s="130"/>
      <c r="U1596" s="130"/>
      <c r="V1596" s="130"/>
      <c r="W1596" s="130"/>
      <c r="X1596" s="137"/>
      <c r="Y1596" s="130"/>
      <c r="Z1596" s="130"/>
      <c r="AA1596" s="130"/>
      <c r="AB1596" s="130"/>
      <c r="AC1596" s="130" t="str">
        <f>IF(基本情報登録!$D$10="","",IF(基本情報登録!$D$10=F1596,1,0))</f>
        <v/>
      </c>
      <c r="AD1596" s="130"/>
    </row>
    <row r="1597" spans="1:30">
      <c r="A1597" s="158"/>
      <c r="B1597" s="158"/>
      <c r="C1597" s="158"/>
      <c r="D1597" s="158"/>
      <c r="E1597" s="158"/>
      <c r="F1597" s="158"/>
      <c r="G1597" s="158"/>
      <c r="H1597" s="161"/>
      <c r="I1597" s="158"/>
      <c r="J1597" s="158"/>
      <c r="K1597" s="158"/>
      <c r="L1597" s="158"/>
      <c r="M1597" s="130"/>
      <c r="N1597" s="130"/>
      <c r="O1597" s="157"/>
      <c r="P1597" s="130"/>
      <c r="Q1597" s="130"/>
      <c r="R1597" s="130"/>
      <c r="S1597" s="130"/>
      <c r="T1597" s="130"/>
      <c r="U1597" s="130"/>
      <c r="V1597" s="130"/>
      <c r="W1597" s="130"/>
      <c r="X1597" s="137"/>
      <c r="Y1597" s="130"/>
      <c r="Z1597" s="130"/>
      <c r="AA1597" s="130"/>
      <c r="AB1597" s="130"/>
      <c r="AC1597" s="130" t="str">
        <f>IF(基本情報登録!$D$10="","",IF(基本情報登録!$D$10=F1597,1,0))</f>
        <v/>
      </c>
      <c r="AD1597" s="130"/>
    </row>
    <row r="1598" spans="1:30">
      <c r="A1598" s="158"/>
      <c r="B1598" s="158"/>
      <c r="C1598" s="158"/>
      <c r="D1598" s="158"/>
      <c r="E1598" s="158"/>
      <c r="F1598" s="158"/>
      <c r="G1598" s="158"/>
      <c r="H1598" s="161"/>
      <c r="I1598" s="158"/>
      <c r="J1598" s="158"/>
      <c r="K1598" s="158"/>
      <c r="L1598" s="158"/>
      <c r="M1598" s="130"/>
      <c r="N1598" s="130"/>
      <c r="O1598" s="157"/>
      <c r="P1598" s="130"/>
      <c r="Q1598" s="130"/>
      <c r="R1598" s="130"/>
      <c r="S1598" s="130"/>
      <c r="T1598" s="130"/>
      <c r="U1598" s="130"/>
      <c r="V1598" s="130"/>
      <c r="W1598" s="130"/>
      <c r="X1598" s="137"/>
      <c r="Y1598" s="130"/>
      <c r="Z1598" s="130"/>
      <c r="AA1598" s="130"/>
      <c r="AB1598" s="130"/>
      <c r="AC1598" s="130" t="str">
        <f>IF(基本情報登録!$D$10="","",IF(基本情報登録!$D$10=F1598,1,0))</f>
        <v/>
      </c>
      <c r="AD1598" s="130"/>
    </row>
    <row r="1599" spans="1:30">
      <c r="A1599" s="158"/>
      <c r="B1599" s="158"/>
      <c r="C1599" s="158"/>
      <c r="D1599" s="158"/>
      <c r="E1599" s="158"/>
      <c r="F1599" s="158"/>
      <c r="G1599" s="158"/>
      <c r="H1599" s="161"/>
      <c r="I1599" s="158"/>
      <c r="J1599" s="158"/>
      <c r="K1599" s="158"/>
      <c r="L1599" s="158"/>
      <c r="M1599" s="130"/>
      <c r="N1599" s="130"/>
      <c r="O1599" s="157"/>
      <c r="P1599" s="130"/>
      <c r="Q1599" s="130"/>
      <c r="R1599" s="130"/>
      <c r="S1599" s="130"/>
      <c r="T1599" s="130"/>
      <c r="U1599" s="130"/>
      <c r="V1599" s="130"/>
      <c r="W1599" s="130"/>
      <c r="X1599" s="137"/>
      <c r="Y1599" s="130"/>
      <c r="Z1599" s="130"/>
      <c r="AA1599" s="130"/>
      <c r="AB1599" s="130"/>
      <c r="AC1599" s="130" t="str">
        <f>IF(基本情報登録!$D$10="","",IF(基本情報登録!$D$10=F1599,1,0))</f>
        <v/>
      </c>
      <c r="AD1599" s="130"/>
    </row>
    <row r="1600" spans="1:30">
      <c r="A1600" s="158"/>
      <c r="B1600" s="158"/>
      <c r="C1600" s="158"/>
      <c r="D1600" s="158"/>
      <c r="E1600" s="158"/>
      <c r="F1600" s="158"/>
      <c r="G1600" s="158"/>
      <c r="H1600" s="161"/>
      <c r="I1600" s="158"/>
      <c r="J1600" s="158"/>
      <c r="K1600" s="158"/>
      <c r="L1600" s="158"/>
      <c r="M1600" s="130"/>
      <c r="N1600" s="130"/>
      <c r="O1600" s="157"/>
      <c r="P1600" s="130"/>
      <c r="Q1600" s="130"/>
      <c r="R1600" s="130"/>
      <c r="S1600" s="130"/>
      <c r="T1600" s="130"/>
      <c r="U1600" s="130"/>
      <c r="V1600" s="130"/>
      <c r="W1600" s="130"/>
      <c r="X1600" s="137"/>
      <c r="Y1600" s="130"/>
      <c r="Z1600" s="130"/>
      <c r="AA1600" s="130"/>
      <c r="AB1600" s="130"/>
      <c r="AC1600" s="130" t="str">
        <f>IF(基本情報登録!$D$10="","",IF(基本情報登録!$D$10=F1600,1,0))</f>
        <v/>
      </c>
      <c r="AD1600" s="130"/>
    </row>
    <row r="1601" spans="1:30">
      <c r="A1601" s="158"/>
      <c r="B1601" s="158"/>
      <c r="C1601" s="158"/>
      <c r="D1601" s="158"/>
      <c r="E1601" s="158"/>
      <c r="F1601" s="158"/>
      <c r="G1601" s="158"/>
      <c r="H1601" s="161"/>
      <c r="I1601" s="158"/>
      <c r="J1601" s="158"/>
      <c r="K1601" s="158"/>
      <c r="L1601" s="158"/>
      <c r="M1601" s="130"/>
      <c r="N1601" s="130"/>
      <c r="O1601" s="157"/>
      <c r="P1601" s="130"/>
      <c r="Q1601" s="130"/>
      <c r="R1601" s="130"/>
      <c r="S1601" s="130"/>
      <c r="T1601" s="130"/>
      <c r="U1601" s="130"/>
      <c r="V1601" s="130"/>
      <c r="W1601" s="130"/>
      <c r="X1601" s="137"/>
      <c r="Y1601" s="130"/>
      <c r="Z1601" s="130"/>
      <c r="AA1601" s="130"/>
      <c r="AB1601" s="130"/>
      <c r="AC1601" s="130" t="str">
        <f>IF(基本情報登録!$D$10="","",IF(基本情報登録!$D$10=F1601,1,0))</f>
        <v/>
      </c>
      <c r="AD1601" s="130"/>
    </row>
    <row r="1602" spans="1:30">
      <c r="A1602" s="158"/>
      <c r="B1602" s="158"/>
      <c r="C1602" s="158"/>
      <c r="D1602" s="158"/>
      <c r="E1602" s="158"/>
      <c r="F1602" s="158"/>
      <c r="G1602" s="158"/>
      <c r="H1602" s="161"/>
      <c r="I1602" s="158"/>
      <c r="J1602" s="158"/>
      <c r="K1602" s="158"/>
      <c r="L1602" s="158"/>
      <c r="M1602" s="130"/>
      <c r="N1602" s="130"/>
      <c r="O1602" s="157"/>
      <c r="P1602" s="130"/>
      <c r="Q1602" s="130"/>
      <c r="R1602" s="130"/>
      <c r="S1602" s="130"/>
      <c r="T1602" s="130"/>
      <c r="U1602" s="130"/>
      <c r="V1602" s="130"/>
      <c r="W1602" s="130"/>
      <c r="X1602" s="137"/>
      <c r="Y1602" s="130"/>
      <c r="Z1602" s="130"/>
      <c r="AA1602" s="130"/>
      <c r="AB1602" s="130"/>
      <c r="AC1602" s="130" t="str">
        <f>IF(基本情報登録!$D$10="","",IF(基本情報登録!$D$10=F1602,1,0))</f>
        <v/>
      </c>
      <c r="AD1602" s="130"/>
    </row>
    <row r="1603" spans="1:30">
      <c r="A1603" s="158"/>
      <c r="B1603" s="158"/>
      <c r="C1603" s="158"/>
      <c r="D1603" s="158"/>
      <c r="E1603" s="158"/>
      <c r="F1603" s="158"/>
      <c r="G1603" s="158"/>
      <c r="H1603" s="161"/>
      <c r="I1603" s="158"/>
      <c r="J1603" s="158"/>
      <c r="K1603" s="158"/>
      <c r="L1603" s="158"/>
      <c r="M1603" s="130"/>
      <c r="N1603" s="130"/>
      <c r="O1603" s="157"/>
      <c r="P1603" s="130"/>
      <c r="Q1603" s="130"/>
      <c r="R1603" s="130"/>
      <c r="S1603" s="130"/>
      <c r="T1603" s="130"/>
      <c r="U1603" s="130"/>
      <c r="V1603" s="130"/>
      <c r="W1603" s="130"/>
      <c r="X1603" s="137"/>
      <c r="Y1603" s="130"/>
      <c r="Z1603" s="130"/>
      <c r="AA1603" s="130"/>
      <c r="AB1603" s="130"/>
      <c r="AC1603" s="130" t="str">
        <f>IF(基本情報登録!$D$10="","",IF(基本情報登録!$D$10=F1603,1,0))</f>
        <v/>
      </c>
      <c r="AD1603" s="130"/>
    </row>
    <row r="1604" spans="1:30">
      <c r="A1604" s="158"/>
      <c r="B1604" s="158"/>
      <c r="C1604" s="158"/>
      <c r="D1604" s="158"/>
      <c r="E1604" s="158"/>
      <c r="F1604" s="158"/>
      <c r="G1604" s="158"/>
      <c r="H1604" s="161"/>
      <c r="I1604" s="158"/>
      <c r="J1604" s="158"/>
      <c r="K1604" s="158"/>
      <c r="L1604" s="158"/>
      <c r="M1604" s="130"/>
      <c r="N1604" s="130"/>
      <c r="O1604" s="157"/>
      <c r="P1604" s="130"/>
      <c r="Q1604" s="130"/>
      <c r="R1604" s="130"/>
      <c r="S1604" s="130"/>
      <c r="T1604" s="130"/>
      <c r="U1604" s="130"/>
      <c r="V1604" s="130"/>
      <c r="W1604" s="130"/>
      <c r="X1604" s="137"/>
      <c r="Y1604" s="130"/>
      <c r="Z1604" s="130"/>
      <c r="AA1604" s="130"/>
      <c r="AB1604" s="130"/>
      <c r="AC1604" s="130" t="str">
        <f>IF(基本情報登録!$D$10="","",IF(基本情報登録!$D$10=F1604,1,0))</f>
        <v/>
      </c>
      <c r="AD1604" s="130"/>
    </row>
    <row r="1605" spans="1:30">
      <c r="A1605" s="158"/>
      <c r="B1605" s="158"/>
      <c r="C1605" s="158"/>
      <c r="D1605" s="158"/>
      <c r="E1605" s="158"/>
      <c r="F1605" s="158"/>
      <c r="G1605" s="158"/>
      <c r="H1605" s="161"/>
      <c r="I1605" s="158"/>
      <c r="J1605" s="158"/>
      <c r="K1605" s="158"/>
      <c r="L1605" s="158"/>
      <c r="M1605" s="130"/>
      <c r="N1605" s="130"/>
      <c r="O1605" s="157"/>
      <c r="P1605" s="130"/>
      <c r="Q1605" s="130"/>
      <c r="R1605" s="130"/>
      <c r="S1605" s="130"/>
      <c r="T1605" s="130"/>
      <c r="U1605" s="130"/>
      <c r="V1605" s="130"/>
      <c r="W1605" s="130"/>
      <c r="X1605" s="137"/>
      <c r="Y1605" s="130"/>
      <c r="Z1605" s="130"/>
      <c r="AA1605" s="130"/>
      <c r="AB1605" s="130"/>
      <c r="AC1605" s="130" t="str">
        <f>IF(基本情報登録!$D$10="","",IF(基本情報登録!$D$10=F1605,1,0))</f>
        <v/>
      </c>
      <c r="AD1605" s="130"/>
    </row>
    <row r="1606" spans="1:30">
      <c r="A1606" s="158"/>
      <c r="B1606" s="158"/>
      <c r="C1606" s="158"/>
      <c r="D1606" s="158"/>
      <c r="E1606" s="158"/>
      <c r="F1606" s="158"/>
      <c r="G1606" s="158"/>
      <c r="H1606" s="161"/>
      <c r="I1606" s="158"/>
      <c r="J1606" s="158"/>
      <c r="K1606" s="158"/>
      <c r="L1606" s="158"/>
      <c r="M1606" s="130"/>
      <c r="N1606" s="130"/>
      <c r="O1606" s="157"/>
      <c r="P1606" s="130"/>
      <c r="Q1606" s="130"/>
      <c r="R1606" s="130"/>
      <c r="S1606" s="130"/>
      <c r="T1606" s="130"/>
      <c r="U1606" s="130"/>
      <c r="V1606" s="130"/>
      <c r="W1606" s="130"/>
      <c r="X1606" s="137"/>
      <c r="Y1606" s="130"/>
      <c r="Z1606" s="130"/>
      <c r="AA1606" s="130"/>
      <c r="AB1606" s="130"/>
      <c r="AC1606" s="130" t="str">
        <f>IF(基本情報登録!$D$10="","",IF(基本情報登録!$D$10=F1606,1,0))</f>
        <v/>
      </c>
      <c r="AD1606" s="130"/>
    </row>
    <row r="1607" spans="1:30">
      <c r="A1607" s="158"/>
      <c r="B1607" s="158"/>
      <c r="C1607" s="158"/>
      <c r="D1607" s="158"/>
      <c r="E1607" s="158"/>
      <c r="F1607" s="158"/>
      <c r="G1607" s="158"/>
      <c r="H1607" s="161"/>
      <c r="I1607" s="158"/>
      <c r="J1607" s="158"/>
      <c r="K1607" s="158"/>
      <c r="L1607" s="158"/>
      <c r="M1607" s="130"/>
      <c r="N1607" s="130"/>
      <c r="O1607" s="157"/>
      <c r="P1607" s="130"/>
      <c r="Q1607" s="130"/>
      <c r="R1607" s="130"/>
      <c r="S1607" s="130"/>
      <c r="T1607" s="130"/>
      <c r="U1607" s="130"/>
      <c r="V1607" s="130"/>
      <c r="W1607" s="130"/>
      <c r="X1607" s="137"/>
      <c r="Y1607" s="130"/>
      <c r="Z1607" s="130"/>
      <c r="AA1607" s="130"/>
      <c r="AB1607" s="130"/>
      <c r="AC1607" s="130" t="str">
        <f>IF(基本情報登録!$D$10="","",IF(基本情報登録!$D$10=F1607,1,0))</f>
        <v/>
      </c>
      <c r="AD1607" s="130"/>
    </row>
    <row r="1608" spans="1:30">
      <c r="A1608" s="158"/>
      <c r="B1608" s="158"/>
      <c r="C1608" s="158"/>
      <c r="D1608" s="158"/>
      <c r="E1608" s="158"/>
      <c r="F1608" s="158"/>
      <c r="G1608" s="158"/>
      <c r="H1608" s="161"/>
      <c r="I1608" s="158"/>
      <c r="J1608" s="158"/>
      <c r="K1608" s="158"/>
      <c r="L1608" s="158"/>
      <c r="M1608" s="130"/>
      <c r="N1608" s="130"/>
      <c r="O1608" s="157"/>
      <c r="P1608" s="130"/>
      <c r="Q1608" s="130"/>
      <c r="R1608" s="130"/>
      <c r="S1608" s="130"/>
      <c r="T1608" s="130"/>
      <c r="U1608" s="130"/>
      <c r="V1608" s="130"/>
      <c r="W1608" s="130"/>
      <c r="X1608" s="137"/>
      <c r="Y1608" s="130"/>
      <c r="Z1608" s="130"/>
      <c r="AA1608" s="130"/>
      <c r="AB1608" s="130"/>
      <c r="AC1608" s="130" t="str">
        <f>IF(基本情報登録!$D$10="","",IF(基本情報登録!$D$10=F1608,1,0))</f>
        <v/>
      </c>
      <c r="AD1608" s="130"/>
    </row>
    <row r="1609" spans="1:30">
      <c r="A1609" s="158"/>
      <c r="B1609" s="158"/>
      <c r="C1609" s="158"/>
      <c r="D1609" s="158"/>
      <c r="E1609" s="158"/>
      <c r="F1609" s="158"/>
      <c r="G1609" s="158"/>
      <c r="H1609" s="161"/>
      <c r="I1609" s="158"/>
      <c r="J1609" s="158"/>
      <c r="K1609" s="158"/>
      <c r="L1609" s="158"/>
      <c r="M1609" s="130"/>
      <c r="N1609" s="130"/>
      <c r="O1609" s="157"/>
      <c r="P1609" s="130"/>
      <c r="Q1609" s="130"/>
      <c r="R1609" s="130"/>
      <c r="S1609" s="130"/>
      <c r="T1609" s="130"/>
      <c r="U1609" s="130"/>
      <c r="V1609" s="130"/>
      <c r="W1609" s="130"/>
      <c r="X1609" s="137"/>
      <c r="Y1609" s="130"/>
      <c r="Z1609" s="130"/>
      <c r="AA1609" s="130"/>
      <c r="AB1609" s="130"/>
      <c r="AC1609" s="130" t="str">
        <f>IF(基本情報登録!$D$10="","",IF(基本情報登録!$D$10=F1609,1,0))</f>
        <v/>
      </c>
      <c r="AD1609" s="130"/>
    </row>
    <row r="1610" spans="1:30">
      <c r="A1610" s="158"/>
      <c r="B1610" s="158"/>
      <c r="C1610" s="158"/>
      <c r="D1610" s="158"/>
      <c r="E1610" s="158"/>
      <c r="F1610" s="158"/>
      <c r="G1610" s="158"/>
      <c r="H1610" s="161"/>
      <c r="I1610" s="158"/>
      <c r="J1610" s="158"/>
      <c r="K1610" s="158"/>
      <c r="L1610" s="158"/>
      <c r="M1610" s="130"/>
      <c r="N1610" s="130"/>
      <c r="O1610" s="157"/>
      <c r="P1610" s="130"/>
      <c r="Q1610" s="130"/>
      <c r="R1610" s="130"/>
      <c r="S1610" s="130"/>
      <c r="T1610" s="130"/>
      <c r="U1610" s="130"/>
      <c r="V1610" s="130"/>
      <c r="W1610" s="130"/>
      <c r="X1610" s="137"/>
      <c r="Y1610" s="130"/>
      <c r="Z1610" s="130"/>
      <c r="AA1610" s="130"/>
      <c r="AB1610" s="130"/>
      <c r="AC1610" s="130" t="str">
        <f>IF(基本情報登録!$D$10="","",IF(基本情報登録!$D$10=F1610,1,0))</f>
        <v/>
      </c>
      <c r="AD1610" s="130"/>
    </row>
    <row r="1611" spans="1:30">
      <c r="A1611" s="158"/>
      <c r="B1611" s="158"/>
      <c r="C1611" s="158"/>
      <c r="D1611" s="158"/>
      <c r="E1611" s="158"/>
      <c r="F1611" s="158"/>
      <c r="G1611" s="158"/>
      <c r="H1611" s="161"/>
      <c r="I1611" s="158"/>
      <c r="J1611" s="158"/>
      <c r="K1611" s="158"/>
      <c r="L1611" s="158"/>
      <c r="M1611" s="130"/>
      <c r="N1611" s="130"/>
      <c r="O1611" s="157"/>
      <c r="P1611" s="130"/>
      <c r="Q1611" s="130"/>
      <c r="R1611" s="130"/>
      <c r="S1611" s="130"/>
      <c r="T1611" s="130"/>
      <c r="U1611" s="130"/>
      <c r="V1611" s="130"/>
      <c r="W1611" s="130"/>
      <c r="X1611" s="137"/>
      <c r="Y1611" s="130"/>
      <c r="Z1611" s="130"/>
      <c r="AA1611" s="130"/>
      <c r="AB1611" s="130"/>
      <c r="AC1611" s="130" t="str">
        <f>IF(基本情報登録!$D$10="","",IF(基本情報登録!$D$10=F1611,1,0))</f>
        <v/>
      </c>
      <c r="AD1611" s="130"/>
    </row>
    <row r="1612" spans="1:30">
      <c r="A1612" s="158"/>
      <c r="B1612" s="158"/>
      <c r="C1612" s="158"/>
      <c r="D1612" s="158"/>
      <c r="E1612" s="158"/>
      <c r="F1612" s="158"/>
      <c r="G1612" s="158"/>
      <c r="H1612" s="161"/>
      <c r="I1612" s="158"/>
      <c r="J1612" s="158"/>
      <c r="K1612" s="158"/>
      <c r="L1612" s="158"/>
      <c r="M1612" s="130"/>
      <c r="N1612" s="130"/>
      <c r="O1612" s="157"/>
      <c r="P1612" s="130"/>
      <c r="Q1612" s="130"/>
      <c r="R1612" s="130"/>
      <c r="S1612" s="130"/>
      <c r="T1612" s="130"/>
      <c r="U1612" s="130"/>
      <c r="V1612" s="130"/>
      <c r="W1612" s="130"/>
      <c r="X1612" s="137"/>
      <c r="Y1612" s="130"/>
      <c r="Z1612" s="130"/>
      <c r="AA1612" s="130"/>
      <c r="AB1612" s="130"/>
      <c r="AC1612" s="130" t="str">
        <f>IF(基本情報登録!$D$10="","",IF(基本情報登録!$D$10=F1612,1,0))</f>
        <v/>
      </c>
      <c r="AD1612" s="130"/>
    </row>
    <row r="1613" spans="1:30">
      <c r="A1613" s="158"/>
      <c r="B1613" s="158"/>
      <c r="C1613" s="158"/>
      <c r="D1613" s="158"/>
      <c r="E1613" s="158"/>
      <c r="F1613" s="158"/>
      <c r="G1613" s="158"/>
      <c r="H1613" s="161"/>
      <c r="I1613" s="158"/>
      <c r="J1613" s="158"/>
      <c r="K1613" s="158"/>
      <c r="L1613" s="158"/>
      <c r="M1613" s="130"/>
      <c r="N1613" s="130"/>
      <c r="O1613" s="157"/>
      <c r="P1613" s="130"/>
      <c r="Q1613" s="130"/>
      <c r="R1613" s="130"/>
      <c r="S1613" s="130"/>
      <c r="T1613" s="130"/>
      <c r="U1613" s="130"/>
      <c r="V1613" s="130"/>
      <c r="W1613" s="130"/>
      <c r="X1613" s="137"/>
      <c r="Y1613" s="130"/>
      <c r="Z1613" s="130"/>
      <c r="AA1613" s="130"/>
      <c r="AB1613" s="130"/>
      <c r="AC1613" s="130" t="str">
        <f>IF(基本情報登録!$D$10="","",IF(基本情報登録!$D$10=F1613,1,0))</f>
        <v/>
      </c>
      <c r="AD1613" s="130"/>
    </row>
    <row r="1614" spans="1:30">
      <c r="A1614" s="158"/>
      <c r="B1614" s="158"/>
      <c r="C1614" s="158"/>
      <c r="D1614" s="158"/>
      <c r="E1614" s="158"/>
      <c r="F1614" s="158"/>
      <c r="G1614" s="158"/>
      <c r="H1614" s="161"/>
      <c r="I1614" s="158"/>
      <c r="J1614" s="158"/>
      <c r="K1614" s="158"/>
      <c r="L1614" s="158"/>
      <c r="M1614" s="130"/>
      <c r="N1614" s="130"/>
      <c r="O1614" s="157"/>
      <c r="P1614" s="130"/>
      <c r="Q1614" s="130"/>
      <c r="R1614" s="130"/>
      <c r="S1614" s="130"/>
      <c r="T1614" s="130"/>
      <c r="U1614" s="130"/>
      <c r="V1614" s="130"/>
      <c r="W1614" s="130"/>
      <c r="X1614" s="137"/>
      <c r="Y1614" s="130"/>
      <c r="Z1614" s="130"/>
      <c r="AA1614" s="130"/>
      <c r="AB1614" s="130"/>
      <c r="AC1614" s="130" t="str">
        <f>IF(基本情報登録!$D$10="","",IF(基本情報登録!$D$10=F1614,1,0))</f>
        <v/>
      </c>
      <c r="AD1614" s="130"/>
    </row>
    <row r="1615" spans="1:30">
      <c r="A1615" s="158"/>
      <c r="B1615" s="158"/>
      <c r="C1615" s="158"/>
      <c r="D1615" s="158"/>
      <c r="E1615" s="158"/>
      <c r="F1615" s="158"/>
      <c r="G1615" s="158"/>
      <c r="H1615" s="161"/>
      <c r="I1615" s="158"/>
      <c r="J1615" s="158"/>
      <c r="K1615" s="158"/>
      <c r="L1615" s="158"/>
      <c r="M1615" s="130"/>
      <c r="N1615" s="130"/>
      <c r="O1615" s="157"/>
      <c r="P1615" s="130"/>
      <c r="Q1615" s="130"/>
      <c r="R1615" s="130"/>
      <c r="S1615" s="130"/>
      <c r="T1615" s="130"/>
      <c r="U1615" s="130"/>
      <c r="V1615" s="130"/>
      <c r="W1615" s="130"/>
      <c r="X1615" s="137"/>
      <c r="Y1615" s="130"/>
      <c r="Z1615" s="130"/>
      <c r="AA1615" s="130"/>
      <c r="AB1615" s="130"/>
      <c r="AC1615" s="130" t="str">
        <f>IF(基本情報登録!$D$10="","",IF(基本情報登録!$D$10=F1615,1,0))</f>
        <v/>
      </c>
      <c r="AD1615" s="130"/>
    </row>
    <row r="1616" spans="1:30">
      <c r="A1616" s="158"/>
      <c r="B1616" s="158"/>
      <c r="C1616" s="158"/>
      <c r="D1616" s="158"/>
      <c r="E1616" s="158"/>
      <c r="F1616" s="158"/>
      <c r="G1616" s="158"/>
      <c r="H1616" s="161"/>
      <c r="I1616" s="158"/>
      <c r="J1616" s="158"/>
      <c r="K1616" s="158"/>
      <c r="L1616" s="158"/>
      <c r="M1616" s="130"/>
      <c r="N1616" s="130"/>
      <c r="O1616" s="157"/>
      <c r="P1616" s="130"/>
      <c r="Q1616" s="130"/>
      <c r="R1616" s="130"/>
      <c r="S1616" s="130"/>
      <c r="T1616" s="130"/>
      <c r="U1616" s="130"/>
      <c r="V1616" s="130"/>
      <c r="W1616" s="130"/>
      <c r="X1616" s="137"/>
      <c r="Y1616" s="130"/>
      <c r="Z1616" s="130"/>
      <c r="AA1616" s="130"/>
      <c r="AB1616" s="130"/>
      <c r="AC1616" s="130" t="str">
        <f>IF(基本情報登録!$D$10="","",IF(基本情報登録!$D$10=F1616,1,0))</f>
        <v/>
      </c>
      <c r="AD1616" s="130"/>
    </row>
    <row r="1617" spans="1:30">
      <c r="A1617" s="158"/>
      <c r="B1617" s="158"/>
      <c r="C1617" s="158"/>
      <c r="D1617" s="158"/>
      <c r="E1617" s="158"/>
      <c r="F1617" s="158"/>
      <c r="G1617" s="158"/>
      <c r="H1617" s="161"/>
      <c r="I1617" s="158"/>
      <c r="J1617" s="158"/>
      <c r="K1617" s="158"/>
      <c r="L1617" s="158"/>
      <c r="M1617" s="130"/>
      <c r="N1617" s="130"/>
      <c r="O1617" s="157"/>
      <c r="P1617" s="130"/>
      <c r="Q1617" s="130"/>
      <c r="R1617" s="130"/>
      <c r="S1617" s="130"/>
      <c r="T1617" s="130"/>
      <c r="U1617" s="130"/>
      <c r="V1617" s="130"/>
      <c r="W1617" s="130"/>
      <c r="X1617" s="137"/>
      <c r="Y1617" s="130"/>
      <c r="Z1617" s="130"/>
      <c r="AA1617" s="130"/>
      <c r="AB1617" s="130"/>
      <c r="AC1617" s="130" t="str">
        <f>IF(基本情報登録!$D$10="","",IF(基本情報登録!$D$10=F1617,1,0))</f>
        <v/>
      </c>
      <c r="AD1617" s="130"/>
    </row>
    <row r="1618" spans="1:30">
      <c r="A1618" s="158"/>
      <c r="B1618" s="158"/>
      <c r="C1618" s="158"/>
      <c r="D1618" s="158"/>
      <c r="E1618" s="158"/>
      <c r="F1618" s="158"/>
      <c r="G1618" s="158"/>
      <c r="H1618" s="161"/>
      <c r="I1618" s="158"/>
      <c r="J1618" s="158"/>
      <c r="K1618" s="158"/>
      <c r="L1618" s="158"/>
      <c r="M1618" s="130"/>
      <c r="N1618" s="130"/>
      <c r="O1618" s="157"/>
      <c r="P1618" s="130"/>
      <c r="Q1618" s="130"/>
      <c r="R1618" s="130"/>
      <c r="S1618" s="130"/>
      <c r="T1618" s="130"/>
      <c r="U1618" s="130"/>
      <c r="V1618" s="130"/>
      <c r="W1618" s="130"/>
      <c r="X1618" s="137"/>
      <c r="Y1618" s="130"/>
      <c r="Z1618" s="130"/>
      <c r="AA1618" s="130"/>
      <c r="AB1618" s="130"/>
      <c r="AC1618" s="130" t="str">
        <f>IF(基本情報登録!$D$10="","",IF(基本情報登録!$D$10=F1618,1,0))</f>
        <v/>
      </c>
      <c r="AD1618" s="130"/>
    </row>
    <row r="1619" spans="1:30">
      <c r="A1619" s="158"/>
      <c r="B1619" s="158"/>
      <c r="C1619" s="158"/>
      <c r="D1619" s="158"/>
      <c r="E1619" s="158"/>
      <c r="F1619" s="158"/>
      <c r="G1619" s="158"/>
      <c r="H1619" s="161"/>
      <c r="I1619" s="158"/>
      <c r="J1619" s="158"/>
      <c r="K1619" s="158"/>
      <c r="L1619" s="158"/>
      <c r="M1619" s="130"/>
      <c r="N1619" s="130"/>
      <c r="O1619" s="157"/>
      <c r="P1619" s="130"/>
      <c r="Q1619" s="130"/>
      <c r="R1619" s="130"/>
      <c r="S1619" s="130"/>
      <c r="T1619" s="130"/>
      <c r="U1619" s="130"/>
      <c r="V1619" s="130"/>
      <c r="W1619" s="130"/>
      <c r="X1619" s="137"/>
      <c r="Y1619" s="130"/>
      <c r="Z1619" s="130"/>
      <c r="AA1619" s="130"/>
      <c r="AB1619" s="130"/>
      <c r="AC1619" s="130" t="str">
        <f>IF(基本情報登録!$D$10="","",IF(基本情報登録!$D$10=F1619,1,0))</f>
        <v/>
      </c>
      <c r="AD1619" s="130"/>
    </row>
    <row r="1620" spans="1:30">
      <c r="A1620" s="158"/>
      <c r="B1620" s="158"/>
      <c r="C1620" s="158"/>
      <c r="D1620" s="158"/>
      <c r="E1620" s="158"/>
      <c r="F1620" s="158"/>
      <c r="G1620" s="158"/>
      <c r="H1620" s="161"/>
      <c r="I1620" s="158"/>
      <c r="J1620" s="158"/>
      <c r="K1620" s="158"/>
      <c r="L1620" s="158"/>
      <c r="M1620" s="130"/>
      <c r="N1620" s="130"/>
      <c r="O1620" s="157"/>
      <c r="P1620" s="130"/>
      <c r="Q1620" s="130"/>
      <c r="R1620" s="130"/>
      <c r="S1620" s="130"/>
      <c r="T1620" s="130"/>
      <c r="U1620" s="130"/>
      <c r="V1620" s="130"/>
      <c r="W1620" s="130"/>
      <c r="X1620" s="137"/>
      <c r="Y1620" s="130"/>
      <c r="Z1620" s="130"/>
      <c r="AA1620" s="130"/>
      <c r="AB1620" s="130"/>
      <c r="AC1620" s="130" t="str">
        <f>IF(基本情報登録!$D$10="","",IF(基本情報登録!$D$10=F1620,1,0))</f>
        <v/>
      </c>
      <c r="AD1620" s="130"/>
    </row>
    <row r="1621" spans="1:30">
      <c r="A1621" s="158"/>
      <c r="B1621" s="158"/>
      <c r="C1621" s="158"/>
      <c r="D1621" s="158"/>
      <c r="E1621" s="158"/>
      <c r="F1621" s="158"/>
      <c r="G1621" s="158"/>
      <c r="H1621" s="161"/>
      <c r="I1621" s="158"/>
      <c r="J1621" s="158"/>
      <c r="K1621" s="158"/>
      <c r="L1621" s="158"/>
      <c r="M1621" s="130"/>
      <c r="N1621" s="130"/>
      <c r="O1621" s="157"/>
      <c r="P1621" s="130"/>
      <c r="Q1621" s="130"/>
      <c r="R1621" s="130"/>
      <c r="S1621" s="130"/>
      <c r="T1621" s="130"/>
      <c r="U1621" s="130"/>
      <c r="V1621" s="130"/>
      <c r="W1621" s="130"/>
      <c r="X1621" s="137"/>
      <c r="Y1621" s="130"/>
      <c r="Z1621" s="130"/>
      <c r="AA1621" s="130"/>
      <c r="AB1621" s="130"/>
      <c r="AC1621" s="130" t="str">
        <f>IF(基本情報登録!$D$10="","",IF(基本情報登録!$D$10=F1621,1,0))</f>
        <v/>
      </c>
      <c r="AD1621" s="130"/>
    </row>
    <row r="1622" spans="1:30">
      <c r="A1622" s="158"/>
      <c r="B1622" s="158"/>
      <c r="C1622" s="158"/>
      <c r="D1622" s="158"/>
      <c r="E1622" s="158"/>
      <c r="F1622" s="158"/>
      <c r="G1622" s="158"/>
      <c r="H1622" s="161"/>
      <c r="I1622" s="158"/>
      <c r="J1622" s="158"/>
      <c r="K1622" s="158"/>
      <c r="L1622" s="158"/>
      <c r="M1622" s="130"/>
      <c r="N1622" s="130"/>
      <c r="O1622" s="157"/>
      <c r="P1622" s="130"/>
      <c r="Q1622" s="130"/>
      <c r="R1622" s="130"/>
      <c r="S1622" s="130"/>
      <c r="T1622" s="130"/>
      <c r="U1622" s="130"/>
      <c r="V1622" s="130"/>
      <c r="W1622" s="130"/>
      <c r="X1622" s="137"/>
      <c r="Y1622" s="130"/>
      <c r="Z1622" s="130"/>
      <c r="AA1622" s="130"/>
      <c r="AB1622" s="130"/>
      <c r="AC1622" s="130" t="str">
        <f>IF(基本情報登録!$D$10="","",IF(基本情報登録!$D$10=F1622,1,0))</f>
        <v/>
      </c>
      <c r="AD1622" s="130"/>
    </row>
    <row r="1623" spans="1:30">
      <c r="A1623" s="158"/>
      <c r="B1623" s="158"/>
      <c r="C1623" s="158"/>
      <c r="D1623" s="158"/>
      <c r="E1623" s="158"/>
      <c r="F1623" s="158"/>
      <c r="G1623" s="158"/>
      <c r="H1623" s="161"/>
      <c r="I1623" s="158"/>
      <c r="J1623" s="158"/>
      <c r="K1623" s="158"/>
      <c r="L1623" s="158"/>
      <c r="M1623" s="130"/>
      <c r="N1623" s="130"/>
      <c r="O1623" s="157"/>
      <c r="P1623" s="130"/>
      <c r="Q1623" s="130"/>
      <c r="R1623" s="130"/>
      <c r="S1623" s="130"/>
      <c r="T1623" s="130"/>
      <c r="U1623" s="130"/>
      <c r="V1623" s="130"/>
      <c r="W1623" s="130"/>
      <c r="X1623" s="137"/>
      <c r="Y1623" s="130"/>
      <c r="Z1623" s="130"/>
      <c r="AA1623" s="130"/>
      <c r="AB1623" s="130"/>
      <c r="AC1623" s="130" t="str">
        <f>IF(基本情報登録!$D$10="","",IF(基本情報登録!$D$10=F1623,1,0))</f>
        <v/>
      </c>
      <c r="AD1623" s="130"/>
    </row>
    <row r="1624" spans="1:30">
      <c r="A1624" s="158"/>
      <c r="B1624" s="158"/>
      <c r="C1624" s="158"/>
      <c r="D1624" s="158"/>
      <c r="E1624" s="158"/>
      <c r="F1624" s="158"/>
      <c r="G1624" s="158"/>
      <c r="H1624" s="161"/>
      <c r="I1624" s="158"/>
      <c r="J1624" s="158"/>
      <c r="K1624" s="158"/>
      <c r="L1624" s="158"/>
      <c r="M1624" s="130"/>
      <c r="N1624" s="130"/>
      <c r="O1624" s="157"/>
      <c r="P1624" s="130"/>
      <c r="Q1624" s="130"/>
      <c r="R1624" s="130"/>
      <c r="S1624" s="130"/>
      <c r="T1624" s="130"/>
      <c r="U1624" s="130"/>
      <c r="V1624" s="130"/>
      <c r="W1624" s="130"/>
      <c r="X1624" s="137"/>
      <c r="Y1624" s="130"/>
      <c r="Z1624" s="130"/>
      <c r="AA1624" s="130"/>
      <c r="AB1624" s="130"/>
      <c r="AC1624" s="130" t="str">
        <f>IF(基本情報登録!$D$10="","",IF(基本情報登録!$D$10=F1624,1,0))</f>
        <v/>
      </c>
      <c r="AD1624" s="130"/>
    </row>
    <row r="1625" spans="1:30">
      <c r="A1625" s="158"/>
      <c r="B1625" s="158"/>
      <c r="C1625" s="158"/>
      <c r="D1625" s="158"/>
      <c r="E1625" s="158"/>
      <c r="F1625" s="158"/>
      <c r="G1625" s="158"/>
      <c r="H1625" s="161"/>
      <c r="I1625" s="158"/>
      <c r="J1625" s="158"/>
      <c r="K1625" s="158"/>
      <c r="L1625" s="158"/>
      <c r="M1625" s="130"/>
      <c r="N1625" s="130"/>
      <c r="O1625" s="157"/>
      <c r="P1625" s="130"/>
      <c r="Q1625" s="130"/>
      <c r="R1625" s="130"/>
      <c r="S1625" s="130"/>
      <c r="T1625" s="130"/>
      <c r="U1625" s="130"/>
      <c r="V1625" s="130"/>
      <c r="W1625" s="130"/>
      <c r="X1625" s="137"/>
      <c r="Y1625" s="130"/>
      <c r="Z1625" s="130"/>
      <c r="AA1625" s="130"/>
      <c r="AB1625" s="130"/>
      <c r="AC1625" s="130" t="str">
        <f>IF(基本情報登録!$D$10="","",IF(基本情報登録!$D$10=F1625,1,0))</f>
        <v/>
      </c>
      <c r="AD1625" s="130"/>
    </row>
    <row r="1626" spans="1:30">
      <c r="A1626" s="158"/>
      <c r="B1626" s="158"/>
      <c r="C1626" s="158"/>
      <c r="D1626" s="158"/>
      <c r="E1626" s="158"/>
      <c r="F1626" s="158"/>
      <c r="G1626" s="158"/>
      <c r="H1626" s="161"/>
      <c r="I1626" s="158"/>
      <c r="J1626" s="158"/>
      <c r="K1626" s="158"/>
      <c r="L1626" s="158"/>
      <c r="M1626" s="130"/>
      <c r="N1626" s="130"/>
      <c r="O1626" s="157"/>
      <c r="P1626" s="130"/>
      <c r="Q1626" s="130"/>
      <c r="R1626" s="130"/>
      <c r="S1626" s="130"/>
      <c r="T1626" s="130"/>
      <c r="U1626" s="130"/>
      <c r="V1626" s="130"/>
      <c r="W1626" s="130"/>
      <c r="X1626" s="137"/>
      <c r="Y1626" s="130"/>
      <c r="Z1626" s="130"/>
      <c r="AA1626" s="130"/>
      <c r="AB1626" s="130"/>
      <c r="AC1626" s="130" t="str">
        <f>IF(基本情報登録!$D$10="","",IF(基本情報登録!$D$10=F1626,1,0))</f>
        <v/>
      </c>
      <c r="AD1626" s="130"/>
    </row>
    <row r="1627" spans="1:30">
      <c r="A1627" s="158"/>
      <c r="B1627" s="158"/>
      <c r="C1627" s="158"/>
      <c r="D1627" s="158"/>
      <c r="E1627" s="158"/>
      <c r="F1627" s="158"/>
      <c r="G1627" s="158"/>
      <c r="H1627" s="161"/>
      <c r="I1627" s="158"/>
      <c r="J1627" s="158"/>
      <c r="K1627" s="158"/>
      <c r="L1627" s="158"/>
      <c r="M1627" s="130"/>
      <c r="N1627" s="130"/>
      <c r="O1627" s="157"/>
      <c r="P1627" s="130"/>
      <c r="Q1627" s="130"/>
      <c r="R1627" s="130"/>
      <c r="S1627" s="130"/>
      <c r="T1627" s="130"/>
      <c r="U1627" s="130"/>
      <c r="V1627" s="130"/>
      <c r="W1627" s="130"/>
      <c r="X1627" s="137"/>
      <c r="Y1627" s="130"/>
      <c r="Z1627" s="130"/>
      <c r="AA1627" s="130"/>
      <c r="AB1627" s="130"/>
      <c r="AC1627" s="130" t="str">
        <f>IF(基本情報登録!$D$10="","",IF(基本情報登録!$D$10=F1627,1,0))</f>
        <v/>
      </c>
      <c r="AD1627" s="130"/>
    </row>
    <row r="1628" spans="1:30">
      <c r="A1628" s="158"/>
      <c r="B1628" s="158"/>
      <c r="C1628" s="158"/>
      <c r="D1628" s="158"/>
      <c r="E1628" s="158"/>
      <c r="F1628" s="158"/>
      <c r="G1628" s="158"/>
      <c r="H1628" s="161"/>
      <c r="I1628" s="158"/>
      <c r="J1628" s="158"/>
      <c r="K1628" s="158"/>
      <c r="L1628" s="158"/>
      <c r="M1628" s="130"/>
      <c r="N1628" s="130"/>
      <c r="O1628" s="157"/>
      <c r="P1628" s="130"/>
      <c r="Q1628" s="130"/>
      <c r="R1628" s="130"/>
      <c r="S1628" s="130"/>
      <c r="T1628" s="130"/>
      <c r="U1628" s="130"/>
      <c r="V1628" s="130"/>
      <c r="W1628" s="130"/>
      <c r="X1628" s="137"/>
      <c r="Y1628" s="130"/>
      <c r="Z1628" s="130"/>
      <c r="AA1628" s="130"/>
      <c r="AB1628" s="130"/>
      <c r="AC1628" s="130" t="str">
        <f>IF(基本情報登録!$D$10="","",IF(基本情報登録!$D$10=F1628,1,0))</f>
        <v/>
      </c>
      <c r="AD1628" s="130"/>
    </row>
    <row r="1629" spans="1:30">
      <c r="A1629" s="158"/>
      <c r="B1629" s="158"/>
      <c r="C1629" s="158"/>
      <c r="D1629" s="158"/>
      <c r="E1629" s="158"/>
      <c r="F1629" s="158"/>
      <c r="G1629" s="158"/>
      <c r="H1629" s="161"/>
      <c r="I1629" s="158"/>
      <c r="J1629" s="158"/>
      <c r="K1629" s="158"/>
      <c r="L1629" s="158"/>
      <c r="M1629" s="130"/>
      <c r="N1629" s="130"/>
      <c r="O1629" s="157"/>
      <c r="P1629" s="130"/>
      <c r="Q1629" s="130"/>
      <c r="R1629" s="130"/>
      <c r="S1629" s="130"/>
      <c r="T1629" s="130"/>
      <c r="U1629" s="130"/>
      <c r="V1629" s="130"/>
      <c r="W1629" s="130"/>
      <c r="X1629" s="137"/>
      <c r="Y1629" s="130"/>
      <c r="Z1629" s="130"/>
      <c r="AA1629" s="130"/>
      <c r="AB1629" s="130"/>
      <c r="AC1629" s="130" t="str">
        <f>IF(基本情報登録!$D$10="","",IF(基本情報登録!$D$10=F1629,1,0))</f>
        <v/>
      </c>
      <c r="AD1629" s="130"/>
    </row>
    <row r="1630" spans="1:30">
      <c r="A1630" s="158"/>
      <c r="B1630" s="158"/>
      <c r="C1630" s="158"/>
      <c r="D1630" s="158"/>
      <c r="E1630" s="158"/>
      <c r="F1630" s="158"/>
      <c r="G1630" s="158"/>
      <c r="H1630" s="161"/>
      <c r="I1630" s="158"/>
      <c r="J1630" s="158"/>
      <c r="K1630" s="158"/>
      <c r="L1630" s="158"/>
      <c r="M1630" s="130"/>
      <c r="N1630" s="130"/>
      <c r="O1630" s="157"/>
      <c r="P1630" s="130"/>
      <c r="Q1630" s="130"/>
      <c r="R1630" s="130"/>
      <c r="S1630" s="130"/>
      <c r="T1630" s="130"/>
      <c r="U1630" s="130"/>
      <c r="V1630" s="130"/>
      <c r="W1630" s="130"/>
      <c r="X1630" s="137"/>
      <c r="Y1630" s="130"/>
      <c r="Z1630" s="130"/>
      <c r="AA1630" s="130"/>
      <c r="AB1630" s="130"/>
      <c r="AC1630" s="130" t="str">
        <f>IF(基本情報登録!$D$10="","",IF(基本情報登録!$D$10=F1630,1,0))</f>
        <v/>
      </c>
      <c r="AD1630" s="130"/>
    </row>
    <row r="1631" spans="1:30">
      <c r="A1631" s="158"/>
      <c r="B1631" s="158"/>
      <c r="C1631" s="158"/>
      <c r="D1631" s="158"/>
      <c r="E1631" s="158"/>
      <c r="F1631" s="158"/>
      <c r="G1631" s="158"/>
      <c r="H1631" s="161"/>
      <c r="I1631" s="158"/>
      <c r="J1631" s="158"/>
      <c r="K1631" s="158"/>
      <c r="L1631" s="158"/>
      <c r="M1631" s="130"/>
      <c r="N1631" s="130"/>
      <c r="O1631" s="157"/>
      <c r="P1631" s="130"/>
      <c r="Q1631" s="130"/>
      <c r="R1631" s="130"/>
      <c r="S1631" s="130"/>
      <c r="T1631" s="130"/>
      <c r="U1631" s="130"/>
      <c r="V1631" s="130"/>
      <c r="W1631" s="130"/>
      <c r="X1631" s="137"/>
      <c r="Y1631" s="130"/>
      <c r="Z1631" s="130"/>
      <c r="AA1631" s="130"/>
      <c r="AB1631" s="130"/>
      <c r="AC1631" s="130" t="str">
        <f>IF(基本情報登録!$D$10="","",IF(基本情報登録!$D$10=F1631,1,0))</f>
        <v/>
      </c>
      <c r="AD1631" s="130"/>
    </row>
    <row r="1632" spans="1:30">
      <c r="A1632" s="158"/>
      <c r="B1632" s="158"/>
      <c r="C1632" s="158"/>
      <c r="D1632" s="158"/>
      <c r="E1632" s="158"/>
      <c r="F1632" s="158"/>
      <c r="G1632" s="158"/>
      <c r="H1632" s="161"/>
      <c r="I1632" s="158"/>
      <c r="J1632" s="158"/>
      <c r="K1632" s="158"/>
      <c r="L1632" s="158"/>
      <c r="M1632" s="130"/>
      <c r="N1632" s="130"/>
      <c r="O1632" s="157"/>
      <c r="P1632" s="130"/>
      <c r="Q1632" s="130"/>
      <c r="R1632" s="130"/>
      <c r="S1632" s="130"/>
      <c r="T1632" s="130"/>
      <c r="U1632" s="130"/>
      <c r="V1632" s="130"/>
      <c r="W1632" s="130"/>
      <c r="X1632" s="137"/>
      <c r="Y1632" s="130"/>
      <c r="Z1632" s="130"/>
      <c r="AA1632" s="130"/>
      <c r="AB1632" s="130"/>
      <c r="AC1632" s="130" t="str">
        <f>IF(基本情報登録!$D$10="","",IF(基本情報登録!$D$10=F1632,1,0))</f>
        <v/>
      </c>
      <c r="AD1632" s="130"/>
    </row>
    <row r="1633" spans="1:30">
      <c r="A1633" s="158"/>
      <c r="B1633" s="158"/>
      <c r="C1633" s="158"/>
      <c r="D1633" s="158"/>
      <c r="E1633" s="158"/>
      <c r="F1633" s="158"/>
      <c r="G1633" s="158"/>
      <c r="H1633" s="161"/>
      <c r="I1633" s="158"/>
      <c r="J1633" s="158"/>
      <c r="K1633" s="158"/>
      <c r="L1633" s="158"/>
      <c r="M1633" s="130"/>
      <c r="N1633" s="130"/>
      <c r="O1633" s="157"/>
      <c r="P1633" s="130"/>
      <c r="Q1633" s="130"/>
      <c r="R1633" s="130"/>
      <c r="S1633" s="130"/>
      <c r="T1633" s="130"/>
      <c r="U1633" s="130"/>
      <c r="V1633" s="130"/>
      <c r="W1633" s="130"/>
      <c r="X1633" s="137"/>
      <c r="Y1633" s="130"/>
      <c r="Z1633" s="130"/>
      <c r="AA1633" s="130"/>
      <c r="AB1633" s="130"/>
      <c r="AC1633" s="130" t="str">
        <f>IF(基本情報登録!$D$10="","",IF(基本情報登録!$D$10=F1633,1,0))</f>
        <v/>
      </c>
      <c r="AD1633" s="130"/>
    </row>
    <row r="1634" spans="1:30">
      <c r="A1634" s="158"/>
      <c r="B1634" s="158"/>
      <c r="C1634" s="158"/>
      <c r="D1634" s="158"/>
      <c r="E1634" s="158"/>
      <c r="F1634" s="158"/>
      <c r="G1634" s="158"/>
      <c r="H1634" s="161"/>
      <c r="I1634" s="158"/>
      <c r="J1634" s="158"/>
      <c r="K1634" s="158"/>
      <c r="L1634" s="158"/>
      <c r="M1634" s="130"/>
      <c r="N1634" s="130"/>
      <c r="O1634" s="157"/>
      <c r="P1634" s="130"/>
      <c r="Q1634" s="130"/>
      <c r="R1634" s="130"/>
      <c r="S1634" s="130"/>
      <c r="T1634" s="130"/>
      <c r="U1634" s="130"/>
      <c r="V1634" s="130"/>
      <c r="W1634" s="130"/>
      <c r="X1634" s="137"/>
      <c r="Y1634" s="130"/>
      <c r="Z1634" s="130"/>
      <c r="AA1634" s="130"/>
      <c r="AB1634" s="130"/>
      <c r="AC1634" s="130" t="str">
        <f>IF(基本情報登録!$D$10="","",IF(基本情報登録!$D$10=F1634,1,0))</f>
        <v/>
      </c>
      <c r="AD1634" s="130"/>
    </row>
    <row r="1635" spans="1:30">
      <c r="A1635" s="158"/>
      <c r="B1635" s="158"/>
      <c r="C1635" s="158"/>
      <c r="D1635" s="158"/>
      <c r="E1635" s="158"/>
      <c r="F1635" s="158"/>
      <c r="G1635" s="158"/>
      <c r="H1635" s="161"/>
      <c r="I1635" s="158"/>
      <c r="J1635" s="158"/>
      <c r="K1635" s="158"/>
      <c r="L1635" s="158"/>
      <c r="M1635" s="130"/>
      <c r="N1635" s="130"/>
      <c r="O1635" s="157"/>
      <c r="P1635" s="130"/>
      <c r="Q1635" s="130"/>
      <c r="R1635" s="130"/>
      <c r="S1635" s="130"/>
      <c r="T1635" s="130"/>
      <c r="U1635" s="130"/>
      <c r="V1635" s="130"/>
      <c r="W1635" s="130"/>
      <c r="X1635" s="137"/>
      <c r="Y1635" s="130"/>
      <c r="Z1635" s="130"/>
      <c r="AA1635" s="130"/>
      <c r="AB1635" s="130"/>
      <c r="AC1635" s="130" t="str">
        <f>IF(基本情報登録!$D$10="","",IF(基本情報登録!$D$10=F1635,1,0))</f>
        <v/>
      </c>
      <c r="AD1635" s="130"/>
    </row>
    <row r="1636" spans="1:30">
      <c r="A1636" s="158"/>
      <c r="B1636" s="158"/>
      <c r="C1636" s="158"/>
      <c r="D1636" s="158"/>
      <c r="E1636" s="158"/>
      <c r="F1636" s="158"/>
      <c r="G1636" s="158"/>
      <c r="H1636" s="161"/>
      <c r="I1636" s="158"/>
      <c r="J1636" s="158"/>
      <c r="K1636" s="158"/>
      <c r="L1636" s="158"/>
      <c r="M1636" s="130"/>
      <c r="N1636" s="130"/>
      <c r="O1636" s="157"/>
      <c r="P1636" s="130"/>
      <c r="Q1636" s="130"/>
      <c r="R1636" s="130"/>
      <c r="S1636" s="130"/>
      <c r="T1636" s="130"/>
      <c r="U1636" s="130"/>
      <c r="V1636" s="130"/>
      <c r="W1636" s="130"/>
      <c r="X1636" s="137"/>
      <c r="Y1636" s="130"/>
      <c r="Z1636" s="130"/>
      <c r="AA1636" s="130"/>
      <c r="AB1636" s="130"/>
      <c r="AC1636" s="130" t="str">
        <f>IF(基本情報登録!$D$10="","",IF(基本情報登録!$D$10=F1636,1,0))</f>
        <v/>
      </c>
      <c r="AD1636" s="130"/>
    </row>
    <row r="1637" spans="1:30">
      <c r="A1637" s="158"/>
      <c r="B1637" s="158"/>
      <c r="C1637" s="158"/>
      <c r="D1637" s="158"/>
      <c r="E1637" s="158"/>
      <c r="F1637" s="158"/>
      <c r="G1637" s="158"/>
      <c r="H1637" s="161"/>
      <c r="I1637" s="158"/>
      <c r="J1637" s="158"/>
      <c r="K1637" s="158"/>
      <c r="L1637" s="158"/>
      <c r="M1637" s="130"/>
      <c r="N1637" s="130"/>
      <c r="O1637" s="157"/>
      <c r="P1637" s="130"/>
      <c r="Q1637" s="130"/>
      <c r="R1637" s="130"/>
      <c r="S1637" s="130"/>
      <c r="T1637" s="130"/>
      <c r="U1637" s="130"/>
      <c r="V1637" s="130"/>
      <c r="W1637" s="130"/>
      <c r="X1637" s="137"/>
      <c r="Y1637" s="130"/>
      <c r="Z1637" s="130"/>
      <c r="AA1637" s="130"/>
      <c r="AB1637" s="130"/>
      <c r="AC1637" s="130" t="str">
        <f>IF(基本情報登録!$D$10="","",IF(基本情報登録!$D$10=F1637,1,0))</f>
        <v/>
      </c>
      <c r="AD1637" s="130"/>
    </row>
    <row r="1638" spans="1:30">
      <c r="A1638" s="158"/>
      <c r="B1638" s="158"/>
      <c r="C1638" s="158"/>
      <c r="D1638" s="158"/>
      <c r="E1638" s="158"/>
      <c r="F1638" s="158"/>
      <c r="G1638" s="158"/>
      <c r="H1638" s="161"/>
      <c r="I1638" s="158"/>
      <c r="J1638" s="158"/>
      <c r="K1638" s="158"/>
      <c r="L1638" s="158"/>
      <c r="M1638" s="130"/>
      <c r="N1638" s="130"/>
      <c r="O1638" s="157"/>
      <c r="P1638" s="130"/>
      <c r="Q1638" s="130"/>
      <c r="R1638" s="130"/>
      <c r="S1638" s="130"/>
      <c r="T1638" s="130"/>
      <c r="U1638" s="130"/>
      <c r="V1638" s="130"/>
      <c r="W1638" s="130"/>
      <c r="X1638" s="137"/>
      <c r="Y1638" s="130"/>
      <c r="Z1638" s="130"/>
      <c r="AA1638" s="130"/>
      <c r="AB1638" s="130"/>
      <c r="AC1638" s="130" t="str">
        <f>IF(基本情報登録!$D$10="","",IF(基本情報登録!$D$10=F1638,1,0))</f>
        <v/>
      </c>
      <c r="AD1638" s="130"/>
    </row>
    <row r="1639" spans="1:30">
      <c r="A1639" s="158"/>
      <c r="B1639" s="158"/>
      <c r="C1639" s="158"/>
      <c r="D1639" s="158"/>
      <c r="E1639" s="158"/>
      <c r="F1639" s="158"/>
      <c r="G1639" s="158"/>
      <c r="H1639" s="161"/>
      <c r="I1639" s="158"/>
      <c r="J1639" s="158"/>
      <c r="K1639" s="158"/>
      <c r="L1639" s="158"/>
      <c r="M1639" s="130"/>
      <c r="N1639" s="130"/>
      <c r="O1639" s="157"/>
      <c r="P1639" s="130"/>
      <c r="Q1639" s="130"/>
      <c r="R1639" s="130"/>
      <c r="S1639" s="130"/>
      <c r="T1639" s="130"/>
      <c r="U1639" s="130"/>
      <c r="V1639" s="130"/>
      <c r="W1639" s="130"/>
      <c r="X1639" s="137"/>
      <c r="Y1639" s="130"/>
      <c r="Z1639" s="130"/>
      <c r="AA1639" s="130"/>
      <c r="AB1639" s="130"/>
      <c r="AC1639" s="130" t="str">
        <f>IF(基本情報登録!$D$10="","",IF(基本情報登録!$D$10=F1639,1,0))</f>
        <v/>
      </c>
      <c r="AD1639" s="130"/>
    </row>
    <row r="1640" spans="1:30">
      <c r="A1640" s="158"/>
      <c r="B1640" s="158"/>
      <c r="C1640" s="158"/>
      <c r="D1640" s="158"/>
      <c r="E1640" s="158"/>
      <c r="F1640" s="158"/>
      <c r="G1640" s="158"/>
      <c r="H1640" s="161"/>
      <c r="I1640" s="158"/>
      <c r="J1640" s="158"/>
      <c r="K1640" s="158"/>
      <c r="L1640" s="158"/>
      <c r="M1640" s="130"/>
      <c r="N1640" s="130"/>
      <c r="O1640" s="157"/>
      <c r="P1640" s="130"/>
      <c r="Q1640" s="130"/>
      <c r="R1640" s="130"/>
      <c r="S1640" s="130"/>
      <c r="T1640" s="130"/>
      <c r="U1640" s="130"/>
      <c r="V1640" s="130"/>
      <c r="W1640" s="130"/>
      <c r="X1640" s="137"/>
      <c r="Y1640" s="130"/>
      <c r="Z1640" s="130"/>
      <c r="AA1640" s="130"/>
      <c r="AB1640" s="130"/>
      <c r="AC1640" s="130" t="str">
        <f>IF(基本情報登録!$D$10="","",IF(基本情報登録!$D$10=F1640,1,0))</f>
        <v/>
      </c>
      <c r="AD1640" s="130"/>
    </row>
    <row r="1641" spans="1:30">
      <c r="A1641" s="158"/>
      <c r="B1641" s="158"/>
      <c r="C1641" s="158"/>
      <c r="D1641" s="158"/>
      <c r="E1641" s="158"/>
      <c r="F1641" s="158"/>
      <c r="G1641" s="158"/>
      <c r="H1641" s="161"/>
      <c r="I1641" s="158"/>
      <c r="J1641" s="158"/>
      <c r="K1641" s="158"/>
      <c r="L1641" s="158"/>
      <c r="M1641" s="130"/>
      <c r="N1641" s="130"/>
      <c r="O1641" s="157"/>
      <c r="P1641" s="130"/>
      <c r="Q1641" s="130"/>
      <c r="R1641" s="130"/>
      <c r="S1641" s="130"/>
      <c r="T1641" s="130"/>
      <c r="U1641" s="130"/>
      <c r="V1641" s="130"/>
      <c r="W1641" s="130"/>
      <c r="X1641" s="137"/>
      <c r="Y1641" s="130"/>
      <c r="Z1641" s="130"/>
      <c r="AA1641" s="130"/>
      <c r="AB1641" s="130"/>
      <c r="AC1641" s="130" t="str">
        <f>IF(基本情報登録!$D$10="","",IF(基本情報登録!$D$10=F1641,1,0))</f>
        <v/>
      </c>
      <c r="AD1641" s="130"/>
    </row>
    <row r="1642" spans="1:30">
      <c r="A1642" s="158"/>
      <c r="B1642" s="158"/>
      <c r="C1642" s="158"/>
      <c r="D1642" s="158"/>
      <c r="E1642" s="158"/>
      <c r="F1642" s="158"/>
      <c r="G1642" s="158"/>
      <c r="H1642" s="161"/>
      <c r="I1642" s="158"/>
      <c r="J1642" s="158"/>
      <c r="K1642" s="158"/>
      <c r="L1642" s="158"/>
      <c r="M1642" s="130"/>
      <c r="N1642" s="130"/>
      <c r="O1642" s="157"/>
      <c r="P1642" s="130"/>
      <c r="Q1642" s="130"/>
      <c r="R1642" s="130"/>
      <c r="S1642" s="130"/>
      <c r="T1642" s="130"/>
      <c r="U1642" s="130"/>
      <c r="V1642" s="130"/>
      <c r="W1642" s="130"/>
      <c r="X1642" s="137"/>
      <c r="Y1642" s="130"/>
      <c r="Z1642" s="130"/>
      <c r="AA1642" s="130"/>
      <c r="AB1642" s="130"/>
      <c r="AC1642" s="130" t="str">
        <f>IF(基本情報登録!$D$10="","",IF(基本情報登録!$D$10=F1642,1,0))</f>
        <v/>
      </c>
      <c r="AD1642" s="130"/>
    </row>
    <row r="1643" spans="1:30">
      <c r="A1643" s="158"/>
      <c r="B1643" s="158"/>
      <c r="C1643" s="158"/>
      <c r="D1643" s="158"/>
      <c r="E1643" s="158"/>
      <c r="F1643" s="158"/>
      <c r="G1643" s="158"/>
      <c r="H1643" s="161"/>
      <c r="I1643" s="158"/>
      <c r="J1643" s="158"/>
      <c r="K1643" s="158"/>
      <c r="L1643" s="158"/>
      <c r="M1643" s="130"/>
      <c r="N1643" s="130"/>
      <c r="O1643" s="157"/>
      <c r="P1643" s="130"/>
      <c r="Q1643" s="130"/>
      <c r="R1643" s="130"/>
      <c r="S1643" s="130"/>
      <c r="T1643" s="130"/>
      <c r="U1643" s="130"/>
      <c r="V1643" s="130"/>
      <c r="W1643" s="130"/>
      <c r="X1643" s="137"/>
      <c r="Y1643" s="130"/>
      <c r="Z1643" s="130"/>
      <c r="AA1643" s="130"/>
      <c r="AB1643" s="130"/>
      <c r="AC1643" s="130" t="str">
        <f>IF(基本情報登録!$D$10="","",IF(基本情報登録!$D$10=F1643,1,0))</f>
        <v/>
      </c>
      <c r="AD1643" s="130"/>
    </row>
    <row r="1644" spans="1:30">
      <c r="A1644" s="158"/>
      <c r="B1644" s="158"/>
      <c r="C1644" s="158"/>
      <c r="D1644" s="158"/>
      <c r="E1644" s="158"/>
      <c r="F1644" s="158"/>
      <c r="G1644" s="158"/>
      <c r="H1644" s="161"/>
      <c r="I1644" s="158"/>
      <c r="J1644" s="158"/>
      <c r="K1644" s="158"/>
      <c r="L1644" s="158"/>
      <c r="M1644" s="130"/>
      <c r="N1644" s="130"/>
      <c r="O1644" s="157"/>
      <c r="P1644" s="130"/>
      <c r="Q1644" s="130"/>
      <c r="R1644" s="130"/>
      <c r="S1644" s="130"/>
      <c r="T1644" s="130"/>
      <c r="U1644" s="130"/>
      <c r="V1644" s="130"/>
      <c r="W1644" s="130"/>
      <c r="X1644" s="137"/>
      <c r="Y1644" s="130"/>
      <c r="Z1644" s="130"/>
      <c r="AA1644" s="130"/>
      <c r="AB1644" s="130"/>
      <c r="AC1644" s="130" t="str">
        <f>IF(基本情報登録!$D$10="","",IF(基本情報登録!$D$10=F1644,1,0))</f>
        <v/>
      </c>
      <c r="AD1644" s="130"/>
    </row>
    <row r="1645" spans="1:30">
      <c r="A1645" s="158"/>
      <c r="B1645" s="158"/>
      <c r="C1645" s="158"/>
      <c r="D1645" s="158"/>
      <c r="E1645" s="158"/>
      <c r="F1645" s="158"/>
      <c r="G1645" s="158"/>
      <c r="H1645" s="161"/>
      <c r="I1645" s="158"/>
      <c r="J1645" s="158"/>
      <c r="K1645" s="158"/>
      <c r="L1645" s="158"/>
      <c r="M1645" s="130"/>
      <c r="N1645" s="130"/>
      <c r="O1645" s="157"/>
      <c r="P1645" s="130"/>
      <c r="Q1645" s="130"/>
      <c r="R1645" s="130"/>
      <c r="S1645" s="130"/>
      <c r="T1645" s="130"/>
      <c r="U1645" s="130"/>
      <c r="V1645" s="130"/>
      <c r="W1645" s="130"/>
      <c r="X1645" s="137"/>
      <c r="Y1645" s="130"/>
      <c r="Z1645" s="130"/>
      <c r="AA1645" s="130"/>
      <c r="AB1645" s="130"/>
      <c r="AC1645" s="130" t="str">
        <f>IF(基本情報登録!$D$10="","",IF(基本情報登録!$D$10=F1645,1,0))</f>
        <v/>
      </c>
      <c r="AD1645" s="130"/>
    </row>
    <row r="1646" spans="1:30">
      <c r="A1646" s="158"/>
      <c r="B1646" s="158"/>
      <c r="C1646" s="158"/>
      <c r="D1646" s="158"/>
      <c r="E1646" s="158"/>
      <c r="F1646" s="158"/>
      <c r="G1646" s="158"/>
      <c r="H1646" s="161"/>
      <c r="I1646" s="158"/>
      <c r="J1646" s="158"/>
      <c r="K1646" s="158"/>
      <c r="L1646" s="158"/>
      <c r="M1646" s="130"/>
      <c r="N1646" s="130"/>
      <c r="O1646" s="157"/>
      <c r="P1646" s="130"/>
      <c r="Q1646" s="130"/>
      <c r="R1646" s="130"/>
      <c r="S1646" s="130"/>
      <c r="T1646" s="130"/>
      <c r="U1646" s="130"/>
      <c r="V1646" s="130"/>
      <c r="W1646" s="130"/>
      <c r="X1646" s="137"/>
      <c r="Y1646" s="130"/>
      <c r="Z1646" s="130"/>
      <c r="AA1646" s="130"/>
      <c r="AB1646" s="130"/>
      <c r="AC1646" s="130" t="str">
        <f>IF(基本情報登録!$D$10="","",IF(基本情報登録!$D$10=F1646,1,0))</f>
        <v/>
      </c>
      <c r="AD1646" s="130"/>
    </row>
    <row r="1647" spans="1:30">
      <c r="A1647" s="158"/>
      <c r="B1647" s="158"/>
      <c r="C1647" s="158"/>
      <c r="D1647" s="158"/>
      <c r="E1647" s="158"/>
      <c r="F1647" s="158"/>
      <c r="G1647" s="158"/>
      <c r="H1647" s="161"/>
      <c r="I1647" s="158"/>
      <c r="J1647" s="158"/>
      <c r="K1647" s="158"/>
      <c r="L1647" s="158"/>
      <c r="M1647" s="130"/>
      <c r="N1647" s="130"/>
      <c r="O1647" s="157"/>
      <c r="P1647" s="130"/>
      <c r="Q1647" s="130"/>
      <c r="R1647" s="130"/>
      <c r="S1647" s="130"/>
      <c r="T1647" s="130"/>
      <c r="U1647" s="130"/>
      <c r="V1647" s="130"/>
      <c r="W1647" s="130"/>
      <c r="X1647" s="137"/>
      <c r="Y1647" s="130"/>
      <c r="Z1647" s="130"/>
      <c r="AA1647" s="130"/>
      <c r="AB1647" s="130"/>
      <c r="AC1647" s="130" t="str">
        <f>IF(基本情報登録!$D$10="","",IF(基本情報登録!$D$10=F1647,1,0))</f>
        <v/>
      </c>
      <c r="AD1647" s="130"/>
    </row>
    <row r="1648" spans="1:30">
      <c r="A1648" s="158"/>
      <c r="B1648" s="158"/>
      <c r="C1648" s="158"/>
      <c r="D1648" s="158"/>
      <c r="E1648" s="158"/>
      <c r="F1648" s="158"/>
      <c r="G1648" s="158"/>
      <c r="H1648" s="161"/>
      <c r="I1648" s="158"/>
      <c r="J1648" s="158"/>
      <c r="K1648" s="158"/>
      <c r="L1648" s="158"/>
      <c r="M1648" s="130"/>
      <c r="N1648" s="130"/>
      <c r="O1648" s="157"/>
      <c r="P1648" s="130"/>
      <c r="Q1648" s="130"/>
      <c r="R1648" s="130"/>
      <c r="S1648" s="130"/>
      <c r="T1648" s="130"/>
      <c r="U1648" s="130"/>
      <c r="V1648" s="130"/>
      <c r="W1648" s="130"/>
      <c r="X1648" s="137"/>
      <c r="Y1648" s="130"/>
      <c r="Z1648" s="130"/>
      <c r="AA1648" s="130"/>
      <c r="AB1648" s="130"/>
      <c r="AC1648" s="130" t="str">
        <f>IF(基本情報登録!$D$10="","",IF(基本情報登録!$D$10=F1648,1,0))</f>
        <v/>
      </c>
      <c r="AD1648" s="130"/>
    </row>
    <row r="1649" spans="1:30">
      <c r="A1649" s="158"/>
      <c r="B1649" s="158"/>
      <c r="C1649" s="158"/>
      <c r="D1649" s="158"/>
      <c r="E1649" s="158"/>
      <c r="F1649" s="158"/>
      <c r="G1649" s="158"/>
      <c r="H1649" s="161"/>
      <c r="I1649" s="158"/>
      <c r="J1649" s="158"/>
      <c r="K1649" s="158"/>
      <c r="L1649" s="158"/>
      <c r="M1649" s="130"/>
      <c r="N1649" s="130"/>
      <c r="O1649" s="157"/>
      <c r="P1649" s="130"/>
      <c r="Q1649" s="130"/>
      <c r="R1649" s="130"/>
      <c r="S1649" s="130"/>
      <c r="T1649" s="130"/>
      <c r="U1649" s="130"/>
      <c r="V1649" s="130"/>
      <c r="W1649" s="130"/>
      <c r="X1649" s="137"/>
      <c r="Y1649" s="130"/>
      <c r="Z1649" s="130"/>
      <c r="AA1649" s="130"/>
      <c r="AB1649" s="130"/>
      <c r="AC1649" s="130" t="str">
        <f>IF(基本情報登録!$D$10="","",IF(基本情報登録!$D$10=F1649,1,0))</f>
        <v/>
      </c>
      <c r="AD1649" s="130"/>
    </row>
    <row r="1650" spans="1:30">
      <c r="A1650" s="158"/>
      <c r="B1650" s="158"/>
      <c r="C1650" s="158"/>
      <c r="D1650" s="158"/>
      <c r="E1650" s="158"/>
      <c r="F1650" s="158"/>
      <c r="G1650" s="158"/>
      <c r="H1650" s="161"/>
      <c r="I1650" s="158"/>
      <c r="J1650" s="158"/>
      <c r="K1650" s="158"/>
      <c r="L1650" s="158"/>
      <c r="M1650" s="130"/>
      <c r="N1650" s="130"/>
      <c r="O1650" s="157"/>
      <c r="P1650" s="130"/>
      <c r="Q1650" s="130"/>
      <c r="R1650" s="130"/>
      <c r="S1650" s="130"/>
      <c r="T1650" s="130"/>
      <c r="U1650" s="130"/>
      <c r="V1650" s="130"/>
      <c r="W1650" s="130"/>
      <c r="X1650" s="137"/>
      <c r="Y1650" s="130"/>
      <c r="Z1650" s="130"/>
      <c r="AA1650" s="130"/>
      <c r="AB1650" s="130"/>
      <c r="AC1650" s="130" t="str">
        <f>IF(基本情報登録!$D$10="","",IF(基本情報登録!$D$10=F1650,1,0))</f>
        <v/>
      </c>
      <c r="AD1650" s="130"/>
    </row>
    <row r="1651" spans="1:30">
      <c r="A1651" s="158"/>
      <c r="B1651" s="158"/>
      <c r="C1651" s="158"/>
      <c r="D1651" s="158"/>
      <c r="E1651" s="158"/>
      <c r="F1651" s="158"/>
      <c r="G1651" s="158"/>
      <c r="H1651" s="161"/>
      <c r="I1651" s="158"/>
      <c r="J1651" s="158"/>
      <c r="K1651" s="158"/>
      <c r="L1651" s="158"/>
      <c r="M1651" s="130"/>
      <c r="N1651" s="130"/>
      <c r="O1651" s="157"/>
      <c r="P1651" s="130"/>
      <c r="Q1651" s="130"/>
      <c r="R1651" s="130"/>
      <c r="S1651" s="130"/>
      <c r="T1651" s="130"/>
      <c r="U1651" s="130"/>
      <c r="V1651" s="130"/>
      <c r="W1651" s="130"/>
      <c r="X1651" s="137"/>
      <c r="Y1651" s="130"/>
      <c r="Z1651" s="130"/>
      <c r="AA1651" s="130"/>
      <c r="AB1651" s="130"/>
      <c r="AC1651" s="130" t="str">
        <f>IF(基本情報登録!$D$10="","",IF(基本情報登録!$D$10=F1651,1,0))</f>
        <v/>
      </c>
      <c r="AD1651" s="130"/>
    </row>
    <row r="1652" spans="1:30">
      <c r="A1652" s="158"/>
      <c r="B1652" s="158"/>
      <c r="C1652" s="158"/>
      <c r="D1652" s="158"/>
      <c r="E1652" s="158"/>
      <c r="F1652" s="158"/>
      <c r="G1652" s="158"/>
      <c r="H1652" s="161"/>
      <c r="I1652" s="158"/>
      <c r="J1652" s="158"/>
      <c r="K1652" s="158"/>
      <c r="L1652" s="158"/>
      <c r="M1652" s="130"/>
      <c r="N1652" s="130"/>
      <c r="O1652" s="157"/>
      <c r="P1652" s="130"/>
      <c r="Q1652" s="130"/>
      <c r="R1652" s="130"/>
      <c r="S1652" s="130"/>
      <c r="T1652" s="130"/>
      <c r="U1652" s="130"/>
      <c r="V1652" s="130"/>
      <c r="W1652" s="130"/>
      <c r="X1652" s="137"/>
      <c r="Y1652" s="130"/>
      <c r="Z1652" s="130"/>
      <c r="AA1652" s="130"/>
      <c r="AB1652" s="130"/>
      <c r="AC1652" s="130" t="str">
        <f>IF(基本情報登録!$D$10="","",IF(基本情報登録!$D$10=F1652,1,0))</f>
        <v/>
      </c>
      <c r="AD1652" s="130"/>
    </row>
    <row r="1653" spans="1:30">
      <c r="A1653" s="158"/>
      <c r="B1653" s="158"/>
      <c r="C1653" s="158"/>
      <c r="D1653" s="158"/>
      <c r="E1653" s="158"/>
      <c r="F1653" s="158"/>
      <c r="G1653" s="158"/>
      <c r="H1653" s="161"/>
      <c r="I1653" s="158"/>
      <c r="J1653" s="158"/>
      <c r="K1653" s="158"/>
      <c r="L1653" s="158"/>
      <c r="M1653" s="130"/>
      <c r="N1653" s="130"/>
      <c r="O1653" s="157"/>
      <c r="P1653" s="130"/>
      <c r="Q1653" s="130"/>
      <c r="R1653" s="130"/>
      <c r="S1653" s="130"/>
      <c r="T1653" s="130"/>
      <c r="U1653" s="130"/>
      <c r="V1653" s="130"/>
      <c r="W1653" s="130"/>
      <c r="X1653" s="137"/>
      <c r="Y1653" s="130"/>
      <c r="Z1653" s="130"/>
      <c r="AA1653" s="130"/>
      <c r="AB1653" s="130"/>
      <c r="AC1653" s="130" t="str">
        <f>IF(基本情報登録!$D$10="","",IF(基本情報登録!$D$10=F1653,1,0))</f>
        <v/>
      </c>
      <c r="AD1653" s="130"/>
    </row>
    <row r="1654" spans="1:30">
      <c r="A1654" s="158"/>
      <c r="B1654" s="158"/>
      <c r="C1654" s="158"/>
      <c r="D1654" s="158"/>
      <c r="E1654" s="158"/>
      <c r="F1654" s="158"/>
      <c r="G1654" s="158"/>
      <c r="H1654" s="161"/>
      <c r="I1654" s="158"/>
      <c r="J1654" s="158"/>
      <c r="K1654" s="158"/>
      <c r="L1654" s="158"/>
      <c r="M1654" s="130"/>
      <c r="N1654" s="130"/>
      <c r="O1654" s="157"/>
      <c r="P1654" s="130"/>
      <c r="Q1654" s="130"/>
      <c r="R1654" s="130"/>
      <c r="S1654" s="130"/>
      <c r="T1654" s="130"/>
      <c r="U1654" s="130"/>
      <c r="V1654" s="130"/>
      <c r="W1654" s="130"/>
      <c r="X1654" s="137"/>
      <c r="Y1654" s="130"/>
      <c r="Z1654" s="130"/>
      <c r="AA1654" s="130"/>
      <c r="AB1654" s="130"/>
      <c r="AC1654" s="130" t="str">
        <f>IF(基本情報登録!$D$10="","",IF(基本情報登録!$D$10=F1654,1,0))</f>
        <v/>
      </c>
      <c r="AD1654" s="130"/>
    </row>
    <row r="1655" spans="1:30">
      <c r="A1655" s="158"/>
      <c r="B1655" s="158"/>
      <c r="C1655" s="158"/>
      <c r="D1655" s="158"/>
      <c r="E1655" s="158"/>
      <c r="F1655" s="158"/>
      <c r="G1655" s="158"/>
      <c r="H1655" s="161"/>
      <c r="I1655" s="158"/>
      <c r="J1655" s="158"/>
      <c r="K1655" s="158"/>
      <c r="L1655" s="158"/>
      <c r="M1655" s="130"/>
      <c r="N1655" s="130"/>
      <c r="O1655" s="157"/>
      <c r="P1655" s="130"/>
      <c r="Q1655" s="130"/>
      <c r="R1655" s="130"/>
      <c r="S1655" s="130"/>
      <c r="T1655" s="130"/>
      <c r="U1655" s="130"/>
      <c r="V1655" s="130"/>
      <c r="W1655" s="130"/>
      <c r="X1655" s="137"/>
      <c r="Y1655" s="130"/>
      <c r="Z1655" s="130"/>
      <c r="AA1655" s="130"/>
      <c r="AB1655" s="130"/>
      <c r="AC1655" s="130" t="str">
        <f>IF(基本情報登録!$D$10="","",IF(基本情報登録!$D$10=F1655,1,0))</f>
        <v/>
      </c>
      <c r="AD1655" s="130"/>
    </row>
    <row r="1656" spans="1:30">
      <c r="A1656" s="158"/>
      <c r="B1656" s="158"/>
      <c r="C1656" s="158"/>
      <c r="D1656" s="158"/>
      <c r="E1656" s="158"/>
      <c r="F1656" s="158"/>
      <c r="G1656" s="158"/>
      <c r="H1656" s="161"/>
      <c r="I1656" s="158"/>
      <c r="J1656" s="158"/>
      <c r="K1656" s="158"/>
      <c r="L1656" s="158"/>
      <c r="M1656" s="130"/>
      <c r="N1656" s="130"/>
      <c r="O1656" s="157"/>
      <c r="P1656" s="130"/>
      <c r="Q1656" s="130"/>
      <c r="R1656" s="130"/>
      <c r="S1656" s="130"/>
      <c r="T1656" s="130"/>
      <c r="U1656" s="130"/>
      <c r="V1656" s="130"/>
      <c r="W1656" s="130"/>
      <c r="X1656" s="137"/>
      <c r="Y1656" s="130"/>
      <c r="Z1656" s="130"/>
      <c r="AA1656" s="130"/>
      <c r="AB1656" s="130"/>
      <c r="AC1656" s="130" t="str">
        <f>IF(基本情報登録!$D$10="","",IF(基本情報登録!$D$10=F1656,1,0))</f>
        <v/>
      </c>
      <c r="AD1656" s="130"/>
    </row>
    <row r="1657" spans="1:30">
      <c r="A1657" s="158"/>
      <c r="B1657" s="158"/>
      <c r="C1657" s="158"/>
      <c r="D1657" s="158"/>
      <c r="E1657" s="158"/>
      <c r="F1657" s="158"/>
      <c r="G1657" s="158"/>
      <c r="H1657" s="161"/>
      <c r="I1657" s="158"/>
      <c r="J1657" s="158"/>
      <c r="K1657" s="158"/>
      <c r="L1657" s="158"/>
      <c r="M1657" s="130"/>
      <c r="N1657" s="130"/>
      <c r="O1657" s="157"/>
      <c r="P1657" s="130"/>
      <c r="Q1657" s="130"/>
      <c r="R1657" s="130"/>
      <c r="S1657" s="130"/>
      <c r="T1657" s="130"/>
      <c r="U1657" s="130"/>
      <c r="V1657" s="130"/>
      <c r="W1657" s="130"/>
      <c r="X1657" s="137"/>
      <c r="Y1657" s="130"/>
      <c r="Z1657" s="130"/>
      <c r="AA1657" s="130"/>
      <c r="AB1657" s="130"/>
      <c r="AC1657" s="130" t="str">
        <f>IF(基本情報登録!$D$10="","",IF(基本情報登録!$D$10=F1657,1,0))</f>
        <v/>
      </c>
      <c r="AD1657" s="130"/>
    </row>
    <row r="1658" spans="1:30">
      <c r="A1658" s="158"/>
      <c r="B1658" s="158"/>
      <c r="C1658" s="158"/>
      <c r="D1658" s="158"/>
      <c r="E1658" s="158"/>
      <c r="F1658" s="158"/>
      <c r="G1658" s="158"/>
      <c r="H1658" s="161"/>
      <c r="I1658" s="158"/>
      <c r="J1658" s="158"/>
      <c r="K1658" s="158"/>
      <c r="L1658" s="158"/>
      <c r="M1658" s="130"/>
      <c r="N1658" s="130"/>
      <c r="O1658" s="157"/>
      <c r="P1658" s="130"/>
      <c r="Q1658" s="130"/>
      <c r="R1658" s="130"/>
      <c r="S1658" s="130"/>
      <c r="T1658" s="130"/>
      <c r="U1658" s="130"/>
      <c r="V1658" s="130"/>
      <c r="W1658" s="130"/>
      <c r="X1658" s="137"/>
      <c r="Y1658" s="130"/>
      <c r="Z1658" s="130"/>
      <c r="AA1658" s="130"/>
      <c r="AB1658" s="130"/>
      <c r="AC1658" s="130" t="str">
        <f>IF(基本情報登録!$D$10="","",IF(基本情報登録!$D$10=F1658,1,0))</f>
        <v/>
      </c>
      <c r="AD1658" s="130"/>
    </row>
    <row r="1659" spans="1:30">
      <c r="A1659" s="158"/>
      <c r="B1659" s="158"/>
      <c r="C1659" s="158"/>
      <c r="D1659" s="158"/>
      <c r="E1659" s="158"/>
      <c r="F1659" s="158"/>
      <c r="G1659" s="158"/>
      <c r="H1659" s="161"/>
      <c r="I1659" s="158"/>
      <c r="J1659" s="158"/>
      <c r="K1659" s="158"/>
      <c r="L1659" s="158"/>
      <c r="M1659" s="130"/>
      <c r="N1659" s="130"/>
      <c r="O1659" s="157"/>
      <c r="P1659" s="130"/>
      <c r="Q1659" s="130"/>
      <c r="R1659" s="130"/>
      <c r="S1659" s="130"/>
      <c r="T1659" s="130"/>
      <c r="U1659" s="130"/>
      <c r="V1659" s="130"/>
      <c r="W1659" s="130"/>
      <c r="X1659" s="137"/>
      <c r="Y1659" s="130"/>
      <c r="Z1659" s="130"/>
      <c r="AA1659" s="130"/>
      <c r="AB1659" s="130"/>
      <c r="AC1659" s="130" t="str">
        <f>IF(基本情報登録!$D$10="","",IF(基本情報登録!$D$10=F1659,1,0))</f>
        <v/>
      </c>
      <c r="AD1659" s="130"/>
    </row>
    <row r="1660" spans="1:30">
      <c r="A1660" s="158"/>
      <c r="B1660" s="158"/>
      <c r="C1660" s="158"/>
      <c r="D1660" s="158"/>
      <c r="E1660" s="158"/>
      <c r="F1660" s="158"/>
      <c r="G1660" s="158"/>
      <c r="H1660" s="161"/>
      <c r="I1660" s="158"/>
      <c r="J1660" s="158"/>
      <c r="K1660" s="158"/>
      <c r="L1660" s="158"/>
      <c r="M1660" s="130"/>
      <c r="N1660" s="130"/>
      <c r="O1660" s="157"/>
      <c r="P1660" s="130"/>
      <c r="Q1660" s="130"/>
      <c r="R1660" s="130"/>
      <c r="S1660" s="130"/>
      <c r="T1660" s="130"/>
      <c r="U1660" s="130"/>
      <c r="V1660" s="130"/>
      <c r="W1660" s="130"/>
      <c r="X1660" s="137"/>
      <c r="Y1660" s="130"/>
      <c r="Z1660" s="130"/>
      <c r="AA1660" s="130"/>
      <c r="AB1660" s="130"/>
      <c r="AC1660" s="130" t="str">
        <f>IF(基本情報登録!$D$10="","",IF(基本情報登録!$D$10=F1660,1,0))</f>
        <v/>
      </c>
      <c r="AD1660" s="130"/>
    </row>
    <row r="1661" spans="1:30">
      <c r="A1661" s="158"/>
      <c r="B1661" s="158"/>
      <c r="C1661" s="158"/>
      <c r="D1661" s="158"/>
      <c r="E1661" s="158"/>
      <c r="F1661" s="158"/>
      <c r="G1661" s="158"/>
      <c r="H1661" s="161"/>
      <c r="I1661" s="158"/>
      <c r="J1661" s="158"/>
      <c r="K1661" s="158"/>
      <c r="L1661" s="158"/>
      <c r="M1661" s="130"/>
      <c r="N1661" s="130"/>
      <c r="O1661" s="157"/>
      <c r="P1661" s="130"/>
      <c r="Q1661" s="130"/>
      <c r="R1661" s="130"/>
      <c r="S1661" s="130"/>
      <c r="T1661" s="130"/>
      <c r="U1661" s="130"/>
      <c r="V1661" s="130"/>
      <c r="W1661" s="130"/>
      <c r="X1661" s="137"/>
      <c r="Y1661" s="130"/>
      <c r="Z1661" s="130"/>
      <c r="AA1661" s="130"/>
      <c r="AB1661" s="130"/>
      <c r="AC1661" s="130" t="str">
        <f>IF(基本情報登録!$D$10="","",IF(基本情報登録!$D$10=F1661,1,0))</f>
        <v/>
      </c>
      <c r="AD1661" s="130"/>
    </row>
    <row r="1662" spans="1:30">
      <c r="A1662" s="158"/>
      <c r="B1662" s="158"/>
      <c r="C1662" s="158"/>
      <c r="D1662" s="158"/>
      <c r="E1662" s="158"/>
      <c r="F1662" s="158"/>
      <c r="G1662" s="158"/>
      <c r="H1662" s="161"/>
      <c r="I1662" s="158"/>
      <c r="J1662" s="158"/>
      <c r="K1662" s="158"/>
      <c r="L1662" s="158"/>
      <c r="M1662" s="130"/>
      <c r="N1662" s="130"/>
      <c r="O1662" s="157"/>
      <c r="P1662" s="130"/>
      <c r="Q1662" s="130"/>
      <c r="R1662" s="130"/>
      <c r="S1662" s="130"/>
      <c r="T1662" s="130"/>
      <c r="U1662" s="130"/>
      <c r="V1662" s="130"/>
      <c r="W1662" s="130"/>
      <c r="X1662" s="137"/>
      <c r="Y1662" s="130"/>
      <c r="Z1662" s="130"/>
      <c r="AA1662" s="130"/>
      <c r="AB1662" s="130"/>
      <c r="AC1662" s="130" t="str">
        <f>IF(基本情報登録!$D$10="","",IF(基本情報登録!$D$10=F1662,1,0))</f>
        <v/>
      </c>
      <c r="AD1662" s="130"/>
    </row>
    <row r="1663" spans="1:30">
      <c r="A1663" s="158"/>
      <c r="B1663" s="158"/>
      <c r="C1663" s="158"/>
      <c r="D1663" s="158"/>
      <c r="E1663" s="158"/>
      <c r="F1663" s="158"/>
      <c r="G1663" s="158"/>
      <c r="H1663" s="161"/>
      <c r="I1663" s="158"/>
      <c r="J1663" s="158"/>
      <c r="K1663" s="158"/>
      <c r="L1663" s="158"/>
      <c r="M1663" s="130"/>
      <c r="N1663" s="130"/>
      <c r="O1663" s="157"/>
      <c r="P1663" s="130"/>
      <c r="Q1663" s="130"/>
      <c r="R1663" s="130"/>
      <c r="S1663" s="130"/>
      <c r="T1663" s="130"/>
      <c r="U1663" s="130"/>
      <c r="V1663" s="130"/>
      <c r="W1663" s="130"/>
      <c r="X1663" s="137"/>
      <c r="Y1663" s="130"/>
      <c r="Z1663" s="130"/>
      <c r="AA1663" s="130"/>
      <c r="AB1663" s="130"/>
      <c r="AC1663" s="130" t="str">
        <f>IF(基本情報登録!$D$10="","",IF(基本情報登録!$D$10=F1663,1,0))</f>
        <v/>
      </c>
      <c r="AD1663" s="130"/>
    </row>
    <row r="1664" spans="1:30">
      <c r="A1664" s="158"/>
      <c r="B1664" s="158"/>
      <c r="C1664" s="158"/>
      <c r="D1664" s="158"/>
      <c r="E1664" s="158"/>
      <c r="F1664" s="158"/>
      <c r="G1664" s="158"/>
      <c r="H1664" s="161"/>
      <c r="I1664" s="158"/>
      <c r="J1664" s="158"/>
      <c r="K1664" s="158"/>
      <c r="L1664" s="158"/>
      <c r="M1664" s="130"/>
      <c r="N1664" s="130"/>
      <c r="O1664" s="157"/>
      <c r="P1664" s="130"/>
      <c r="Q1664" s="130"/>
      <c r="R1664" s="130"/>
      <c r="S1664" s="130"/>
      <c r="T1664" s="130"/>
      <c r="U1664" s="130"/>
      <c r="V1664" s="130"/>
      <c r="W1664" s="130"/>
      <c r="X1664" s="137"/>
      <c r="Y1664" s="130"/>
      <c r="Z1664" s="130"/>
      <c r="AA1664" s="130"/>
      <c r="AB1664" s="130"/>
      <c r="AC1664" s="130" t="str">
        <f>IF(基本情報登録!$D$10="","",IF(基本情報登録!$D$10=F1664,1,0))</f>
        <v/>
      </c>
      <c r="AD1664" s="130"/>
    </row>
    <row r="1665" spans="1:30">
      <c r="A1665" s="158"/>
      <c r="B1665" s="158"/>
      <c r="C1665" s="158"/>
      <c r="D1665" s="158"/>
      <c r="E1665" s="158"/>
      <c r="F1665" s="158"/>
      <c r="G1665" s="158"/>
      <c r="H1665" s="161"/>
      <c r="I1665" s="158"/>
      <c r="J1665" s="158"/>
      <c r="K1665" s="158"/>
      <c r="L1665" s="158"/>
      <c r="M1665" s="130"/>
      <c r="N1665" s="130"/>
      <c r="O1665" s="157"/>
      <c r="P1665" s="130"/>
      <c r="Q1665" s="130"/>
      <c r="R1665" s="130"/>
      <c r="S1665" s="130"/>
      <c r="T1665" s="130"/>
      <c r="U1665" s="130"/>
      <c r="V1665" s="130"/>
      <c r="W1665" s="130"/>
      <c r="X1665" s="137"/>
      <c r="Y1665" s="130"/>
      <c r="Z1665" s="130"/>
      <c r="AA1665" s="130"/>
      <c r="AB1665" s="130"/>
      <c r="AC1665" s="130" t="str">
        <f>IF(基本情報登録!$D$10="","",IF(基本情報登録!$D$10=F1665,1,0))</f>
        <v/>
      </c>
      <c r="AD1665" s="130"/>
    </row>
    <row r="1666" spans="1:30">
      <c r="A1666" s="158"/>
      <c r="B1666" s="158"/>
      <c r="C1666" s="158"/>
      <c r="D1666" s="158"/>
      <c r="E1666" s="158"/>
      <c r="F1666" s="158"/>
      <c r="G1666" s="158"/>
      <c r="H1666" s="161"/>
      <c r="I1666" s="158"/>
      <c r="J1666" s="158"/>
      <c r="K1666" s="158"/>
      <c r="L1666" s="158"/>
      <c r="M1666" s="130"/>
      <c r="N1666" s="130"/>
      <c r="O1666" s="157"/>
      <c r="P1666" s="130"/>
      <c r="Q1666" s="130"/>
      <c r="R1666" s="130"/>
      <c r="S1666" s="130"/>
      <c r="T1666" s="130"/>
      <c r="U1666" s="130"/>
      <c r="V1666" s="130"/>
      <c r="W1666" s="130"/>
      <c r="X1666" s="137"/>
      <c r="Y1666" s="130"/>
      <c r="Z1666" s="130"/>
      <c r="AA1666" s="130"/>
      <c r="AB1666" s="130"/>
      <c r="AC1666" s="130" t="str">
        <f>IF(基本情報登録!$D$10="","",IF(基本情報登録!$D$10=F1666,1,0))</f>
        <v/>
      </c>
      <c r="AD1666" s="130"/>
    </row>
    <row r="1667" spans="1:30">
      <c r="A1667" s="158"/>
      <c r="B1667" s="158"/>
      <c r="C1667" s="158"/>
      <c r="D1667" s="158"/>
      <c r="E1667" s="158"/>
      <c r="F1667" s="158"/>
      <c r="G1667" s="158"/>
      <c r="H1667" s="161"/>
      <c r="I1667" s="158"/>
      <c r="J1667" s="158"/>
      <c r="K1667" s="158"/>
      <c r="L1667" s="158"/>
      <c r="M1667" s="130"/>
      <c r="N1667" s="130"/>
      <c r="O1667" s="157"/>
      <c r="P1667" s="130"/>
      <c r="Q1667" s="130"/>
      <c r="R1667" s="130"/>
      <c r="S1667" s="130"/>
      <c r="T1667" s="130"/>
      <c r="U1667" s="130"/>
      <c r="V1667" s="130"/>
      <c r="W1667" s="130"/>
      <c r="X1667" s="137"/>
      <c r="Y1667" s="130"/>
      <c r="Z1667" s="130"/>
      <c r="AA1667" s="130"/>
      <c r="AB1667" s="130"/>
      <c r="AC1667" s="130" t="str">
        <f>IF(基本情報登録!$D$10="","",IF(基本情報登録!$D$10=F1667,1,0))</f>
        <v/>
      </c>
      <c r="AD1667" s="130"/>
    </row>
    <row r="1668" spans="1:30">
      <c r="A1668" s="158"/>
      <c r="B1668" s="158"/>
      <c r="C1668" s="158"/>
      <c r="D1668" s="158"/>
      <c r="E1668" s="158"/>
      <c r="F1668" s="158"/>
      <c r="G1668" s="158"/>
      <c r="H1668" s="161"/>
      <c r="I1668" s="158"/>
      <c r="J1668" s="158"/>
      <c r="K1668" s="158"/>
      <c r="L1668" s="158"/>
      <c r="M1668" s="130"/>
      <c r="N1668" s="130"/>
      <c r="O1668" s="157"/>
      <c r="P1668" s="130"/>
      <c r="Q1668" s="130"/>
      <c r="R1668" s="130"/>
      <c r="S1668" s="130"/>
      <c r="T1668" s="130"/>
      <c r="U1668" s="130"/>
      <c r="V1668" s="130"/>
      <c r="W1668" s="130"/>
      <c r="X1668" s="137"/>
      <c r="Y1668" s="130"/>
      <c r="Z1668" s="130"/>
      <c r="AA1668" s="130"/>
      <c r="AB1668" s="130"/>
      <c r="AC1668" s="130" t="str">
        <f>IF(基本情報登録!$D$10="","",IF(基本情報登録!$D$10=F1668,1,0))</f>
        <v/>
      </c>
      <c r="AD1668" s="130"/>
    </row>
    <row r="1669" spans="1:30">
      <c r="A1669" s="158"/>
      <c r="B1669" s="158"/>
      <c r="C1669" s="158"/>
      <c r="D1669" s="158"/>
      <c r="E1669" s="158"/>
      <c r="F1669" s="158"/>
      <c r="G1669" s="158"/>
      <c r="H1669" s="161"/>
      <c r="I1669" s="158"/>
      <c r="J1669" s="158"/>
      <c r="K1669" s="158"/>
      <c r="L1669" s="158"/>
      <c r="M1669" s="130"/>
      <c r="N1669" s="130"/>
      <c r="O1669" s="157"/>
      <c r="P1669" s="130"/>
      <c r="Q1669" s="130"/>
      <c r="R1669" s="130"/>
      <c r="S1669" s="130"/>
      <c r="T1669" s="130"/>
      <c r="U1669" s="130"/>
      <c r="V1669" s="130"/>
      <c r="W1669" s="130"/>
      <c r="X1669" s="137"/>
      <c r="Y1669" s="130"/>
      <c r="Z1669" s="130"/>
      <c r="AA1669" s="130"/>
      <c r="AB1669" s="130"/>
      <c r="AC1669" s="130" t="str">
        <f>IF(基本情報登録!$D$10="","",IF(基本情報登録!$D$10=F1669,1,0))</f>
        <v/>
      </c>
      <c r="AD1669" s="130"/>
    </row>
    <row r="1670" spans="1:30">
      <c r="A1670" s="158"/>
      <c r="B1670" s="158"/>
      <c r="C1670" s="158"/>
      <c r="D1670" s="158"/>
      <c r="E1670" s="158"/>
      <c r="F1670" s="158"/>
      <c r="G1670" s="158"/>
      <c r="H1670" s="161"/>
      <c r="I1670" s="158"/>
      <c r="J1670" s="158"/>
      <c r="K1670" s="158"/>
      <c r="L1670" s="158"/>
      <c r="M1670" s="130"/>
      <c r="N1670" s="130"/>
      <c r="O1670" s="157"/>
      <c r="P1670" s="130"/>
      <c r="Q1670" s="130"/>
      <c r="R1670" s="130"/>
      <c r="S1670" s="130"/>
      <c r="T1670" s="130"/>
      <c r="U1670" s="130"/>
      <c r="V1670" s="130"/>
      <c r="W1670" s="130"/>
      <c r="X1670" s="137"/>
      <c r="Y1670" s="130"/>
      <c r="Z1670" s="130"/>
      <c r="AA1670" s="130"/>
      <c r="AB1670" s="130"/>
      <c r="AC1670" s="130" t="str">
        <f>IF(基本情報登録!$D$10="","",IF(基本情報登録!$D$10=F1670,1,0))</f>
        <v/>
      </c>
      <c r="AD1670" s="130"/>
    </row>
    <row r="1671" spans="1:30">
      <c r="A1671" s="158"/>
      <c r="B1671" s="158"/>
      <c r="C1671" s="158"/>
      <c r="D1671" s="158"/>
      <c r="E1671" s="158"/>
      <c r="F1671" s="158"/>
      <c r="G1671" s="158"/>
      <c r="H1671" s="161"/>
      <c r="I1671" s="158"/>
      <c r="J1671" s="158"/>
      <c r="K1671" s="158"/>
      <c r="L1671" s="158"/>
      <c r="M1671" s="130"/>
      <c r="N1671" s="130"/>
      <c r="O1671" s="157"/>
      <c r="P1671" s="130"/>
      <c r="Q1671" s="130"/>
      <c r="R1671" s="130"/>
      <c r="S1671" s="130"/>
      <c r="T1671" s="130"/>
      <c r="U1671" s="130"/>
      <c r="V1671" s="130"/>
      <c r="W1671" s="130"/>
      <c r="X1671" s="137"/>
      <c r="Y1671" s="130"/>
      <c r="Z1671" s="130"/>
      <c r="AA1671" s="130"/>
      <c r="AB1671" s="130"/>
      <c r="AC1671" s="130" t="str">
        <f>IF(基本情報登録!$D$10="","",IF(基本情報登録!$D$10=F1671,1,0))</f>
        <v/>
      </c>
      <c r="AD1671" s="130"/>
    </row>
    <row r="1672" spans="1:30">
      <c r="A1672" s="158"/>
      <c r="B1672" s="158"/>
      <c r="C1672" s="158"/>
      <c r="D1672" s="158"/>
      <c r="E1672" s="158"/>
      <c r="F1672" s="158"/>
      <c r="G1672" s="158"/>
      <c r="H1672" s="161"/>
      <c r="I1672" s="158"/>
      <c r="J1672" s="158"/>
      <c r="K1672" s="158"/>
      <c r="L1672" s="158"/>
      <c r="M1672" s="130"/>
      <c r="N1672" s="130"/>
      <c r="O1672" s="157"/>
      <c r="P1672" s="130"/>
      <c r="Q1672" s="130"/>
      <c r="R1672" s="130"/>
      <c r="S1672" s="130"/>
      <c r="T1672" s="130"/>
      <c r="U1672" s="130"/>
      <c r="V1672" s="130"/>
      <c r="W1672" s="130"/>
      <c r="X1672" s="137"/>
      <c r="Y1672" s="130"/>
      <c r="Z1672" s="130"/>
      <c r="AA1672" s="130"/>
      <c r="AB1672" s="130"/>
      <c r="AC1672" s="130" t="str">
        <f>IF(基本情報登録!$D$10="","",IF(基本情報登録!$D$10=F1672,1,0))</f>
        <v/>
      </c>
      <c r="AD1672" s="130"/>
    </row>
    <row r="1673" spans="1:30">
      <c r="A1673" s="158"/>
      <c r="B1673" s="158"/>
      <c r="C1673" s="158"/>
      <c r="D1673" s="158"/>
      <c r="E1673" s="158"/>
      <c r="F1673" s="158"/>
      <c r="G1673" s="158"/>
      <c r="H1673" s="161"/>
      <c r="I1673" s="158"/>
      <c r="J1673" s="158"/>
      <c r="K1673" s="158"/>
      <c r="L1673" s="158"/>
      <c r="M1673" s="130"/>
      <c r="N1673" s="130"/>
      <c r="O1673" s="157"/>
      <c r="P1673" s="130"/>
      <c r="Q1673" s="130"/>
      <c r="R1673" s="130"/>
      <c r="S1673" s="130"/>
      <c r="T1673" s="130"/>
      <c r="U1673" s="130"/>
      <c r="V1673" s="130"/>
      <c r="W1673" s="130"/>
      <c r="X1673" s="137"/>
      <c r="Y1673" s="130"/>
      <c r="Z1673" s="130"/>
      <c r="AA1673" s="130"/>
      <c r="AB1673" s="130"/>
      <c r="AC1673" s="130" t="str">
        <f>IF(基本情報登録!$D$10="","",IF(基本情報登録!$D$10=F1673,1,0))</f>
        <v/>
      </c>
      <c r="AD1673" s="130"/>
    </row>
    <row r="1674" spans="1:30">
      <c r="A1674" s="158"/>
      <c r="B1674" s="158"/>
      <c r="C1674" s="158"/>
      <c r="D1674" s="158"/>
      <c r="E1674" s="158"/>
      <c r="F1674" s="158"/>
      <c r="G1674" s="158"/>
      <c r="H1674" s="161"/>
      <c r="I1674" s="158"/>
      <c r="J1674" s="158"/>
      <c r="K1674" s="158"/>
      <c r="L1674" s="158"/>
      <c r="M1674" s="130"/>
      <c r="N1674" s="130"/>
      <c r="O1674" s="157"/>
      <c r="P1674" s="130"/>
      <c r="Q1674" s="130"/>
      <c r="R1674" s="130"/>
      <c r="S1674" s="130"/>
      <c r="T1674" s="130"/>
      <c r="U1674" s="130"/>
      <c r="V1674" s="130"/>
      <c r="W1674" s="130"/>
      <c r="X1674" s="137"/>
      <c r="Y1674" s="130"/>
      <c r="Z1674" s="130"/>
      <c r="AA1674" s="130"/>
      <c r="AB1674" s="130"/>
      <c r="AC1674" s="130" t="str">
        <f>IF(基本情報登録!$D$10="","",IF(基本情報登録!$D$10=F1674,1,0))</f>
        <v/>
      </c>
      <c r="AD1674" s="130"/>
    </row>
    <row r="1675" spans="1:30">
      <c r="A1675" s="158"/>
      <c r="B1675" s="158"/>
      <c r="C1675" s="158"/>
      <c r="D1675" s="158"/>
      <c r="E1675" s="158"/>
      <c r="F1675" s="158"/>
      <c r="G1675" s="158"/>
      <c r="H1675" s="161"/>
      <c r="I1675" s="158"/>
      <c r="J1675" s="158"/>
      <c r="K1675" s="158"/>
      <c r="L1675" s="158"/>
      <c r="M1675" s="130"/>
      <c r="N1675" s="130"/>
      <c r="O1675" s="157"/>
      <c r="P1675" s="130"/>
      <c r="Q1675" s="130"/>
      <c r="R1675" s="130"/>
      <c r="S1675" s="130"/>
      <c r="T1675" s="130"/>
      <c r="U1675" s="130"/>
      <c r="V1675" s="130"/>
      <c r="W1675" s="130"/>
      <c r="X1675" s="137"/>
      <c r="Y1675" s="130"/>
      <c r="Z1675" s="130"/>
      <c r="AA1675" s="130"/>
      <c r="AB1675" s="130"/>
      <c r="AC1675" s="130" t="str">
        <f>IF(基本情報登録!$D$10="","",IF(基本情報登録!$D$10=F1675,1,0))</f>
        <v/>
      </c>
      <c r="AD1675" s="130"/>
    </row>
    <row r="1676" spans="1:30">
      <c r="A1676" s="158"/>
      <c r="B1676" s="158"/>
      <c r="C1676" s="158"/>
      <c r="D1676" s="158"/>
      <c r="E1676" s="158"/>
      <c r="F1676" s="158"/>
      <c r="G1676" s="158"/>
      <c r="H1676" s="161"/>
      <c r="I1676" s="158"/>
      <c r="J1676" s="158"/>
      <c r="K1676" s="158"/>
      <c r="L1676" s="158"/>
      <c r="M1676" s="130"/>
      <c r="N1676" s="130"/>
      <c r="O1676" s="157"/>
      <c r="P1676" s="130"/>
      <c r="Q1676" s="130"/>
      <c r="R1676" s="130"/>
      <c r="S1676" s="130"/>
      <c r="T1676" s="130"/>
      <c r="U1676" s="130"/>
      <c r="V1676" s="130"/>
      <c r="W1676" s="130"/>
      <c r="X1676" s="137"/>
      <c r="Y1676" s="130"/>
      <c r="Z1676" s="130"/>
      <c r="AA1676" s="130"/>
      <c r="AB1676" s="130"/>
      <c r="AC1676" s="130" t="str">
        <f>IF(基本情報登録!$D$10="","",IF(基本情報登録!$D$10=F1676,1,0))</f>
        <v/>
      </c>
      <c r="AD1676" s="130"/>
    </row>
    <row r="1677" spans="1:30">
      <c r="A1677" s="158"/>
      <c r="B1677" s="158"/>
      <c r="C1677" s="158"/>
      <c r="D1677" s="158"/>
      <c r="E1677" s="158"/>
      <c r="F1677" s="158"/>
      <c r="G1677" s="158"/>
      <c r="H1677" s="161"/>
      <c r="I1677" s="158"/>
      <c r="J1677" s="158"/>
      <c r="K1677" s="158"/>
      <c r="L1677" s="158"/>
      <c r="M1677" s="130"/>
      <c r="N1677" s="130"/>
      <c r="O1677" s="157"/>
      <c r="P1677" s="130"/>
      <c r="Q1677" s="130"/>
      <c r="R1677" s="130"/>
      <c r="S1677" s="130"/>
      <c r="T1677" s="130"/>
      <c r="U1677" s="130"/>
      <c r="V1677" s="130"/>
      <c r="W1677" s="130"/>
      <c r="X1677" s="137"/>
      <c r="Y1677" s="130"/>
      <c r="Z1677" s="130"/>
      <c r="AA1677" s="130"/>
      <c r="AB1677" s="130"/>
      <c r="AC1677" s="130" t="str">
        <f>IF(基本情報登録!$D$10="","",IF(基本情報登録!$D$10=F1677,1,0))</f>
        <v/>
      </c>
      <c r="AD1677" s="130"/>
    </row>
    <row r="1678" spans="1:30">
      <c r="A1678" s="158"/>
      <c r="B1678" s="158"/>
      <c r="C1678" s="158"/>
      <c r="D1678" s="158"/>
      <c r="E1678" s="158"/>
      <c r="F1678" s="158"/>
      <c r="G1678" s="158"/>
      <c r="H1678" s="161"/>
      <c r="I1678" s="158"/>
      <c r="J1678" s="158"/>
      <c r="K1678" s="158"/>
      <c r="L1678" s="158"/>
      <c r="M1678" s="130"/>
      <c r="N1678" s="130"/>
      <c r="O1678" s="157"/>
      <c r="P1678" s="130"/>
      <c r="Q1678" s="130"/>
      <c r="R1678" s="130"/>
      <c r="S1678" s="130"/>
      <c r="T1678" s="130"/>
      <c r="U1678" s="130"/>
      <c r="V1678" s="130"/>
      <c r="W1678" s="130"/>
      <c r="X1678" s="137"/>
      <c r="Y1678" s="130"/>
      <c r="Z1678" s="130"/>
      <c r="AA1678" s="130"/>
      <c r="AB1678" s="130"/>
      <c r="AC1678" s="130" t="str">
        <f>IF(基本情報登録!$D$10="","",IF(基本情報登録!$D$10=F1678,1,0))</f>
        <v/>
      </c>
      <c r="AD1678" s="130"/>
    </row>
    <row r="1679" spans="1:30">
      <c r="A1679" s="158"/>
      <c r="B1679" s="158"/>
      <c r="C1679" s="158"/>
      <c r="D1679" s="158"/>
      <c r="E1679" s="158"/>
      <c r="F1679" s="158"/>
      <c r="G1679" s="158"/>
      <c r="H1679" s="161"/>
      <c r="I1679" s="158"/>
      <c r="J1679" s="158"/>
      <c r="K1679" s="158"/>
      <c r="L1679" s="158"/>
      <c r="M1679" s="130"/>
      <c r="N1679" s="130"/>
      <c r="O1679" s="157"/>
      <c r="P1679" s="130"/>
      <c r="Q1679" s="130"/>
      <c r="R1679" s="130"/>
      <c r="S1679" s="130"/>
      <c r="T1679" s="130"/>
      <c r="U1679" s="130"/>
      <c r="V1679" s="130"/>
      <c r="W1679" s="130"/>
      <c r="X1679" s="137"/>
      <c r="Y1679" s="130"/>
      <c r="Z1679" s="130"/>
      <c r="AA1679" s="130"/>
      <c r="AB1679" s="130"/>
      <c r="AC1679" s="130" t="str">
        <f>IF(基本情報登録!$D$10="","",IF(基本情報登録!$D$10=F1679,1,0))</f>
        <v/>
      </c>
      <c r="AD1679" s="130"/>
    </row>
    <row r="1680" spans="1:30">
      <c r="A1680" s="158"/>
      <c r="B1680" s="158"/>
      <c r="C1680" s="158"/>
      <c r="D1680" s="158"/>
      <c r="E1680" s="158"/>
      <c r="F1680" s="158"/>
      <c r="G1680" s="158"/>
      <c r="H1680" s="161"/>
      <c r="I1680" s="158"/>
      <c r="J1680" s="158"/>
      <c r="K1680" s="158"/>
      <c r="L1680" s="158"/>
      <c r="M1680" s="130"/>
      <c r="N1680" s="130"/>
      <c r="O1680" s="157"/>
      <c r="P1680" s="130"/>
      <c r="Q1680" s="130"/>
      <c r="R1680" s="130"/>
      <c r="S1680" s="130"/>
      <c r="T1680" s="130"/>
      <c r="U1680" s="130"/>
      <c r="V1680" s="130"/>
      <c r="W1680" s="130"/>
      <c r="X1680" s="137"/>
      <c r="Y1680" s="130"/>
      <c r="Z1680" s="130"/>
      <c r="AA1680" s="130"/>
      <c r="AB1680" s="130"/>
      <c r="AC1680" s="130" t="str">
        <f>IF(基本情報登録!$D$10="","",IF(基本情報登録!$D$10=F1680,1,0))</f>
        <v/>
      </c>
      <c r="AD1680" s="130"/>
    </row>
    <row r="1681" spans="1:30">
      <c r="A1681" s="158"/>
      <c r="B1681" s="158"/>
      <c r="C1681" s="158"/>
      <c r="D1681" s="158"/>
      <c r="E1681" s="158"/>
      <c r="F1681" s="158"/>
      <c r="G1681" s="158"/>
      <c r="H1681" s="161"/>
      <c r="I1681" s="158"/>
      <c r="J1681" s="158"/>
      <c r="K1681" s="158"/>
      <c r="L1681" s="158"/>
      <c r="M1681" s="130"/>
      <c r="N1681" s="130"/>
      <c r="O1681" s="157"/>
      <c r="P1681" s="130"/>
      <c r="Q1681" s="130"/>
      <c r="R1681" s="130"/>
      <c r="S1681" s="130"/>
      <c r="T1681" s="130"/>
      <c r="U1681" s="130"/>
      <c r="V1681" s="130"/>
      <c r="W1681" s="130"/>
      <c r="X1681" s="137"/>
      <c r="Y1681" s="130"/>
      <c r="Z1681" s="130"/>
      <c r="AA1681" s="130"/>
      <c r="AB1681" s="130"/>
      <c r="AC1681" s="130" t="str">
        <f>IF(基本情報登録!$D$10="","",IF(基本情報登録!$D$10=F1681,1,0))</f>
        <v/>
      </c>
      <c r="AD1681" s="130"/>
    </row>
    <row r="1682" spans="1:30">
      <c r="A1682" s="158"/>
      <c r="B1682" s="158"/>
      <c r="C1682" s="158"/>
      <c r="D1682" s="158"/>
      <c r="E1682" s="158"/>
      <c r="F1682" s="158"/>
      <c r="G1682" s="158"/>
      <c r="H1682" s="161"/>
      <c r="I1682" s="158"/>
      <c r="J1682" s="158"/>
      <c r="K1682" s="158"/>
      <c r="L1682" s="158"/>
      <c r="M1682" s="130"/>
      <c r="N1682" s="130"/>
      <c r="O1682" s="157"/>
      <c r="P1682" s="130"/>
      <c r="Q1682" s="130"/>
      <c r="R1682" s="130"/>
      <c r="S1682" s="130"/>
      <c r="T1682" s="130"/>
      <c r="U1682" s="130"/>
      <c r="V1682" s="130"/>
      <c r="W1682" s="130"/>
      <c r="X1682" s="137"/>
      <c r="Y1682" s="130"/>
      <c r="Z1682" s="130"/>
      <c r="AA1682" s="130"/>
      <c r="AB1682" s="130"/>
      <c r="AC1682" s="130" t="str">
        <f>IF(基本情報登録!$D$10="","",IF(基本情報登録!$D$10=F1682,1,0))</f>
        <v/>
      </c>
      <c r="AD1682" s="130"/>
    </row>
    <row r="1683" spans="1:30">
      <c r="A1683" s="158"/>
      <c r="B1683" s="158"/>
      <c r="C1683" s="158"/>
      <c r="D1683" s="158"/>
      <c r="E1683" s="158"/>
      <c r="F1683" s="158"/>
      <c r="G1683" s="158"/>
      <c r="H1683" s="161"/>
      <c r="I1683" s="158"/>
      <c r="J1683" s="158"/>
      <c r="K1683" s="158"/>
      <c r="L1683" s="158"/>
      <c r="M1683" s="130"/>
      <c r="N1683" s="130"/>
      <c r="O1683" s="157"/>
      <c r="P1683" s="130"/>
      <c r="Q1683" s="130"/>
      <c r="R1683" s="130"/>
      <c r="S1683" s="130"/>
      <c r="T1683" s="130"/>
      <c r="U1683" s="130"/>
      <c r="V1683" s="130"/>
      <c r="W1683" s="130"/>
      <c r="X1683" s="137"/>
      <c r="Y1683" s="130"/>
      <c r="Z1683" s="130"/>
      <c r="AA1683" s="130"/>
      <c r="AB1683" s="130"/>
      <c r="AC1683" s="130" t="str">
        <f>IF(基本情報登録!$D$10="","",IF(基本情報登録!$D$10=F1683,1,0))</f>
        <v/>
      </c>
      <c r="AD1683" s="130"/>
    </row>
    <row r="1684" spans="1:30">
      <c r="A1684" s="158"/>
      <c r="B1684" s="158"/>
      <c r="C1684" s="158"/>
      <c r="D1684" s="158"/>
      <c r="E1684" s="158"/>
      <c r="F1684" s="158"/>
      <c r="G1684" s="158"/>
      <c r="H1684" s="161"/>
      <c r="I1684" s="158"/>
      <c r="J1684" s="158"/>
      <c r="K1684" s="158"/>
      <c r="L1684" s="158"/>
      <c r="M1684" s="130"/>
      <c r="N1684" s="130"/>
      <c r="O1684" s="157"/>
      <c r="P1684" s="130"/>
      <c r="Q1684" s="130"/>
      <c r="R1684" s="130"/>
      <c r="S1684" s="130"/>
      <c r="T1684" s="130"/>
      <c r="U1684" s="130"/>
      <c r="V1684" s="130"/>
      <c r="W1684" s="130"/>
      <c r="X1684" s="137"/>
      <c r="Y1684" s="130"/>
      <c r="Z1684" s="130"/>
      <c r="AA1684" s="130"/>
      <c r="AB1684" s="130"/>
      <c r="AC1684" s="130" t="str">
        <f>IF(基本情報登録!$D$10="","",IF(基本情報登録!$D$10=F1684,1,0))</f>
        <v/>
      </c>
      <c r="AD1684" s="130"/>
    </row>
    <row r="1685" spans="1:30">
      <c r="A1685" s="158"/>
      <c r="B1685" s="158"/>
      <c r="C1685" s="158"/>
      <c r="D1685" s="158"/>
      <c r="E1685" s="158"/>
      <c r="F1685" s="158"/>
      <c r="G1685" s="158"/>
      <c r="H1685" s="161"/>
      <c r="I1685" s="158"/>
      <c r="J1685" s="158"/>
      <c r="K1685" s="158"/>
      <c r="L1685" s="158"/>
      <c r="M1685" s="130"/>
      <c r="N1685" s="130"/>
      <c r="O1685" s="157"/>
      <c r="P1685" s="130"/>
      <c r="Q1685" s="130"/>
      <c r="R1685" s="130"/>
      <c r="S1685" s="130"/>
      <c r="T1685" s="130"/>
      <c r="U1685" s="130"/>
      <c r="V1685" s="130"/>
      <c r="W1685" s="130"/>
      <c r="X1685" s="137"/>
      <c r="Y1685" s="130"/>
      <c r="Z1685" s="130"/>
      <c r="AA1685" s="130"/>
      <c r="AB1685" s="130"/>
      <c r="AC1685" s="130" t="str">
        <f>IF(基本情報登録!$D$10="","",IF(基本情報登録!$D$10=F1685,1,0))</f>
        <v/>
      </c>
      <c r="AD1685" s="130"/>
    </row>
    <row r="1686" spans="1:30">
      <c r="A1686" s="158"/>
      <c r="B1686" s="158"/>
      <c r="C1686" s="158"/>
      <c r="D1686" s="158"/>
      <c r="E1686" s="158"/>
      <c r="F1686" s="158"/>
      <c r="G1686" s="158"/>
      <c r="H1686" s="161"/>
      <c r="I1686" s="158"/>
      <c r="J1686" s="158"/>
      <c r="K1686" s="158"/>
      <c r="L1686" s="158"/>
      <c r="M1686" s="130"/>
      <c r="N1686" s="130"/>
      <c r="O1686" s="157"/>
      <c r="P1686" s="130"/>
      <c r="Q1686" s="130"/>
      <c r="R1686" s="130"/>
      <c r="S1686" s="130"/>
      <c r="T1686" s="130"/>
      <c r="U1686" s="130"/>
      <c r="V1686" s="130"/>
      <c r="W1686" s="130"/>
      <c r="X1686" s="137"/>
      <c r="Y1686" s="130"/>
      <c r="Z1686" s="130"/>
      <c r="AA1686" s="130"/>
      <c r="AB1686" s="130"/>
      <c r="AC1686" s="130" t="str">
        <f>IF(基本情報登録!$D$10="","",IF(基本情報登録!$D$10=F1686,1,0))</f>
        <v/>
      </c>
      <c r="AD1686" s="130"/>
    </row>
    <row r="1687" spans="1:30">
      <c r="A1687" s="158"/>
      <c r="B1687" s="158"/>
      <c r="C1687" s="158"/>
      <c r="D1687" s="158"/>
      <c r="E1687" s="158"/>
      <c r="F1687" s="158"/>
      <c r="G1687" s="158"/>
      <c r="H1687" s="161"/>
      <c r="I1687" s="158"/>
      <c r="J1687" s="158"/>
      <c r="K1687" s="158"/>
      <c r="L1687" s="158"/>
      <c r="M1687" s="130"/>
      <c r="N1687" s="130"/>
      <c r="O1687" s="157"/>
      <c r="P1687" s="130"/>
      <c r="Q1687" s="130"/>
      <c r="R1687" s="130"/>
      <c r="S1687" s="136"/>
      <c r="T1687" s="137"/>
      <c r="U1687" s="136"/>
      <c r="V1687" s="130"/>
      <c r="W1687" s="130"/>
      <c r="X1687" s="137"/>
      <c r="Y1687" s="130"/>
      <c r="Z1687" s="130"/>
      <c r="AA1687" s="130"/>
      <c r="AB1687" s="130"/>
      <c r="AC1687" s="130" t="str">
        <f>IF(基本情報登録!$D$10="","",IF(基本情報登録!$D$10=F1687,1,0))</f>
        <v/>
      </c>
      <c r="AD1687" s="130"/>
    </row>
    <row r="1688" spans="1:30">
      <c r="A1688" s="158"/>
      <c r="B1688" s="158"/>
      <c r="C1688" s="158"/>
      <c r="D1688" s="158"/>
      <c r="E1688" s="158"/>
      <c r="F1688" s="158"/>
      <c r="G1688" s="158"/>
      <c r="H1688" s="161"/>
      <c r="I1688" s="158"/>
      <c r="J1688" s="158"/>
      <c r="K1688" s="158"/>
      <c r="L1688" s="158"/>
      <c r="M1688" s="130"/>
      <c r="N1688" s="130"/>
      <c r="O1688" s="157"/>
      <c r="P1688" s="130"/>
      <c r="Q1688" s="130"/>
      <c r="R1688" s="130"/>
      <c r="S1688" s="136"/>
      <c r="T1688" s="137"/>
      <c r="U1688" s="136"/>
      <c r="V1688" s="130"/>
      <c r="W1688" s="130"/>
      <c r="X1688" s="137"/>
      <c r="Y1688" s="130"/>
      <c r="Z1688" s="130"/>
      <c r="AA1688" s="130"/>
      <c r="AB1688" s="130"/>
      <c r="AC1688" s="130" t="str">
        <f>IF(基本情報登録!$D$10="","",IF(基本情報登録!$D$10=F1688,1,0))</f>
        <v/>
      </c>
      <c r="AD1688" s="130"/>
    </row>
    <row r="1689" spans="1:30">
      <c r="A1689" s="158"/>
      <c r="B1689" s="158"/>
      <c r="C1689" s="158"/>
      <c r="D1689" s="158"/>
      <c r="E1689" s="158"/>
      <c r="F1689" s="158"/>
      <c r="G1689" s="158"/>
      <c r="H1689" s="161"/>
      <c r="I1689" s="158"/>
      <c r="J1689" s="158"/>
      <c r="K1689" s="158"/>
      <c r="L1689" s="158"/>
      <c r="M1689" s="130"/>
      <c r="N1689" s="130"/>
      <c r="O1689" s="157"/>
      <c r="P1689" s="130"/>
      <c r="Q1689" s="130"/>
      <c r="R1689" s="130"/>
      <c r="S1689" s="136"/>
      <c r="T1689" s="137"/>
      <c r="U1689" s="136"/>
      <c r="V1689" s="130"/>
      <c r="W1689" s="130"/>
      <c r="X1689" s="137"/>
      <c r="Y1689" s="130"/>
      <c r="Z1689" s="130"/>
      <c r="AA1689" s="130"/>
      <c r="AB1689" s="130"/>
      <c r="AC1689" s="130" t="str">
        <f>IF(基本情報登録!$D$10="","",IF(基本情報登録!$D$10=F1689,1,0))</f>
        <v/>
      </c>
      <c r="AD1689" s="130"/>
    </row>
    <row r="1690" spans="1:30">
      <c r="A1690" s="158"/>
      <c r="B1690" s="158"/>
      <c r="C1690" s="158"/>
      <c r="D1690" s="158"/>
      <c r="E1690" s="158"/>
      <c r="F1690" s="158"/>
      <c r="G1690" s="158"/>
      <c r="H1690" s="161"/>
      <c r="I1690" s="158"/>
      <c r="J1690" s="158"/>
      <c r="K1690" s="158"/>
      <c r="L1690" s="158"/>
      <c r="M1690" s="130"/>
      <c r="N1690" s="130"/>
      <c r="O1690" s="157"/>
      <c r="P1690" s="130"/>
      <c r="Q1690" s="130"/>
      <c r="R1690" s="130"/>
      <c r="S1690" s="136"/>
      <c r="T1690" s="137"/>
      <c r="U1690" s="136"/>
      <c r="V1690" s="130"/>
      <c r="W1690" s="130"/>
      <c r="X1690" s="137"/>
      <c r="Y1690" s="130"/>
      <c r="Z1690" s="130"/>
      <c r="AA1690" s="130"/>
      <c r="AB1690" s="130"/>
      <c r="AC1690" s="130" t="str">
        <f>IF(基本情報登録!$D$10="","",IF(基本情報登録!$D$10=F1690,1,0))</f>
        <v/>
      </c>
      <c r="AD1690" s="130"/>
    </row>
    <row r="1691" spans="1:30">
      <c r="A1691" s="158"/>
      <c r="B1691" s="158"/>
      <c r="C1691" s="158"/>
      <c r="D1691" s="158"/>
      <c r="E1691" s="158"/>
      <c r="F1691" s="158"/>
      <c r="G1691" s="158"/>
      <c r="H1691" s="161"/>
      <c r="I1691" s="158"/>
      <c r="J1691" s="158"/>
      <c r="K1691" s="158"/>
      <c r="L1691" s="158"/>
      <c r="M1691" s="130"/>
      <c r="N1691" s="130"/>
      <c r="O1691" s="157"/>
      <c r="P1691" s="130"/>
      <c r="Q1691" s="130"/>
      <c r="R1691" s="130"/>
      <c r="S1691" s="136"/>
      <c r="T1691" s="137"/>
      <c r="U1691" s="136"/>
      <c r="V1691" s="130"/>
      <c r="W1691" s="130"/>
      <c r="X1691" s="137"/>
      <c r="Y1691" s="130"/>
      <c r="Z1691" s="130"/>
      <c r="AA1691" s="130"/>
      <c r="AB1691" s="130"/>
      <c r="AC1691" s="130" t="str">
        <f>IF(基本情報登録!$D$10="","",IF(基本情報登録!$D$10=F1691,1,0))</f>
        <v/>
      </c>
      <c r="AD1691" s="130"/>
    </row>
    <row r="1692" spans="1:30">
      <c r="A1692" s="158"/>
      <c r="B1692" s="158"/>
      <c r="C1692" s="158"/>
      <c r="D1692" s="158"/>
      <c r="E1692" s="158"/>
      <c r="F1692" s="158"/>
      <c r="G1692" s="158"/>
      <c r="H1692" s="161"/>
      <c r="I1692" s="158"/>
      <c r="J1692" s="158"/>
      <c r="K1692" s="158"/>
      <c r="L1692" s="158"/>
      <c r="M1692" s="130"/>
      <c r="N1692" s="130"/>
      <c r="O1692" s="157"/>
      <c r="P1692" s="130"/>
      <c r="Q1692" s="130"/>
      <c r="R1692" s="130"/>
      <c r="S1692" s="136"/>
      <c r="T1692" s="137"/>
      <c r="U1692" s="136"/>
      <c r="V1692" s="130"/>
      <c r="W1692" s="130"/>
      <c r="X1692" s="137"/>
      <c r="Y1692" s="130"/>
      <c r="Z1692" s="130"/>
      <c r="AA1692" s="130"/>
      <c r="AB1692" s="130"/>
      <c r="AC1692" s="130" t="str">
        <f>IF(基本情報登録!$D$10="","",IF(基本情報登録!$D$10=F1692,1,0))</f>
        <v/>
      </c>
      <c r="AD1692" s="130"/>
    </row>
    <row r="1693" spans="1:30">
      <c r="A1693" s="158"/>
      <c r="B1693" s="158"/>
      <c r="C1693" s="158"/>
      <c r="D1693" s="158"/>
      <c r="E1693" s="158"/>
      <c r="F1693" s="158"/>
      <c r="G1693" s="158"/>
      <c r="H1693" s="161"/>
      <c r="I1693" s="158"/>
      <c r="J1693" s="158"/>
      <c r="K1693" s="158"/>
      <c r="L1693" s="158"/>
      <c r="M1693" s="130"/>
      <c r="N1693" s="130"/>
      <c r="O1693" s="157"/>
      <c r="P1693" s="130"/>
      <c r="Q1693" s="130"/>
      <c r="R1693" s="130"/>
      <c r="S1693" s="136"/>
      <c r="T1693" s="137"/>
      <c r="U1693" s="136"/>
      <c r="V1693" s="130"/>
      <c r="W1693" s="130"/>
      <c r="X1693" s="137"/>
      <c r="Y1693" s="130"/>
      <c r="Z1693" s="130"/>
      <c r="AA1693" s="130"/>
      <c r="AB1693" s="130"/>
      <c r="AC1693" s="130" t="str">
        <f>IF(基本情報登録!$D$10="","",IF(基本情報登録!$D$10=F1693,1,0))</f>
        <v/>
      </c>
      <c r="AD1693" s="130"/>
    </row>
    <row r="1694" spans="1:30">
      <c r="A1694" s="158"/>
      <c r="B1694" s="158"/>
      <c r="C1694" s="158"/>
      <c r="D1694" s="158"/>
      <c r="E1694" s="158"/>
      <c r="F1694" s="158"/>
      <c r="G1694" s="158"/>
      <c r="H1694" s="161"/>
      <c r="I1694" s="158"/>
      <c r="J1694" s="158"/>
      <c r="K1694" s="158"/>
      <c r="L1694" s="158"/>
      <c r="M1694" s="130"/>
      <c r="N1694" s="130"/>
      <c r="O1694" s="157"/>
      <c r="P1694" s="130"/>
      <c r="Q1694" s="130"/>
      <c r="R1694" s="130"/>
      <c r="S1694" s="136"/>
      <c r="T1694" s="137"/>
      <c r="U1694" s="136"/>
      <c r="V1694" s="130"/>
      <c r="W1694" s="130"/>
      <c r="X1694" s="137"/>
      <c r="Y1694" s="130"/>
      <c r="Z1694" s="130"/>
      <c r="AA1694" s="130"/>
      <c r="AB1694" s="130"/>
      <c r="AC1694" s="130" t="str">
        <f>IF(基本情報登録!$D$10="","",IF(基本情報登録!$D$10=F1694,1,0))</f>
        <v/>
      </c>
      <c r="AD1694" s="130"/>
    </row>
    <row r="1695" spans="1:30">
      <c r="A1695" s="158"/>
      <c r="B1695" s="158"/>
      <c r="C1695" s="158"/>
      <c r="D1695" s="158"/>
      <c r="E1695" s="158"/>
      <c r="F1695" s="158"/>
      <c r="G1695" s="158"/>
      <c r="H1695" s="161"/>
      <c r="I1695" s="158"/>
      <c r="J1695" s="158"/>
      <c r="K1695" s="158"/>
      <c r="L1695" s="158"/>
      <c r="M1695" s="130"/>
      <c r="N1695" s="130"/>
      <c r="O1695" s="157"/>
      <c r="P1695" s="130"/>
      <c r="Q1695" s="130"/>
      <c r="R1695" s="130"/>
      <c r="S1695" s="136"/>
      <c r="T1695" s="137"/>
      <c r="U1695" s="136"/>
      <c r="V1695" s="130"/>
      <c r="W1695" s="130"/>
      <c r="X1695" s="137"/>
      <c r="Y1695" s="130"/>
      <c r="Z1695" s="130"/>
      <c r="AA1695" s="130"/>
      <c r="AB1695" s="130"/>
      <c r="AC1695" s="130" t="str">
        <f>IF(基本情報登録!$D$10="","",IF(基本情報登録!$D$10=F1695,1,0))</f>
        <v/>
      </c>
      <c r="AD1695" s="130"/>
    </row>
    <row r="1696" spans="1:30">
      <c r="A1696" s="158"/>
      <c r="B1696" s="158"/>
      <c r="C1696" s="158"/>
      <c r="D1696" s="158"/>
      <c r="E1696" s="158"/>
      <c r="F1696" s="158"/>
      <c r="G1696" s="158"/>
      <c r="H1696" s="161"/>
      <c r="I1696" s="158"/>
      <c r="J1696" s="158"/>
      <c r="K1696" s="158"/>
      <c r="L1696" s="158"/>
      <c r="M1696" s="130"/>
      <c r="N1696" s="130"/>
      <c r="O1696" s="157"/>
      <c r="P1696" s="130"/>
      <c r="Q1696" s="130"/>
      <c r="R1696" s="130"/>
      <c r="S1696" s="136"/>
      <c r="T1696" s="137"/>
      <c r="U1696" s="136"/>
      <c r="V1696" s="130"/>
      <c r="W1696" s="130"/>
      <c r="X1696" s="137"/>
      <c r="Y1696" s="130"/>
      <c r="Z1696" s="130"/>
      <c r="AA1696" s="130"/>
      <c r="AB1696" s="130"/>
      <c r="AC1696" s="130" t="str">
        <f>IF(基本情報登録!$D$10="","",IF(基本情報登録!$D$10=F1696,1,0))</f>
        <v/>
      </c>
      <c r="AD1696" s="130"/>
    </row>
    <row r="1697" spans="1:30">
      <c r="A1697" s="158"/>
      <c r="B1697" s="158"/>
      <c r="C1697" s="158"/>
      <c r="D1697" s="158"/>
      <c r="E1697" s="158"/>
      <c r="F1697" s="158"/>
      <c r="G1697" s="158"/>
      <c r="H1697" s="161"/>
      <c r="I1697" s="158"/>
      <c r="J1697" s="158"/>
      <c r="K1697" s="158"/>
      <c r="L1697" s="158"/>
      <c r="M1697" s="130"/>
      <c r="N1697" s="130"/>
      <c r="O1697" s="157"/>
      <c r="P1697" s="130"/>
      <c r="Q1697" s="130"/>
      <c r="R1697" s="130"/>
      <c r="S1697" s="136"/>
      <c r="T1697" s="137"/>
      <c r="U1697" s="136"/>
      <c r="V1697" s="130"/>
      <c r="W1697" s="130"/>
      <c r="X1697" s="137"/>
      <c r="Y1697" s="130"/>
      <c r="Z1697" s="130"/>
      <c r="AA1697" s="130"/>
      <c r="AB1697" s="130"/>
      <c r="AC1697" s="130" t="str">
        <f>IF(基本情報登録!$D$10="","",IF(基本情報登録!$D$10=F1697,1,0))</f>
        <v/>
      </c>
      <c r="AD1697" s="130"/>
    </row>
    <row r="1698" spans="1:30">
      <c r="A1698" s="158"/>
      <c r="B1698" s="158"/>
      <c r="C1698" s="158"/>
      <c r="D1698" s="158"/>
      <c r="E1698" s="158"/>
      <c r="F1698" s="158"/>
      <c r="G1698" s="158"/>
      <c r="H1698" s="161"/>
      <c r="I1698" s="158"/>
      <c r="J1698" s="158"/>
      <c r="K1698" s="158"/>
      <c r="L1698" s="158"/>
      <c r="M1698" s="130"/>
      <c r="N1698" s="130"/>
      <c r="O1698" s="157"/>
      <c r="P1698" s="130"/>
      <c r="Q1698" s="130"/>
      <c r="R1698" s="130"/>
      <c r="S1698" s="136"/>
      <c r="T1698" s="137"/>
      <c r="U1698" s="136"/>
      <c r="V1698" s="130"/>
      <c r="W1698" s="130"/>
      <c r="X1698" s="137"/>
      <c r="Y1698" s="130"/>
      <c r="Z1698" s="130"/>
      <c r="AA1698" s="130"/>
      <c r="AB1698" s="130"/>
      <c r="AC1698" s="130" t="str">
        <f>IF(基本情報登録!$D$10="","",IF(基本情報登録!$D$10=F1698,1,0))</f>
        <v/>
      </c>
      <c r="AD1698" s="130"/>
    </row>
    <row r="1699" spans="1:30">
      <c r="A1699" s="158"/>
      <c r="B1699" s="158"/>
      <c r="C1699" s="158"/>
      <c r="D1699" s="158"/>
      <c r="E1699" s="158"/>
      <c r="F1699" s="158"/>
      <c r="G1699" s="158"/>
      <c r="H1699" s="161"/>
      <c r="I1699" s="158"/>
      <c r="J1699" s="158"/>
      <c r="K1699" s="158"/>
      <c r="L1699" s="158"/>
      <c r="M1699" s="130"/>
      <c r="N1699" s="130"/>
      <c r="O1699" s="157"/>
      <c r="P1699" s="130"/>
      <c r="Q1699" s="130"/>
      <c r="R1699" s="130"/>
      <c r="S1699" s="136"/>
      <c r="T1699" s="137"/>
      <c r="U1699" s="136"/>
      <c r="V1699" s="130"/>
      <c r="W1699" s="130"/>
      <c r="X1699" s="137"/>
      <c r="Y1699" s="130"/>
      <c r="Z1699" s="130"/>
      <c r="AA1699" s="130"/>
      <c r="AB1699" s="130"/>
      <c r="AC1699" s="130" t="str">
        <f>IF(基本情報登録!$D$10="","",IF(基本情報登録!$D$10=F1699,1,0))</f>
        <v/>
      </c>
      <c r="AD1699" s="130"/>
    </row>
    <row r="1700" spans="1:30">
      <c r="A1700" s="158"/>
      <c r="B1700" s="158"/>
      <c r="C1700" s="158"/>
      <c r="D1700" s="158"/>
      <c r="E1700" s="158"/>
      <c r="F1700" s="158"/>
      <c r="G1700" s="158"/>
      <c r="H1700" s="161"/>
      <c r="I1700" s="158"/>
      <c r="J1700" s="158"/>
      <c r="K1700" s="158"/>
      <c r="L1700" s="158"/>
      <c r="M1700" s="130"/>
      <c r="N1700" s="130"/>
      <c r="O1700" s="157"/>
      <c r="P1700" s="130"/>
      <c r="Q1700" s="130"/>
      <c r="R1700" s="130"/>
      <c r="S1700" s="136"/>
      <c r="T1700" s="137"/>
      <c r="U1700" s="130"/>
      <c r="V1700" s="130"/>
      <c r="W1700" s="130"/>
      <c r="X1700" s="130"/>
      <c r="Y1700" s="130"/>
      <c r="Z1700" s="130"/>
      <c r="AA1700" s="130"/>
      <c r="AB1700" s="130"/>
      <c r="AC1700" s="130" t="str">
        <f>IF(基本情報登録!$D$10="","",IF(基本情報登録!$D$10=F1700,1,0))</f>
        <v/>
      </c>
      <c r="AD1700" s="130"/>
    </row>
    <row r="1701" spans="1:30">
      <c r="A1701" s="158"/>
      <c r="B1701" s="158"/>
      <c r="C1701" s="158"/>
      <c r="D1701" s="158"/>
      <c r="E1701" s="158"/>
      <c r="F1701" s="158"/>
      <c r="G1701" s="158"/>
      <c r="H1701" s="161"/>
      <c r="I1701" s="158"/>
      <c r="J1701" s="158"/>
      <c r="K1701" s="158"/>
      <c r="L1701" s="158"/>
      <c r="M1701" s="130"/>
      <c r="N1701" s="130"/>
      <c r="O1701" s="157"/>
      <c r="P1701" s="130"/>
      <c r="Q1701" s="130"/>
      <c r="R1701" s="130"/>
      <c r="S1701" s="136"/>
      <c r="T1701" s="137"/>
      <c r="U1701" s="130"/>
      <c r="V1701" s="130"/>
      <c r="W1701" s="130"/>
      <c r="X1701" s="130"/>
      <c r="Y1701" s="130"/>
      <c r="Z1701" s="130"/>
      <c r="AA1701" s="130"/>
      <c r="AB1701" s="130"/>
      <c r="AC1701" s="130" t="str">
        <f>IF(基本情報登録!$D$10="","",IF(基本情報登録!$D$10=F1701,1,0))</f>
        <v/>
      </c>
      <c r="AD1701" s="130"/>
    </row>
    <row r="1702" spans="1:30">
      <c r="A1702" s="158"/>
      <c r="B1702" s="158"/>
      <c r="C1702" s="158"/>
      <c r="D1702" s="158"/>
      <c r="E1702" s="158"/>
      <c r="F1702" s="158"/>
      <c r="G1702" s="158"/>
      <c r="H1702" s="161"/>
      <c r="I1702" s="158"/>
      <c r="J1702" s="158"/>
      <c r="K1702" s="158"/>
      <c r="L1702" s="158"/>
      <c r="M1702" s="130"/>
      <c r="N1702" s="130"/>
      <c r="O1702" s="157"/>
      <c r="P1702" s="130"/>
      <c r="Q1702" s="130"/>
      <c r="R1702" s="130"/>
      <c r="S1702" s="130"/>
      <c r="T1702" s="130"/>
      <c r="U1702" s="130"/>
      <c r="V1702" s="130"/>
      <c r="W1702" s="130"/>
      <c r="X1702" s="130"/>
      <c r="Y1702" s="130"/>
      <c r="Z1702" s="130"/>
      <c r="AA1702" s="130"/>
      <c r="AB1702" s="130"/>
      <c r="AC1702" s="130" t="str">
        <f>IF(基本情報登録!$D$10="","",IF(基本情報登録!$D$10=F1702,1,0))</f>
        <v/>
      </c>
      <c r="AD1702" s="130"/>
    </row>
    <row r="1703" spans="1:30">
      <c r="A1703" s="158"/>
      <c r="B1703" s="158"/>
      <c r="C1703" s="158"/>
      <c r="D1703" s="158"/>
      <c r="E1703" s="158"/>
      <c r="F1703" s="158"/>
      <c r="G1703" s="158"/>
      <c r="H1703" s="161"/>
      <c r="I1703" s="158"/>
      <c r="J1703" s="158"/>
      <c r="K1703" s="158"/>
      <c r="L1703" s="158"/>
      <c r="M1703" s="130"/>
      <c r="N1703" s="130"/>
      <c r="O1703" s="157"/>
      <c r="P1703" s="130"/>
      <c r="Q1703" s="130"/>
      <c r="R1703" s="130"/>
      <c r="S1703" s="130"/>
      <c r="T1703" s="130"/>
      <c r="U1703" s="130"/>
      <c r="V1703" s="130"/>
      <c r="W1703" s="130"/>
      <c r="X1703" s="130"/>
      <c r="Y1703" s="130"/>
      <c r="Z1703" s="130"/>
      <c r="AA1703" s="130"/>
      <c r="AB1703" s="130"/>
      <c r="AC1703" s="130" t="str">
        <f>IF(基本情報登録!$D$10="","",IF(基本情報登録!$D$10=F1703,1,0))</f>
        <v/>
      </c>
      <c r="AD1703" s="130"/>
    </row>
    <row r="1704" spans="1:30">
      <c r="A1704" s="158"/>
      <c r="B1704" s="158"/>
      <c r="C1704" s="158"/>
      <c r="D1704" s="158"/>
      <c r="E1704" s="158"/>
      <c r="F1704" s="158"/>
      <c r="G1704" s="158"/>
      <c r="H1704" s="161"/>
      <c r="I1704" s="158"/>
      <c r="J1704" s="158"/>
      <c r="K1704" s="158"/>
      <c r="L1704" s="158"/>
      <c r="M1704" s="130"/>
      <c r="N1704" s="130"/>
      <c r="O1704" s="157"/>
      <c r="P1704" s="130"/>
      <c r="Q1704" s="130"/>
      <c r="R1704" s="130"/>
      <c r="S1704" s="130"/>
      <c r="T1704" s="130"/>
      <c r="U1704" s="130"/>
      <c r="V1704" s="130"/>
      <c r="W1704" s="130"/>
      <c r="X1704" s="130"/>
      <c r="Y1704" s="130"/>
      <c r="Z1704" s="130"/>
      <c r="AA1704" s="130"/>
      <c r="AB1704" s="130"/>
      <c r="AC1704" s="130" t="str">
        <f>IF(基本情報登録!$D$10="","",IF(基本情報登録!$D$10=F1704,1,0))</f>
        <v/>
      </c>
      <c r="AD1704" s="130"/>
    </row>
    <row r="1705" spans="1:30">
      <c r="A1705" s="158"/>
      <c r="B1705" s="158"/>
      <c r="C1705" s="158"/>
      <c r="D1705" s="158"/>
      <c r="E1705" s="158"/>
      <c r="F1705" s="158"/>
      <c r="G1705" s="158"/>
      <c r="H1705" s="161"/>
      <c r="I1705" s="158"/>
      <c r="J1705" s="158"/>
      <c r="K1705" s="158"/>
      <c r="L1705" s="158"/>
      <c r="M1705" s="130"/>
      <c r="N1705" s="130"/>
      <c r="O1705" s="157"/>
      <c r="P1705" s="130"/>
      <c r="Q1705" s="130"/>
      <c r="R1705" s="130"/>
      <c r="S1705" s="130"/>
      <c r="T1705" s="130"/>
      <c r="U1705" s="130"/>
      <c r="V1705" s="130"/>
      <c r="W1705" s="130"/>
      <c r="X1705" s="130"/>
      <c r="Y1705" s="130"/>
      <c r="Z1705" s="130"/>
      <c r="AA1705" s="130"/>
      <c r="AB1705" s="130"/>
      <c r="AC1705" s="130" t="str">
        <f>IF(基本情報登録!$D$10="","",IF(基本情報登録!$D$10=F1705,1,0))</f>
        <v/>
      </c>
      <c r="AD1705" s="130"/>
    </row>
    <row r="1706" spans="1:30">
      <c r="A1706" s="158"/>
      <c r="B1706" s="158"/>
      <c r="C1706" s="158"/>
      <c r="D1706" s="158"/>
      <c r="E1706" s="158"/>
      <c r="F1706" s="158"/>
      <c r="G1706" s="158"/>
      <c r="H1706" s="161"/>
      <c r="I1706" s="158"/>
      <c r="J1706" s="158"/>
      <c r="K1706" s="158"/>
      <c r="L1706" s="158"/>
      <c r="M1706" s="130"/>
      <c r="N1706" s="130"/>
      <c r="O1706" s="157"/>
      <c r="P1706" s="130"/>
      <c r="Q1706" s="130"/>
      <c r="R1706" s="130"/>
      <c r="S1706" s="130"/>
      <c r="T1706" s="130"/>
      <c r="U1706" s="130"/>
      <c r="V1706" s="130"/>
      <c r="W1706" s="130"/>
      <c r="X1706" s="130"/>
      <c r="Y1706" s="130"/>
      <c r="Z1706" s="130"/>
      <c r="AA1706" s="130"/>
      <c r="AB1706" s="130"/>
      <c r="AC1706" s="130" t="str">
        <f>IF(基本情報登録!$D$10="","",IF(基本情報登録!$D$10=F1706,1,0))</f>
        <v/>
      </c>
      <c r="AD1706" s="130"/>
    </row>
    <row r="1707" spans="1:30">
      <c r="A1707" s="158"/>
      <c r="B1707" s="158"/>
      <c r="C1707" s="158"/>
      <c r="D1707" s="158"/>
      <c r="E1707" s="158"/>
      <c r="F1707" s="158"/>
      <c r="G1707" s="158"/>
      <c r="H1707" s="161"/>
      <c r="I1707" s="158"/>
      <c r="J1707" s="158"/>
      <c r="K1707" s="158"/>
      <c r="L1707" s="158"/>
      <c r="M1707" s="130"/>
      <c r="N1707" s="130"/>
      <c r="O1707" s="157"/>
      <c r="P1707" s="130"/>
      <c r="Q1707" s="130"/>
      <c r="R1707" s="130"/>
      <c r="S1707" s="130"/>
      <c r="T1707" s="130"/>
      <c r="U1707" s="130"/>
      <c r="V1707" s="130"/>
      <c r="W1707" s="130"/>
      <c r="X1707" s="130"/>
      <c r="Y1707" s="130"/>
      <c r="Z1707" s="130"/>
      <c r="AA1707" s="130"/>
      <c r="AB1707" s="130"/>
      <c r="AC1707" s="130" t="str">
        <f>IF(基本情報登録!$D$10="","",IF(基本情報登録!$D$10=F1707,1,0))</f>
        <v/>
      </c>
      <c r="AD1707" s="130"/>
    </row>
    <row r="1708" spans="1:30">
      <c r="A1708" s="158"/>
      <c r="B1708" s="158"/>
      <c r="C1708" s="158"/>
      <c r="D1708" s="158"/>
      <c r="E1708" s="158"/>
      <c r="F1708" s="158"/>
      <c r="G1708" s="158"/>
      <c r="H1708" s="161"/>
      <c r="I1708" s="158"/>
      <c r="J1708" s="158"/>
      <c r="K1708" s="158"/>
      <c r="L1708" s="158"/>
      <c r="M1708" s="130"/>
      <c r="N1708" s="130"/>
      <c r="O1708" s="157"/>
      <c r="P1708" s="130"/>
      <c r="Q1708" s="130"/>
      <c r="R1708" s="130"/>
      <c r="S1708" s="130"/>
      <c r="T1708" s="130"/>
      <c r="U1708" s="130"/>
      <c r="V1708" s="130"/>
      <c r="W1708" s="130"/>
      <c r="X1708" s="130"/>
      <c r="Y1708" s="130"/>
      <c r="Z1708" s="130"/>
      <c r="AA1708" s="130"/>
      <c r="AB1708" s="130"/>
      <c r="AC1708" s="130" t="str">
        <f>IF(基本情報登録!$D$10="","",IF(基本情報登録!$D$10=F1708,1,0))</f>
        <v/>
      </c>
      <c r="AD1708" s="130"/>
    </row>
    <row r="1709" spans="1:30">
      <c r="A1709" s="158"/>
      <c r="B1709" s="158"/>
      <c r="C1709" s="158"/>
      <c r="D1709" s="158"/>
      <c r="E1709" s="158"/>
      <c r="F1709" s="158"/>
      <c r="G1709" s="158"/>
      <c r="H1709" s="161"/>
      <c r="I1709" s="158"/>
      <c r="J1709" s="158"/>
      <c r="K1709" s="158"/>
      <c r="L1709" s="158"/>
      <c r="M1709" s="130"/>
      <c r="N1709" s="130"/>
      <c r="O1709" s="157"/>
      <c r="P1709" s="130"/>
      <c r="Q1709" s="130"/>
      <c r="R1709" s="130"/>
      <c r="S1709" s="130"/>
      <c r="T1709" s="130"/>
      <c r="U1709" s="130"/>
      <c r="V1709" s="130"/>
      <c r="W1709" s="130"/>
      <c r="X1709" s="130"/>
      <c r="Y1709" s="130"/>
      <c r="Z1709" s="130"/>
      <c r="AA1709" s="130"/>
      <c r="AB1709" s="130"/>
      <c r="AC1709" s="130" t="str">
        <f>IF(基本情報登録!$D$10="","",IF(基本情報登録!$D$10=F1709,1,0))</f>
        <v/>
      </c>
      <c r="AD1709" s="130"/>
    </row>
    <row r="1710" spans="1:30">
      <c r="A1710" s="158"/>
      <c r="B1710" s="158"/>
      <c r="C1710" s="158"/>
      <c r="D1710" s="158"/>
      <c r="E1710" s="158"/>
      <c r="F1710" s="158"/>
      <c r="G1710" s="158"/>
      <c r="H1710" s="161"/>
      <c r="I1710" s="158"/>
      <c r="J1710" s="158"/>
      <c r="K1710" s="158"/>
      <c r="L1710" s="158"/>
      <c r="M1710" s="130"/>
      <c r="N1710" s="130"/>
      <c r="O1710" s="157"/>
      <c r="P1710" s="130"/>
      <c r="Q1710" s="130"/>
      <c r="R1710" s="130"/>
      <c r="S1710" s="130"/>
      <c r="T1710" s="130"/>
      <c r="U1710" s="130"/>
      <c r="V1710" s="130"/>
      <c r="W1710" s="130"/>
      <c r="X1710" s="130"/>
      <c r="Y1710" s="130"/>
      <c r="Z1710" s="130"/>
      <c r="AA1710" s="130"/>
      <c r="AB1710" s="130"/>
      <c r="AC1710" s="130" t="str">
        <f>IF(基本情報登録!$D$10="","",IF(基本情報登録!$D$10=F1710,1,0))</f>
        <v/>
      </c>
      <c r="AD1710" s="130"/>
    </row>
    <row r="1711" spans="1:30">
      <c r="A1711" s="158"/>
      <c r="B1711" s="158"/>
      <c r="C1711" s="158"/>
      <c r="D1711" s="158"/>
      <c r="E1711" s="158"/>
      <c r="F1711" s="158"/>
      <c r="G1711" s="158"/>
      <c r="H1711" s="161"/>
      <c r="I1711" s="158"/>
      <c r="J1711" s="158"/>
      <c r="K1711" s="158"/>
      <c r="L1711" s="158"/>
      <c r="M1711" s="130"/>
      <c r="N1711" s="130"/>
      <c r="O1711" s="157"/>
      <c r="P1711" s="130"/>
      <c r="Q1711" s="130"/>
      <c r="R1711" s="130"/>
      <c r="S1711" s="130"/>
      <c r="T1711" s="130"/>
      <c r="U1711" s="130"/>
      <c r="V1711" s="130"/>
      <c r="W1711" s="130"/>
      <c r="X1711" s="130"/>
      <c r="Y1711" s="130"/>
      <c r="Z1711" s="130"/>
      <c r="AA1711" s="130"/>
      <c r="AB1711" s="130"/>
      <c r="AC1711" s="130" t="str">
        <f>IF(基本情報登録!$D$10="","",IF(基本情報登録!$D$10=F1711,1,0))</f>
        <v/>
      </c>
      <c r="AD1711" s="130"/>
    </row>
    <row r="1712" spans="1:30">
      <c r="A1712" s="158"/>
      <c r="B1712" s="158"/>
      <c r="C1712" s="158"/>
      <c r="D1712" s="158"/>
      <c r="E1712" s="158"/>
      <c r="F1712" s="158"/>
      <c r="G1712" s="158"/>
      <c r="H1712" s="161"/>
      <c r="I1712" s="158"/>
      <c r="J1712" s="158"/>
      <c r="K1712" s="158"/>
      <c r="L1712" s="158"/>
      <c r="M1712" s="130"/>
      <c r="N1712" s="130"/>
      <c r="O1712" s="157"/>
      <c r="P1712" s="130"/>
      <c r="Q1712" s="130"/>
      <c r="R1712" s="130"/>
      <c r="S1712" s="130"/>
      <c r="T1712" s="130"/>
      <c r="U1712" s="130"/>
      <c r="V1712" s="130"/>
      <c r="W1712" s="130"/>
      <c r="X1712" s="130"/>
      <c r="Y1712" s="130"/>
      <c r="Z1712" s="130"/>
      <c r="AA1712" s="130"/>
      <c r="AB1712" s="130"/>
      <c r="AC1712" s="130" t="str">
        <f>IF(基本情報登録!$D$10="","",IF(基本情報登録!$D$10=F1712,1,0))</f>
        <v/>
      </c>
      <c r="AD1712" s="130"/>
    </row>
    <row r="1713" spans="1:30">
      <c r="A1713" s="158"/>
      <c r="B1713" s="158"/>
      <c r="C1713" s="158"/>
      <c r="D1713" s="158"/>
      <c r="E1713" s="158"/>
      <c r="F1713" s="158"/>
      <c r="G1713" s="158"/>
      <c r="H1713" s="161"/>
      <c r="I1713" s="158"/>
      <c r="J1713" s="158"/>
      <c r="K1713" s="158"/>
      <c r="L1713" s="158"/>
      <c r="M1713" s="130"/>
      <c r="N1713" s="130"/>
      <c r="O1713" s="157"/>
      <c r="P1713" s="130"/>
      <c r="Q1713" s="130"/>
      <c r="R1713" s="130"/>
      <c r="S1713" s="130"/>
      <c r="T1713" s="130"/>
      <c r="U1713" s="130"/>
      <c r="V1713" s="130"/>
      <c r="W1713" s="130"/>
      <c r="X1713" s="130"/>
      <c r="Y1713" s="130"/>
      <c r="Z1713" s="130"/>
      <c r="AA1713" s="130"/>
      <c r="AB1713" s="130"/>
      <c r="AC1713" s="130" t="str">
        <f>IF(基本情報登録!$D$10="","",IF(基本情報登録!$D$10=F1713,1,0))</f>
        <v/>
      </c>
      <c r="AD1713" s="130"/>
    </row>
    <row r="1714" spans="1:30">
      <c r="A1714" s="158"/>
      <c r="B1714" s="158"/>
      <c r="C1714" s="158"/>
      <c r="D1714" s="158"/>
      <c r="E1714" s="158"/>
      <c r="F1714" s="158"/>
      <c r="G1714" s="158"/>
      <c r="H1714" s="161"/>
      <c r="I1714" s="158"/>
      <c r="J1714" s="158"/>
      <c r="K1714" s="158"/>
      <c r="L1714" s="158"/>
      <c r="M1714" s="130"/>
      <c r="N1714" s="130"/>
      <c r="O1714" s="157"/>
      <c r="P1714" s="130"/>
      <c r="Q1714" s="130"/>
      <c r="R1714" s="130"/>
      <c r="S1714" s="130"/>
      <c r="T1714" s="130"/>
      <c r="U1714" s="130"/>
      <c r="V1714" s="130"/>
      <c r="W1714" s="130"/>
      <c r="X1714" s="130"/>
      <c r="Y1714" s="130"/>
      <c r="Z1714" s="130"/>
      <c r="AA1714" s="130"/>
      <c r="AB1714" s="130"/>
      <c r="AC1714" s="130" t="str">
        <f>IF(基本情報登録!$D$10="","",IF(基本情報登録!$D$10=F1714,1,0))</f>
        <v/>
      </c>
      <c r="AD1714" s="130"/>
    </row>
    <row r="1715" spans="1:30">
      <c r="A1715" s="158"/>
      <c r="B1715" s="158"/>
      <c r="C1715" s="158"/>
      <c r="D1715" s="158"/>
      <c r="E1715" s="158"/>
      <c r="F1715" s="158"/>
      <c r="G1715" s="158"/>
      <c r="H1715" s="161"/>
      <c r="I1715" s="158"/>
      <c r="J1715" s="158"/>
      <c r="K1715" s="158"/>
      <c r="L1715" s="158"/>
      <c r="M1715" s="130"/>
      <c r="N1715" s="130"/>
      <c r="O1715" s="157"/>
      <c r="P1715" s="130"/>
      <c r="Q1715" s="130"/>
      <c r="R1715" s="130"/>
      <c r="S1715" s="130"/>
      <c r="T1715" s="130"/>
      <c r="U1715" s="130"/>
      <c r="V1715" s="130"/>
      <c r="W1715" s="130"/>
      <c r="X1715" s="130"/>
      <c r="Y1715" s="130"/>
      <c r="Z1715" s="130"/>
      <c r="AA1715" s="130"/>
      <c r="AB1715" s="130"/>
      <c r="AC1715" s="130" t="str">
        <f>IF(基本情報登録!$D$10="","",IF(基本情報登録!$D$10=F1715,1,0))</f>
        <v/>
      </c>
      <c r="AD1715" s="130"/>
    </row>
    <row r="1716" spans="1:30">
      <c r="A1716" s="158"/>
      <c r="B1716" s="158"/>
      <c r="C1716" s="158"/>
      <c r="D1716" s="158"/>
      <c r="E1716" s="158"/>
      <c r="F1716" s="158"/>
      <c r="G1716" s="158"/>
      <c r="H1716" s="161"/>
      <c r="I1716" s="158"/>
      <c r="J1716" s="158"/>
      <c r="K1716" s="158"/>
      <c r="L1716" s="158"/>
      <c r="M1716" s="130"/>
      <c r="N1716" s="130"/>
      <c r="O1716" s="157"/>
      <c r="P1716" s="130"/>
      <c r="Q1716" s="130"/>
      <c r="R1716" s="130"/>
      <c r="S1716" s="130"/>
      <c r="T1716" s="130"/>
      <c r="U1716" s="130"/>
      <c r="V1716" s="130"/>
      <c r="W1716" s="130"/>
      <c r="X1716" s="130"/>
      <c r="Y1716" s="130"/>
      <c r="Z1716" s="130"/>
      <c r="AA1716" s="130"/>
      <c r="AB1716" s="130"/>
      <c r="AC1716" s="130" t="str">
        <f>IF(基本情報登録!$D$10="","",IF(基本情報登録!$D$10=F1716,1,0))</f>
        <v/>
      </c>
      <c r="AD1716" s="130"/>
    </row>
    <row r="1717" spans="1:30">
      <c r="A1717" s="158"/>
      <c r="B1717" s="158"/>
      <c r="C1717" s="158"/>
      <c r="D1717" s="158"/>
      <c r="E1717" s="158"/>
      <c r="F1717" s="158"/>
      <c r="G1717" s="158"/>
      <c r="H1717" s="161"/>
      <c r="I1717" s="158"/>
      <c r="J1717" s="158"/>
      <c r="K1717" s="158"/>
      <c r="L1717" s="158"/>
      <c r="M1717" s="130"/>
      <c r="N1717" s="130"/>
      <c r="O1717" s="157"/>
      <c r="P1717" s="130"/>
      <c r="Q1717" s="130"/>
      <c r="R1717" s="130"/>
      <c r="S1717" s="130"/>
      <c r="T1717" s="130"/>
      <c r="U1717" s="130"/>
      <c r="V1717" s="130"/>
      <c r="W1717" s="130"/>
      <c r="X1717" s="130"/>
      <c r="Y1717" s="130"/>
      <c r="Z1717" s="130"/>
      <c r="AA1717" s="130"/>
      <c r="AB1717" s="130"/>
      <c r="AC1717" s="130" t="str">
        <f>IF(基本情報登録!$D$10="","",IF(基本情報登録!$D$10=F1717,1,0))</f>
        <v/>
      </c>
      <c r="AD1717" s="130"/>
    </row>
    <row r="1718" spans="1:30">
      <c r="A1718" s="158"/>
      <c r="B1718" s="158"/>
      <c r="C1718" s="158"/>
      <c r="D1718" s="158"/>
      <c r="E1718" s="158"/>
      <c r="F1718" s="158"/>
      <c r="G1718" s="158"/>
      <c r="H1718" s="161"/>
      <c r="I1718" s="158"/>
      <c r="J1718" s="158"/>
      <c r="K1718" s="158"/>
      <c r="L1718" s="158"/>
      <c r="M1718" s="130"/>
      <c r="N1718" s="130"/>
      <c r="O1718" s="157"/>
      <c r="P1718" s="130"/>
      <c r="Q1718" s="130"/>
      <c r="R1718" s="130"/>
      <c r="S1718" s="130"/>
      <c r="T1718" s="130"/>
      <c r="U1718" s="130"/>
      <c r="V1718" s="130"/>
      <c r="W1718" s="130"/>
      <c r="X1718" s="130"/>
      <c r="Y1718" s="130"/>
      <c r="Z1718" s="130"/>
      <c r="AA1718" s="130"/>
      <c r="AB1718" s="130"/>
      <c r="AC1718" s="130" t="str">
        <f>IF(基本情報登録!$D$10="","",IF(基本情報登録!$D$10=F1718,1,0))</f>
        <v/>
      </c>
      <c r="AD1718" s="130"/>
    </row>
    <row r="1719" spans="1:30">
      <c r="A1719" s="158"/>
      <c r="B1719" s="158"/>
      <c r="C1719" s="158"/>
      <c r="D1719" s="158"/>
      <c r="E1719" s="158"/>
      <c r="F1719" s="158"/>
      <c r="G1719" s="158"/>
      <c r="H1719" s="161"/>
      <c r="I1719" s="158"/>
      <c r="J1719" s="158"/>
      <c r="K1719" s="158"/>
      <c r="L1719" s="158"/>
      <c r="M1719" s="130"/>
      <c r="N1719" s="130"/>
      <c r="O1719" s="157"/>
      <c r="P1719" s="130"/>
      <c r="Q1719" s="130"/>
      <c r="R1719" s="130"/>
      <c r="S1719" s="130"/>
      <c r="T1719" s="130"/>
      <c r="U1719" s="130"/>
      <c r="V1719" s="130"/>
      <c r="W1719" s="130"/>
      <c r="X1719" s="130"/>
      <c r="Y1719" s="130"/>
      <c r="Z1719" s="130"/>
      <c r="AA1719" s="130"/>
      <c r="AB1719" s="130"/>
      <c r="AC1719" s="130" t="str">
        <f>IF(基本情報登録!$D$10="","",IF(基本情報登録!$D$10=F1719,1,0))</f>
        <v/>
      </c>
      <c r="AD1719" s="130"/>
    </row>
    <row r="1720" spans="1:30">
      <c r="A1720" s="158"/>
      <c r="B1720" s="158"/>
      <c r="C1720" s="158"/>
      <c r="D1720" s="158"/>
      <c r="E1720" s="158"/>
      <c r="F1720" s="158"/>
      <c r="G1720" s="158"/>
      <c r="H1720" s="161"/>
      <c r="I1720" s="158"/>
      <c r="J1720" s="158"/>
      <c r="K1720" s="158"/>
      <c r="L1720" s="158"/>
      <c r="M1720" s="130"/>
      <c r="N1720" s="130"/>
      <c r="O1720" s="157"/>
      <c r="P1720" s="130"/>
      <c r="Q1720" s="130"/>
      <c r="R1720" s="130"/>
      <c r="S1720" s="130"/>
      <c r="T1720" s="130"/>
      <c r="U1720" s="130"/>
      <c r="V1720" s="130"/>
      <c r="W1720" s="130"/>
      <c r="X1720" s="130"/>
      <c r="Y1720" s="130"/>
      <c r="Z1720" s="130"/>
      <c r="AA1720" s="130"/>
      <c r="AB1720" s="130"/>
      <c r="AC1720" s="130" t="str">
        <f>IF(基本情報登録!$D$10="","",IF(基本情報登録!$D$10=F1720,1,0))</f>
        <v/>
      </c>
      <c r="AD1720" s="130"/>
    </row>
    <row r="1721" spans="1:30">
      <c r="A1721" s="158"/>
      <c r="B1721" s="158"/>
      <c r="C1721" s="158"/>
      <c r="D1721" s="158"/>
      <c r="E1721" s="158"/>
      <c r="F1721" s="158"/>
      <c r="G1721" s="158"/>
      <c r="H1721" s="161"/>
      <c r="I1721" s="158"/>
      <c r="J1721" s="158"/>
      <c r="K1721" s="158"/>
      <c r="L1721" s="158"/>
      <c r="M1721" s="130"/>
      <c r="N1721" s="130"/>
      <c r="O1721" s="157"/>
      <c r="P1721" s="130"/>
      <c r="Q1721" s="130"/>
      <c r="R1721" s="130"/>
      <c r="S1721" s="130"/>
      <c r="T1721" s="130"/>
      <c r="U1721" s="130"/>
      <c r="V1721" s="130"/>
      <c r="W1721" s="130"/>
      <c r="X1721" s="130"/>
      <c r="Y1721" s="130"/>
      <c r="Z1721" s="130"/>
      <c r="AA1721" s="130"/>
      <c r="AB1721" s="130"/>
      <c r="AC1721" s="130" t="str">
        <f>IF(基本情報登録!$D$10="","",IF(基本情報登録!$D$10=F1721,1,0))</f>
        <v/>
      </c>
      <c r="AD1721" s="130"/>
    </row>
    <row r="1722" spans="1:30">
      <c r="A1722" s="158"/>
      <c r="B1722" s="158"/>
      <c r="C1722" s="158"/>
      <c r="D1722" s="158"/>
      <c r="E1722" s="158"/>
      <c r="F1722" s="158"/>
      <c r="G1722" s="158"/>
      <c r="H1722" s="161"/>
      <c r="I1722" s="158"/>
      <c r="J1722" s="158"/>
      <c r="K1722" s="158"/>
      <c r="L1722" s="158"/>
      <c r="M1722" s="130"/>
      <c r="N1722" s="130"/>
      <c r="O1722" s="157"/>
      <c r="P1722" s="130"/>
      <c r="Q1722" s="130"/>
      <c r="R1722" s="130"/>
      <c r="S1722" s="130"/>
      <c r="T1722" s="130"/>
      <c r="U1722" s="130"/>
      <c r="V1722" s="130"/>
      <c r="W1722" s="130"/>
      <c r="X1722" s="130"/>
      <c r="Y1722" s="130"/>
      <c r="Z1722" s="130"/>
      <c r="AA1722" s="130"/>
      <c r="AB1722" s="130"/>
      <c r="AC1722" s="130" t="str">
        <f>IF(基本情報登録!$D$10="","",IF(基本情報登録!$D$10=F1722,1,0))</f>
        <v/>
      </c>
      <c r="AD1722" s="130"/>
    </row>
    <row r="1723" spans="1:30">
      <c r="A1723" s="158"/>
      <c r="B1723" s="158"/>
      <c r="C1723" s="158"/>
      <c r="D1723" s="158"/>
      <c r="E1723" s="158"/>
      <c r="F1723" s="158"/>
      <c r="G1723" s="158"/>
      <c r="H1723" s="161"/>
      <c r="I1723" s="158"/>
      <c r="J1723" s="158"/>
      <c r="K1723" s="158"/>
      <c r="L1723" s="158"/>
      <c r="M1723" s="130"/>
      <c r="N1723" s="130"/>
      <c r="O1723" s="157"/>
      <c r="P1723" s="130"/>
      <c r="Q1723" s="130"/>
      <c r="R1723" s="130"/>
      <c r="S1723" s="130"/>
      <c r="T1723" s="130"/>
      <c r="U1723" s="130"/>
      <c r="V1723" s="130"/>
      <c r="W1723" s="130"/>
      <c r="X1723" s="130"/>
      <c r="Y1723" s="130"/>
      <c r="Z1723" s="130"/>
      <c r="AA1723" s="130"/>
      <c r="AB1723" s="130"/>
      <c r="AC1723" s="130" t="str">
        <f>IF(基本情報登録!$D$10="","",IF(基本情報登録!$D$10=F1723,1,0))</f>
        <v/>
      </c>
      <c r="AD1723" s="130"/>
    </row>
    <row r="1724" spans="1:30">
      <c r="A1724" s="158"/>
      <c r="B1724" s="158"/>
      <c r="C1724" s="158"/>
      <c r="D1724" s="158"/>
      <c r="E1724" s="158"/>
      <c r="F1724" s="158"/>
      <c r="G1724" s="158"/>
      <c r="H1724" s="161"/>
      <c r="I1724" s="158"/>
      <c r="J1724" s="158"/>
      <c r="K1724" s="158"/>
      <c r="L1724" s="158"/>
      <c r="M1724" s="130"/>
      <c r="N1724" s="130"/>
      <c r="O1724" s="157"/>
      <c r="P1724" s="130"/>
      <c r="Q1724" s="130"/>
      <c r="R1724" s="130"/>
      <c r="S1724" s="130"/>
      <c r="T1724" s="130"/>
      <c r="U1724" s="130"/>
      <c r="V1724" s="130"/>
      <c r="W1724" s="130"/>
      <c r="X1724" s="130"/>
      <c r="Y1724" s="130"/>
      <c r="Z1724" s="130"/>
      <c r="AA1724" s="130"/>
      <c r="AB1724" s="130"/>
      <c r="AC1724" s="130" t="str">
        <f>IF(基本情報登録!$D$10="","",IF(基本情報登録!$D$10=F1724,1,0))</f>
        <v/>
      </c>
      <c r="AD1724" s="130"/>
    </row>
    <row r="1725" spans="1:30">
      <c r="A1725" s="158"/>
      <c r="B1725" s="158"/>
      <c r="C1725" s="158"/>
      <c r="D1725" s="158"/>
      <c r="E1725" s="158"/>
      <c r="F1725" s="158"/>
      <c r="G1725" s="158"/>
      <c r="H1725" s="161"/>
      <c r="I1725" s="158"/>
      <c r="J1725" s="158"/>
      <c r="K1725" s="158"/>
      <c r="L1725" s="158"/>
      <c r="M1725" s="130"/>
      <c r="N1725" s="130"/>
      <c r="O1725" s="157"/>
      <c r="P1725" s="130"/>
      <c r="Q1725" s="130"/>
      <c r="R1725" s="130"/>
      <c r="S1725" s="130"/>
      <c r="T1725" s="130"/>
      <c r="U1725" s="130"/>
      <c r="V1725" s="130"/>
      <c r="W1725" s="130"/>
      <c r="X1725" s="130"/>
      <c r="Y1725" s="130"/>
      <c r="Z1725" s="130"/>
      <c r="AA1725" s="130"/>
      <c r="AB1725" s="130"/>
      <c r="AC1725" s="130" t="str">
        <f>IF(基本情報登録!$D$10="","",IF(基本情報登録!$D$10=F1725,1,0))</f>
        <v/>
      </c>
      <c r="AD1725" s="130"/>
    </row>
    <row r="1726" spans="1:30">
      <c r="A1726" s="158"/>
      <c r="B1726" s="158"/>
      <c r="C1726" s="158"/>
      <c r="D1726" s="158"/>
      <c r="E1726" s="158"/>
      <c r="F1726" s="158"/>
      <c r="G1726" s="158"/>
      <c r="H1726" s="161"/>
      <c r="I1726" s="158"/>
      <c r="J1726" s="158"/>
      <c r="K1726" s="158"/>
      <c r="L1726" s="158"/>
      <c r="M1726" s="130"/>
      <c r="N1726" s="130"/>
      <c r="O1726" s="157"/>
      <c r="P1726" s="130"/>
      <c r="Q1726" s="130"/>
      <c r="R1726" s="130"/>
      <c r="S1726" s="130"/>
      <c r="T1726" s="130"/>
      <c r="U1726" s="130"/>
      <c r="V1726" s="130"/>
      <c r="W1726" s="130"/>
      <c r="X1726" s="130"/>
      <c r="Y1726" s="130"/>
      <c r="Z1726" s="130"/>
      <c r="AA1726" s="130"/>
      <c r="AB1726" s="130"/>
      <c r="AC1726" s="130" t="str">
        <f>IF(基本情報登録!$D$10="","",IF(基本情報登録!$D$10=F1726,1,0))</f>
        <v/>
      </c>
      <c r="AD1726" s="130"/>
    </row>
    <row r="1727" spans="1:30">
      <c r="A1727" s="158"/>
      <c r="B1727" s="158"/>
      <c r="C1727" s="158"/>
      <c r="D1727" s="158"/>
      <c r="E1727" s="158"/>
      <c r="F1727" s="158"/>
      <c r="G1727" s="158"/>
      <c r="H1727" s="161"/>
      <c r="I1727" s="158"/>
      <c r="J1727" s="158"/>
      <c r="K1727" s="158"/>
      <c r="L1727" s="158"/>
      <c r="M1727" s="130"/>
      <c r="N1727" s="130"/>
      <c r="O1727" s="157"/>
      <c r="P1727" s="130"/>
      <c r="Q1727" s="130"/>
      <c r="R1727" s="130"/>
      <c r="S1727" s="130"/>
      <c r="T1727" s="130"/>
      <c r="U1727" s="130"/>
      <c r="V1727" s="130"/>
      <c r="W1727" s="130"/>
      <c r="X1727" s="130"/>
      <c r="Y1727" s="130"/>
      <c r="Z1727" s="130"/>
      <c r="AA1727" s="130"/>
      <c r="AB1727" s="130"/>
      <c r="AC1727" s="130" t="str">
        <f>IF(基本情報登録!$D$10="","",IF(基本情報登録!$D$10=F1727,1,0))</f>
        <v/>
      </c>
      <c r="AD1727" s="130"/>
    </row>
    <row r="1728" spans="1:30">
      <c r="A1728" s="158"/>
      <c r="B1728" s="158"/>
      <c r="C1728" s="158"/>
      <c r="D1728" s="158"/>
      <c r="E1728" s="158"/>
      <c r="F1728" s="158"/>
      <c r="G1728" s="158"/>
      <c r="H1728" s="161"/>
      <c r="I1728" s="158"/>
      <c r="J1728" s="158"/>
      <c r="K1728" s="158"/>
      <c r="L1728" s="158"/>
      <c r="M1728" s="130"/>
      <c r="N1728" s="130"/>
      <c r="O1728" s="157"/>
      <c r="P1728" s="130"/>
      <c r="Q1728" s="130"/>
      <c r="R1728" s="130"/>
      <c r="S1728" s="130"/>
      <c r="T1728" s="130"/>
      <c r="U1728" s="130"/>
      <c r="V1728" s="130"/>
      <c r="W1728" s="130"/>
      <c r="X1728" s="130"/>
      <c r="Y1728" s="130"/>
      <c r="Z1728" s="130"/>
      <c r="AA1728" s="130"/>
      <c r="AB1728" s="130"/>
      <c r="AC1728" s="130" t="str">
        <f>IF(基本情報登録!$D$10="","",IF(基本情報登録!$D$10=F1728,1,0))</f>
        <v/>
      </c>
      <c r="AD1728" s="130"/>
    </row>
    <row r="1729" spans="1:30">
      <c r="A1729" s="158"/>
      <c r="B1729" s="158"/>
      <c r="C1729" s="158"/>
      <c r="D1729" s="158"/>
      <c r="E1729" s="158"/>
      <c r="F1729" s="158"/>
      <c r="G1729" s="158"/>
      <c r="H1729" s="161"/>
      <c r="I1729" s="158"/>
      <c r="J1729" s="158"/>
      <c r="K1729" s="158"/>
      <c r="L1729" s="158"/>
      <c r="M1729" s="130"/>
      <c r="N1729" s="130"/>
      <c r="O1729" s="157"/>
      <c r="P1729" s="130"/>
      <c r="Q1729" s="130"/>
      <c r="R1729" s="130"/>
      <c r="S1729" s="130"/>
      <c r="T1729" s="130"/>
      <c r="U1729" s="130"/>
      <c r="V1729" s="130"/>
      <c r="W1729" s="130"/>
      <c r="X1729" s="130"/>
      <c r="Y1729" s="130"/>
      <c r="Z1729" s="130"/>
      <c r="AA1729" s="130"/>
      <c r="AB1729" s="130"/>
      <c r="AC1729" s="130" t="str">
        <f>IF(基本情報登録!$D$10="","",IF(基本情報登録!$D$10=F1729,1,0))</f>
        <v/>
      </c>
      <c r="AD1729" s="130"/>
    </row>
    <row r="1730" spans="1:30">
      <c r="A1730" s="158"/>
      <c r="B1730" s="158"/>
      <c r="C1730" s="158"/>
      <c r="D1730" s="158"/>
      <c r="E1730" s="158"/>
      <c r="F1730" s="158"/>
      <c r="G1730" s="158"/>
      <c r="H1730" s="161"/>
      <c r="I1730" s="158"/>
      <c r="J1730" s="158"/>
      <c r="K1730" s="158"/>
      <c r="L1730" s="158"/>
      <c r="M1730" s="130"/>
      <c r="N1730" s="130"/>
      <c r="O1730" s="157"/>
      <c r="P1730" s="130"/>
      <c r="Q1730" s="130"/>
      <c r="R1730" s="130"/>
      <c r="S1730" s="130"/>
      <c r="T1730" s="130"/>
      <c r="U1730" s="130"/>
      <c r="V1730" s="130"/>
      <c r="W1730" s="130"/>
      <c r="X1730" s="130"/>
      <c r="Y1730" s="130"/>
      <c r="Z1730" s="130"/>
      <c r="AA1730" s="130"/>
      <c r="AB1730" s="130"/>
      <c r="AC1730" s="130" t="str">
        <f>IF(基本情報登録!$D$10="","",IF(基本情報登録!$D$10=F1730,1,0))</f>
        <v/>
      </c>
      <c r="AD1730" s="130"/>
    </row>
    <row r="1731" spans="1:30">
      <c r="A1731" s="158"/>
      <c r="B1731" s="158"/>
      <c r="C1731" s="158"/>
      <c r="D1731" s="158"/>
      <c r="E1731" s="158"/>
      <c r="F1731" s="158"/>
      <c r="G1731" s="158"/>
      <c r="H1731" s="161"/>
      <c r="I1731" s="158"/>
      <c r="J1731" s="158"/>
      <c r="K1731" s="158"/>
      <c r="L1731" s="158"/>
      <c r="M1731" s="130"/>
      <c r="N1731" s="130"/>
      <c r="O1731" s="157"/>
      <c r="P1731" s="130"/>
      <c r="Q1731" s="130"/>
      <c r="R1731" s="130"/>
      <c r="S1731" s="130"/>
      <c r="T1731" s="130"/>
      <c r="U1731" s="130"/>
      <c r="V1731" s="130"/>
      <c r="W1731" s="130"/>
      <c r="X1731" s="130"/>
      <c r="Y1731" s="130"/>
      <c r="Z1731" s="130"/>
      <c r="AA1731" s="130"/>
      <c r="AB1731" s="130"/>
      <c r="AC1731" s="130" t="str">
        <f>IF(基本情報登録!$D$10="","",IF(基本情報登録!$D$10=F1731,1,0))</f>
        <v/>
      </c>
      <c r="AD1731" s="130"/>
    </row>
    <row r="1732" spans="1:30">
      <c r="A1732" s="158"/>
      <c r="B1732" s="158"/>
      <c r="C1732" s="158"/>
      <c r="D1732" s="158"/>
      <c r="E1732" s="158"/>
      <c r="F1732" s="158"/>
      <c r="G1732" s="158"/>
      <c r="H1732" s="161"/>
      <c r="I1732" s="158"/>
      <c r="J1732" s="158"/>
      <c r="K1732" s="158"/>
      <c r="L1732" s="158"/>
      <c r="M1732" s="130"/>
      <c r="N1732" s="130"/>
      <c r="O1732" s="157"/>
      <c r="P1732" s="130"/>
      <c r="Q1732" s="130"/>
      <c r="R1732" s="130"/>
      <c r="S1732" s="130"/>
      <c r="T1732" s="130"/>
      <c r="U1732" s="130"/>
      <c r="V1732" s="130"/>
      <c r="W1732" s="130"/>
      <c r="X1732" s="130"/>
      <c r="Y1732" s="130"/>
      <c r="Z1732" s="130"/>
      <c r="AA1732" s="130"/>
      <c r="AB1732" s="130"/>
      <c r="AC1732" s="130" t="str">
        <f>IF(基本情報登録!$D$10="","",IF(基本情報登録!$D$10=F1732,1,0))</f>
        <v/>
      </c>
      <c r="AD1732" s="130"/>
    </row>
    <row r="1733" spans="1:30">
      <c r="A1733" s="158"/>
      <c r="B1733" s="158"/>
      <c r="C1733" s="158"/>
      <c r="D1733" s="158"/>
      <c r="E1733" s="158"/>
      <c r="F1733" s="158"/>
      <c r="G1733" s="158"/>
      <c r="H1733" s="161"/>
      <c r="I1733" s="158"/>
      <c r="J1733" s="158"/>
      <c r="K1733" s="158"/>
      <c r="L1733" s="158"/>
      <c r="M1733" s="130"/>
      <c r="N1733" s="130"/>
      <c r="O1733" s="157"/>
      <c r="P1733" s="130"/>
      <c r="Q1733" s="130"/>
      <c r="R1733" s="130"/>
      <c r="S1733" s="130"/>
      <c r="T1733" s="130"/>
      <c r="U1733" s="130"/>
      <c r="V1733" s="130"/>
      <c r="W1733" s="130"/>
      <c r="X1733" s="130"/>
      <c r="Y1733" s="130"/>
      <c r="Z1733" s="130"/>
      <c r="AA1733" s="130"/>
      <c r="AB1733" s="130"/>
      <c r="AC1733" s="130" t="str">
        <f>IF(基本情報登録!$D$10="","",IF(基本情報登録!$D$10=F1733,1,0))</f>
        <v/>
      </c>
      <c r="AD1733" s="130"/>
    </row>
    <row r="1734" spans="1:30">
      <c r="A1734" s="158"/>
      <c r="B1734" s="158"/>
      <c r="C1734" s="158"/>
      <c r="D1734" s="158"/>
      <c r="E1734" s="158"/>
      <c r="F1734" s="158"/>
      <c r="G1734" s="158"/>
      <c r="H1734" s="161"/>
      <c r="I1734" s="158"/>
      <c r="J1734" s="158"/>
      <c r="K1734" s="158"/>
      <c r="L1734" s="158"/>
      <c r="M1734" s="130"/>
      <c r="N1734" s="130"/>
      <c r="O1734" s="157"/>
      <c r="P1734" s="130"/>
      <c r="Q1734" s="130"/>
      <c r="R1734" s="130"/>
      <c r="S1734" s="130"/>
      <c r="T1734" s="130"/>
      <c r="U1734" s="130"/>
      <c r="V1734" s="130"/>
      <c r="W1734" s="130"/>
      <c r="X1734" s="130"/>
      <c r="Y1734" s="130"/>
      <c r="Z1734" s="130"/>
      <c r="AA1734" s="130"/>
      <c r="AB1734" s="130"/>
      <c r="AC1734" s="130" t="str">
        <f>IF(基本情報登録!$D$10="","",IF(基本情報登録!$D$10=F1734,1,0))</f>
        <v/>
      </c>
      <c r="AD1734" s="130"/>
    </row>
    <row r="1735" spans="1:30">
      <c r="A1735" s="158"/>
      <c r="B1735" s="158"/>
      <c r="C1735" s="158"/>
      <c r="D1735" s="158"/>
      <c r="E1735" s="158"/>
      <c r="F1735" s="158"/>
      <c r="G1735" s="158"/>
      <c r="H1735" s="161"/>
      <c r="I1735" s="158"/>
      <c r="J1735" s="158"/>
      <c r="K1735" s="158"/>
      <c r="L1735" s="158"/>
      <c r="M1735" s="130"/>
      <c r="N1735" s="130"/>
      <c r="O1735" s="157"/>
      <c r="P1735" s="130"/>
      <c r="Q1735" s="130"/>
      <c r="R1735" s="130"/>
      <c r="S1735" s="130"/>
      <c r="T1735" s="130"/>
      <c r="U1735" s="130"/>
      <c r="V1735" s="130"/>
      <c r="W1735" s="130"/>
      <c r="X1735" s="130"/>
      <c r="Y1735" s="130"/>
      <c r="Z1735" s="130"/>
      <c r="AA1735" s="130"/>
      <c r="AB1735" s="130"/>
      <c r="AC1735" s="130" t="str">
        <f>IF(基本情報登録!$D$10="","",IF(基本情報登録!$D$10=F1735,1,0))</f>
        <v/>
      </c>
      <c r="AD1735" s="130"/>
    </row>
    <row r="1736" spans="1:30">
      <c r="A1736" s="158"/>
      <c r="B1736" s="158"/>
      <c r="C1736" s="158"/>
      <c r="D1736" s="158"/>
      <c r="E1736" s="158"/>
      <c r="F1736" s="158"/>
      <c r="G1736" s="158"/>
      <c r="H1736" s="161"/>
      <c r="I1736" s="158"/>
      <c r="J1736" s="158"/>
      <c r="K1736" s="158"/>
      <c r="L1736" s="158"/>
      <c r="M1736" s="130"/>
      <c r="N1736" s="130"/>
      <c r="O1736" s="157"/>
      <c r="P1736" s="130"/>
      <c r="Q1736" s="130"/>
      <c r="R1736" s="130"/>
      <c r="S1736" s="130"/>
      <c r="T1736" s="130"/>
      <c r="U1736" s="130"/>
      <c r="V1736" s="130"/>
      <c r="W1736" s="130"/>
      <c r="X1736" s="130"/>
      <c r="Y1736" s="130"/>
      <c r="Z1736" s="130"/>
      <c r="AA1736" s="130"/>
      <c r="AB1736" s="130"/>
      <c r="AC1736" s="130" t="str">
        <f>IF(基本情報登録!$D$10="","",IF(基本情報登録!$D$10=F1736,1,0))</f>
        <v/>
      </c>
      <c r="AD1736" s="130"/>
    </row>
    <row r="1737" spans="1:30">
      <c r="A1737" s="158"/>
      <c r="B1737" s="158"/>
      <c r="C1737" s="158"/>
      <c r="D1737" s="158"/>
      <c r="E1737" s="158"/>
      <c r="F1737" s="158"/>
      <c r="G1737" s="158"/>
      <c r="H1737" s="161"/>
      <c r="I1737" s="158"/>
      <c r="J1737" s="158"/>
      <c r="K1737" s="158"/>
      <c r="L1737" s="158"/>
      <c r="M1737" s="130"/>
      <c r="N1737" s="130"/>
      <c r="O1737" s="157"/>
      <c r="P1737" s="130"/>
      <c r="Q1737" s="130"/>
      <c r="R1737" s="130"/>
      <c r="S1737" s="130"/>
      <c r="T1737" s="130"/>
      <c r="U1737" s="130"/>
      <c r="V1737" s="130"/>
      <c r="W1737" s="130"/>
      <c r="X1737" s="130"/>
      <c r="Y1737" s="130"/>
      <c r="Z1737" s="130"/>
      <c r="AA1737" s="130"/>
      <c r="AB1737" s="130"/>
      <c r="AC1737" s="130" t="str">
        <f>IF(基本情報登録!$D$10="","",IF(基本情報登録!$D$10=F1737,1,0))</f>
        <v/>
      </c>
      <c r="AD1737" s="130"/>
    </row>
    <row r="1738" spans="1:30">
      <c r="A1738" s="158"/>
      <c r="B1738" s="158"/>
      <c r="C1738" s="158"/>
      <c r="D1738" s="158"/>
      <c r="E1738" s="158"/>
      <c r="F1738" s="158"/>
      <c r="G1738" s="158"/>
      <c r="H1738" s="161"/>
      <c r="I1738" s="158"/>
      <c r="J1738" s="158"/>
      <c r="K1738" s="158"/>
      <c r="L1738" s="158"/>
      <c r="M1738" s="130"/>
      <c r="N1738" s="130"/>
      <c r="O1738" s="157"/>
      <c r="P1738" s="130"/>
      <c r="Q1738" s="130"/>
      <c r="R1738" s="130"/>
      <c r="S1738" s="130"/>
      <c r="T1738" s="130"/>
      <c r="U1738" s="130"/>
      <c r="V1738" s="130"/>
      <c r="W1738" s="130"/>
      <c r="X1738" s="130"/>
      <c r="Y1738" s="130"/>
      <c r="Z1738" s="130"/>
      <c r="AA1738" s="130"/>
      <c r="AB1738" s="130"/>
      <c r="AC1738" s="130" t="str">
        <f>IF(基本情報登録!$D$10="","",IF(基本情報登録!$D$10=F1738,1,0))</f>
        <v/>
      </c>
      <c r="AD1738" s="130"/>
    </row>
    <row r="1739" spans="1:30">
      <c r="A1739" s="158"/>
      <c r="B1739" s="158"/>
      <c r="C1739" s="158"/>
      <c r="D1739" s="158"/>
      <c r="E1739" s="158"/>
      <c r="F1739" s="158"/>
      <c r="G1739" s="158"/>
      <c r="H1739" s="161"/>
      <c r="I1739" s="158"/>
      <c r="J1739" s="158"/>
      <c r="K1739" s="158"/>
      <c r="L1739" s="158"/>
      <c r="M1739" s="130"/>
      <c r="N1739" s="130"/>
      <c r="O1739" s="157"/>
      <c r="P1739" s="130"/>
      <c r="Q1739" s="130"/>
      <c r="R1739" s="130"/>
      <c r="S1739" s="130"/>
      <c r="T1739" s="130"/>
      <c r="U1739" s="130"/>
      <c r="V1739" s="130"/>
      <c r="W1739" s="130"/>
      <c r="X1739" s="130"/>
      <c r="Y1739" s="130"/>
      <c r="Z1739" s="130"/>
      <c r="AA1739" s="130"/>
      <c r="AB1739" s="130"/>
      <c r="AC1739" s="130" t="str">
        <f>IF(基本情報登録!$D$10="","",IF(基本情報登録!$D$10=F1739,1,0))</f>
        <v/>
      </c>
      <c r="AD1739" s="130"/>
    </row>
    <row r="1740" spans="1:30">
      <c r="A1740" s="158"/>
      <c r="B1740" s="158"/>
      <c r="C1740" s="158"/>
      <c r="D1740" s="158"/>
      <c r="E1740" s="158"/>
      <c r="F1740" s="158"/>
      <c r="G1740" s="158"/>
      <c r="H1740" s="161"/>
      <c r="I1740" s="158"/>
      <c r="J1740" s="158"/>
      <c r="K1740" s="158"/>
      <c r="L1740" s="158"/>
      <c r="M1740" s="130"/>
      <c r="N1740" s="130"/>
      <c r="O1740" s="157"/>
      <c r="P1740" s="130"/>
      <c r="Q1740" s="130"/>
      <c r="R1740" s="130"/>
      <c r="S1740" s="130"/>
      <c r="T1740" s="130"/>
      <c r="U1740" s="130"/>
      <c r="V1740" s="130"/>
      <c r="W1740" s="130"/>
      <c r="X1740" s="130"/>
      <c r="Y1740" s="130"/>
      <c r="Z1740" s="130"/>
      <c r="AA1740" s="130"/>
      <c r="AB1740" s="130"/>
      <c r="AC1740" s="130" t="str">
        <f>IF(基本情報登録!$D$10="","",IF(基本情報登録!$D$10=F1740,1,0))</f>
        <v/>
      </c>
      <c r="AD1740" s="130"/>
    </row>
    <row r="1741" spans="1:30">
      <c r="A1741" s="158"/>
      <c r="B1741" s="158"/>
      <c r="C1741" s="158"/>
      <c r="D1741" s="158"/>
      <c r="E1741" s="158"/>
      <c r="F1741" s="158"/>
      <c r="G1741" s="158"/>
      <c r="H1741" s="161"/>
      <c r="I1741" s="158"/>
      <c r="J1741" s="158"/>
      <c r="K1741" s="158"/>
      <c r="L1741" s="158"/>
      <c r="M1741" s="130"/>
      <c r="N1741" s="130"/>
      <c r="O1741" s="157"/>
      <c r="P1741" s="130"/>
      <c r="Q1741" s="130"/>
      <c r="R1741" s="130"/>
      <c r="S1741" s="130"/>
      <c r="T1741" s="130"/>
      <c r="U1741" s="130"/>
      <c r="V1741" s="130"/>
      <c r="W1741" s="130"/>
      <c r="X1741" s="130"/>
      <c r="Y1741" s="130"/>
      <c r="Z1741" s="130"/>
      <c r="AA1741" s="130"/>
      <c r="AB1741" s="130"/>
      <c r="AC1741" s="130" t="str">
        <f>IF(基本情報登録!$D$10="","",IF(基本情報登録!$D$10=F1741,1,0))</f>
        <v/>
      </c>
      <c r="AD1741" s="130"/>
    </row>
    <row r="1742" spans="1:30">
      <c r="A1742" s="158"/>
      <c r="B1742" s="158"/>
      <c r="C1742" s="158"/>
      <c r="D1742" s="158"/>
      <c r="E1742" s="158"/>
      <c r="F1742" s="158"/>
      <c r="G1742" s="158"/>
      <c r="H1742" s="161"/>
      <c r="I1742" s="158"/>
      <c r="J1742" s="158"/>
      <c r="K1742" s="158"/>
      <c r="L1742" s="158"/>
      <c r="M1742" s="130"/>
      <c r="N1742" s="130"/>
      <c r="O1742" s="157"/>
      <c r="P1742" s="130"/>
      <c r="Q1742" s="130"/>
      <c r="R1742" s="130"/>
      <c r="S1742" s="130"/>
      <c r="T1742" s="130"/>
      <c r="U1742" s="130"/>
      <c r="V1742" s="130"/>
      <c r="W1742" s="130"/>
      <c r="X1742" s="130"/>
      <c r="Y1742" s="130"/>
      <c r="Z1742" s="130"/>
      <c r="AA1742" s="130"/>
      <c r="AB1742" s="130"/>
      <c r="AC1742" s="130" t="str">
        <f>IF(基本情報登録!$D$10="","",IF(基本情報登録!$D$10=F1742,1,0))</f>
        <v/>
      </c>
      <c r="AD1742" s="130"/>
    </row>
    <row r="1743" spans="1:30">
      <c r="A1743" s="158"/>
      <c r="B1743" s="158"/>
      <c r="C1743" s="158"/>
      <c r="D1743" s="158"/>
      <c r="E1743" s="158"/>
      <c r="F1743" s="158"/>
      <c r="G1743" s="158"/>
      <c r="H1743" s="161"/>
      <c r="I1743" s="158"/>
      <c r="J1743" s="158"/>
      <c r="K1743" s="158"/>
      <c r="L1743" s="158"/>
      <c r="M1743" s="130"/>
      <c r="N1743" s="130"/>
      <c r="O1743" s="157"/>
      <c r="P1743" s="130"/>
      <c r="Q1743" s="130"/>
      <c r="R1743" s="130"/>
      <c r="S1743" s="130"/>
      <c r="T1743" s="130"/>
      <c r="U1743" s="130"/>
      <c r="V1743" s="130"/>
      <c r="W1743" s="130"/>
      <c r="X1743" s="130"/>
      <c r="Y1743" s="130"/>
      <c r="Z1743" s="130"/>
      <c r="AA1743" s="130"/>
      <c r="AB1743" s="130"/>
      <c r="AC1743" s="130" t="str">
        <f>IF(基本情報登録!$D$10="","",IF(基本情報登録!$D$10=F1743,1,0))</f>
        <v/>
      </c>
      <c r="AD1743" s="130"/>
    </row>
    <row r="1744" spans="1:30">
      <c r="A1744" s="158"/>
      <c r="B1744" s="158"/>
      <c r="C1744" s="158"/>
      <c r="D1744" s="158"/>
      <c r="E1744" s="158"/>
      <c r="F1744" s="158"/>
      <c r="G1744" s="158"/>
      <c r="H1744" s="161"/>
      <c r="I1744" s="158"/>
      <c r="J1744" s="158"/>
      <c r="K1744" s="158"/>
      <c r="L1744" s="158"/>
      <c r="M1744" s="130"/>
      <c r="N1744" s="130"/>
      <c r="O1744" s="157"/>
      <c r="P1744" s="130"/>
      <c r="Q1744" s="130"/>
      <c r="R1744" s="130"/>
      <c r="S1744" s="130"/>
      <c r="T1744" s="130"/>
      <c r="U1744" s="130"/>
      <c r="V1744" s="130"/>
      <c r="W1744" s="130"/>
      <c r="X1744" s="130"/>
      <c r="Y1744" s="130"/>
      <c r="Z1744" s="130"/>
      <c r="AA1744" s="130"/>
      <c r="AB1744" s="130"/>
      <c r="AC1744" s="130" t="str">
        <f>IF(基本情報登録!$D$10="","",IF(基本情報登録!$D$10=F1744,1,0))</f>
        <v/>
      </c>
      <c r="AD1744" s="130"/>
    </row>
    <row r="1745" spans="1:30">
      <c r="A1745" s="158"/>
      <c r="B1745" s="158"/>
      <c r="C1745" s="158"/>
      <c r="D1745" s="158"/>
      <c r="E1745" s="158"/>
      <c r="F1745" s="158"/>
      <c r="G1745" s="158"/>
      <c r="H1745" s="161"/>
      <c r="I1745" s="158"/>
      <c r="J1745" s="158"/>
      <c r="K1745" s="158"/>
      <c r="L1745" s="158"/>
      <c r="M1745" s="130"/>
      <c r="N1745" s="130"/>
      <c r="O1745" s="157"/>
      <c r="P1745" s="130"/>
      <c r="Q1745" s="130"/>
      <c r="R1745" s="130"/>
      <c r="S1745" s="130"/>
      <c r="T1745" s="130"/>
      <c r="U1745" s="130"/>
      <c r="V1745" s="130"/>
      <c r="W1745" s="130"/>
      <c r="X1745" s="130"/>
      <c r="Y1745" s="130"/>
      <c r="Z1745" s="130"/>
      <c r="AA1745" s="130"/>
      <c r="AB1745" s="130"/>
      <c r="AC1745" s="130" t="str">
        <f>IF(基本情報登録!$D$10="","",IF(基本情報登録!$D$10=F1745,1,0))</f>
        <v/>
      </c>
      <c r="AD1745" s="130"/>
    </row>
    <row r="1746" spans="1:30">
      <c r="A1746" s="158"/>
      <c r="B1746" s="158"/>
      <c r="C1746" s="158"/>
      <c r="D1746" s="158"/>
      <c r="E1746" s="158"/>
      <c r="F1746" s="158"/>
      <c r="G1746" s="158"/>
      <c r="H1746" s="161"/>
      <c r="I1746" s="158"/>
      <c r="J1746" s="158"/>
      <c r="K1746" s="158"/>
      <c r="L1746" s="158"/>
      <c r="M1746" s="130"/>
      <c r="N1746" s="130"/>
      <c r="O1746" s="157"/>
      <c r="P1746" s="130"/>
      <c r="Q1746" s="130"/>
      <c r="R1746" s="130"/>
      <c r="S1746" s="130"/>
      <c r="T1746" s="130"/>
      <c r="U1746" s="130"/>
      <c r="V1746" s="130"/>
      <c r="W1746" s="130"/>
      <c r="X1746" s="130"/>
      <c r="Y1746" s="130"/>
      <c r="Z1746" s="130"/>
      <c r="AA1746" s="130"/>
      <c r="AB1746" s="130"/>
      <c r="AC1746" s="130" t="str">
        <f>IF(基本情報登録!$D$10="","",IF(基本情報登録!$D$10=F1746,1,0))</f>
        <v/>
      </c>
      <c r="AD1746" s="130"/>
    </row>
    <row r="1747" spans="1:30">
      <c r="A1747" s="158"/>
      <c r="B1747" s="158"/>
      <c r="C1747" s="158"/>
      <c r="D1747" s="158"/>
      <c r="E1747" s="158"/>
      <c r="F1747" s="158"/>
      <c r="G1747" s="158"/>
      <c r="H1747" s="161"/>
      <c r="I1747" s="158"/>
      <c r="J1747" s="158"/>
      <c r="K1747" s="158"/>
      <c r="L1747" s="158"/>
      <c r="M1747" s="130"/>
      <c r="N1747" s="130"/>
      <c r="O1747" s="157"/>
      <c r="P1747" s="130"/>
      <c r="Q1747" s="130"/>
      <c r="R1747" s="130"/>
      <c r="S1747" s="130"/>
      <c r="T1747" s="130"/>
      <c r="U1747" s="130"/>
      <c r="V1747" s="130"/>
      <c r="W1747" s="130"/>
      <c r="X1747" s="130"/>
      <c r="Y1747" s="130"/>
      <c r="Z1747" s="130"/>
      <c r="AA1747" s="130"/>
      <c r="AB1747" s="130"/>
      <c r="AC1747" s="130" t="str">
        <f>IF(基本情報登録!$D$10="","",IF(基本情報登録!$D$10=F1747,1,0))</f>
        <v/>
      </c>
      <c r="AD1747" s="130"/>
    </row>
    <row r="1748" spans="1:30">
      <c r="A1748" s="158"/>
      <c r="B1748" s="158"/>
      <c r="C1748" s="158"/>
      <c r="D1748" s="158"/>
      <c r="E1748" s="158"/>
      <c r="F1748" s="158"/>
      <c r="G1748" s="158"/>
      <c r="H1748" s="161"/>
      <c r="I1748" s="158"/>
      <c r="J1748" s="158"/>
      <c r="K1748" s="158"/>
      <c r="L1748" s="158"/>
      <c r="M1748" s="130"/>
      <c r="N1748" s="130"/>
      <c r="O1748" s="157"/>
      <c r="P1748" s="130"/>
      <c r="Q1748" s="130"/>
      <c r="R1748" s="130"/>
      <c r="S1748" s="130"/>
      <c r="T1748" s="130"/>
      <c r="U1748" s="130"/>
      <c r="V1748" s="130"/>
      <c r="W1748" s="130"/>
      <c r="X1748" s="130"/>
      <c r="Y1748" s="130"/>
      <c r="Z1748" s="130"/>
      <c r="AA1748" s="130"/>
      <c r="AB1748" s="130"/>
      <c r="AC1748" s="130" t="str">
        <f>IF(基本情報登録!$D$10="","",IF(基本情報登録!$D$10=F1748,1,0))</f>
        <v/>
      </c>
      <c r="AD1748" s="130"/>
    </row>
    <row r="1749" spans="1:30">
      <c r="A1749" s="158"/>
      <c r="B1749" s="158"/>
      <c r="C1749" s="158"/>
      <c r="D1749" s="158"/>
      <c r="E1749" s="158"/>
      <c r="F1749" s="158"/>
      <c r="G1749" s="158"/>
      <c r="H1749" s="161"/>
      <c r="I1749" s="158"/>
      <c r="J1749" s="158"/>
      <c r="K1749" s="158"/>
      <c r="L1749" s="158"/>
      <c r="M1749" s="130"/>
      <c r="N1749" s="130"/>
      <c r="O1749" s="157"/>
      <c r="P1749" s="130"/>
      <c r="Q1749" s="130"/>
      <c r="R1749" s="130"/>
      <c r="S1749" s="130"/>
      <c r="T1749" s="130"/>
      <c r="U1749" s="130"/>
      <c r="V1749" s="130"/>
      <c r="W1749" s="130"/>
      <c r="X1749" s="130"/>
      <c r="Y1749" s="130"/>
      <c r="Z1749" s="130"/>
      <c r="AA1749" s="130"/>
      <c r="AB1749" s="130"/>
      <c r="AC1749" s="130" t="str">
        <f>IF(基本情報登録!$D$10="","",IF(基本情報登録!$D$10=F1749,1,0))</f>
        <v/>
      </c>
      <c r="AD1749" s="130"/>
    </row>
    <row r="1750" spans="1:30">
      <c r="A1750" s="158"/>
      <c r="B1750" s="158"/>
      <c r="C1750" s="158"/>
      <c r="D1750" s="158"/>
      <c r="E1750" s="158"/>
      <c r="F1750" s="158"/>
      <c r="G1750" s="158"/>
      <c r="H1750" s="161"/>
      <c r="I1750" s="158"/>
      <c r="J1750" s="158"/>
      <c r="K1750" s="158"/>
      <c r="L1750" s="158"/>
      <c r="M1750" s="130"/>
      <c r="N1750" s="130"/>
      <c r="O1750" s="157"/>
      <c r="P1750" s="130"/>
      <c r="Q1750" s="130"/>
      <c r="R1750" s="130"/>
      <c r="S1750" s="130"/>
      <c r="T1750" s="130"/>
      <c r="U1750" s="130"/>
      <c r="V1750" s="130"/>
      <c r="W1750" s="130"/>
      <c r="X1750" s="130"/>
      <c r="Y1750" s="130"/>
      <c r="Z1750" s="130"/>
      <c r="AA1750" s="130"/>
      <c r="AB1750" s="130"/>
      <c r="AC1750" s="130" t="str">
        <f>IF(基本情報登録!$D$10="","",IF(基本情報登録!$D$10=F1750,1,0))</f>
        <v/>
      </c>
      <c r="AD1750" s="130"/>
    </row>
    <row r="1751" spans="1:30">
      <c r="A1751" s="158"/>
      <c r="B1751" s="158"/>
      <c r="C1751" s="158"/>
      <c r="D1751" s="158"/>
      <c r="E1751" s="158"/>
      <c r="F1751" s="158"/>
      <c r="G1751" s="158"/>
      <c r="H1751" s="161"/>
      <c r="I1751" s="158"/>
      <c r="J1751" s="158"/>
      <c r="K1751" s="158"/>
      <c r="L1751" s="158"/>
      <c r="M1751" s="130"/>
      <c r="N1751" s="130"/>
      <c r="O1751" s="157"/>
      <c r="P1751" s="130"/>
      <c r="Q1751" s="130"/>
      <c r="R1751" s="130"/>
      <c r="S1751" s="130"/>
      <c r="T1751" s="130"/>
      <c r="U1751" s="130"/>
      <c r="V1751" s="130"/>
      <c r="W1751" s="130"/>
      <c r="X1751" s="130"/>
      <c r="Y1751" s="130"/>
      <c r="Z1751" s="130"/>
      <c r="AA1751" s="130"/>
      <c r="AB1751" s="130"/>
      <c r="AC1751" s="130" t="str">
        <f>IF(基本情報登録!$D$10="","",IF(基本情報登録!$D$10=F1751,1,0))</f>
        <v/>
      </c>
      <c r="AD1751" s="130"/>
    </row>
    <row r="1752" spans="1:30">
      <c r="A1752" s="158"/>
      <c r="B1752" s="158"/>
      <c r="C1752" s="158"/>
      <c r="D1752" s="158"/>
      <c r="E1752" s="158"/>
      <c r="F1752" s="158"/>
      <c r="G1752" s="158"/>
      <c r="H1752" s="161"/>
      <c r="I1752" s="158"/>
      <c r="J1752" s="158"/>
      <c r="K1752" s="158"/>
      <c r="L1752" s="158"/>
      <c r="M1752" s="130"/>
      <c r="N1752" s="130"/>
      <c r="O1752" s="157"/>
      <c r="P1752" s="130"/>
      <c r="Q1752" s="130"/>
      <c r="R1752" s="130"/>
      <c r="S1752" s="130"/>
      <c r="T1752" s="130"/>
      <c r="U1752" s="130"/>
      <c r="V1752" s="130"/>
      <c r="W1752" s="130"/>
      <c r="X1752" s="130"/>
      <c r="Y1752" s="130"/>
      <c r="Z1752" s="130"/>
      <c r="AA1752" s="130"/>
      <c r="AB1752" s="130"/>
      <c r="AC1752" s="130" t="str">
        <f>IF(基本情報登録!$D$10="","",IF(基本情報登録!$D$10=F1752,1,0))</f>
        <v/>
      </c>
      <c r="AD1752" s="130"/>
    </row>
    <row r="1753" spans="1:30">
      <c r="A1753" s="158"/>
      <c r="B1753" s="158"/>
      <c r="C1753" s="158"/>
      <c r="D1753" s="158"/>
      <c r="E1753" s="158"/>
      <c r="F1753" s="158"/>
      <c r="G1753" s="158"/>
      <c r="H1753" s="161"/>
      <c r="I1753" s="158"/>
      <c r="J1753" s="158"/>
      <c r="K1753" s="158"/>
      <c r="L1753" s="158"/>
      <c r="M1753" s="130"/>
      <c r="N1753" s="130"/>
      <c r="O1753" s="157"/>
      <c r="P1753" s="130"/>
      <c r="Q1753" s="130"/>
      <c r="R1753" s="130"/>
      <c r="S1753" s="130"/>
      <c r="T1753" s="130"/>
      <c r="U1753" s="130"/>
      <c r="V1753" s="130"/>
      <c r="W1753" s="130"/>
      <c r="X1753" s="130"/>
      <c r="Y1753" s="130"/>
      <c r="Z1753" s="130"/>
      <c r="AA1753" s="130"/>
      <c r="AB1753" s="130"/>
      <c r="AC1753" s="130" t="str">
        <f>IF(基本情報登録!$D$10="","",IF(基本情報登録!$D$10=F1753,1,0))</f>
        <v/>
      </c>
      <c r="AD1753" s="130"/>
    </row>
    <row r="1754" spans="1:30">
      <c r="A1754" s="158"/>
      <c r="B1754" s="158"/>
      <c r="C1754" s="158"/>
      <c r="D1754" s="158"/>
      <c r="E1754" s="158"/>
      <c r="F1754" s="158"/>
      <c r="G1754" s="158"/>
      <c r="H1754" s="161"/>
      <c r="I1754" s="158"/>
      <c r="J1754" s="158"/>
      <c r="K1754" s="158"/>
      <c r="L1754" s="158"/>
      <c r="M1754" s="130"/>
      <c r="N1754" s="130"/>
      <c r="O1754" s="157"/>
      <c r="P1754" s="130"/>
      <c r="Q1754" s="130"/>
      <c r="R1754" s="130"/>
      <c r="S1754" s="130"/>
      <c r="T1754" s="130"/>
      <c r="U1754" s="130"/>
      <c r="V1754" s="130"/>
      <c r="W1754" s="130"/>
      <c r="X1754" s="130"/>
      <c r="Y1754" s="130"/>
      <c r="Z1754" s="130"/>
      <c r="AA1754" s="130"/>
      <c r="AB1754" s="130"/>
      <c r="AC1754" s="130" t="str">
        <f>IF(基本情報登録!$D$10="","",IF(基本情報登録!$D$10=F1754,1,0))</f>
        <v/>
      </c>
      <c r="AD1754" s="130"/>
    </row>
    <row r="1755" spans="1:30">
      <c r="A1755" s="158"/>
      <c r="B1755" s="158"/>
      <c r="C1755" s="158"/>
      <c r="D1755" s="158"/>
      <c r="E1755" s="158"/>
      <c r="F1755" s="158"/>
      <c r="G1755" s="158"/>
      <c r="H1755" s="161"/>
      <c r="I1755" s="158"/>
      <c r="J1755" s="158"/>
      <c r="K1755" s="158"/>
      <c r="L1755" s="158"/>
      <c r="M1755" s="130"/>
      <c r="N1755" s="130"/>
      <c r="O1755" s="157"/>
      <c r="P1755" s="130"/>
      <c r="Q1755" s="130"/>
      <c r="R1755" s="130"/>
      <c r="S1755" s="130"/>
      <c r="T1755" s="130"/>
      <c r="U1755" s="130"/>
      <c r="V1755" s="130"/>
      <c r="W1755" s="130"/>
      <c r="X1755" s="130"/>
      <c r="Y1755" s="130"/>
      <c r="Z1755" s="130"/>
      <c r="AA1755" s="130"/>
      <c r="AB1755" s="130"/>
      <c r="AC1755" s="130" t="str">
        <f>IF(基本情報登録!$D$10="","",IF(基本情報登録!$D$10=F1755,1,0))</f>
        <v/>
      </c>
      <c r="AD1755" s="130"/>
    </row>
    <row r="1756" spans="1:30">
      <c r="A1756" s="158"/>
      <c r="B1756" s="158"/>
      <c r="C1756" s="158"/>
      <c r="D1756" s="158"/>
      <c r="E1756" s="158"/>
      <c r="F1756" s="158"/>
      <c r="G1756" s="158"/>
      <c r="H1756" s="161"/>
      <c r="I1756" s="158"/>
      <c r="J1756" s="158"/>
      <c r="K1756" s="158"/>
      <c r="L1756" s="158"/>
      <c r="M1756" s="130"/>
      <c r="N1756" s="130"/>
      <c r="O1756" s="157"/>
      <c r="P1756" s="130"/>
      <c r="Q1756" s="130"/>
      <c r="R1756" s="130"/>
      <c r="S1756" s="130"/>
      <c r="T1756" s="130"/>
      <c r="U1756" s="130"/>
      <c r="V1756" s="130"/>
      <c r="W1756" s="130"/>
      <c r="X1756" s="130"/>
      <c r="Y1756" s="130"/>
      <c r="Z1756" s="130"/>
      <c r="AA1756" s="130"/>
      <c r="AB1756" s="130"/>
      <c r="AC1756" s="130" t="str">
        <f>IF(基本情報登録!$D$10="","",IF(基本情報登録!$D$10=F1756,1,0))</f>
        <v/>
      </c>
      <c r="AD1756" s="130"/>
    </row>
    <row r="1757" spans="1:30">
      <c r="A1757" s="158"/>
      <c r="B1757" s="158"/>
      <c r="C1757" s="158"/>
      <c r="D1757" s="158"/>
      <c r="E1757" s="158"/>
      <c r="F1757" s="158"/>
      <c r="G1757" s="158"/>
      <c r="H1757" s="161"/>
      <c r="I1757" s="158"/>
      <c r="J1757" s="158"/>
      <c r="K1757" s="158"/>
      <c r="L1757" s="158"/>
      <c r="M1757" s="130"/>
      <c r="N1757" s="130"/>
      <c r="O1757" s="157"/>
      <c r="P1757" s="130"/>
      <c r="Q1757" s="130"/>
      <c r="R1757" s="130"/>
      <c r="S1757" s="130"/>
      <c r="T1757" s="130"/>
      <c r="U1757" s="130"/>
      <c r="V1757" s="130"/>
      <c r="W1757" s="130"/>
      <c r="X1757" s="130"/>
      <c r="Y1757" s="130"/>
      <c r="Z1757" s="130"/>
      <c r="AA1757" s="130"/>
      <c r="AB1757" s="130"/>
      <c r="AC1757" s="130" t="str">
        <f>IF(基本情報登録!$D$10="","",IF(基本情報登録!$D$10=F1757,1,0))</f>
        <v/>
      </c>
      <c r="AD1757" s="130"/>
    </row>
    <row r="1758" spans="1:30">
      <c r="A1758" s="158"/>
      <c r="B1758" s="158"/>
      <c r="C1758" s="158"/>
      <c r="D1758" s="158"/>
      <c r="E1758" s="158"/>
      <c r="F1758" s="158"/>
      <c r="G1758" s="158"/>
      <c r="H1758" s="161"/>
      <c r="I1758" s="158"/>
      <c r="J1758" s="158"/>
      <c r="K1758" s="158"/>
      <c r="L1758" s="158"/>
      <c r="M1758" s="130"/>
      <c r="N1758" s="130"/>
      <c r="O1758" s="157"/>
      <c r="P1758" s="130"/>
      <c r="Q1758" s="130"/>
      <c r="R1758" s="130"/>
      <c r="S1758" s="130"/>
      <c r="T1758" s="130"/>
      <c r="U1758" s="130"/>
      <c r="V1758" s="130"/>
      <c r="W1758" s="130"/>
      <c r="X1758" s="130"/>
      <c r="Y1758" s="130"/>
      <c r="Z1758" s="130"/>
      <c r="AA1758" s="130"/>
      <c r="AB1758" s="130"/>
      <c r="AC1758" s="130" t="str">
        <f>IF(基本情報登録!$D$10="","",IF(基本情報登録!$D$10=F1758,1,0))</f>
        <v/>
      </c>
      <c r="AD1758" s="130"/>
    </row>
    <row r="1759" spans="1:30">
      <c r="A1759" s="158"/>
      <c r="B1759" s="158"/>
      <c r="C1759" s="158"/>
      <c r="D1759" s="158"/>
      <c r="E1759" s="158"/>
      <c r="F1759" s="158"/>
      <c r="G1759" s="158"/>
      <c r="H1759" s="161"/>
      <c r="I1759" s="158"/>
      <c r="J1759" s="158"/>
      <c r="K1759" s="158"/>
      <c r="L1759" s="158"/>
      <c r="M1759" s="130"/>
      <c r="N1759" s="130"/>
      <c r="O1759" s="157"/>
      <c r="P1759" s="130"/>
      <c r="Q1759" s="130"/>
      <c r="R1759" s="130"/>
      <c r="S1759" s="130"/>
      <c r="T1759" s="130"/>
      <c r="U1759" s="130"/>
      <c r="V1759" s="130"/>
      <c r="W1759" s="130"/>
      <c r="X1759" s="130"/>
      <c r="Y1759" s="130"/>
      <c r="Z1759" s="130"/>
      <c r="AA1759" s="130"/>
      <c r="AB1759" s="130"/>
      <c r="AC1759" s="130" t="str">
        <f>IF(基本情報登録!$D$10="","",IF(基本情報登録!$D$10=F1759,1,0))</f>
        <v/>
      </c>
      <c r="AD1759" s="130"/>
    </row>
    <row r="1760" spans="1:30">
      <c r="A1760" s="158"/>
      <c r="B1760" s="158"/>
      <c r="C1760" s="158"/>
      <c r="D1760" s="158"/>
      <c r="E1760" s="158"/>
      <c r="F1760" s="158"/>
      <c r="G1760" s="158"/>
      <c r="H1760" s="161"/>
      <c r="I1760" s="158"/>
      <c r="J1760" s="158"/>
      <c r="K1760" s="158"/>
      <c r="L1760" s="158"/>
      <c r="M1760" s="130"/>
      <c r="N1760" s="130"/>
      <c r="O1760" s="157"/>
      <c r="P1760" s="130"/>
      <c r="Q1760" s="130"/>
      <c r="R1760" s="130"/>
      <c r="S1760" s="130"/>
      <c r="T1760" s="130"/>
      <c r="U1760" s="130"/>
      <c r="V1760" s="130"/>
      <c r="W1760" s="130"/>
      <c r="X1760" s="130"/>
      <c r="Y1760" s="130"/>
      <c r="Z1760" s="130"/>
      <c r="AA1760" s="130"/>
      <c r="AB1760" s="130"/>
      <c r="AC1760" s="130" t="str">
        <f>IF(基本情報登録!$D$10="","",IF(基本情報登録!$D$10=F1760,1,0))</f>
        <v/>
      </c>
      <c r="AD1760" s="130"/>
    </row>
    <row r="1761" spans="1:30">
      <c r="A1761" s="158"/>
      <c r="B1761" s="158"/>
      <c r="C1761" s="158"/>
      <c r="D1761" s="158"/>
      <c r="E1761" s="158"/>
      <c r="F1761" s="158"/>
      <c r="G1761" s="158"/>
      <c r="H1761" s="161"/>
      <c r="I1761" s="158"/>
      <c r="J1761" s="158"/>
      <c r="K1761" s="158"/>
      <c r="L1761" s="158"/>
      <c r="M1761" s="130"/>
      <c r="N1761" s="130"/>
      <c r="O1761" s="157"/>
      <c r="P1761" s="130"/>
      <c r="Q1761" s="130"/>
      <c r="R1761" s="130"/>
      <c r="S1761" s="130"/>
      <c r="T1761" s="130"/>
      <c r="U1761" s="130"/>
      <c r="V1761" s="130"/>
      <c r="W1761" s="130"/>
      <c r="X1761" s="130"/>
      <c r="Y1761" s="130"/>
      <c r="Z1761" s="130"/>
      <c r="AA1761" s="130"/>
      <c r="AB1761" s="130"/>
      <c r="AC1761" s="130" t="str">
        <f>IF(基本情報登録!$D$10="","",IF(基本情報登録!$D$10=F1761,1,0))</f>
        <v/>
      </c>
      <c r="AD1761" s="130"/>
    </row>
    <row r="1762" spans="1:30">
      <c r="A1762" s="158"/>
      <c r="B1762" s="158"/>
      <c r="C1762" s="158"/>
      <c r="D1762" s="158"/>
      <c r="E1762" s="158"/>
      <c r="F1762" s="158"/>
      <c r="G1762" s="158"/>
      <c r="H1762" s="161"/>
      <c r="I1762" s="158"/>
      <c r="J1762" s="158"/>
      <c r="K1762" s="158"/>
      <c r="L1762" s="158"/>
      <c r="M1762" s="130"/>
      <c r="N1762" s="130"/>
      <c r="O1762" s="157"/>
      <c r="P1762" s="130"/>
      <c r="Q1762" s="130"/>
      <c r="R1762" s="130"/>
      <c r="S1762" s="130"/>
      <c r="T1762" s="130"/>
      <c r="U1762" s="130"/>
      <c r="V1762" s="130"/>
      <c r="W1762" s="130"/>
      <c r="X1762" s="130"/>
      <c r="Y1762" s="130"/>
      <c r="Z1762" s="130"/>
      <c r="AA1762" s="130"/>
      <c r="AB1762" s="130"/>
      <c r="AC1762" s="130" t="str">
        <f>IF(基本情報登録!$D$10="","",IF(基本情報登録!$D$10=F1762,1,0))</f>
        <v/>
      </c>
      <c r="AD1762" s="130"/>
    </row>
    <row r="1763" spans="1:30">
      <c r="A1763" s="158"/>
      <c r="B1763" s="158"/>
      <c r="C1763" s="158"/>
      <c r="D1763" s="158"/>
      <c r="E1763" s="158"/>
      <c r="F1763" s="158"/>
      <c r="G1763" s="158"/>
      <c r="H1763" s="161"/>
      <c r="I1763" s="158"/>
      <c r="J1763" s="158"/>
      <c r="K1763" s="158"/>
      <c r="L1763" s="158"/>
      <c r="M1763" s="130"/>
      <c r="N1763" s="130"/>
      <c r="O1763" s="157"/>
      <c r="P1763" s="130"/>
      <c r="Q1763" s="130"/>
      <c r="R1763" s="130"/>
      <c r="S1763" s="130"/>
      <c r="T1763" s="130"/>
      <c r="U1763" s="130"/>
      <c r="V1763" s="130"/>
      <c r="W1763" s="130"/>
      <c r="X1763" s="130"/>
      <c r="Y1763" s="130"/>
      <c r="Z1763" s="130"/>
      <c r="AA1763" s="130"/>
      <c r="AB1763" s="130"/>
      <c r="AC1763" s="130" t="str">
        <f>IF(基本情報登録!$D$10="","",IF(基本情報登録!$D$10=F1763,1,0))</f>
        <v/>
      </c>
      <c r="AD1763" s="130"/>
    </row>
    <row r="1764" spans="1:30">
      <c r="A1764" s="158"/>
      <c r="B1764" s="158"/>
      <c r="C1764" s="158"/>
      <c r="D1764" s="158"/>
      <c r="E1764" s="158"/>
      <c r="F1764" s="158"/>
      <c r="G1764" s="158"/>
      <c r="H1764" s="161"/>
      <c r="I1764" s="158"/>
      <c r="J1764" s="158"/>
      <c r="K1764" s="158"/>
      <c r="L1764" s="158"/>
      <c r="M1764" s="130"/>
      <c r="N1764" s="130"/>
      <c r="O1764" s="157"/>
      <c r="P1764" s="130"/>
      <c r="Q1764" s="130"/>
      <c r="R1764" s="130"/>
      <c r="S1764" s="130"/>
      <c r="T1764" s="130"/>
      <c r="U1764" s="130"/>
      <c r="V1764" s="130"/>
      <c r="W1764" s="130"/>
      <c r="X1764" s="130"/>
      <c r="Y1764" s="130"/>
      <c r="Z1764" s="130"/>
      <c r="AA1764" s="130"/>
      <c r="AB1764" s="130"/>
      <c r="AC1764" s="130" t="str">
        <f>IF(基本情報登録!$D$10="","",IF(基本情報登録!$D$10=F1764,1,0))</f>
        <v/>
      </c>
      <c r="AD1764" s="130"/>
    </row>
    <row r="1765" spans="1:30">
      <c r="A1765" s="158"/>
      <c r="B1765" s="158"/>
      <c r="C1765" s="158"/>
      <c r="D1765" s="158"/>
      <c r="E1765" s="158"/>
      <c r="F1765" s="158"/>
      <c r="G1765" s="158"/>
      <c r="H1765" s="161"/>
      <c r="I1765" s="158"/>
      <c r="J1765" s="158"/>
      <c r="K1765" s="158"/>
      <c r="L1765" s="158"/>
      <c r="M1765" s="130"/>
      <c r="N1765" s="130"/>
      <c r="O1765" s="157"/>
      <c r="P1765" s="130"/>
      <c r="Q1765" s="130"/>
      <c r="R1765" s="130"/>
      <c r="S1765" s="130"/>
      <c r="T1765" s="130"/>
      <c r="U1765" s="130"/>
      <c r="V1765" s="130"/>
      <c r="W1765" s="130"/>
      <c r="X1765" s="130"/>
      <c r="Y1765" s="130"/>
      <c r="Z1765" s="130"/>
      <c r="AA1765" s="130"/>
      <c r="AB1765" s="130"/>
      <c r="AC1765" s="130" t="str">
        <f>IF(基本情報登録!$D$10="","",IF(基本情報登録!$D$10=F1765,1,0))</f>
        <v/>
      </c>
      <c r="AD1765" s="130"/>
    </row>
    <row r="1766" spans="1:30">
      <c r="A1766" s="158"/>
      <c r="B1766" s="158"/>
      <c r="C1766" s="158"/>
      <c r="D1766" s="158"/>
      <c r="E1766" s="158"/>
      <c r="F1766" s="158"/>
      <c r="G1766" s="158"/>
      <c r="H1766" s="161"/>
      <c r="I1766" s="158"/>
      <c r="J1766" s="158"/>
      <c r="K1766" s="158"/>
      <c r="L1766" s="158"/>
      <c r="M1766" s="130"/>
      <c r="N1766" s="130"/>
      <c r="O1766" s="157"/>
      <c r="P1766" s="130"/>
      <c r="Q1766" s="130"/>
      <c r="R1766" s="130"/>
      <c r="S1766" s="130"/>
      <c r="T1766" s="130"/>
      <c r="U1766" s="130"/>
      <c r="V1766" s="130"/>
      <c r="W1766" s="130"/>
      <c r="X1766" s="130"/>
      <c r="Y1766" s="130"/>
      <c r="Z1766" s="130"/>
      <c r="AA1766" s="130"/>
      <c r="AB1766" s="130"/>
      <c r="AC1766" s="130" t="str">
        <f>IF(基本情報登録!$D$10="","",IF(基本情報登録!$D$10=F1766,1,0))</f>
        <v/>
      </c>
      <c r="AD1766" s="130"/>
    </row>
    <row r="1767" spans="1:30">
      <c r="A1767" s="158"/>
      <c r="B1767" s="158"/>
      <c r="C1767" s="158"/>
      <c r="D1767" s="158"/>
      <c r="E1767" s="158"/>
      <c r="F1767" s="158"/>
      <c r="G1767" s="158"/>
      <c r="H1767" s="161"/>
      <c r="I1767" s="158"/>
      <c r="J1767" s="158"/>
      <c r="K1767" s="158"/>
      <c r="L1767" s="158"/>
      <c r="M1767" s="130"/>
      <c r="N1767" s="130"/>
      <c r="O1767" s="157"/>
      <c r="P1767" s="130"/>
      <c r="Q1767" s="130"/>
      <c r="R1767" s="130"/>
      <c r="S1767" s="130"/>
      <c r="T1767" s="130"/>
      <c r="U1767" s="130"/>
      <c r="V1767" s="130"/>
      <c r="W1767" s="130"/>
      <c r="X1767" s="130"/>
      <c r="Y1767" s="130"/>
      <c r="Z1767" s="130"/>
      <c r="AA1767" s="130"/>
      <c r="AB1767" s="130"/>
      <c r="AC1767" s="130" t="str">
        <f>IF(基本情報登録!$D$10="","",IF(基本情報登録!$D$10=F1767,1,0))</f>
        <v/>
      </c>
      <c r="AD1767" s="130"/>
    </row>
    <row r="1768" spans="1:30">
      <c r="A1768" s="158"/>
      <c r="B1768" s="158"/>
      <c r="C1768" s="158"/>
      <c r="D1768" s="158"/>
      <c r="E1768" s="158"/>
      <c r="F1768" s="158"/>
      <c r="G1768" s="158"/>
      <c r="H1768" s="161"/>
      <c r="I1768" s="158"/>
      <c r="J1768" s="158"/>
      <c r="K1768" s="158"/>
      <c r="L1768" s="158"/>
      <c r="M1768" s="130"/>
      <c r="N1768" s="130"/>
      <c r="O1768" s="157"/>
      <c r="P1768" s="130"/>
      <c r="Q1768" s="130"/>
      <c r="R1768" s="130"/>
      <c r="S1768" s="130"/>
      <c r="T1768" s="130"/>
      <c r="U1768" s="130"/>
      <c r="V1768" s="130"/>
      <c r="W1768" s="130"/>
      <c r="X1768" s="130"/>
      <c r="Y1768" s="130"/>
      <c r="Z1768" s="130"/>
      <c r="AA1768" s="130"/>
      <c r="AB1768" s="130"/>
      <c r="AC1768" s="130" t="str">
        <f>IF(基本情報登録!$D$10="","",IF(基本情報登録!$D$10=F1768,1,0))</f>
        <v/>
      </c>
      <c r="AD1768" s="130"/>
    </row>
    <row r="1769" spans="1:30">
      <c r="A1769" s="158"/>
      <c r="B1769" s="158"/>
      <c r="C1769" s="158"/>
      <c r="D1769" s="158"/>
      <c r="E1769" s="158"/>
      <c r="F1769" s="158"/>
      <c r="G1769" s="158"/>
      <c r="H1769" s="161"/>
      <c r="I1769" s="158"/>
      <c r="J1769" s="158"/>
      <c r="K1769" s="158"/>
      <c r="L1769" s="158"/>
      <c r="M1769" s="130"/>
      <c r="N1769" s="130"/>
      <c r="O1769" s="157"/>
      <c r="P1769" s="130"/>
      <c r="Q1769" s="130"/>
      <c r="R1769" s="130"/>
      <c r="S1769" s="130"/>
      <c r="T1769" s="130"/>
      <c r="U1769" s="130"/>
      <c r="V1769" s="130"/>
      <c r="W1769" s="130"/>
      <c r="X1769" s="130"/>
      <c r="Y1769" s="130"/>
      <c r="Z1769" s="130"/>
      <c r="AA1769" s="130"/>
      <c r="AB1769" s="130"/>
      <c r="AC1769" s="130" t="str">
        <f>IF(基本情報登録!$D$10="","",IF(基本情報登録!$D$10=F1769,1,0))</f>
        <v/>
      </c>
      <c r="AD1769" s="130"/>
    </row>
    <row r="1770" spans="1:30">
      <c r="A1770" s="158"/>
      <c r="B1770" s="158"/>
      <c r="C1770" s="158"/>
      <c r="D1770" s="158"/>
      <c r="E1770" s="158"/>
      <c r="F1770" s="158"/>
      <c r="G1770" s="158"/>
      <c r="H1770" s="161"/>
      <c r="I1770" s="158"/>
      <c r="J1770" s="158"/>
      <c r="K1770" s="158"/>
      <c r="L1770" s="158"/>
      <c r="M1770" s="130"/>
      <c r="N1770" s="130"/>
      <c r="O1770" s="157"/>
      <c r="P1770" s="130"/>
      <c r="Q1770" s="130"/>
      <c r="R1770" s="130"/>
      <c r="S1770" s="130"/>
      <c r="T1770" s="130"/>
      <c r="U1770" s="130"/>
      <c r="V1770" s="130"/>
      <c r="W1770" s="130"/>
      <c r="X1770" s="130"/>
      <c r="Y1770" s="130"/>
      <c r="Z1770" s="130"/>
      <c r="AA1770" s="130"/>
      <c r="AB1770" s="130"/>
      <c r="AC1770" s="130" t="str">
        <f>IF(基本情報登録!$D$10="","",IF(基本情報登録!$D$10=F1770,1,0))</f>
        <v/>
      </c>
      <c r="AD1770" s="130"/>
    </row>
    <row r="1771" spans="1:30">
      <c r="A1771" s="158"/>
      <c r="B1771" s="158"/>
      <c r="C1771" s="158"/>
      <c r="D1771" s="158"/>
      <c r="E1771" s="158"/>
      <c r="F1771" s="158"/>
      <c r="G1771" s="158"/>
      <c r="H1771" s="161"/>
      <c r="I1771" s="158"/>
      <c r="J1771" s="158"/>
      <c r="K1771" s="158"/>
      <c r="L1771" s="158"/>
      <c r="M1771" s="130"/>
      <c r="N1771" s="130"/>
      <c r="O1771" s="157"/>
      <c r="P1771" s="130"/>
      <c r="Q1771" s="130"/>
      <c r="R1771" s="130"/>
      <c r="S1771" s="130"/>
      <c r="T1771" s="130"/>
      <c r="U1771" s="130"/>
      <c r="V1771" s="130"/>
      <c r="W1771" s="130"/>
      <c r="X1771" s="130"/>
      <c r="Y1771" s="130"/>
      <c r="Z1771" s="130"/>
      <c r="AA1771" s="130"/>
      <c r="AB1771" s="130"/>
      <c r="AC1771" s="130" t="str">
        <f>IF(基本情報登録!$D$10="","",IF(基本情報登録!$D$10=F1771,1,0))</f>
        <v/>
      </c>
      <c r="AD1771" s="130"/>
    </row>
    <row r="1772" spans="1:30">
      <c r="A1772" s="158"/>
      <c r="B1772" s="158"/>
      <c r="C1772" s="158"/>
      <c r="D1772" s="158"/>
      <c r="E1772" s="158"/>
      <c r="F1772" s="158"/>
      <c r="G1772" s="158"/>
      <c r="H1772" s="161"/>
      <c r="I1772" s="158"/>
      <c r="J1772" s="158"/>
      <c r="K1772" s="158"/>
      <c r="L1772" s="158"/>
      <c r="M1772" s="130"/>
      <c r="N1772" s="130"/>
      <c r="O1772" s="157"/>
      <c r="P1772" s="130"/>
      <c r="Q1772" s="130"/>
      <c r="R1772" s="130"/>
      <c r="S1772" s="130"/>
      <c r="T1772" s="130"/>
      <c r="U1772" s="130"/>
      <c r="V1772" s="130"/>
      <c r="W1772" s="130"/>
      <c r="X1772" s="130"/>
      <c r="Y1772" s="130"/>
      <c r="Z1772" s="130"/>
      <c r="AA1772" s="130"/>
      <c r="AB1772" s="130"/>
      <c r="AC1772" s="130" t="str">
        <f>IF(基本情報登録!$D$10="","",IF(基本情報登録!$D$10=F1772,1,0))</f>
        <v/>
      </c>
      <c r="AD1772" s="130"/>
    </row>
    <row r="1773" spans="1:30">
      <c r="A1773" s="158"/>
      <c r="B1773" s="158"/>
      <c r="C1773" s="158"/>
      <c r="D1773" s="158"/>
      <c r="E1773" s="158"/>
      <c r="F1773" s="158"/>
      <c r="G1773" s="158"/>
      <c r="H1773" s="161"/>
      <c r="I1773" s="158"/>
      <c r="J1773" s="158"/>
      <c r="K1773" s="158"/>
      <c r="L1773" s="158"/>
      <c r="M1773" s="130"/>
      <c r="N1773" s="130"/>
      <c r="O1773" s="157"/>
      <c r="P1773" s="130"/>
      <c r="Q1773" s="130"/>
      <c r="R1773" s="130"/>
      <c r="S1773" s="130"/>
      <c r="T1773" s="130"/>
      <c r="U1773" s="130"/>
      <c r="V1773" s="130"/>
      <c r="W1773" s="130"/>
      <c r="X1773" s="130"/>
      <c r="Y1773" s="130"/>
      <c r="Z1773" s="130"/>
      <c r="AA1773" s="130"/>
      <c r="AB1773" s="130"/>
      <c r="AC1773" s="130" t="str">
        <f>IF(基本情報登録!$D$10="","",IF(基本情報登録!$D$10=F1773,1,0))</f>
        <v/>
      </c>
      <c r="AD1773" s="130"/>
    </row>
    <row r="1774" spans="1:30">
      <c r="A1774" s="158"/>
      <c r="B1774" s="158"/>
      <c r="C1774" s="158"/>
      <c r="D1774" s="158"/>
      <c r="E1774" s="158"/>
      <c r="F1774" s="158"/>
      <c r="G1774" s="158"/>
      <c r="H1774" s="161"/>
      <c r="I1774" s="158"/>
      <c r="J1774" s="158"/>
      <c r="K1774" s="158"/>
      <c r="L1774" s="158"/>
      <c r="M1774" s="130"/>
      <c r="N1774" s="130"/>
      <c r="O1774" s="157"/>
      <c r="P1774" s="130"/>
      <c r="Q1774" s="130"/>
      <c r="R1774" s="130"/>
      <c r="S1774" s="130"/>
      <c r="T1774" s="130"/>
      <c r="U1774" s="130"/>
      <c r="V1774" s="130"/>
      <c r="W1774" s="130"/>
      <c r="X1774" s="130"/>
      <c r="Y1774" s="130"/>
      <c r="Z1774" s="130"/>
      <c r="AA1774" s="130"/>
      <c r="AB1774" s="130"/>
      <c r="AC1774" s="130" t="str">
        <f>IF(基本情報登録!$D$10="","",IF(基本情報登録!$D$10=F1774,1,0))</f>
        <v/>
      </c>
      <c r="AD1774" s="130"/>
    </row>
    <row r="1775" spans="1:30">
      <c r="A1775" s="158"/>
      <c r="B1775" s="158"/>
      <c r="C1775" s="158"/>
      <c r="D1775" s="158"/>
      <c r="E1775" s="158"/>
      <c r="F1775" s="158"/>
      <c r="G1775" s="158"/>
      <c r="H1775" s="161"/>
      <c r="I1775" s="158"/>
      <c r="J1775" s="158"/>
      <c r="K1775" s="158"/>
      <c r="L1775" s="158"/>
      <c r="M1775" s="130"/>
      <c r="N1775" s="130"/>
      <c r="O1775" s="157"/>
      <c r="P1775" s="130"/>
      <c r="Q1775" s="130"/>
      <c r="R1775" s="130"/>
      <c r="S1775" s="130"/>
      <c r="T1775" s="130"/>
      <c r="U1775" s="130"/>
      <c r="V1775" s="130"/>
      <c r="W1775" s="130"/>
      <c r="X1775" s="130"/>
      <c r="Y1775" s="130"/>
      <c r="Z1775" s="130"/>
      <c r="AA1775" s="130"/>
      <c r="AB1775" s="130"/>
      <c r="AC1775" s="130" t="str">
        <f>IF(基本情報登録!$D$10="","",IF(基本情報登録!$D$10=F1775,1,0))</f>
        <v/>
      </c>
      <c r="AD1775" s="130"/>
    </row>
    <row r="1776" spans="1:30">
      <c r="A1776" s="158"/>
      <c r="B1776" s="158"/>
      <c r="C1776" s="158"/>
      <c r="D1776" s="158"/>
      <c r="E1776" s="158"/>
      <c r="F1776" s="158"/>
      <c r="G1776" s="158"/>
      <c r="H1776" s="161"/>
      <c r="I1776" s="158"/>
      <c r="J1776" s="158"/>
      <c r="K1776" s="158"/>
      <c r="L1776" s="158"/>
      <c r="M1776" s="130"/>
      <c r="N1776" s="130"/>
      <c r="O1776" s="157"/>
      <c r="P1776" s="130"/>
      <c r="Q1776" s="130"/>
      <c r="R1776" s="130"/>
      <c r="S1776" s="130"/>
      <c r="T1776" s="130"/>
      <c r="U1776" s="130"/>
      <c r="V1776" s="130"/>
      <c r="W1776" s="130"/>
      <c r="X1776" s="130"/>
      <c r="Y1776" s="130"/>
      <c r="Z1776" s="130"/>
      <c r="AA1776" s="130"/>
      <c r="AB1776" s="130"/>
      <c r="AC1776" s="130" t="str">
        <f>IF(基本情報登録!$D$10="","",IF(基本情報登録!$D$10=F1776,1,0))</f>
        <v/>
      </c>
      <c r="AD1776" s="130"/>
    </row>
    <row r="1777" spans="1:30">
      <c r="A1777" s="158"/>
      <c r="B1777" s="158"/>
      <c r="C1777" s="158"/>
      <c r="D1777" s="158"/>
      <c r="E1777" s="158"/>
      <c r="F1777" s="158"/>
      <c r="G1777" s="158"/>
      <c r="H1777" s="161"/>
      <c r="I1777" s="158"/>
      <c r="J1777" s="158"/>
      <c r="K1777" s="158"/>
      <c r="L1777" s="158"/>
      <c r="M1777" s="130"/>
      <c r="N1777" s="130"/>
      <c r="O1777" s="157"/>
      <c r="P1777" s="130"/>
      <c r="Q1777" s="130"/>
      <c r="R1777" s="130"/>
      <c r="S1777" s="130"/>
      <c r="T1777" s="130"/>
      <c r="U1777" s="130"/>
      <c r="V1777" s="130"/>
      <c r="W1777" s="130"/>
      <c r="X1777" s="130"/>
      <c r="Y1777" s="130"/>
      <c r="Z1777" s="130"/>
      <c r="AA1777" s="130"/>
      <c r="AB1777" s="130"/>
      <c r="AC1777" s="130" t="str">
        <f>IF(基本情報登録!$D$10="","",IF(基本情報登録!$D$10=F1777,1,0))</f>
        <v/>
      </c>
      <c r="AD1777" s="130"/>
    </row>
    <row r="1778" spans="1:30">
      <c r="A1778" s="158"/>
      <c r="B1778" s="158"/>
      <c r="C1778" s="158"/>
      <c r="D1778" s="158"/>
      <c r="E1778" s="158"/>
      <c r="F1778" s="158"/>
      <c r="G1778" s="158"/>
      <c r="H1778" s="161"/>
      <c r="I1778" s="158"/>
      <c r="J1778" s="158"/>
      <c r="K1778" s="158"/>
      <c r="L1778" s="158"/>
      <c r="M1778" s="130"/>
      <c r="N1778" s="130"/>
      <c r="O1778" s="157"/>
      <c r="P1778" s="130"/>
      <c r="Q1778" s="130"/>
      <c r="R1778" s="130"/>
      <c r="S1778" s="130"/>
      <c r="T1778" s="130"/>
      <c r="U1778" s="130"/>
      <c r="V1778" s="130"/>
      <c r="W1778" s="130"/>
      <c r="X1778" s="130"/>
      <c r="Y1778" s="130"/>
      <c r="Z1778" s="130"/>
      <c r="AA1778" s="130"/>
      <c r="AB1778" s="130"/>
      <c r="AC1778" s="130" t="str">
        <f>IF(基本情報登録!$D$10="","",IF(基本情報登録!$D$10=F1778,1,0))</f>
        <v/>
      </c>
      <c r="AD1778" s="130"/>
    </row>
    <row r="1779" spans="1:30">
      <c r="A1779" s="158"/>
      <c r="B1779" s="158"/>
      <c r="C1779" s="158"/>
      <c r="D1779" s="158"/>
      <c r="E1779" s="158"/>
      <c r="F1779" s="158"/>
      <c r="G1779" s="158"/>
      <c r="H1779" s="161"/>
      <c r="I1779" s="158"/>
      <c r="J1779" s="158"/>
      <c r="K1779" s="158"/>
      <c r="L1779" s="158"/>
      <c r="M1779" s="130"/>
      <c r="N1779" s="130"/>
      <c r="O1779" s="157"/>
      <c r="P1779" s="130"/>
      <c r="Q1779" s="130"/>
      <c r="R1779" s="130"/>
      <c r="S1779" s="130"/>
      <c r="T1779" s="130"/>
      <c r="U1779" s="130"/>
      <c r="V1779" s="130"/>
      <c r="W1779" s="130"/>
      <c r="X1779" s="130"/>
      <c r="Y1779" s="130"/>
      <c r="Z1779" s="130"/>
      <c r="AA1779" s="130"/>
      <c r="AB1779" s="130"/>
      <c r="AC1779" s="130" t="str">
        <f>IF(基本情報登録!$D$10="","",IF(基本情報登録!$D$10=F1779,1,0))</f>
        <v/>
      </c>
      <c r="AD1779" s="130"/>
    </row>
    <row r="1780" spans="1:30">
      <c r="A1780" s="158"/>
      <c r="B1780" s="158"/>
      <c r="C1780" s="158"/>
      <c r="D1780" s="158"/>
      <c r="E1780" s="158"/>
      <c r="F1780" s="158"/>
      <c r="G1780" s="158"/>
      <c r="H1780" s="161"/>
      <c r="I1780" s="158"/>
      <c r="J1780" s="158"/>
      <c r="K1780" s="158"/>
      <c r="L1780" s="158"/>
      <c r="M1780" s="130"/>
      <c r="N1780" s="130"/>
      <c r="O1780" s="157"/>
      <c r="P1780" s="130"/>
      <c r="Q1780" s="130"/>
      <c r="R1780" s="130"/>
      <c r="S1780" s="130"/>
      <c r="T1780" s="130"/>
      <c r="U1780" s="130"/>
      <c r="V1780" s="130"/>
      <c r="W1780" s="130"/>
      <c r="X1780" s="130"/>
      <c r="Y1780" s="130"/>
      <c r="Z1780" s="130"/>
      <c r="AA1780" s="130"/>
      <c r="AB1780" s="130"/>
      <c r="AC1780" s="130" t="str">
        <f>IF(基本情報登録!$D$10="","",IF(基本情報登録!$D$10=F1780,1,0))</f>
        <v/>
      </c>
      <c r="AD1780" s="130"/>
    </row>
    <row r="1781" spans="1:30">
      <c r="A1781" s="158"/>
      <c r="B1781" s="158"/>
      <c r="C1781" s="158"/>
      <c r="D1781" s="158"/>
      <c r="E1781" s="158"/>
      <c r="F1781" s="158"/>
      <c r="G1781" s="158"/>
      <c r="H1781" s="161"/>
      <c r="I1781" s="158"/>
      <c r="J1781" s="158"/>
      <c r="K1781" s="158"/>
      <c r="L1781" s="158"/>
      <c r="M1781" s="130"/>
      <c r="N1781" s="130"/>
      <c r="O1781" s="157"/>
      <c r="P1781" s="130"/>
      <c r="Q1781" s="130"/>
      <c r="R1781" s="130"/>
      <c r="S1781" s="130"/>
      <c r="T1781" s="130"/>
      <c r="U1781" s="130"/>
      <c r="V1781" s="130"/>
      <c r="W1781" s="130"/>
      <c r="X1781" s="130"/>
      <c r="Y1781" s="130"/>
      <c r="Z1781" s="130"/>
      <c r="AA1781" s="130"/>
      <c r="AB1781" s="130"/>
      <c r="AC1781" s="130" t="str">
        <f>IF(基本情報登録!$D$10="","",IF(基本情報登録!$D$10=F1781,1,0))</f>
        <v/>
      </c>
      <c r="AD1781" s="130"/>
    </row>
    <row r="1782" spans="1:30">
      <c r="A1782" s="158"/>
      <c r="B1782" s="158"/>
      <c r="C1782" s="158"/>
      <c r="D1782" s="158"/>
      <c r="E1782" s="158"/>
      <c r="F1782" s="158"/>
      <c r="G1782" s="158"/>
      <c r="H1782" s="161"/>
      <c r="I1782" s="158"/>
      <c r="J1782" s="158"/>
      <c r="K1782" s="158"/>
      <c r="L1782" s="158"/>
      <c r="M1782" s="130"/>
      <c r="N1782" s="130"/>
      <c r="O1782" s="157"/>
      <c r="P1782" s="130"/>
      <c r="Q1782" s="130"/>
      <c r="R1782" s="130"/>
      <c r="S1782" s="130"/>
      <c r="T1782" s="130"/>
      <c r="U1782" s="130"/>
      <c r="V1782" s="130"/>
      <c r="W1782" s="130"/>
      <c r="X1782" s="130"/>
      <c r="Y1782" s="130"/>
      <c r="Z1782" s="130"/>
      <c r="AA1782" s="130"/>
      <c r="AB1782" s="130"/>
      <c r="AC1782" s="130" t="str">
        <f>IF(基本情報登録!$D$10="","",IF(基本情報登録!$D$10=F1782,1,0))</f>
        <v/>
      </c>
      <c r="AD1782" s="130"/>
    </row>
    <row r="1783" spans="1:30">
      <c r="A1783" s="158"/>
      <c r="B1783" s="158"/>
      <c r="C1783" s="158"/>
      <c r="D1783" s="158"/>
      <c r="E1783" s="158"/>
      <c r="F1783" s="158"/>
      <c r="G1783" s="158"/>
      <c r="H1783" s="161"/>
      <c r="I1783" s="158"/>
      <c r="J1783" s="158"/>
      <c r="K1783" s="158"/>
      <c r="L1783" s="158"/>
      <c r="M1783" s="130"/>
      <c r="N1783" s="130"/>
      <c r="O1783" s="157"/>
      <c r="P1783" s="130"/>
      <c r="Q1783" s="130"/>
      <c r="R1783" s="130"/>
      <c r="S1783" s="130"/>
      <c r="T1783" s="130"/>
      <c r="U1783" s="130"/>
      <c r="V1783" s="130"/>
      <c r="W1783" s="130"/>
      <c r="X1783" s="130"/>
      <c r="Y1783" s="130"/>
      <c r="Z1783" s="130"/>
      <c r="AA1783" s="130"/>
      <c r="AB1783" s="130"/>
      <c r="AC1783" s="130" t="str">
        <f>IF(基本情報登録!$D$10="","",IF(基本情報登録!$D$10=F1783,1,0))</f>
        <v/>
      </c>
      <c r="AD1783" s="130"/>
    </row>
    <row r="1784" spans="1:30">
      <c r="A1784" s="158"/>
      <c r="B1784" s="158"/>
      <c r="C1784" s="158"/>
      <c r="D1784" s="158"/>
      <c r="E1784" s="158"/>
      <c r="F1784" s="158"/>
      <c r="G1784" s="158"/>
      <c r="H1784" s="161"/>
      <c r="I1784" s="158"/>
      <c r="J1784" s="158"/>
      <c r="K1784" s="158"/>
      <c r="L1784" s="158"/>
      <c r="M1784" s="130"/>
      <c r="N1784" s="130"/>
      <c r="O1784" s="157"/>
      <c r="P1784" s="130"/>
      <c r="Q1784" s="130"/>
      <c r="R1784" s="130"/>
      <c r="S1784" s="130"/>
      <c r="T1784" s="130"/>
      <c r="U1784" s="130"/>
      <c r="V1784" s="130"/>
      <c r="W1784" s="130"/>
      <c r="X1784" s="130"/>
      <c r="Y1784" s="130"/>
      <c r="Z1784" s="130"/>
      <c r="AA1784" s="130"/>
      <c r="AB1784" s="130"/>
      <c r="AC1784" s="130" t="str">
        <f>IF(基本情報登録!$D$10="","",IF(基本情報登録!$D$10=F1784,1,0))</f>
        <v/>
      </c>
      <c r="AD1784" s="130"/>
    </row>
    <row r="1785" spans="1:30">
      <c r="A1785" s="158"/>
      <c r="B1785" s="158"/>
      <c r="C1785" s="158"/>
      <c r="D1785" s="158"/>
      <c r="E1785" s="158"/>
      <c r="F1785" s="158"/>
      <c r="G1785" s="158"/>
      <c r="H1785" s="161"/>
      <c r="I1785" s="158"/>
      <c r="J1785" s="158"/>
      <c r="K1785" s="158"/>
      <c r="L1785" s="158"/>
      <c r="M1785" s="130"/>
      <c r="N1785" s="130"/>
      <c r="O1785" s="157"/>
      <c r="P1785" s="130"/>
      <c r="Q1785" s="130"/>
      <c r="R1785" s="130"/>
      <c r="S1785" s="130"/>
      <c r="T1785" s="130"/>
      <c r="U1785" s="130"/>
      <c r="V1785" s="130"/>
      <c r="W1785" s="130"/>
      <c r="X1785" s="130"/>
      <c r="Y1785" s="130"/>
      <c r="Z1785" s="130"/>
      <c r="AA1785" s="130"/>
      <c r="AB1785" s="130"/>
      <c r="AC1785" s="130" t="str">
        <f>IF(基本情報登録!$D$10="","",IF(基本情報登録!$D$10=F1785,1,0))</f>
        <v/>
      </c>
      <c r="AD1785" s="130"/>
    </row>
    <row r="1786" spans="1:30">
      <c r="A1786" s="158"/>
      <c r="B1786" s="158"/>
      <c r="C1786" s="158"/>
      <c r="D1786" s="158"/>
      <c r="E1786" s="158"/>
      <c r="F1786" s="158"/>
      <c r="G1786" s="158"/>
      <c r="H1786" s="161"/>
      <c r="I1786" s="158"/>
      <c r="J1786" s="158"/>
      <c r="K1786" s="158"/>
      <c r="L1786" s="158"/>
      <c r="M1786" s="130"/>
      <c r="N1786" s="130"/>
      <c r="O1786" s="157"/>
      <c r="P1786" s="130"/>
      <c r="Q1786" s="130"/>
      <c r="R1786" s="130"/>
      <c r="S1786" s="130"/>
      <c r="T1786" s="130"/>
      <c r="U1786" s="130"/>
      <c r="V1786" s="130"/>
      <c r="W1786" s="130"/>
      <c r="X1786" s="130"/>
      <c r="Y1786" s="130"/>
      <c r="Z1786" s="130"/>
      <c r="AA1786" s="130"/>
      <c r="AB1786" s="130"/>
      <c r="AC1786" s="130" t="str">
        <f>IF(基本情報登録!$D$10="","",IF(基本情報登録!$D$10=F1786,1,0))</f>
        <v/>
      </c>
      <c r="AD1786" s="130"/>
    </row>
    <row r="1787" spans="1:30">
      <c r="A1787" s="158"/>
      <c r="B1787" s="158"/>
      <c r="C1787" s="158"/>
      <c r="D1787" s="158"/>
      <c r="E1787" s="158"/>
      <c r="F1787" s="158"/>
      <c r="G1787" s="158"/>
      <c r="H1787" s="161"/>
      <c r="I1787" s="158"/>
      <c r="J1787" s="158"/>
      <c r="K1787" s="158"/>
      <c r="L1787" s="158"/>
      <c r="M1787" s="130"/>
      <c r="N1787" s="130"/>
      <c r="O1787" s="157"/>
      <c r="P1787" s="130"/>
      <c r="Q1787" s="130"/>
      <c r="R1787" s="130"/>
      <c r="S1787" s="130"/>
      <c r="T1787" s="130"/>
      <c r="U1787" s="130"/>
      <c r="V1787" s="130"/>
      <c r="W1787" s="130"/>
      <c r="X1787" s="130"/>
      <c r="Y1787" s="130"/>
      <c r="Z1787" s="130"/>
      <c r="AA1787" s="130"/>
      <c r="AB1787" s="130"/>
      <c r="AC1787" s="130" t="str">
        <f>IF(基本情報登録!$D$10="","",IF(基本情報登録!$D$10=F1787,1,0))</f>
        <v/>
      </c>
      <c r="AD1787" s="130"/>
    </row>
    <row r="1788" spans="1:30">
      <c r="A1788" s="158"/>
      <c r="B1788" s="158"/>
      <c r="C1788" s="158"/>
      <c r="D1788" s="158"/>
      <c r="E1788" s="158"/>
      <c r="F1788" s="158"/>
      <c r="G1788" s="158"/>
      <c r="H1788" s="161"/>
      <c r="I1788" s="158"/>
      <c r="J1788" s="158"/>
      <c r="K1788" s="158"/>
      <c r="L1788" s="158"/>
      <c r="M1788" s="130"/>
      <c r="N1788" s="130"/>
      <c r="O1788" s="157"/>
      <c r="P1788" s="130"/>
      <c r="Q1788" s="130"/>
      <c r="R1788" s="130"/>
      <c r="S1788" s="130"/>
      <c r="T1788" s="130"/>
      <c r="U1788" s="130"/>
      <c r="V1788" s="130"/>
      <c r="W1788" s="130"/>
      <c r="X1788" s="130"/>
      <c r="Y1788" s="130"/>
      <c r="Z1788" s="130"/>
      <c r="AA1788" s="130"/>
      <c r="AB1788" s="130"/>
      <c r="AC1788" s="130" t="str">
        <f>IF(基本情報登録!$D$10="","",IF(基本情報登録!$D$10=F1788,1,0))</f>
        <v/>
      </c>
      <c r="AD1788" s="130"/>
    </row>
    <row r="1789" spans="1:30">
      <c r="A1789" s="158"/>
      <c r="B1789" s="158"/>
      <c r="C1789" s="158"/>
      <c r="D1789" s="158"/>
      <c r="E1789" s="158"/>
      <c r="F1789" s="158"/>
      <c r="G1789" s="158"/>
      <c r="H1789" s="161"/>
      <c r="I1789" s="158"/>
      <c r="J1789" s="158"/>
      <c r="K1789" s="158"/>
      <c r="L1789" s="158"/>
      <c r="M1789" s="130"/>
      <c r="N1789" s="130"/>
      <c r="O1789" s="157"/>
      <c r="P1789" s="130"/>
      <c r="Q1789" s="130"/>
      <c r="R1789" s="130"/>
      <c r="S1789" s="130"/>
      <c r="T1789" s="130"/>
      <c r="U1789" s="130"/>
      <c r="V1789" s="130"/>
      <c r="W1789" s="130"/>
      <c r="X1789" s="130"/>
      <c r="Y1789" s="130"/>
      <c r="Z1789" s="130"/>
      <c r="AA1789" s="130"/>
      <c r="AB1789" s="130"/>
      <c r="AC1789" s="130" t="str">
        <f>IF(基本情報登録!$D$10="","",IF(基本情報登録!$D$10=F1789,1,0))</f>
        <v/>
      </c>
      <c r="AD1789" s="130"/>
    </row>
    <row r="1790" spans="1:30">
      <c r="A1790" s="158"/>
      <c r="B1790" s="158"/>
      <c r="C1790" s="158"/>
      <c r="D1790" s="158"/>
      <c r="E1790" s="158"/>
      <c r="F1790" s="158"/>
      <c r="G1790" s="158"/>
      <c r="H1790" s="161"/>
      <c r="I1790" s="158"/>
      <c r="J1790" s="158"/>
      <c r="K1790" s="158"/>
      <c r="L1790" s="158"/>
      <c r="M1790" s="130"/>
      <c r="N1790" s="130"/>
      <c r="O1790" s="157"/>
      <c r="P1790" s="130"/>
      <c r="Q1790" s="130"/>
      <c r="R1790" s="130"/>
      <c r="S1790" s="130"/>
      <c r="T1790" s="130"/>
      <c r="U1790" s="130"/>
      <c r="V1790" s="130"/>
      <c r="W1790" s="130"/>
      <c r="X1790" s="130"/>
      <c r="Y1790" s="130"/>
      <c r="Z1790" s="130"/>
      <c r="AA1790" s="130"/>
      <c r="AB1790" s="130"/>
      <c r="AC1790" s="130" t="str">
        <f>IF(基本情報登録!$D$10="","",IF(基本情報登録!$D$10=F1790,1,0))</f>
        <v/>
      </c>
      <c r="AD1790" s="130"/>
    </row>
    <row r="1791" spans="1:30">
      <c r="A1791" s="158"/>
      <c r="B1791" s="158"/>
      <c r="C1791" s="158"/>
      <c r="D1791" s="158"/>
      <c r="E1791" s="158"/>
      <c r="F1791" s="158"/>
      <c r="G1791" s="158"/>
      <c r="H1791" s="161"/>
      <c r="I1791" s="158"/>
      <c r="J1791" s="158"/>
      <c r="K1791" s="158"/>
      <c r="L1791" s="158"/>
      <c r="M1791" s="130"/>
      <c r="N1791" s="130"/>
      <c r="O1791" s="157"/>
      <c r="P1791" s="130"/>
      <c r="Q1791" s="130"/>
      <c r="R1791" s="130"/>
      <c r="S1791" s="130"/>
      <c r="T1791" s="130"/>
      <c r="U1791" s="130"/>
      <c r="V1791" s="130"/>
      <c r="W1791" s="130"/>
      <c r="X1791" s="130"/>
      <c r="Y1791" s="130"/>
      <c r="Z1791" s="130"/>
      <c r="AA1791" s="130"/>
      <c r="AB1791" s="130"/>
      <c r="AC1791" s="130" t="str">
        <f>IF(基本情報登録!$D$10="","",IF(基本情報登録!$D$10=F1791,1,0))</f>
        <v/>
      </c>
      <c r="AD1791" s="130"/>
    </row>
    <row r="1792" spans="1:30">
      <c r="A1792" s="158"/>
      <c r="B1792" s="158"/>
      <c r="C1792" s="158"/>
      <c r="D1792" s="158"/>
      <c r="E1792" s="158"/>
      <c r="F1792" s="158"/>
      <c r="G1792" s="158"/>
      <c r="H1792" s="161"/>
      <c r="I1792" s="158"/>
      <c r="J1792" s="158"/>
      <c r="K1792" s="158"/>
      <c r="L1792" s="158"/>
      <c r="M1792" s="130"/>
      <c r="N1792" s="130"/>
      <c r="O1792" s="157"/>
      <c r="P1792" s="130"/>
      <c r="Q1792" s="130"/>
      <c r="R1792" s="130"/>
      <c r="S1792" s="130"/>
      <c r="T1792" s="130"/>
      <c r="U1792" s="130"/>
      <c r="V1792" s="130"/>
      <c r="W1792" s="130"/>
      <c r="X1792" s="130"/>
      <c r="Y1792" s="130"/>
      <c r="Z1792" s="130"/>
      <c r="AA1792" s="130"/>
      <c r="AB1792" s="130"/>
      <c r="AC1792" s="130" t="str">
        <f>IF(基本情報登録!$D$10="","",IF(基本情報登録!$D$10=F1792,1,0))</f>
        <v/>
      </c>
      <c r="AD1792" s="130"/>
    </row>
    <row r="1793" spans="1:30">
      <c r="A1793" s="158"/>
      <c r="B1793" s="158"/>
      <c r="C1793" s="158"/>
      <c r="D1793" s="158"/>
      <c r="E1793" s="158"/>
      <c r="F1793" s="158"/>
      <c r="G1793" s="158"/>
      <c r="H1793" s="161"/>
      <c r="I1793" s="158"/>
      <c r="J1793" s="158"/>
      <c r="K1793" s="158"/>
      <c r="L1793" s="158"/>
      <c r="M1793" s="130"/>
      <c r="N1793" s="130"/>
      <c r="O1793" s="157"/>
      <c r="P1793" s="130"/>
      <c r="Q1793" s="130"/>
      <c r="R1793" s="130"/>
      <c r="S1793" s="130"/>
      <c r="T1793" s="130"/>
      <c r="U1793" s="130"/>
      <c r="V1793" s="130"/>
      <c r="W1793" s="130"/>
      <c r="X1793" s="130"/>
      <c r="Y1793" s="130"/>
      <c r="Z1793" s="130"/>
      <c r="AA1793" s="130"/>
      <c r="AB1793" s="130"/>
      <c r="AC1793" s="130" t="str">
        <f>IF(基本情報登録!$D$10="","",IF(基本情報登録!$D$10=F1793,1,0))</f>
        <v/>
      </c>
      <c r="AD1793" s="130"/>
    </row>
    <row r="1794" spans="1:30">
      <c r="A1794" s="158"/>
      <c r="B1794" s="158"/>
      <c r="C1794" s="158"/>
      <c r="D1794" s="158"/>
      <c r="E1794" s="158"/>
      <c r="F1794" s="158"/>
      <c r="G1794" s="158"/>
      <c r="H1794" s="161"/>
      <c r="I1794" s="158"/>
      <c r="J1794" s="158"/>
      <c r="K1794" s="158"/>
      <c r="L1794" s="158"/>
      <c r="M1794" s="130"/>
      <c r="N1794" s="130"/>
      <c r="O1794" s="157"/>
      <c r="P1794" s="130"/>
      <c r="Q1794" s="130"/>
      <c r="R1794" s="130"/>
      <c r="S1794" s="130"/>
      <c r="T1794" s="130"/>
      <c r="U1794" s="130"/>
      <c r="V1794" s="130"/>
      <c r="W1794" s="130"/>
      <c r="X1794" s="130"/>
      <c r="Y1794" s="130"/>
      <c r="Z1794" s="130"/>
      <c r="AA1794" s="130"/>
      <c r="AB1794" s="130"/>
      <c r="AC1794" s="130" t="str">
        <f>IF(基本情報登録!$D$10="","",IF(基本情報登録!$D$10=F1794,1,0))</f>
        <v/>
      </c>
      <c r="AD1794" s="130"/>
    </row>
    <row r="1795" spans="1:30">
      <c r="A1795" s="158"/>
      <c r="B1795" s="158"/>
      <c r="C1795" s="158"/>
      <c r="D1795" s="158"/>
      <c r="E1795" s="158"/>
      <c r="F1795" s="158"/>
      <c r="G1795" s="158"/>
      <c r="H1795" s="161"/>
      <c r="I1795" s="158"/>
      <c r="J1795" s="158"/>
      <c r="K1795" s="158"/>
      <c r="L1795" s="158"/>
      <c r="M1795" s="130"/>
      <c r="N1795" s="130"/>
      <c r="O1795" s="157"/>
      <c r="P1795" s="130"/>
      <c r="Q1795" s="130"/>
      <c r="R1795" s="130"/>
      <c r="S1795" s="130"/>
      <c r="T1795" s="130"/>
      <c r="U1795" s="130"/>
      <c r="V1795" s="130"/>
      <c r="W1795" s="130"/>
      <c r="X1795" s="130"/>
      <c r="Y1795" s="130"/>
      <c r="Z1795" s="130"/>
      <c r="AA1795" s="130"/>
      <c r="AB1795" s="130"/>
      <c r="AC1795" s="130" t="str">
        <f>IF(基本情報登録!$D$10="","",IF(基本情報登録!$D$10=F1795,1,0))</f>
        <v/>
      </c>
      <c r="AD1795" s="130"/>
    </row>
    <row r="1796" spans="1:30">
      <c r="A1796" s="158"/>
      <c r="B1796" s="158"/>
      <c r="C1796" s="158"/>
      <c r="D1796" s="158"/>
      <c r="E1796" s="158"/>
      <c r="F1796" s="158"/>
      <c r="G1796" s="158"/>
      <c r="H1796" s="161"/>
      <c r="I1796" s="158"/>
      <c r="J1796" s="158"/>
      <c r="K1796" s="158"/>
      <c r="L1796" s="158"/>
      <c r="M1796" s="130"/>
      <c r="N1796" s="130"/>
      <c r="O1796" s="157"/>
      <c r="P1796" s="130"/>
      <c r="Q1796" s="130"/>
      <c r="R1796" s="130"/>
      <c r="S1796" s="130"/>
      <c r="T1796" s="130"/>
      <c r="U1796" s="130"/>
      <c r="V1796" s="130"/>
      <c r="W1796" s="130"/>
      <c r="X1796" s="130"/>
      <c r="Y1796" s="130"/>
      <c r="Z1796" s="130"/>
      <c r="AA1796" s="130"/>
      <c r="AB1796" s="130"/>
      <c r="AC1796" s="130" t="str">
        <f>IF(基本情報登録!$D$10="","",IF(基本情報登録!$D$10=F1796,1,0))</f>
        <v/>
      </c>
      <c r="AD1796" s="130"/>
    </row>
    <row r="1797" spans="1:30">
      <c r="A1797" s="158"/>
      <c r="B1797" s="158"/>
      <c r="C1797" s="158"/>
      <c r="D1797" s="158"/>
      <c r="E1797" s="158"/>
      <c r="F1797" s="158"/>
      <c r="G1797" s="158"/>
      <c r="H1797" s="161"/>
      <c r="I1797" s="158"/>
      <c r="J1797" s="158"/>
      <c r="K1797" s="158"/>
      <c r="L1797" s="158"/>
      <c r="M1797" s="130"/>
      <c r="N1797" s="130"/>
      <c r="O1797" s="157"/>
      <c r="P1797" s="130"/>
      <c r="Q1797" s="130"/>
      <c r="R1797" s="130"/>
      <c r="S1797" s="130"/>
      <c r="T1797" s="130"/>
      <c r="U1797" s="130"/>
      <c r="V1797" s="130"/>
      <c r="W1797" s="130"/>
      <c r="X1797" s="130"/>
      <c r="Y1797" s="130"/>
      <c r="Z1797" s="130"/>
      <c r="AA1797" s="130"/>
      <c r="AB1797" s="130"/>
      <c r="AC1797" s="130" t="str">
        <f>IF(基本情報登録!$D$10="","",IF(基本情報登録!$D$10=F1797,1,0))</f>
        <v/>
      </c>
      <c r="AD1797" s="130"/>
    </row>
    <row r="1798" spans="1:30">
      <c r="A1798" s="158"/>
      <c r="B1798" s="158"/>
      <c r="C1798" s="158"/>
      <c r="D1798" s="158"/>
      <c r="E1798" s="158"/>
      <c r="F1798" s="158"/>
      <c r="G1798" s="158"/>
      <c r="H1798" s="161"/>
      <c r="I1798" s="158"/>
      <c r="J1798" s="158"/>
      <c r="K1798" s="158"/>
      <c r="L1798" s="158"/>
      <c r="M1798" s="130"/>
      <c r="N1798" s="130"/>
      <c r="O1798" s="157"/>
      <c r="P1798" s="130"/>
      <c r="Q1798" s="130"/>
      <c r="R1798" s="130"/>
      <c r="S1798" s="130"/>
      <c r="T1798" s="130"/>
      <c r="U1798" s="130"/>
      <c r="V1798" s="130"/>
      <c r="W1798" s="130"/>
      <c r="X1798" s="130"/>
      <c r="Y1798" s="130"/>
      <c r="Z1798" s="130"/>
      <c r="AA1798" s="130"/>
      <c r="AB1798" s="130"/>
      <c r="AC1798" s="130" t="str">
        <f>IF(基本情報登録!$D$10="","",IF(基本情報登録!$D$10=F1798,1,0))</f>
        <v/>
      </c>
      <c r="AD1798" s="130"/>
    </row>
    <row r="1799" spans="1:30">
      <c r="A1799" s="158"/>
      <c r="B1799" s="158"/>
      <c r="C1799" s="158"/>
      <c r="D1799" s="158"/>
      <c r="E1799" s="158"/>
      <c r="F1799" s="158"/>
      <c r="G1799" s="158"/>
      <c r="H1799" s="161"/>
      <c r="I1799" s="158"/>
      <c r="J1799" s="158"/>
      <c r="K1799" s="158"/>
      <c r="L1799" s="158"/>
      <c r="M1799" s="130"/>
      <c r="N1799" s="130"/>
      <c r="O1799" s="157"/>
      <c r="P1799" s="130"/>
      <c r="Q1799" s="130"/>
      <c r="R1799" s="130"/>
      <c r="S1799" s="130"/>
      <c r="T1799" s="130"/>
      <c r="U1799" s="130"/>
      <c r="V1799" s="130"/>
      <c r="W1799" s="130"/>
      <c r="X1799" s="130"/>
      <c r="Y1799" s="130"/>
      <c r="Z1799" s="130"/>
      <c r="AA1799" s="130"/>
      <c r="AB1799" s="130"/>
      <c r="AC1799" s="130" t="str">
        <f>IF(基本情報登録!$D$10="","",IF(基本情報登録!$D$10=F1799,1,0))</f>
        <v/>
      </c>
      <c r="AD1799" s="130"/>
    </row>
    <row r="1800" spans="1:30">
      <c r="A1800" s="158"/>
      <c r="B1800" s="158"/>
      <c r="C1800" s="158"/>
      <c r="D1800" s="158"/>
      <c r="E1800" s="158"/>
      <c r="F1800" s="158"/>
      <c r="G1800" s="158"/>
      <c r="H1800" s="161"/>
      <c r="I1800" s="158"/>
      <c r="J1800" s="158"/>
      <c r="K1800" s="158"/>
      <c r="L1800" s="158"/>
      <c r="M1800" s="130"/>
      <c r="N1800" s="130"/>
      <c r="O1800" s="157"/>
      <c r="P1800" s="130"/>
      <c r="Q1800" s="130"/>
      <c r="R1800" s="130"/>
      <c r="S1800" s="130"/>
      <c r="T1800" s="130"/>
      <c r="U1800" s="130"/>
      <c r="V1800" s="130"/>
      <c r="W1800" s="130"/>
      <c r="X1800" s="130"/>
      <c r="Y1800" s="130"/>
      <c r="Z1800" s="130"/>
      <c r="AA1800" s="130"/>
      <c r="AB1800" s="130"/>
      <c r="AC1800" s="130" t="str">
        <f>IF(基本情報登録!$D$10="","",IF(基本情報登録!$D$10=F1800,1,0))</f>
        <v/>
      </c>
      <c r="AD1800" s="130"/>
    </row>
    <row r="1801" spans="1:30">
      <c r="A1801" s="158"/>
      <c r="B1801" s="158"/>
      <c r="C1801" s="158"/>
      <c r="D1801" s="158"/>
      <c r="E1801" s="158"/>
      <c r="F1801" s="158"/>
      <c r="G1801" s="158"/>
      <c r="H1801" s="161"/>
      <c r="I1801" s="158"/>
      <c r="J1801" s="158"/>
      <c r="K1801" s="158"/>
      <c r="L1801" s="158"/>
      <c r="M1801" s="130"/>
      <c r="N1801" s="130"/>
      <c r="O1801" s="157"/>
      <c r="P1801" s="130"/>
      <c r="Q1801" s="130"/>
      <c r="R1801" s="130"/>
      <c r="S1801" s="130"/>
      <c r="T1801" s="130"/>
      <c r="U1801" s="130"/>
      <c r="V1801" s="130"/>
      <c r="W1801" s="130"/>
      <c r="X1801" s="130"/>
      <c r="Y1801" s="130"/>
      <c r="Z1801" s="130"/>
      <c r="AA1801" s="130"/>
      <c r="AB1801" s="130"/>
      <c r="AC1801" s="130" t="str">
        <f>IF(基本情報登録!$D$10="","",IF(基本情報登録!$D$10=F1801,1,0))</f>
        <v/>
      </c>
      <c r="AD1801" s="130"/>
    </row>
    <row r="1802" spans="1:30">
      <c r="A1802" s="158"/>
      <c r="B1802" s="158"/>
      <c r="C1802" s="158"/>
      <c r="D1802" s="158"/>
      <c r="E1802" s="158"/>
      <c r="F1802" s="158"/>
      <c r="G1802" s="158"/>
      <c r="H1802" s="161"/>
      <c r="I1802" s="158"/>
      <c r="J1802" s="158"/>
      <c r="K1802" s="158"/>
      <c r="L1802" s="158"/>
      <c r="M1802" s="130"/>
      <c r="N1802" s="130"/>
      <c r="O1802" s="157"/>
      <c r="P1802" s="130"/>
      <c r="Q1802" s="130"/>
      <c r="R1802" s="130"/>
      <c r="S1802" s="130"/>
      <c r="T1802" s="130"/>
      <c r="U1802" s="130"/>
      <c r="V1802" s="130"/>
      <c r="W1802" s="130"/>
      <c r="X1802" s="130"/>
      <c r="Y1802" s="130"/>
      <c r="Z1802" s="130"/>
      <c r="AA1802" s="130"/>
      <c r="AB1802" s="130"/>
      <c r="AC1802" s="130" t="str">
        <f>IF(基本情報登録!$D$10="","",IF(基本情報登録!$D$10=F1802,1,0))</f>
        <v/>
      </c>
      <c r="AD1802" s="130"/>
    </row>
    <row r="1803" spans="1:30">
      <c r="A1803" s="158"/>
      <c r="B1803" s="158"/>
      <c r="C1803" s="158"/>
      <c r="D1803" s="158"/>
      <c r="E1803" s="158"/>
      <c r="F1803" s="158"/>
      <c r="G1803" s="158"/>
      <c r="H1803" s="161"/>
      <c r="I1803" s="158"/>
      <c r="J1803" s="158"/>
      <c r="K1803" s="158"/>
      <c r="L1803" s="158"/>
      <c r="M1803" s="130"/>
      <c r="N1803" s="130"/>
      <c r="O1803" s="157"/>
      <c r="P1803" s="130"/>
      <c r="Q1803" s="130"/>
      <c r="R1803" s="130"/>
      <c r="S1803" s="130"/>
      <c r="T1803" s="130"/>
      <c r="U1803" s="130"/>
      <c r="V1803" s="130"/>
      <c r="W1803" s="130"/>
      <c r="X1803" s="130"/>
      <c r="Y1803" s="130"/>
      <c r="Z1803" s="130"/>
      <c r="AA1803" s="130"/>
      <c r="AB1803" s="130"/>
      <c r="AC1803" s="130" t="str">
        <f>IF(基本情報登録!$D$10="","",IF(基本情報登録!$D$10=F1803,1,0))</f>
        <v/>
      </c>
      <c r="AD1803" s="130"/>
    </row>
    <row r="1804" spans="1:30">
      <c r="A1804" s="158"/>
      <c r="B1804" s="158"/>
      <c r="C1804" s="158"/>
      <c r="D1804" s="158"/>
      <c r="E1804" s="158"/>
      <c r="F1804" s="158"/>
      <c r="G1804" s="158"/>
      <c r="H1804" s="161"/>
      <c r="I1804" s="158"/>
      <c r="J1804" s="158"/>
      <c r="K1804" s="158"/>
      <c r="L1804" s="158"/>
      <c r="M1804" s="130"/>
      <c r="N1804" s="130"/>
      <c r="O1804" s="157"/>
      <c r="P1804" s="130"/>
      <c r="Q1804" s="130"/>
      <c r="R1804" s="130"/>
      <c r="S1804" s="130"/>
      <c r="T1804" s="130"/>
      <c r="U1804" s="130"/>
      <c r="V1804" s="130"/>
      <c r="W1804" s="130"/>
      <c r="X1804" s="130"/>
      <c r="Y1804" s="130"/>
      <c r="Z1804" s="130"/>
      <c r="AA1804" s="130"/>
      <c r="AB1804" s="130"/>
      <c r="AC1804" s="130" t="str">
        <f>IF(基本情報登録!$D$10="","",IF(基本情報登録!$D$10=F1804,1,0))</f>
        <v/>
      </c>
      <c r="AD1804" s="130"/>
    </row>
    <row r="1805" spans="1:30">
      <c r="A1805" s="158"/>
      <c r="B1805" s="158"/>
      <c r="C1805" s="158"/>
      <c r="D1805" s="158"/>
      <c r="E1805" s="158"/>
      <c r="F1805" s="158"/>
      <c r="G1805" s="158"/>
      <c r="H1805" s="161"/>
      <c r="I1805" s="158"/>
      <c r="J1805" s="158"/>
      <c r="K1805" s="158"/>
      <c r="L1805" s="158"/>
      <c r="M1805" s="130"/>
      <c r="N1805" s="130"/>
      <c r="O1805" s="157"/>
      <c r="P1805" s="130"/>
      <c r="Q1805" s="130"/>
      <c r="R1805" s="130"/>
      <c r="S1805" s="130"/>
      <c r="T1805" s="130"/>
      <c r="U1805" s="130"/>
      <c r="V1805" s="130"/>
      <c r="W1805" s="130"/>
      <c r="X1805" s="130"/>
      <c r="Y1805" s="130"/>
      <c r="Z1805" s="130"/>
      <c r="AA1805" s="130"/>
      <c r="AB1805" s="130"/>
      <c r="AC1805" s="130" t="str">
        <f>IF(基本情報登録!$D$10="","",IF(基本情報登録!$D$10=F1805,1,0))</f>
        <v/>
      </c>
      <c r="AD1805" s="130"/>
    </row>
    <row r="1806" spans="1:30">
      <c r="A1806" s="158"/>
      <c r="B1806" s="158"/>
      <c r="C1806" s="158"/>
      <c r="D1806" s="158"/>
      <c r="E1806" s="158"/>
      <c r="F1806" s="158"/>
      <c r="G1806" s="158"/>
      <c r="H1806" s="161"/>
      <c r="I1806" s="158"/>
      <c r="J1806" s="158"/>
      <c r="K1806" s="158"/>
      <c r="L1806" s="158"/>
      <c r="M1806" s="130"/>
      <c r="N1806" s="130"/>
      <c r="O1806" s="157"/>
      <c r="P1806" s="130"/>
      <c r="Q1806" s="130"/>
      <c r="R1806" s="130"/>
      <c r="S1806" s="130"/>
      <c r="T1806" s="130"/>
      <c r="U1806" s="130"/>
      <c r="V1806" s="130"/>
      <c r="W1806" s="130"/>
      <c r="X1806" s="130"/>
      <c r="Y1806" s="130"/>
      <c r="Z1806" s="130"/>
      <c r="AA1806" s="130"/>
      <c r="AB1806" s="130"/>
      <c r="AC1806" s="130" t="str">
        <f>IF(基本情報登録!$D$10="","",IF(基本情報登録!$D$10=F1806,1,0))</f>
        <v/>
      </c>
      <c r="AD1806" s="130"/>
    </row>
    <row r="1807" spans="1:30">
      <c r="A1807" s="158"/>
      <c r="B1807" s="158"/>
      <c r="C1807" s="158"/>
      <c r="D1807" s="158"/>
      <c r="E1807" s="158"/>
      <c r="F1807" s="158"/>
      <c r="G1807" s="158"/>
      <c r="H1807" s="161"/>
      <c r="I1807" s="158"/>
      <c r="J1807" s="158"/>
      <c r="K1807" s="158"/>
      <c r="L1807" s="158"/>
      <c r="M1807" s="130"/>
      <c r="N1807" s="130"/>
      <c r="O1807" s="157"/>
      <c r="P1807" s="130"/>
      <c r="Q1807" s="130"/>
      <c r="R1807" s="130"/>
      <c r="S1807" s="130"/>
      <c r="T1807" s="130"/>
      <c r="U1807" s="130"/>
      <c r="V1807" s="130"/>
      <c r="W1807" s="130"/>
      <c r="X1807" s="130"/>
      <c r="Y1807" s="130"/>
      <c r="Z1807" s="130"/>
      <c r="AA1807" s="130"/>
      <c r="AB1807" s="130"/>
      <c r="AC1807" s="130" t="str">
        <f>IF(基本情報登録!$D$10="","",IF(基本情報登録!$D$10=F1807,1,0))</f>
        <v/>
      </c>
      <c r="AD1807" s="130"/>
    </row>
    <row r="1808" spans="1:30">
      <c r="A1808" s="158"/>
      <c r="B1808" s="158"/>
      <c r="C1808" s="158"/>
      <c r="D1808" s="158"/>
      <c r="E1808" s="158"/>
      <c r="F1808" s="158"/>
      <c r="G1808" s="158"/>
      <c r="H1808" s="161"/>
      <c r="I1808" s="158"/>
      <c r="J1808" s="158"/>
      <c r="K1808" s="158"/>
      <c r="L1808" s="158"/>
      <c r="M1808" s="130"/>
      <c r="N1808" s="130"/>
      <c r="O1808" s="157"/>
      <c r="P1808" s="130"/>
      <c r="Q1808" s="130"/>
      <c r="R1808" s="130"/>
      <c r="S1808" s="130"/>
      <c r="T1808" s="130"/>
      <c r="U1808" s="130"/>
      <c r="V1808" s="130"/>
      <c r="W1808" s="130"/>
      <c r="X1808" s="130"/>
      <c r="Y1808" s="130"/>
      <c r="Z1808" s="130"/>
      <c r="AA1808" s="130"/>
      <c r="AB1808" s="130"/>
      <c r="AC1808" s="130" t="str">
        <f>IF(基本情報登録!$D$10="","",IF(基本情報登録!$D$10=F1808,1,0))</f>
        <v/>
      </c>
      <c r="AD1808" s="130"/>
    </row>
    <row r="1809" spans="1:30">
      <c r="A1809" s="158"/>
      <c r="B1809" s="158"/>
      <c r="C1809" s="158"/>
      <c r="D1809" s="158"/>
      <c r="E1809" s="158"/>
      <c r="F1809" s="158"/>
      <c r="G1809" s="158"/>
      <c r="H1809" s="161"/>
      <c r="I1809" s="158"/>
      <c r="J1809" s="158"/>
      <c r="K1809" s="158"/>
      <c r="L1809" s="158"/>
      <c r="M1809" s="130"/>
      <c r="N1809" s="130"/>
      <c r="O1809" s="157"/>
      <c r="P1809" s="130"/>
      <c r="Q1809" s="130"/>
      <c r="R1809" s="130"/>
      <c r="S1809" s="130"/>
      <c r="T1809" s="130"/>
      <c r="U1809" s="130"/>
      <c r="V1809" s="130"/>
      <c r="W1809" s="130"/>
      <c r="X1809" s="130"/>
      <c r="Y1809" s="130"/>
      <c r="Z1809" s="130"/>
      <c r="AA1809" s="130"/>
      <c r="AB1809" s="130"/>
      <c r="AC1809" s="130" t="str">
        <f>IF(基本情報登録!$D$10="","",IF(基本情報登録!$D$10=F1809,1,0))</f>
        <v/>
      </c>
      <c r="AD1809" s="130"/>
    </row>
    <row r="1810" spans="1:30">
      <c r="A1810" s="158"/>
      <c r="B1810" s="158"/>
      <c r="C1810" s="158"/>
      <c r="D1810" s="158"/>
      <c r="E1810" s="158"/>
      <c r="F1810" s="158"/>
      <c r="G1810" s="158"/>
      <c r="H1810" s="161"/>
      <c r="I1810" s="158"/>
      <c r="J1810" s="158"/>
      <c r="K1810" s="158"/>
      <c r="L1810" s="158"/>
      <c r="M1810" s="130"/>
      <c r="N1810" s="130"/>
      <c r="O1810" s="157"/>
      <c r="P1810" s="130"/>
      <c r="Q1810" s="130"/>
      <c r="R1810" s="130"/>
      <c r="S1810" s="130"/>
      <c r="T1810" s="130"/>
      <c r="U1810" s="130"/>
      <c r="V1810" s="130"/>
      <c r="W1810" s="130"/>
      <c r="X1810" s="130"/>
      <c r="Y1810" s="130"/>
      <c r="Z1810" s="130"/>
      <c r="AA1810" s="130"/>
      <c r="AB1810" s="130"/>
      <c r="AC1810" s="130" t="str">
        <f>IF(基本情報登録!$D$10="","",IF(基本情報登録!$D$10=F1810,1,0))</f>
        <v/>
      </c>
      <c r="AD1810" s="130"/>
    </row>
    <row r="1811" spans="1:30">
      <c r="A1811" s="158"/>
      <c r="B1811" s="158"/>
      <c r="C1811" s="158"/>
      <c r="D1811" s="158"/>
      <c r="E1811" s="158"/>
      <c r="F1811" s="158"/>
      <c r="G1811" s="158"/>
      <c r="H1811" s="161"/>
      <c r="I1811" s="158"/>
      <c r="J1811" s="158"/>
      <c r="K1811" s="158"/>
      <c r="L1811" s="158"/>
      <c r="M1811" s="130"/>
      <c r="N1811" s="130"/>
      <c r="O1811" s="157"/>
      <c r="P1811" s="130"/>
      <c r="Q1811" s="130"/>
      <c r="R1811" s="130"/>
      <c r="S1811" s="130"/>
      <c r="T1811" s="130"/>
      <c r="U1811" s="130"/>
      <c r="V1811" s="130"/>
      <c r="W1811" s="130"/>
      <c r="X1811" s="130"/>
      <c r="Y1811" s="130"/>
      <c r="Z1811" s="130"/>
      <c r="AA1811" s="130"/>
      <c r="AB1811" s="130"/>
      <c r="AC1811" s="130" t="str">
        <f>IF(基本情報登録!$D$10="","",IF(基本情報登録!$D$10=F1811,1,0))</f>
        <v/>
      </c>
      <c r="AD1811" s="130"/>
    </row>
    <row r="1812" spans="1:30">
      <c r="A1812" s="158"/>
      <c r="B1812" s="158"/>
      <c r="C1812" s="158"/>
      <c r="D1812" s="158"/>
      <c r="E1812" s="158"/>
      <c r="F1812" s="158"/>
      <c r="G1812" s="158"/>
      <c r="H1812" s="161"/>
      <c r="I1812" s="158"/>
      <c r="J1812" s="158"/>
      <c r="K1812" s="158"/>
      <c r="L1812" s="158"/>
      <c r="M1812" s="130"/>
      <c r="N1812" s="130"/>
      <c r="O1812" s="157"/>
      <c r="P1812" s="130"/>
      <c r="Q1812" s="130"/>
      <c r="R1812" s="130"/>
      <c r="S1812" s="130"/>
      <c r="T1812" s="130"/>
      <c r="U1812" s="130"/>
      <c r="V1812" s="130"/>
      <c r="W1812" s="130"/>
      <c r="X1812" s="130"/>
      <c r="Y1812" s="130"/>
      <c r="Z1812" s="130"/>
      <c r="AA1812" s="130"/>
      <c r="AB1812" s="130"/>
      <c r="AC1812" s="130" t="str">
        <f>IF(基本情報登録!$D$10="","",IF(基本情報登録!$D$10=F1812,1,0))</f>
        <v/>
      </c>
      <c r="AD1812" s="130"/>
    </row>
    <row r="1813" spans="1:30">
      <c r="A1813" s="158"/>
      <c r="B1813" s="158"/>
      <c r="C1813" s="158"/>
      <c r="D1813" s="158"/>
      <c r="E1813" s="158"/>
      <c r="F1813" s="158"/>
      <c r="G1813" s="158"/>
      <c r="H1813" s="161"/>
      <c r="I1813" s="158"/>
      <c r="J1813" s="158"/>
      <c r="K1813" s="158"/>
      <c r="L1813" s="158"/>
      <c r="M1813" s="130"/>
      <c r="N1813" s="130"/>
      <c r="O1813" s="157"/>
      <c r="P1813" s="130"/>
      <c r="Q1813" s="130"/>
      <c r="R1813" s="130"/>
      <c r="S1813" s="130"/>
      <c r="T1813" s="130"/>
      <c r="U1813" s="130"/>
      <c r="V1813" s="130"/>
      <c r="W1813" s="130"/>
      <c r="X1813" s="130"/>
      <c r="Y1813" s="130"/>
      <c r="Z1813" s="130"/>
      <c r="AA1813" s="130"/>
      <c r="AB1813" s="130"/>
      <c r="AC1813" s="130" t="str">
        <f>IF(基本情報登録!$D$10="","",IF(基本情報登録!$D$10=F1813,1,0))</f>
        <v/>
      </c>
      <c r="AD1813" s="130"/>
    </row>
    <row r="1814" spans="1:30">
      <c r="A1814" s="158"/>
      <c r="B1814" s="158"/>
      <c r="C1814" s="158"/>
      <c r="D1814" s="158"/>
      <c r="E1814" s="158"/>
      <c r="F1814" s="158"/>
      <c r="G1814" s="158"/>
      <c r="H1814" s="161"/>
      <c r="I1814" s="158"/>
      <c r="J1814" s="158"/>
      <c r="K1814" s="158"/>
      <c r="L1814" s="158"/>
      <c r="M1814" s="130"/>
      <c r="N1814" s="130"/>
      <c r="O1814" s="157"/>
      <c r="P1814" s="130"/>
      <c r="Q1814" s="130"/>
      <c r="R1814" s="130"/>
      <c r="S1814" s="130"/>
      <c r="T1814" s="130"/>
      <c r="U1814" s="130"/>
      <c r="V1814" s="130"/>
      <c r="W1814" s="130"/>
      <c r="X1814" s="130"/>
      <c r="Y1814" s="130"/>
      <c r="Z1814" s="130"/>
      <c r="AA1814" s="130"/>
      <c r="AB1814" s="130"/>
      <c r="AC1814" s="130" t="str">
        <f>IF(基本情報登録!$D$10="","",IF(基本情報登録!$D$10=F1814,1,0))</f>
        <v/>
      </c>
      <c r="AD1814" s="130"/>
    </row>
    <row r="1815" spans="1:30">
      <c r="A1815" s="158"/>
      <c r="B1815" s="158"/>
      <c r="C1815" s="158"/>
      <c r="D1815" s="158"/>
      <c r="E1815" s="158"/>
      <c r="F1815" s="158"/>
      <c r="G1815" s="158"/>
      <c r="H1815" s="161"/>
      <c r="I1815" s="158"/>
      <c r="J1815" s="158"/>
      <c r="K1815" s="158"/>
      <c r="L1815" s="158"/>
      <c r="M1815" s="130"/>
      <c r="N1815" s="130"/>
      <c r="O1815" s="157"/>
      <c r="P1815" s="130"/>
      <c r="Q1815" s="130"/>
      <c r="R1815" s="130"/>
      <c r="S1815" s="130"/>
      <c r="T1815" s="130"/>
      <c r="U1815" s="130"/>
      <c r="V1815" s="130"/>
      <c r="W1815" s="130"/>
      <c r="X1815" s="130"/>
      <c r="Y1815" s="130"/>
      <c r="Z1815" s="130"/>
      <c r="AA1815" s="130"/>
      <c r="AB1815" s="130"/>
      <c r="AC1815" s="130" t="str">
        <f>IF(基本情報登録!$D$10="","",IF(基本情報登録!$D$10=F1815,1,0))</f>
        <v/>
      </c>
      <c r="AD1815" s="130"/>
    </row>
    <row r="1816" spans="1:30">
      <c r="A1816" s="158"/>
      <c r="B1816" s="158"/>
      <c r="C1816" s="158"/>
      <c r="D1816" s="158"/>
      <c r="E1816" s="158"/>
      <c r="F1816" s="158"/>
      <c r="G1816" s="158"/>
      <c r="H1816" s="161"/>
      <c r="I1816" s="158"/>
      <c r="J1816" s="158"/>
      <c r="K1816" s="158"/>
      <c r="L1816" s="158"/>
      <c r="M1816" s="130"/>
      <c r="N1816" s="130"/>
      <c r="O1816" s="157"/>
      <c r="P1816" s="130"/>
      <c r="Q1816" s="130"/>
      <c r="R1816" s="130"/>
      <c r="S1816" s="130"/>
      <c r="T1816" s="130"/>
      <c r="U1816" s="130"/>
      <c r="V1816" s="130"/>
      <c r="W1816" s="130"/>
      <c r="X1816" s="130"/>
      <c r="Y1816" s="130"/>
      <c r="Z1816" s="130"/>
      <c r="AA1816" s="130"/>
      <c r="AB1816" s="130"/>
      <c r="AC1816" s="130" t="str">
        <f>IF(基本情報登録!$D$10="","",IF(基本情報登録!$D$10=F1816,1,0))</f>
        <v/>
      </c>
      <c r="AD1816" s="130"/>
    </row>
    <row r="1817" spans="1:30">
      <c r="A1817" s="158"/>
      <c r="B1817" s="158"/>
      <c r="C1817" s="158"/>
      <c r="D1817" s="158"/>
      <c r="E1817" s="158"/>
      <c r="F1817" s="158"/>
      <c r="G1817" s="158"/>
      <c r="H1817" s="161"/>
      <c r="I1817" s="158"/>
      <c r="J1817" s="158"/>
      <c r="K1817" s="158"/>
      <c r="L1817" s="158"/>
      <c r="M1817" s="130"/>
      <c r="N1817" s="130"/>
      <c r="O1817" s="157"/>
      <c r="P1817" s="130"/>
      <c r="Q1817" s="130"/>
      <c r="R1817" s="130"/>
      <c r="S1817" s="130"/>
      <c r="T1817" s="130"/>
      <c r="U1817" s="130"/>
      <c r="V1817" s="130"/>
      <c r="W1817" s="130"/>
      <c r="X1817" s="130"/>
      <c r="Y1817" s="130"/>
      <c r="Z1817" s="130"/>
      <c r="AA1817" s="130"/>
      <c r="AB1817" s="130"/>
      <c r="AC1817" s="130" t="str">
        <f>IF(基本情報登録!$D$10="","",IF(基本情報登録!$D$10=F1817,1,0))</f>
        <v/>
      </c>
      <c r="AD1817" s="130"/>
    </row>
    <row r="1818" spans="1:30">
      <c r="A1818" s="158"/>
      <c r="B1818" s="158"/>
      <c r="C1818" s="158"/>
      <c r="D1818" s="158"/>
      <c r="E1818" s="158"/>
      <c r="F1818" s="158"/>
      <c r="G1818" s="158"/>
      <c r="H1818" s="161"/>
      <c r="I1818" s="158"/>
      <c r="J1818" s="158"/>
      <c r="K1818" s="158"/>
      <c r="L1818" s="158"/>
      <c r="M1818" s="130"/>
      <c r="N1818" s="130"/>
      <c r="O1818" s="157"/>
      <c r="P1818" s="130"/>
      <c r="Q1818" s="130"/>
      <c r="R1818" s="130"/>
      <c r="S1818" s="130"/>
      <c r="T1818" s="130"/>
      <c r="U1818" s="130"/>
      <c r="V1818" s="130"/>
      <c r="W1818" s="130"/>
      <c r="X1818" s="130"/>
      <c r="Y1818" s="130"/>
      <c r="Z1818" s="130"/>
      <c r="AA1818" s="130"/>
      <c r="AB1818" s="130"/>
      <c r="AC1818" s="130" t="str">
        <f>IF(基本情報登録!$D$10="","",IF(基本情報登録!$D$10=F1818,1,0))</f>
        <v/>
      </c>
      <c r="AD1818" s="130"/>
    </row>
    <row r="1819" spans="1:30">
      <c r="A1819" s="158"/>
      <c r="B1819" s="158"/>
      <c r="C1819" s="158"/>
      <c r="D1819" s="158"/>
      <c r="E1819" s="158"/>
      <c r="F1819" s="158"/>
      <c r="G1819" s="158"/>
      <c r="H1819" s="161"/>
      <c r="I1819" s="158"/>
      <c r="J1819" s="158"/>
      <c r="K1819" s="158"/>
      <c r="L1819" s="158"/>
      <c r="M1819" s="130"/>
      <c r="N1819" s="130"/>
      <c r="O1819" s="157"/>
      <c r="P1819" s="130"/>
      <c r="Q1819" s="130"/>
      <c r="R1819" s="130"/>
      <c r="S1819" s="130"/>
      <c r="T1819" s="130"/>
      <c r="U1819" s="130"/>
      <c r="V1819" s="130"/>
      <c r="W1819" s="130"/>
      <c r="X1819" s="130"/>
      <c r="Y1819" s="130"/>
      <c r="Z1819" s="130"/>
      <c r="AA1819" s="130"/>
      <c r="AB1819" s="130"/>
      <c r="AC1819" s="130" t="str">
        <f>IF(基本情報登録!$D$10="","",IF(基本情報登録!$D$10=F1819,1,0))</f>
        <v/>
      </c>
      <c r="AD1819" s="130"/>
    </row>
    <row r="1820" spans="1:30">
      <c r="A1820" s="158"/>
      <c r="B1820" s="158"/>
      <c r="C1820" s="158"/>
      <c r="D1820" s="158"/>
      <c r="E1820" s="158"/>
      <c r="F1820" s="158"/>
      <c r="G1820" s="158"/>
      <c r="H1820" s="161"/>
      <c r="I1820" s="158"/>
      <c r="J1820" s="158"/>
      <c r="K1820" s="158"/>
      <c r="L1820" s="158"/>
      <c r="M1820" s="130"/>
      <c r="N1820" s="130"/>
      <c r="O1820" s="157"/>
      <c r="P1820" s="130"/>
      <c r="Q1820" s="130"/>
      <c r="R1820" s="130"/>
      <c r="S1820" s="130"/>
      <c r="T1820" s="130"/>
      <c r="U1820" s="130"/>
      <c r="V1820" s="130"/>
      <c r="W1820" s="130"/>
      <c r="X1820" s="130"/>
      <c r="Y1820" s="130"/>
      <c r="Z1820" s="130"/>
      <c r="AA1820" s="130"/>
      <c r="AB1820" s="130"/>
      <c r="AC1820" s="130" t="str">
        <f>IF(基本情報登録!$D$10="","",IF(基本情報登録!$D$10=F1820,1,0))</f>
        <v/>
      </c>
      <c r="AD1820" s="130"/>
    </row>
    <row r="1821" spans="1:30">
      <c r="A1821" s="158"/>
      <c r="B1821" s="158"/>
      <c r="C1821" s="158"/>
      <c r="D1821" s="158"/>
      <c r="E1821" s="158"/>
      <c r="F1821" s="158"/>
      <c r="G1821" s="158"/>
      <c r="H1821" s="161"/>
      <c r="I1821" s="158"/>
      <c r="J1821" s="158"/>
      <c r="K1821" s="158"/>
      <c r="L1821" s="158"/>
      <c r="M1821" s="130"/>
      <c r="N1821" s="130"/>
      <c r="O1821" s="157"/>
      <c r="P1821" s="130"/>
      <c r="Q1821" s="130"/>
      <c r="R1821" s="130"/>
      <c r="S1821" s="130"/>
      <c r="T1821" s="130"/>
      <c r="U1821" s="130"/>
      <c r="V1821" s="130"/>
      <c r="W1821" s="130"/>
      <c r="X1821" s="130"/>
      <c r="Y1821" s="130"/>
      <c r="Z1821" s="130"/>
      <c r="AA1821" s="130"/>
      <c r="AB1821" s="130"/>
      <c r="AC1821" s="130" t="str">
        <f>IF(基本情報登録!$D$10="","",IF(基本情報登録!$D$10=F1821,1,0))</f>
        <v/>
      </c>
      <c r="AD1821" s="130"/>
    </row>
    <row r="1822" spans="1:30">
      <c r="A1822" s="158"/>
      <c r="B1822" s="158"/>
      <c r="C1822" s="158"/>
      <c r="D1822" s="158"/>
      <c r="E1822" s="158"/>
      <c r="F1822" s="158"/>
      <c r="G1822" s="158"/>
      <c r="H1822" s="161"/>
      <c r="I1822" s="158"/>
      <c r="J1822" s="158"/>
      <c r="K1822" s="158"/>
      <c r="L1822" s="158"/>
      <c r="M1822" s="130"/>
      <c r="N1822" s="130"/>
      <c r="O1822" s="157"/>
      <c r="P1822" s="130"/>
      <c r="Q1822" s="130"/>
      <c r="R1822" s="130"/>
      <c r="S1822" s="130"/>
      <c r="T1822" s="130"/>
      <c r="U1822" s="130"/>
      <c r="V1822" s="130"/>
      <c r="W1822" s="130"/>
      <c r="X1822" s="130"/>
      <c r="Y1822" s="130"/>
      <c r="Z1822" s="130"/>
      <c r="AA1822" s="130"/>
      <c r="AB1822" s="130"/>
      <c r="AC1822" s="130" t="str">
        <f>IF(基本情報登録!$D$10="","",IF(基本情報登録!$D$10=F1822,1,0))</f>
        <v/>
      </c>
      <c r="AD1822" s="130"/>
    </row>
    <row r="1823" spans="1:30">
      <c r="A1823" s="158"/>
      <c r="B1823" s="158"/>
      <c r="C1823" s="158"/>
      <c r="D1823" s="158"/>
      <c r="E1823" s="158"/>
      <c r="F1823" s="158"/>
      <c r="G1823" s="158"/>
      <c r="H1823" s="161"/>
      <c r="I1823" s="158"/>
      <c r="J1823" s="158"/>
      <c r="K1823" s="158"/>
      <c r="L1823" s="158"/>
      <c r="M1823" s="130"/>
      <c r="N1823" s="130"/>
      <c r="O1823" s="157"/>
      <c r="P1823" s="130"/>
      <c r="Q1823" s="130"/>
      <c r="R1823" s="130"/>
      <c r="S1823" s="130"/>
      <c r="T1823" s="130"/>
      <c r="U1823" s="130"/>
      <c r="V1823" s="130"/>
      <c r="W1823" s="130"/>
      <c r="X1823" s="130"/>
      <c r="Y1823" s="130"/>
      <c r="Z1823" s="130"/>
      <c r="AA1823" s="130"/>
      <c r="AB1823" s="130"/>
      <c r="AC1823" s="130" t="str">
        <f>IF(基本情報登録!$D$10="","",IF(基本情報登録!$D$10=F1823,1,0))</f>
        <v/>
      </c>
      <c r="AD1823" s="130"/>
    </row>
    <row r="1824" spans="1:30">
      <c r="A1824" s="158"/>
      <c r="B1824" s="158"/>
      <c r="C1824" s="158"/>
      <c r="D1824" s="158"/>
      <c r="E1824" s="158"/>
      <c r="F1824" s="158"/>
      <c r="G1824" s="158"/>
      <c r="H1824" s="161"/>
      <c r="I1824" s="158"/>
      <c r="J1824" s="158"/>
      <c r="K1824" s="158"/>
      <c r="L1824" s="158"/>
      <c r="M1824" s="130"/>
      <c r="N1824" s="130"/>
      <c r="O1824" s="157"/>
      <c r="P1824" s="130"/>
      <c r="Q1824" s="130"/>
      <c r="R1824" s="130"/>
      <c r="S1824" s="130"/>
      <c r="T1824" s="130"/>
      <c r="U1824" s="130"/>
      <c r="V1824" s="130"/>
      <c r="W1824" s="130"/>
      <c r="X1824" s="130"/>
      <c r="Y1824" s="130"/>
      <c r="Z1824" s="130"/>
      <c r="AA1824" s="130"/>
      <c r="AB1824" s="130"/>
      <c r="AC1824" s="130" t="str">
        <f>IF(基本情報登録!$D$10="","",IF(基本情報登録!$D$10=F1824,1,0))</f>
        <v/>
      </c>
      <c r="AD1824" s="130"/>
    </row>
    <row r="1825" spans="1:30">
      <c r="A1825" s="158"/>
      <c r="B1825" s="158"/>
      <c r="C1825" s="158"/>
      <c r="D1825" s="158"/>
      <c r="E1825" s="158"/>
      <c r="F1825" s="158"/>
      <c r="G1825" s="158"/>
      <c r="H1825" s="161"/>
      <c r="I1825" s="158"/>
      <c r="J1825" s="158"/>
      <c r="K1825" s="158"/>
      <c r="L1825" s="158"/>
      <c r="M1825" s="130"/>
      <c r="N1825" s="130"/>
      <c r="O1825" s="157"/>
      <c r="P1825" s="130"/>
      <c r="Q1825" s="130"/>
      <c r="R1825" s="130"/>
      <c r="S1825" s="130"/>
      <c r="T1825" s="130"/>
      <c r="U1825" s="130"/>
      <c r="V1825" s="130"/>
      <c r="W1825" s="130"/>
      <c r="X1825" s="130"/>
      <c r="Y1825" s="130"/>
      <c r="Z1825" s="130"/>
      <c r="AA1825" s="130"/>
      <c r="AB1825" s="130"/>
      <c r="AC1825" s="130" t="str">
        <f>IF(基本情報登録!$D$10="","",IF(基本情報登録!$D$10=F1825,1,0))</f>
        <v/>
      </c>
      <c r="AD1825" s="130"/>
    </row>
    <row r="1826" spans="1:30">
      <c r="A1826" s="158"/>
      <c r="B1826" s="158"/>
      <c r="C1826" s="158"/>
      <c r="D1826" s="158"/>
      <c r="E1826" s="158"/>
      <c r="F1826" s="158"/>
      <c r="G1826" s="158"/>
      <c r="H1826" s="161"/>
      <c r="I1826" s="158"/>
      <c r="J1826" s="158"/>
      <c r="K1826" s="158"/>
      <c r="L1826" s="158"/>
      <c r="M1826" s="130"/>
      <c r="N1826" s="130"/>
      <c r="O1826" s="157"/>
      <c r="P1826" s="130"/>
      <c r="Q1826" s="130"/>
      <c r="R1826" s="130"/>
      <c r="S1826" s="130"/>
      <c r="T1826" s="130"/>
      <c r="U1826" s="130"/>
      <c r="V1826" s="130"/>
      <c r="W1826" s="130"/>
      <c r="X1826" s="130"/>
      <c r="Y1826" s="130"/>
      <c r="Z1826" s="130"/>
      <c r="AA1826" s="130"/>
      <c r="AB1826" s="130"/>
      <c r="AC1826" s="130" t="str">
        <f>IF(基本情報登録!$D$10="","",IF(基本情報登録!$D$10=F1826,1,0))</f>
        <v/>
      </c>
      <c r="AD1826" s="130"/>
    </row>
    <row r="1827" spans="1:30">
      <c r="A1827" s="158"/>
      <c r="B1827" s="158"/>
      <c r="C1827" s="158"/>
      <c r="D1827" s="158"/>
      <c r="E1827" s="158"/>
      <c r="F1827" s="158"/>
      <c r="G1827" s="158"/>
      <c r="H1827" s="161"/>
      <c r="I1827" s="158"/>
      <c r="J1827" s="158"/>
      <c r="K1827" s="158"/>
      <c r="L1827" s="158"/>
      <c r="M1827" s="130"/>
      <c r="N1827" s="130"/>
      <c r="O1827" s="157"/>
      <c r="P1827" s="130"/>
      <c r="Q1827" s="130"/>
      <c r="R1827" s="130"/>
      <c r="S1827" s="130"/>
      <c r="T1827" s="130"/>
      <c r="U1827" s="130"/>
      <c r="V1827" s="130"/>
      <c r="W1827" s="130"/>
      <c r="X1827" s="130"/>
      <c r="Y1827" s="130"/>
      <c r="Z1827" s="130"/>
      <c r="AA1827" s="130"/>
      <c r="AB1827" s="130"/>
      <c r="AC1827" s="130" t="str">
        <f>IF(基本情報登録!$D$10="","",IF(基本情報登録!$D$10=F1827,1,0))</f>
        <v/>
      </c>
      <c r="AD1827" s="130"/>
    </row>
    <row r="1828" spans="1:30">
      <c r="A1828" s="158"/>
      <c r="B1828" s="158"/>
      <c r="C1828" s="158"/>
      <c r="D1828" s="158"/>
      <c r="E1828" s="158"/>
      <c r="F1828" s="158"/>
      <c r="G1828" s="158"/>
      <c r="H1828" s="161"/>
      <c r="I1828" s="158"/>
      <c r="J1828" s="158"/>
      <c r="K1828" s="158"/>
      <c r="L1828" s="158"/>
      <c r="M1828" s="130"/>
      <c r="N1828" s="130"/>
      <c r="O1828" s="157"/>
      <c r="P1828" s="130"/>
      <c r="Q1828" s="130"/>
      <c r="R1828" s="130"/>
      <c r="S1828" s="130"/>
      <c r="T1828" s="130"/>
      <c r="U1828" s="130"/>
      <c r="V1828" s="130"/>
      <c r="W1828" s="130"/>
      <c r="X1828" s="130"/>
      <c r="Y1828" s="130"/>
      <c r="Z1828" s="130"/>
      <c r="AA1828" s="130"/>
      <c r="AB1828" s="130"/>
      <c r="AC1828" s="130" t="str">
        <f>IF(基本情報登録!$D$10="","",IF(基本情報登録!$D$10=F1828,1,0))</f>
        <v/>
      </c>
      <c r="AD1828" s="130"/>
    </row>
    <row r="1829" spans="1:30">
      <c r="A1829" s="158"/>
      <c r="B1829" s="158"/>
      <c r="C1829" s="158"/>
      <c r="D1829" s="158"/>
      <c r="E1829" s="158"/>
      <c r="F1829" s="158"/>
      <c r="G1829" s="158"/>
      <c r="H1829" s="161"/>
      <c r="I1829" s="158"/>
      <c r="J1829" s="158"/>
      <c r="K1829" s="158"/>
      <c r="L1829" s="158"/>
      <c r="M1829" s="130"/>
      <c r="N1829" s="130"/>
      <c r="O1829" s="157"/>
      <c r="P1829" s="130"/>
      <c r="Q1829" s="130"/>
      <c r="R1829" s="130"/>
      <c r="S1829" s="130"/>
      <c r="T1829" s="130"/>
      <c r="U1829" s="130"/>
      <c r="V1829" s="130"/>
      <c r="W1829" s="130"/>
      <c r="X1829" s="130"/>
      <c r="Y1829" s="130"/>
      <c r="Z1829" s="130"/>
      <c r="AA1829" s="130"/>
      <c r="AB1829" s="130"/>
      <c r="AC1829" s="130" t="str">
        <f>IF(基本情報登録!$D$10="","",IF(基本情報登録!$D$10=F1829,1,0))</f>
        <v/>
      </c>
      <c r="AD1829" s="130"/>
    </row>
    <row r="1830" spans="1:30">
      <c r="A1830" s="158"/>
      <c r="B1830" s="158"/>
      <c r="C1830" s="158"/>
      <c r="D1830" s="158"/>
      <c r="E1830" s="158"/>
      <c r="F1830" s="158"/>
      <c r="G1830" s="158"/>
      <c r="H1830" s="161"/>
      <c r="I1830" s="158"/>
      <c r="J1830" s="158"/>
      <c r="K1830" s="158"/>
      <c r="L1830" s="158"/>
      <c r="M1830" s="130"/>
      <c r="N1830" s="130"/>
      <c r="O1830" s="157"/>
      <c r="P1830" s="130"/>
      <c r="Q1830" s="130"/>
      <c r="R1830" s="130"/>
      <c r="S1830" s="130"/>
      <c r="T1830" s="130"/>
      <c r="U1830" s="130"/>
      <c r="V1830" s="130"/>
      <c r="W1830" s="130"/>
      <c r="X1830" s="130"/>
      <c r="Y1830" s="130"/>
      <c r="Z1830" s="130"/>
      <c r="AA1830" s="130"/>
      <c r="AB1830" s="130"/>
      <c r="AC1830" s="130" t="str">
        <f>IF(基本情報登録!$D$10="","",IF(基本情報登録!$D$10=F1830,1,0))</f>
        <v/>
      </c>
      <c r="AD1830" s="130"/>
    </row>
    <row r="1831" spans="1:30">
      <c r="A1831" s="158"/>
      <c r="B1831" s="158"/>
      <c r="C1831" s="158"/>
      <c r="D1831" s="158"/>
      <c r="E1831" s="158"/>
      <c r="F1831" s="158"/>
      <c r="G1831" s="158"/>
      <c r="H1831" s="161"/>
      <c r="I1831" s="158"/>
      <c r="J1831" s="158"/>
      <c r="K1831" s="158"/>
      <c r="L1831" s="158"/>
      <c r="M1831" s="130"/>
      <c r="N1831" s="130"/>
      <c r="O1831" s="157"/>
      <c r="P1831" s="130"/>
      <c r="Q1831" s="130"/>
      <c r="R1831" s="130"/>
      <c r="S1831" s="130"/>
      <c r="T1831" s="130"/>
      <c r="U1831" s="130"/>
      <c r="V1831" s="130"/>
      <c r="W1831" s="130"/>
      <c r="X1831" s="130"/>
      <c r="Y1831" s="130"/>
      <c r="Z1831" s="130"/>
      <c r="AA1831" s="130"/>
      <c r="AB1831" s="130"/>
      <c r="AC1831" s="130" t="str">
        <f>IF(基本情報登録!$D$10="","",IF(基本情報登録!$D$10=F1831,1,0))</f>
        <v/>
      </c>
      <c r="AD1831" s="130"/>
    </row>
    <row r="1832" spans="1:30">
      <c r="A1832" s="158"/>
      <c r="B1832" s="158"/>
      <c r="C1832" s="158"/>
      <c r="D1832" s="158"/>
      <c r="E1832" s="158"/>
      <c r="F1832" s="158"/>
      <c r="G1832" s="158"/>
      <c r="H1832" s="161"/>
      <c r="I1832" s="158"/>
      <c r="J1832" s="158"/>
      <c r="K1832" s="158"/>
      <c r="L1832" s="158"/>
      <c r="M1832" s="130"/>
      <c r="N1832" s="130"/>
      <c r="O1832" s="157"/>
      <c r="P1832" s="130"/>
      <c r="Q1832" s="130"/>
      <c r="R1832" s="130"/>
      <c r="S1832" s="130"/>
      <c r="T1832" s="130"/>
      <c r="U1832" s="130"/>
      <c r="V1832" s="130"/>
      <c r="W1832" s="130"/>
      <c r="X1832" s="130"/>
      <c r="Y1832" s="130"/>
      <c r="Z1832" s="130"/>
      <c r="AA1832" s="130"/>
      <c r="AB1832" s="130"/>
      <c r="AC1832" s="130" t="str">
        <f>IF(基本情報登録!$D$10="","",IF(基本情報登録!$D$10=F1832,1,0))</f>
        <v/>
      </c>
      <c r="AD1832" s="130"/>
    </row>
    <row r="1833" spans="1:30">
      <c r="A1833" s="158"/>
      <c r="B1833" s="158"/>
      <c r="C1833" s="158"/>
      <c r="D1833" s="158"/>
      <c r="E1833" s="158"/>
      <c r="F1833" s="158"/>
      <c r="G1833" s="158"/>
      <c r="H1833" s="161"/>
      <c r="I1833" s="158"/>
      <c r="J1833" s="158"/>
      <c r="K1833" s="158"/>
      <c r="L1833" s="158"/>
      <c r="M1833" s="130"/>
      <c r="N1833" s="130"/>
      <c r="O1833" s="157"/>
      <c r="P1833" s="130"/>
      <c r="Q1833" s="130"/>
      <c r="R1833" s="130"/>
      <c r="S1833" s="130"/>
      <c r="T1833" s="130"/>
      <c r="U1833" s="130"/>
      <c r="V1833" s="130"/>
      <c r="W1833" s="130"/>
      <c r="X1833" s="130"/>
      <c r="Y1833" s="130"/>
      <c r="Z1833" s="130"/>
      <c r="AA1833" s="130"/>
      <c r="AB1833" s="130"/>
      <c r="AC1833" s="130" t="str">
        <f>IF(基本情報登録!$D$10="","",IF(基本情報登録!$D$10=F1833,1,0))</f>
        <v/>
      </c>
      <c r="AD1833" s="130"/>
    </row>
    <row r="1834" spans="1:30">
      <c r="A1834" s="158"/>
      <c r="B1834" s="158"/>
      <c r="C1834" s="158"/>
      <c r="D1834" s="158"/>
      <c r="E1834" s="158"/>
      <c r="F1834" s="158"/>
      <c r="G1834" s="158"/>
      <c r="H1834" s="161"/>
      <c r="I1834" s="158"/>
      <c r="J1834" s="158"/>
      <c r="K1834" s="158"/>
      <c r="L1834" s="158"/>
      <c r="M1834" s="130"/>
      <c r="N1834" s="130"/>
      <c r="O1834" s="157"/>
      <c r="P1834" s="130"/>
      <c r="Q1834" s="130"/>
      <c r="R1834" s="130"/>
      <c r="S1834" s="130"/>
      <c r="T1834" s="130"/>
      <c r="U1834" s="130"/>
      <c r="V1834" s="130"/>
      <c r="W1834" s="130"/>
      <c r="X1834" s="130"/>
      <c r="Y1834" s="130"/>
      <c r="Z1834" s="130"/>
      <c r="AA1834" s="130"/>
      <c r="AB1834" s="130"/>
      <c r="AC1834" s="130" t="str">
        <f>IF(基本情報登録!$D$10="","",IF(基本情報登録!$D$10=F1834,1,0))</f>
        <v/>
      </c>
      <c r="AD1834" s="130"/>
    </row>
    <row r="1835" spans="1:30">
      <c r="A1835" s="158"/>
      <c r="B1835" s="158"/>
      <c r="C1835" s="158"/>
      <c r="D1835" s="158"/>
      <c r="E1835" s="158"/>
      <c r="F1835" s="158"/>
      <c r="G1835" s="158"/>
      <c r="H1835" s="161"/>
      <c r="I1835" s="158"/>
      <c r="J1835" s="158"/>
      <c r="K1835" s="158"/>
      <c r="L1835" s="158"/>
      <c r="M1835" s="130"/>
      <c r="N1835" s="130"/>
      <c r="O1835" s="157"/>
      <c r="P1835" s="130"/>
      <c r="Q1835" s="130"/>
      <c r="R1835" s="130"/>
      <c r="S1835" s="130"/>
      <c r="T1835" s="130"/>
      <c r="U1835" s="130"/>
      <c r="V1835" s="130"/>
      <c r="W1835" s="130"/>
      <c r="X1835" s="130"/>
      <c r="Y1835" s="130"/>
      <c r="Z1835" s="130"/>
      <c r="AA1835" s="130"/>
      <c r="AB1835" s="130"/>
      <c r="AC1835" s="130" t="str">
        <f>IF(基本情報登録!$D$10="","",IF(基本情報登録!$D$10=F1835,1,0))</f>
        <v/>
      </c>
      <c r="AD1835" s="130"/>
    </row>
    <row r="1836" spans="1:30">
      <c r="A1836" s="158"/>
      <c r="B1836" s="158"/>
      <c r="C1836" s="158"/>
      <c r="D1836" s="158"/>
      <c r="E1836" s="158"/>
      <c r="F1836" s="158"/>
      <c r="G1836" s="158"/>
      <c r="H1836" s="161"/>
      <c r="I1836" s="158"/>
      <c r="J1836" s="158"/>
      <c r="K1836" s="158"/>
      <c r="L1836" s="158"/>
      <c r="M1836" s="130"/>
      <c r="N1836" s="130"/>
      <c r="O1836" s="157"/>
      <c r="P1836" s="130"/>
      <c r="Q1836" s="130"/>
      <c r="R1836" s="130"/>
      <c r="S1836" s="130"/>
      <c r="T1836" s="130"/>
      <c r="U1836" s="130"/>
      <c r="V1836" s="130"/>
      <c r="W1836" s="130"/>
      <c r="X1836" s="130"/>
      <c r="Y1836" s="130"/>
      <c r="Z1836" s="130"/>
      <c r="AA1836" s="130"/>
      <c r="AB1836" s="130"/>
      <c r="AC1836" s="130" t="str">
        <f>IF(基本情報登録!$D$10="","",IF(基本情報登録!$D$10=F1836,1,0))</f>
        <v/>
      </c>
      <c r="AD1836" s="130"/>
    </row>
    <row r="1837" spans="1:30">
      <c r="A1837" s="158"/>
      <c r="B1837" s="158"/>
      <c r="C1837" s="158"/>
      <c r="D1837" s="158"/>
      <c r="E1837" s="158"/>
      <c r="F1837" s="158"/>
      <c r="G1837" s="158"/>
      <c r="H1837" s="161"/>
      <c r="I1837" s="158"/>
      <c r="J1837" s="158"/>
      <c r="K1837" s="158"/>
      <c r="L1837" s="158"/>
      <c r="M1837" s="130"/>
      <c r="N1837" s="130"/>
      <c r="O1837" s="157"/>
      <c r="P1837" s="130"/>
      <c r="Q1837" s="130"/>
      <c r="R1837" s="130"/>
      <c r="S1837" s="130"/>
      <c r="T1837" s="130"/>
      <c r="U1837" s="130"/>
      <c r="V1837" s="130"/>
      <c r="W1837" s="130"/>
      <c r="X1837" s="130"/>
      <c r="Y1837" s="130"/>
      <c r="Z1837" s="130"/>
      <c r="AA1837" s="130"/>
      <c r="AB1837" s="130"/>
      <c r="AC1837" s="130" t="str">
        <f>IF(基本情報登録!$D$10="","",IF(基本情報登録!$D$10=F1837,1,0))</f>
        <v/>
      </c>
      <c r="AD1837" s="130"/>
    </row>
    <row r="1838" spans="1:30">
      <c r="A1838" s="158"/>
      <c r="B1838" s="158"/>
      <c r="C1838" s="158"/>
      <c r="D1838" s="158"/>
      <c r="E1838" s="158"/>
      <c r="F1838" s="158"/>
      <c r="G1838" s="158"/>
      <c r="H1838" s="161"/>
      <c r="I1838" s="158"/>
      <c r="J1838" s="158"/>
      <c r="K1838" s="158"/>
      <c r="L1838" s="158"/>
      <c r="M1838" s="130"/>
      <c r="N1838" s="130"/>
      <c r="O1838" s="157"/>
      <c r="P1838" s="130"/>
      <c r="Q1838" s="130"/>
      <c r="R1838" s="130"/>
      <c r="S1838" s="130"/>
      <c r="T1838" s="130"/>
      <c r="U1838" s="130"/>
      <c r="V1838" s="130"/>
      <c r="W1838" s="130"/>
      <c r="X1838" s="130"/>
      <c r="Y1838" s="130"/>
      <c r="Z1838" s="130"/>
      <c r="AA1838" s="130"/>
      <c r="AB1838" s="130"/>
      <c r="AC1838" s="130" t="str">
        <f>IF(基本情報登録!$D$10="","",IF(基本情報登録!$D$10=F1838,1,0))</f>
        <v/>
      </c>
      <c r="AD1838" s="130"/>
    </row>
    <row r="1839" spans="1:30">
      <c r="A1839" s="158"/>
      <c r="B1839" s="158"/>
      <c r="C1839" s="158"/>
      <c r="D1839" s="158"/>
      <c r="E1839" s="158"/>
      <c r="F1839" s="158"/>
      <c r="G1839" s="158"/>
      <c r="H1839" s="161"/>
      <c r="I1839" s="158"/>
      <c r="J1839" s="158"/>
      <c r="K1839" s="158"/>
      <c r="L1839" s="158"/>
      <c r="M1839" s="130"/>
      <c r="N1839" s="130"/>
      <c r="O1839" s="157"/>
      <c r="P1839" s="130"/>
      <c r="Q1839" s="130"/>
      <c r="R1839" s="130"/>
      <c r="S1839" s="130"/>
      <c r="T1839" s="130"/>
      <c r="U1839" s="130"/>
      <c r="V1839" s="130"/>
      <c r="W1839" s="130"/>
      <c r="X1839" s="130"/>
      <c r="Y1839" s="130"/>
      <c r="Z1839" s="130"/>
      <c r="AA1839" s="130"/>
      <c r="AB1839" s="130"/>
      <c r="AC1839" s="130" t="str">
        <f>IF(基本情報登録!$D$10="","",IF(基本情報登録!$D$10=F1839,1,0))</f>
        <v/>
      </c>
      <c r="AD1839" s="130"/>
    </row>
    <row r="1840" spans="1:30">
      <c r="A1840" s="158"/>
      <c r="B1840" s="158"/>
      <c r="C1840" s="158"/>
      <c r="D1840" s="158"/>
      <c r="E1840" s="158"/>
      <c r="F1840" s="158"/>
      <c r="G1840" s="158"/>
      <c r="H1840" s="161"/>
      <c r="I1840" s="158"/>
      <c r="J1840" s="158"/>
      <c r="K1840" s="158"/>
      <c r="L1840" s="158"/>
      <c r="M1840" s="130"/>
      <c r="N1840" s="130"/>
      <c r="O1840" s="157"/>
      <c r="P1840" s="130"/>
      <c r="Q1840" s="130"/>
      <c r="R1840" s="130"/>
      <c r="S1840" s="130"/>
      <c r="T1840" s="130"/>
      <c r="U1840" s="130"/>
      <c r="V1840" s="130"/>
      <c r="W1840" s="130"/>
      <c r="X1840" s="130"/>
      <c r="Y1840" s="130"/>
      <c r="Z1840" s="130"/>
      <c r="AA1840" s="130"/>
      <c r="AB1840" s="130"/>
      <c r="AC1840" s="130" t="str">
        <f>IF(基本情報登録!$D$10="","",IF(基本情報登録!$D$10=F1840,1,0))</f>
        <v/>
      </c>
      <c r="AD1840" s="130"/>
    </row>
    <row r="1841" spans="1:30">
      <c r="A1841" s="158"/>
      <c r="B1841" s="158"/>
      <c r="C1841" s="158"/>
      <c r="D1841" s="158"/>
      <c r="E1841" s="158"/>
      <c r="F1841" s="158"/>
      <c r="G1841" s="158"/>
      <c r="H1841" s="161"/>
      <c r="I1841" s="158"/>
      <c r="J1841" s="158"/>
      <c r="K1841" s="158"/>
      <c r="L1841" s="158"/>
      <c r="M1841" s="130"/>
      <c r="N1841" s="130"/>
      <c r="O1841" s="157"/>
      <c r="P1841" s="130"/>
      <c r="Q1841" s="130"/>
      <c r="R1841" s="130"/>
      <c r="S1841" s="130"/>
      <c r="T1841" s="130"/>
      <c r="U1841" s="130"/>
      <c r="V1841" s="130"/>
      <c r="W1841" s="130"/>
      <c r="X1841" s="130"/>
      <c r="Y1841" s="130"/>
      <c r="Z1841" s="130"/>
      <c r="AA1841" s="130"/>
      <c r="AB1841" s="130"/>
      <c r="AC1841" s="130" t="str">
        <f>IF(基本情報登録!$D$10="","",IF(基本情報登録!$D$10=F1841,1,0))</f>
        <v/>
      </c>
      <c r="AD1841" s="130"/>
    </row>
    <row r="1842" spans="1:30">
      <c r="A1842" s="158"/>
      <c r="B1842" s="158"/>
      <c r="C1842" s="158"/>
      <c r="D1842" s="158"/>
      <c r="E1842" s="158"/>
      <c r="F1842" s="158"/>
      <c r="G1842" s="158"/>
      <c r="H1842" s="161"/>
      <c r="I1842" s="158"/>
      <c r="J1842" s="158"/>
      <c r="K1842" s="158"/>
      <c r="L1842" s="158"/>
      <c r="M1842" s="130"/>
      <c r="N1842" s="130"/>
      <c r="O1842" s="157"/>
      <c r="P1842" s="130"/>
      <c r="Q1842" s="130"/>
      <c r="R1842" s="130"/>
      <c r="S1842" s="130"/>
      <c r="T1842" s="130"/>
      <c r="U1842" s="130"/>
      <c r="V1842" s="130"/>
      <c r="W1842" s="130"/>
      <c r="X1842" s="130"/>
      <c r="Y1842" s="130"/>
      <c r="Z1842" s="130"/>
      <c r="AA1842" s="130"/>
      <c r="AB1842" s="130"/>
      <c r="AC1842" s="130" t="str">
        <f>IF(基本情報登録!$D$10="","",IF(基本情報登録!$D$10=F1842,1,0))</f>
        <v/>
      </c>
      <c r="AD1842" s="130"/>
    </row>
    <row r="1843" spans="1:30">
      <c r="A1843" s="158"/>
      <c r="B1843" s="158"/>
      <c r="C1843" s="158"/>
      <c r="D1843" s="158"/>
      <c r="E1843" s="158"/>
      <c r="F1843" s="158"/>
      <c r="G1843" s="158"/>
      <c r="H1843" s="161"/>
      <c r="I1843" s="158"/>
      <c r="J1843" s="158"/>
      <c r="K1843" s="158"/>
      <c r="L1843" s="158"/>
      <c r="M1843" s="130"/>
      <c r="N1843" s="130"/>
      <c r="O1843" s="157"/>
      <c r="P1843" s="130"/>
      <c r="Q1843" s="130"/>
      <c r="R1843" s="130"/>
      <c r="S1843" s="130"/>
      <c r="T1843" s="130"/>
      <c r="U1843" s="130"/>
      <c r="V1843" s="130"/>
      <c r="W1843" s="130"/>
      <c r="X1843" s="130"/>
      <c r="Y1843" s="130"/>
      <c r="Z1843" s="130"/>
      <c r="AA1843" s="130"/>
      <c r="AB1843" s="130"/>
      <c r="AC1843" s="130" t="str">
        <f>IF(基本情報登録!$D$10="","",IF(基本情報登録!$D$10=F1843,1,0))</f>
        <v/>
      </c>
      <c r="AD1843" s="130"/>
    </row>
    <row r="1844" spans="1:30">
      <c r="A1844" s="158"/>
      <c r="B1844" s="158"/>
      <c r="C1844" s="158"/>
      <c r="D1844" s="158"/>
      <c r="E1844" s="158"/>
      <c r="F1844" s="158"/>
      <c r="G1844" s="158"/>
      <c r="H1844" s="161"/>
      <c r="I1844" s="158"/>
      <c r="J1844" s="158"/>
      <c r="K1844" s="158"/>
      <c r="L1844" s="158"/>
      <c r="M1844" s="130"/>
      <c r="N1844" s="130"/>
      <c r="O1844" s="157"/>
      <c r="P1844" s="130"/>
      <c r="Q1844" s="130"/>
      <c r="R1844" s="130"/>
      <c r="S1844" s="130"/>
      <c r="T1844" s="130"/>
      <c r="U1844" s="130"/>
      <c r="V1844" s="130"/>
      <c r="W1844" s="130"/>
      <c r="X1844" s="130"/>
      <c r="Y1844" s="130"/>
      <c r="Z1844" s="130"/>
      <c r="AA1844" s="130"/>
      <c r="AB1844" s="130"/>
      <c r="AC1844" s="130" t="str">
        <f>IF(基本情報登録!$D$10="","",IF(基本情報登録!$D$10=F1844,1,0))</f>
        <v/>
      </c>
      <c r="AD1844" s="130"/>
    </row>
    <row r="1845" spans="1:30">
      <c r="A1845" s="158"/>
      <c r="B1845" s="158"/>
      <c r="C1845" s="158"/>
      <c r="D1845" s="158"/>
      <c r="E1845" s="158"/>
      <c r="F1845" s="158"/>
      <c r="G1845" s="158"/>
      <c r="H1845" s="161"/>
      <c r="I1845" s="158"/>
      <c r="J1845" s="158"/>
      <c r="K1845" s="158"/>
      <c r="L1845" s="158"/>
      <c r="M1845" s="130"/>
      <c r="N1845" s="130"/>
      <c r="O1845" s="157"/>
      <c r="P1845" s="130"/>
      <c r="Q1845" s="130"/>
      <c r="R1845" s="130"/>
      <c r="S1845" s="130"/>
      <c r="T1845" s="130"/>
      <c r="U1845" s="130"/>
      <c r="V1845" s="130"/>
      <c r="W1845" s="130"/>
      <c r="X1845" s="130"/>
      <c r="Y1845" s="130"/>
      <c r="Z1845" s="130"/>
      <c r="AA1845" s="130"/>
      <c r="AB1845" s="130"/>
      <c r="AC1845" s="130" t="str">
        <f>IF(基本情報登録!$D$10="","",IF(基本情報登録!$D$10=F1845,1,0))</f>
        <v/>
      </c>
      <c r="AD1845" s="130"/>
    </row>
    <row r="1846" spans="1:30">
      <c r="A1846" s="158"/>
      <c r="B1846" s="158"/>
      <c r="C1846" s="158"/>
      <c r="D1846" s="158"/>
      <c r="E1846" s="158"/>
      <c r="F1846" s="158"/>
      <c r="G1846" s="158"/>
      <c r="H1846" s="161"/>
      <c r="I1846" s="158"/>
      <c r="J1846" s="158"/>
      <c r="K1846" s="158"/>
      <c r="L1846" s="158"/>
      <c r="M1846" s="130"/>
      <c r="N1846" s="130"/>
      <c r="O1846" s="157"/>
      <c r="P1846" s="130"/>
      <c r="Q1846" s="130"/>
      <c r="R1846" s="130"/>
      <c r="S1846" s="130"/>
      <c r="T1846" s="130"/>
      <c r="U1846" s="130"/>
      <c r="V1846" s="130"/>
      <c r="W1846" s="130"/>
      <c r="X1846" s="130"/>
      <c r="Y1846" s="130"/>
      <c r="Z1846" s="130"/>
      <c r="AA1846" s="130"/>
      <c r="AB1846" s="130"/>
      <c r="AC1846" s="130" t="str">
        <f>IF(基本情報登録!$D$10="","",IF(基本情報登録!$D$10=F1846,1,0))</f>
        <v/>
      </c>
      <c r="AD1846" s="130"/>
    </row>
    <row r="1847" spans="1:30">
      <c r="A1847" s="158"/>
      <c r="B1847" s="158"/>
      <c r="C1847" s="158"/>
      <c r="D1847" s="158"/>
      <c r="E1847" s="158"/>
      <c r="F1847" s="158"/>
      <c r="G1847" s="158"/>
      <c r="H1847" s="161"/>
      <c r="I1847" s="158"/>
      <c r="J1847" s="158"/>
      <c r="K1847" s="158"/>
      <c r="L1847" s="158"/>
      <c r="M1847" s="130"/>
      <c r="N1847" s="130"/>
      <c r="O1847" s="157"/>
      <c r="P1847" s="130"/>
      <c r="Q1847" s="130"/>
      <c r="R1847" s="130"/>
      <c r="S1847" s="130"/>
      <c r="T1847" s="130"/>
      <c r="U1847" s="130"/>
      <c r="V1847" s="130"/>
      <c r="W1847" s="130"/>
      <c r="X1847" s="130"/>
      <c r="Y1847" s="130"/>
      <c r="Z1847" s="130"/>
      <c r="AA1847" s="130"/>
      <c r="AB1847" s="130"/>
      <c r="AC1847" s="130" t="str">
        <f>IF(基本情報登録!$D$10="","",IF(基本情報登録!$D$10=F1847,1,0))</f>
        <v/>
      </c>
      <c r="AD1847" s="130"/>
    </row>
    <row r="1848" spans="1:30">
      <c r="A1848" s="158"/>
      <c r="B1848" s="158"/>
      <c r="C1848" s="158"/>
      <c r="D1848" s="158"/>
      <c r="E1848" s="158"/>
      <c r="F1848" s="158"/>
      <c r="G1848" s="158"/>
      <c r="H1848" s="161"/>
      <c r="I1848" s="158"/>
      <c r="J1848" s="158"/>
      <c r="K1848" s="158"/>
      <c r="L1848" s="158"/>
      <c r="M1848" s="130"/>
      <c r="N1848" s="130"/>
      <c r="O1848" s="157"/>
      <c r="P1848" s="130"/>
      <c r="Q1848" s="130"/>
      <c r="R1848" s="130"/>
      <c r="S1848" s="130"/>
      <c r="T1848" s="130"/>
      <c r="U1848" s="130"/>
      <c r="V1848" s="130"/>
      <c r="W1848" s="130"/>
      <c r="X1848" s="130"/>
      <c r="Y1848" s="130"/>
      <c r="Z1848" s="130"/>
      <c r="AA1848" s="130"/>
      <c r="AB1848" s="130"/>
      <c r="AC1848" s="130" t="str">
        <f>IF(基本情報登録!$D$10="","",IF(基本情報登録!$D$10=F1848,1,0))</f>
        <v/>
      </c>
      <c r="AD1848" s="130"/>
    </row>
    <row r="1849" spans="1:30">
      <c r="A1849" s="158"/>
      <c r="B1849" s="158"/>
      <c r="C1849" s="158"/>
      <c r="D1849" s="158"/>
      <c r="E1849" s="158"/>
      <c r="F1849" s="158"/>
      <c r="G1849" s="158"/>
      <c r="H1849" s="161"/>
      <c r="I1849" s="158"/>
      <c r="J1849" s="158"/>
      <c r="K1849" s="158"/>
      <c r="L1849" s="158"/>
      <c r="M1849" s="130"/>
      <c r="N1849" s="130"/>
      <c r="O1849" s="157"/>
      <c r="P1849" s="130"/>
      <c r="Q1849" s="130"/>
      <c r="R1849" s="130"/>
      <c r="S1849" s="130"/>
      <c r="T1849" s="130"/>
      <c r="U1849" s="130"/>
      <c r="V1849" s="130"/>
      <c r="W1849" s="130"/>
      <c r="X1849" s="130"/>
      <c r="Y1849" s="130"/>
      <c r="Z1849" s="130"/>
      <c r="AA1849" s="130"/>
      <c r="AB1849" s="130"/>
      <c r="AC1849" s="130" t="str">
        <f>IF(基本情報登録!$D$10="","",IF(基本情報登録!$D$10=F1849,1,0))</f>
        <v/>
      </c>
      <c r="AD1849" s="130"/>
    </row>
    <row r="1850" spans="1:30">
      <c r="A1850" s="158"/>
      <c r="B1850" s="158"/>
      <c r="C1850" s="158"/>
      <c r="D1850" s="158"/>
      <c r="E1850" s="158"/>
      <c r="F1850" s="158"/>
      <c r="G1850" s="158"/>
      <c r="H1850" s="161"/>
      <c r="I1850" s="158"/>
      <c r="J1850" s="158"/>
      <c r="K1850" s="158"/>
      <c r="L1850" s="158"/>
      <c r="M1850" s="130"/>
      <c r="N1850" s="130"/>
      <c r="O1850" s="157"/>
      <c r="P1850" s="130"/>
      <c r="Q1850" s="130"/>
      <c r="R1850" s="130"/>
      <c r="S1850" s="130"/>
      <c r="T1850" s="130"/>
      <c r="U1850" s="130"/>
      <c r="V1850" s="130"/>
      <c r="W1850" s="130"/>
      <c r="X1850" s="130"/>
      <c r="Y1850" s="130"/>
      <c r="Z1850" s="130"/>
      <c r="AA1850" s="130"/>
      <c r="AB1850" s="130"/>
      <c r="AC1850" s="130" t="str">
        <f>IF(基本情報登録!$D$10="","",IF(基本情報登録!$D$10=F1850,1,0))</f>
        <v/>
      </c>
      <c r="AD1850" s="130"/>
    </row>
    <row r="1851" spans="1:30">
      <c r="A1851" s="158"/>
      <c r="B1851" s="158"/>
      <c r="C1851" s="158"/>
      <c r="D1851" s="158"/>
      <c r="E1851" s="158"/>
      <c r="F1851" s="158"/>
      <c r="G1851" s="158"/>
      <c r="H1851" s="161"/>
      <c r="I1851" s="158"/>
      <c r="J1851" s="158"/>
      <c r="K1851" s="158"/>
      <c r="L1851" s="158"/>
      <c r="M1851" s="130"/>
      <c r="N1851" s="130"/>
      <c r="O1851" s="157"/>
      <c r="P1851" s="130"/>
      <c r="Q1851" s="130"/>
      <c r="R1851" s="130"/>
      <c r="S1851" s="130"/>
      <c r="T1851" s="130"/>
      <c r="U1851" s="130"/>
      <c r="V1851" s="130"/>
      <c r="W1851" s="130"/>
      <c r="X1851" s="130"/>
      <c r="Y1851" s="130"/>
      <c r="Z1851" s="130"/>
      <c r="AA1851" s="130"/>
      <c r="AB1851" s="130"/>
      <c r="AC1851" s="130" t="str">
        <f>IF(基本情報登録!$D$10="","",IF(基本情報登録!$D$10=F1851,1,0))</f>
        <v/>
      </c>
      <c r="AD1851" s="130"/>
    </row>
    <row r="1852" spans="1:30">
      <c r="A1852" s="158"/>
      <c r="B1852" s="158"/>
      <c r="C1852" s="158"/>
      <c r="D1852" s="158"/>
      <c r="E1852" s="158"/>
      <c r="F1852" s="158"/>
      <c r="G1852" s="158"/>
      <c r="H1852" s="161"/>
      <c r="I1852" s="158"/>
      <c r="J1852" s="158"/>
      <c r="K1852" s="158"/>
      <c r="L1852" s="158"/>
      <c r="M1852" s="130"/>
      <c r="N1852" s="130"/>
      <c r="O1852" s="157"/>
      <c r="P1852" s="130"/>
      <c r="Q1852" s="130"/>
      <c r="R1852" s="130"/>
      <c r="S1852" s="130"/>
      <c r="T1852" s="130"/>
      <c r="U1852" s="130"/>
      <c r="V1852" s="130"/>
      <c r="W1852" s="130"/>
      <c r="X1852" s="130"/>
      <c r="Y1852" s="130"/>
      <c r="Z1852" s="130"/>
      <c r="AA1852" s="130"/>
      <c r="AB1852" s="130"/>
      <c r="AC1852" s="130" t="str">
        <f>IF(基本情報登録!$D$10="","",IF(基本情報登録!$D$10=F1852,1,0))</f>
        <v/>
      </c>
      <c r="AD1852" s="130"/>
    </row>
    <row r="1853" spans="1:30">
      <c r="A1853" s="158"/>
      <c r="B1853" s="158"/>
      <c r="C1853" s="158"/>
      <c r="D1853" s="158"/>
      <c r="E1853" s="158"/>
      <c r="F1853" s="158"/>
      <c r="G1853" s="158"/>
      <c r="H1853" s="161"/>
      <c r="I1853" s="158"/>
      <c r="J1853" s="158"/>
      <c r="K1853" s="158"/>
      <c r="L1853" s="158"/>
      <c r="M1853" s="130"/>
      <c r="N1853" s="130"/>
      <c r="O1853" s="157"/>
      <c r="P1853" s="130"/>
      <c r="Q1853" s="130"/>
      <c r="R1853" s="130"/>
      <c r="S1853" s="130"/>
      <c r="T1853" s="130"/>
      <c r="U1853" s="130"/>
      <c r="V1853" s="130"/>
      <c r="W1853" s="130"/>
      <c r="X1853" s="130"/>
      <c r="Y1853" s="130"/>
      <c r="Z1853" s="130"/>
      <c r="AA1853" s="130"/>
      <c r="AB1853" s="130"/>
      <c r="AC1853" s="130" t="str">
        <f>IF(基本情報登録!$D$10="","",IF(基本情報登録!$D$10=F1853,1,0))</f>
        <v/>
      </c>
      <c r="AD1853" s="130"/>
    </row>
    <row r="1854" spans="1:30">
      <c r="A1854" s="158"/>
      <c r="B1854" s="158"/>
      <c r="C1854" s="158"/>
      <c r="D1854" s="158"/>
      <c r="E1854" s="158"/>
      <c r="F1854" s="158"/>
      <c r="G1854" s="158"/>
      <c r="H1854" s="161"/>
      <c r="I1854" s="158"/>
      <c r="J1854" s="158"/>
      <c r="K1854" s="158"/>
      <c r="L1854" s="158"/>
      <c r="M1854" s="130"/>
      <c r="N1854" s="130"/>
      <c r="O1854" s="157"/>
      <c r="P1854" s="130"/>
      <c r="Q1854" s="130"/>
      <c r="R1854" s="130"/>
      <c r="S1854" s="130"/>
      <c r="T1854" s="130"/>
      <c r="U1854" s="130"/>
      <c r="V1854" s="130"/>
      <c r="W1854" s="130"/>
      <c r="X1854" s="130"/>
      <c r="Y1854" s="130"/>
      <c r="Z1854" s="130"/>
      <c r="AA1854" s="130"/>
      <c r="AB1854" s="130"/>
      <c r="AC1854" s="130" t="str">
        <f>IF(基本情報登録!$D$10="","",IF(基本情報登録!$D$10=F1854,1,0))</f>
        <v/>
      </c>
      <c r="AD1854" s="130"/>
    </row>
    <row r="1855" spans="1:30">
      <c r="A1855" s="158"/>
      <c r="B1855" s="158"/>
      <c r="C1855" s="158"/>
      <c r="D1855" s="158"/>
      <c r="E1855" s="158"/>
      <c r="F1855" s="158"/>
      <c r="G1855" s="158"/>
      <c r="H1855" s="161"/>
      <c r="I1855" s="158"/>
      <c r="J1855" s="158"/>
      <c r="K1855" s="158"/>
      <c r="L1855" s="158"/>
      <c r="M1855" s="130"/>
      <c r="N1855" s="130"/>
      <c r="O1855" s="157"/>
      <c r="P1855" s="130"/>
      <c r="Q1855" s="130"/>
      <c r="R1855" s="130"/>
      <c r="S1855" s="130"/>
      <c r="T1855" s="130"/>
      <c r="U1855" s="130"/>
      <c r="V1855" s="130"/>
      <c r="W1855" s="130"/>
      <c r="X1855" s="130"/>
      <c r="Y1855" s="130"/>
      <c r="Z1855" s="130"/>
      <c r="AA1855" s="130"/>
      <c r="AB1855" s="130"/>
      <c r="AC1855" s="130" t="str">
        <f>IF(基本情報登録!$D$10="","",IF(基本情報登録!$D$10=F1855,1,0))</f>
        <v/>
      </c>
      <c r="AD1855" s="130"/>
    </row>
    <row r="1856" spans="1:30">
      <c r="A1856" s="158"/>
      <c r="B1856" s="158"/>
      <c r="C1856" s="158"/>
      <c r="D1856" s="158"/>
      <c r="E1856" s="158"/>
      <c r="F1856" s="158"/>
      <c r="G1856" s="158"/>
      <c r="H1856" s="161"/>
      <c r="I1856" s="158"/>
      <c r="J1856" s="158"/>
      <c r="K1856" s="158"/>
      <c r="L1856" s="158"/>
      <c r="M1856" s="130"/>
      <c r="N1856" s="130"/>
      <c r="O1856" s="157"/>
      <c r="P1856" s="130"/>
      <c r="Q1856" s="130"/>
      <c r="R1856" s="130"/>
      <c r="S1856" s="130"/>
      <c r="T1856" s="130"/>
      <c r="U1856" s="130"/>
      <c r="V1856" s="130"/>
      <c r="W1856" s="130"/>
      <c r="X1856" s="130"/>
      <c r="Y1856" s="130"/>
      <c r="Z1856" s="130"/>
      <c r="AA1856" s="130"/>
      <c r="AB1856" s="130"/>
      <c r="AC1856" s="130" t="str">
        <f>IF(基本情報登録!$D$10="","",IF(基本情報登録!$D$10=F1856,1,0))</f>
        <v/>
      </c>
      <c r="AD1856" s="130"/>
    </row>
    <row r="1857" spans="1:30">
      <c r="A1857" s="158"/>
      <c r="B1857" s="158"/>
      <c r="C1857" s="158"/>
      <c r="D1857" s="158"/>
      <c r="E1857" s="158"/>
      <c r="F1857" s="158"/>
      <c r="G1857" s="158"/>
      <c r="H1857" s="161"/>
      <c r="I1857" s="158"/>
      <c r="J1857" s="158"/>
      <c r="K1857" s="158"/>
      <c r="L1857" s="158"/>
      <c r="M1857" s="130"/>
      <c r="N1857" s="130"/>
      <c r="O1857" s="157"/>
      <c r="P1857" s="130"/>
      <c r="Q1857" s="130"/>
      <c r="R1857" s="130"/>
      <c r="S1857" s="130"/>
      <c r="T1857" s="130"/>
      <c r="U1857" s="130"/>
      <c r="V1857" s="130"/>
      <c r="W1857" s="130"/>
      <c r="X1857" s="130"/>
      <c r="Y1857" s="130"/>
      <c r="Z1857" s="130"/>
      <c r="AA1857" s="130"/>
      <c r="AB1857" s="130"/>
      <c r="AC1857" s="130" t="str">
        <f>IF(基本情報登録!$D$10="","",IF(基本情報登録!$D$10=F1857,1,0))</f>
        <v/>
      </c>
      <c r="AD1857" s="130"/>
    </row>
    <row r="1858" spans="1:30">
      <c r="A1858" s="158"/>
      <c r="B1858" s="158"/>
      <c r="C1858" s="158"/>
      <c r="D1858" s="158"/>
      <c r="E1858" s="158"/>
      <c r="F1858" s="158"/>
      <c r="G1858" s="158"/>
      <c r="H1858" s="161"/>
      <c r="I1858" s="158"/>
      <c r="J1858" s="158"/>
      <c r="K1858" s="158"/>
      <c r="L1858" s="158"/>
      <c r="M1858" s="130"/>
      <c r="N1858" s="130"/>
      <c r="O1858" s="157"/>
      <c r="P1858" s="130"/>
      <c r="Q1858" s="130"/>
      <c r="R1858" s="130"/>
      <c r="S1858" s="130"/>
      <c r="T1858" s="130"/>
      <c r="U1858" s="130"/>
      <c r="V1858" s="130"/>
      <c r="W1858" s="130"/>
      <c r="X1858" s="130"/>
      <c r="Y1858" s="130"/>
      <c r="Z1858" s="130"/>
      <c r="AA1858" s="130"/>
      <c r="AB1858" s="130"/>
      <c r="AC1858" s="130" t="str">
        <f>IF(基本情報登録!$D$10="","",IF(基本情報登録!$D$10=F1858,1,0))</f>
        <v/>
      </c>
      <c r="AD1858" s="130"/>
    </row>
    <row r="1859" spans="1:30">
      <c r="A1859" s="158"/>
      <c r="B1859" s="158"/>
      <c r="C1859" s="158"/>
      <c r="D1859" s="158"/>
      <c r="E1859" s="158"/>
      <c r="F1859" s="158"/>
      <c r="G1859" s="158"/>
      <c r="H1859" s="161"/>
      <c r="I1859" s="158"/>
      <c r="J1859" s="158"/>
      <c r="K1859" s="158"/>
      <c r="L1859" s="158"/>
      <c r="M1859" s="130"/>
      <c r="N1859" s="130"/>
      <c r="O1859" s="157"/>
      <c r="P1859" s="130"/>
      <c r="Q1859" s="130"/>
      <c r="R1859" s="130"/>
      <c r="S1859" s="130"/>
      <c r="T1859" s="130"/>
      <c r="U1859" s="130"/>
      <c r="V1859" s="130"/>
      <c r="W1859" s="130"/>
      <c r="X1859" s="130"/>
      <c r="Y1859" s="130"/>
      <c r="Z1859" s="130"/>
      <c r="AA1859" s="130"/>
      <c r="AB1859" s="130"/>
      <c r="AC1859" s="130" t="str">
        <f>IF(基本情報登録!$D$10="","",IF(基本情報登録!$D$10=F1859,1,0))</f>
        <v/>
      </c>
      <c r="AD1859" s="130"/>
    </row>
    <row r="1860" spans="1:30">
      <c r="A1860" s="158"/>
      <c r="B1860" s="158"/>
      <c r="C1860" s="158"/>
      <c r="D1860" s="158"/>
      <c r="E1860" s="158"/>
      <c r="F1860" s="158"/>
      <c r="G1860" s="158"/>
      <c r="H1860" s="161"/>
      <c r="I1860" s="158"/>
      <c r="J1860" s="158"/>
      <c r="K1860" s="158"/>
      <c r="L1860" s="158"/>
      <c r="M1860" s="130"/>
      <c r="N1860" s="130"/>
      <c r="O1860" s="157"/>
      <c r="P1860" s="130"/>
      <c r="Q1860" s="130"/>
      <c r="R1860" s="130"/>
      <c r="S1860" s="130"/>
      <c r="T1860" s="130"/>
      <c r="U1860" s="130"/>
      <c r="V1860" s="130"/>
      <c r="W1860" s="130"/>
      <c r="X1860" s="130"/>
      <c r="Y1860" s="130"/>
      <c r="Z1860" s="130"/>
      <c r="AA1860" s="130"/>
      <c r="AB1860" s="130"/>
      <c r="AC1860" s="130" t="str">
        <f>IF(基本情報登録!$D$10="","",IF(基本情報登録!$D$10=F1860,1,0))</f>
        <v/>
      </c>
      <c r="AD1860" s="130"/>
    </row>
    <row r="1861" spans="1:30">
      <c r="A1861" s="158"/>
      <c r="B1861" s="158"/>
      <c r="C1861" s="158"/>
      <c r="D1861" s="158"/>
      <c r="E1861" s="158"/>
      <c r="F1861" s="158"/>
      <c r="G1861" s="158"/>
      <c r="H1861" s="161"/>
      <c r="I1861" s="158"/>
      <c r="J1861" s="158"/>
      <c r="K1861" s="158"/>
      <c r="L1861" s="158"/>
      <c r="M1861" s="130"/>
      <c r="N1861" s="130"/>
      <c r="O1861" s="157"/>
      <c r="P1861" s="130"/>
      <c r="Q1861" s="130"/>
      <c r="R1861" s="130"/>
      <c r="S1861" s="130"/>
      <c r="T1861" s="130"/>
      <c r="U1861" s="130"/>
      <c r="V1861" s="130"/>
      <c r="W1861" s="130"/>
      <c r="X1861" s="130"/>
      <c r="Y1861" s="130"/>
      <c r="Z1861" s="130"/>
      <c r="AA1861" s="130"/>
      <c r="AB1861" s="130"/>
      <c r="AC1861" s="130" t="str">
        <f>IF(基本情報登録!$D$10="","",IF(基本情報登録!$D$10=F1861,1,0))</f>
        <v/>
      </c>
      <c r="AD1861" s="130"/>
    </row>
    <row r="1862" spans="1:30">
      <c r="A1862" s="158"/>
      <c r="B1862" s="158"/>
      <c r="C1862" s="158"/>
      <c r="D1862" s="158"/>
      <c r="E1862" s="158"/>
      <c r="F1862" s="158"/>
      <c r="G1862" s="158"/>
      <c r="H1862" s="161"/>
      <c r="I1862" s="158"/>
      <c r="J1862" s="158"/>
      <c r="K1862" s="158"/>
      <c r="L1862" s="158"/>
      <c r="M1862" s="130"/>
      <c r="N1862" s="130"/>
      <c r="O1862" s="157"/>
      <c r="P1862" s="130"/>
      <c r="Q1862" s="130"/>
      <c r="R1862" s="130"/>
      <c r="S1862" s="130"/>
      <c r="T1862" s="130"/>
      <c r="U1862" s="130"/>
      <c r="V1862" s="130"/>
      <c r="W1862" s="130"/>
      <c r="X1862" s="130"/>
      <c r="Y1862" s="130"/>
      <c r="Z1862" s="130"/>
      <c r="AA1862" s="130"/>
      <c r="AB1862" s="130"/>
      <c r="AC1862" s="130" t="str">
        <f>IF(基本情報登録!$D$10="","",IF(基本情報登録!$D$10=F1862,1,0))</f>
        <v/>
      </c>
      <c r="AD1862" s="130"/>
    </row>
    <row r="1863" spans="1:30">
      <c r="A1863" s="158"/>
      <c r="B1863" s="158"/>
      <c r="C1863" s="158"/>
      <c r="D1863" s="158"/>
      <c r="E1863" s="158"/>
      <c r="F1863" s="158"/>
      <c r="G1863" s="158"/>
      <c r="H1863" s="161"/>
      <c r="I1863" s="158"/>
      <c r="J1863" s="158"/>
      <c r="K1863" s="158"/>
      <c r="L1863" s="158"/>
      <c r="M1863" s="130"/>
      <c r="N1863" s="130"/>
      <c r="O1863" s="157"/>
      <c r="P1863" s="130"/>
      <c r="Q1863" s="130"/>
      <c r="R1863" s="130"/>
      <c r="S1863" s="130"/>
      <c r="T1863" s="130"/>
      <c r="U1863" s="130"/>
      <c r="V1863" s="130"/>
      <c r="W1863" s="130"/>
      <c r="X1863" s="130"/>
      <c r="Y1863" s="130"/>
      <c r="Z1863" s="130"/>
      <c r="AA1863" s="130"/>
      <c r="AB1863" s="130"/>
      <c r="AC1863" s="130" t="str">
        <f>IF(基本情報登録!$D$10="","",IF(基本情報登録!$D$10=F1863,1,0))</f>
        <v/>
      </c>
      <c r="AD1863" s="130"/>
    </row>
    <row r="1864" spans="1:30">
      <c r="A1864" s="158"/>
      <c r="B1864" s="158"/>
      <c r="C1864" s="158"/>
      <c r="D1864" s="158"/>
      <c r="E1864" s="158"/>
      <c r="F1864" s="158"/>
      <c r="G1864" s="158"/>
      <c r="H1864" s="161"/>
      <c r="I1864" s="158"/>
      <c r="J1864" s="158"/>
      <c r="K1864" s="158"/>
      <c r="L1864" s="158"/>
      <c r="M1864" s="130"/>
      <c r="N1864" s="130"/>
      <c r="O1864" s="157"/>
      <c r="P1864" s="130"/>
      <c r="Q1864" s="130"/>
      <c r="R1864" s="130"/>
      <c r="S1864" s="130"/>
      <c r="T1864" s="130"/>
      <c r="U1864" s="130"/>
      <c r="V1864" s="130"/>
      <c r="W1864" s="130"/>
      <c r="X1864" s="130"/>
      <c r="Y1864" s="130"/>
      <c r="Z1864" s="130"/>
      <c r="AA1864" s="130"/>
      <c r="AB1864" s="130"/>
      <c r="AC1864" s="130" t="str">
        <f>IF(基本情報登録!$D$10="","",IF(基本情報登録!$D$10=F1864,1,0))</f>
        <v/>
      </c>
      <c r="AD1864" s="130"/>
    </row>
    <row r="1865" spans="1:30">
      <c r="A1865" s="158"/>
      <c r="B1865" s="158"/>
      <c r="C1865" s="158"/>
      <c r="D1865" s="158"/>
      <c r="E1865" s="158"/>
      <c r="F1865" s="158"/>
      <c r="G1865" s="158"/>
      <c r="H1865" s="161"/>
      <c r="I1865" s="158"/>
      <c r="J1865" s="158"/>
      <c r="K1865" s="158"/>
      <c r="L1865" s="158"/>
      <c r="M1865" s="130"/>
      <c r="N1865" s="130"/>
      <c r="O1865" s="157"/>
      <c r="P1865" s="130"/>
      <c r="Q1865" s="130"/>
      <c r="R1865" s="130"/>
      <c r="S1865" s="130"/>
      <c r="T1865" s="130"/>
      <c r="U1865" s="130"/>
      <c r="V1865" s="130"/>
      <c r="W1865" s="130"/>
      <c r="X1865" s="130"/>
      <c r="Y1865" s="130"/>
      <c r="Z1865" s="130"/>
      <c r="AA1865" s="130"/>
      <c r="AB1865" s="130"/>
      <c r="AC1865" s="130" t="str">
        <f>IF(基本情報登録!$D$10="","",IF(基本情報登録!$D$10=F1865,1,0))</f>
        <v/>
      </c>
      <c r="AD1865" s="130"/>
    </row>
    <row r="1866" spans="1:30">
      <c r="A1866" s="158"/>
      <c r="B1866" s="158"/>
      <c r="C1866" s="158"/>
      <c r="D1866" s="158"/>
      <c r="E1866" s="158"/>
      <c r="F1866" s="158"/>
      <c r="G1866" s="158"/>
      <c r="H1866" s="161"/>
      <c r="I1866" s="158"/>
      <c r="J1866" s="158"/>
      <c r="K1866" s="158"/>
      <c r="L1866" s="158"/>
      <c r="M1866" s="130"/>
      <c r="N1866" s="130"/>
      <c r="O1866" s="157"/>
      <c r="P1866" s="130"/>
      <c r="Q1866" s="130"/>
      <c r="R1866" s="130"/>
      <c r="S1866" s="130"/>
      <c r="T1866" s="130"/>
      <c r="U1866" s="130"/>
      <c r="V1866" s="130"/>
      <c r="W1866" s="130"/>
      <c r="X1866" s="130"/>
      <c r="Y1866" s="130"/>
      <c r="Z1866" s="130"/>
      <c r="AA1866" s="130"/>
      <c r="AB1866" s="130"/>
      <c r="AC1866" s="130" t="str">
        <f>IF(基本情報登録!$D$10="","",IF(基本情報登録!$D$10=F1866,1,0))</f>
        <v/>
      </c>
      <c r="AD1866" s="130"/>
    </row>
    <row r="1867" spans="1:30">
      <c r="A1867" s="158"/>
      <c r="B1867" s="158"/>
      <c r="C1867" s="158"/>
      <c r="D1867" s="158"/>
      <c r="E1867" s="158"/>
      <c r="F1867" s="158"/>
      <c r="G1867" s="158"/>
      <c r="H1867" s="161"/>
      <c r="I1867" s="158"/>
      <c r="J1867" s="158"/>
      <c r="K1867" s="158"/>
      <c r="L1867" s="158"/>
      <c r="M1867" s="130"/>
      <c r="N1867" s="130"/>
      <c r="O1867" s="157"/>
      <c r="P1867" s="130"/>
      <c r="Q1867" s="130"/>
      <c r="R1867" s="130"/>
      <c r="S1867" s="130"/>
      <c r="T1867" s="130"/>
      <c r="U1867" s="130"/>
      <c r="V1867" s="130"/>
      <c r="W1867" s="130"/>
      <c r="X1867" s="130"/>
      <c r="Y1867" s="130"/>
      <c r="Z1867" s="130"/>
      <c r="AA1867" s="130"/>
      <c r="AB1867" s="130"/>
      <c r="AC1867" s="130" t="str">
        <f>IF(基本情報登録!$D$10="","",IF(基本情報登録!$D$10=F1867,1,0))</f>
        <v/>
      </c>
      <c r="AD1867" s="130"/>
    </row>
    <row r="1868" spans="1:30">
      <c r="A1868" s="158"/>
      <c r="B1868" s="158"/>
      <c r="C1868" s="158"/>
      <c r="D1868" s="158"/>
      <c r="E1868" s="158"/>
      <c r="F1868" s="158"/>
      <c r="G1868" s="158"/>
      <c r="H1868" s="161"/>
      <c r="I1868" s="158"/>
      <c r="J1868" s="158"/>
      <c r="K1868" s="158"/>
      <c r="L1868" s="158"/>
      <c r="M1868" s="130"/>
      <c r="N1868" s="130"/>
      <c r="O1868" s="157"/>
      <c r="P1868" s="130"/>
      <c r="Q1868" s="130"/>
      <c r="R1868" s="130"/>
      <c r="S1868" s="130"/>
      <c r="T1868" s="130"/>
      <c r="U1868" s="130"/>
      <c r="V1868" s="130"/>
      <c r="W1868" s="130"/>
      <c r="X1868" s="130"/>
      <c r="Y1868" s="130"/>
      <c r="Z1868" s="130"/>
      <c r="AA1868" s="130"/>
      <c r="AB1868" s="130"/>
      <c r="AC1868" s="130" t="str">
        <f>IF(基本情報登録!$D$10="","",IF(基本情報登録!$D$10=F1868,1,0))</f>
        <v/>
      </c>
      <c r="AD1868" s="130"/>
    </row>
    <row r="1869" spans="1:30">
      <c r="A1869" s="158"/>
      <c r="B1869" s="158"/>
      <c r="C1869" s="158"/>
      <c r="D1869" s="158"/>
      <c r="E1869" s="158"/>
      <c r="F1869" s="158"/>
      <c r="G1869" s="158"/>
      <c r="H1869" s="161"/>
      <c r="I1869" s="158"/>
      <c r="J1869" s="158"/>
      <c r="K1869" s="158"/>
      <c r="L1869" s="158"/>
      <c r="M1869" s="130"/>
      <c r="N1869" s="130"/>
      <c r="O1869" s="157"/>
      <c r="P1869" s="130"/>
      <c r="Q1869" s="130"/>
      <c r="R1869" s="130"/>
      <c r="S1869" s="130"/>
      <c r="T1869" s="130"/>
      <c r="U1869" s="130"/>
      <c r="V1869" s="130"/>
      <c r="W1869" s="130"/>
      <c r="X1869" s="130"/>
      <c r="Y1869" s="130"/>
      <c r="Z1869" s="130"/>
      <c r="AA1869" s="130"/>
      <c r="AB1869" s="130"/>
      <c r="AC1869" s="130" t="str">
        <f>IF(基本情報登録!$D$10="","",IF(基本情報登録!$D$10=F1869,1,0))</f>
        <v/>
      </c>
      <c r="AD1869" s="130"/>
    </row>
    <row r="1870" spans="1:30">
      <c r="A1870" s="158"/>
      <c r="B1870" s="158"/>
      <c r="C1870" s="158"/>
      <c r="D1870" s="158"/>
      <c r="E1870" s="158"/>
      <c r="F1870" s="158"/>
      <c r="G1870" s="158"/>
      <c r="H1870" s="161"/>
      <c r="I1870" s="158"/>
      <c r="J1870" s="158"/>
      <c r="K1870" s="158"/>
      <c r="L1870" s="158"/>
      <c r="M1870" s="130"/>
      <c r="N1870" s="130"/>
      <c r="O1870" s="157"/>
      <c r="P1870" s="130"/>
      <c r="Q1870" s="130"/>
      <c r="R1870" s="130"/>
      <c r="S1870" s="130"/>
      <c r="T1870" s="130"/>
      <c r="U1870" s="130"/>
      <c r="V1870" s="130"/>
      <c r="W1870" s="130"/>
      <c r="X1870" s="130"/>
      <c r="Y1870" s="130"/>
      <c r="Z1870" s="130"/>
      <c r="AA1870" s="130"/>
      <c r="AB1870" s="130"/>
      <c r="AC1870" s="130" t="str">
        <f>IF(基本情報登録!$D$10="","",IF(基本情報登録!$D$10=F1870,1,0))</f>
        <v/>
      </c>
      <c r="AD1870" s="130"/>
    </row>
    <row r="1871" spans="1:30">
      <c r="A1871" s="158"/>
      <c r="B1871" s="158"/>
      <c r="C1871" s="158"/>
      <c r="D1871" s="158"/>
      <c r="E1871" s="158"/>
      <c r="F1871" s="158"/>
      <c r="G1871" s="158"/>
      <c r="H1871" s="161"/>
      <c r="I1871" s="158"/>
      <c r="J1871" s="158"/>
      <c r="K1871" s="158"/>
      <c r="L1871" s="158"/>
      <c r="M1871" s="130"/>
      <c r="N1871" s="130"/>
      <c r="O1871" s="157"/>
      <c r="P1871" s="130"/>
      <c r="Q1871" s="130"/>
      <c r="R1871" s="130"/>
      <c r="S1871" s="130"/>
      <c r="T1871" s="130"/>
      <c r="U1871" s="130"/>
      <c r="V1871" s="130"/>
      <c r="W1871" s="130"/>
      <c r="X1871" s="130"/>
      <c r="Y1871" s="130"/>
      <c r="Z1871" s="130"/>
      <c r="AA1871" s="130"/>
      <c r="AB1871" s="130"/>
      <c r="AC1871" s="130" t="str">
        <f>IF(基本情報登録!$D$10="","",IF(基本情報登録!$D$10=F1871,1,0))</f>
        <v/>
      </c>
      <c r="AD1871" s="130"/>
    </row>
    <row r="1872" spans="1:30">
      <c r="A1872" s="158"/>
      <c r="B1872" s="158"/>
      <c r="C1872" s="158"/>
      <c r="D1872" s="158"/>
      <c r="E1872" s="158"/>
      <c r="F1872" s="158"/>
      <c r="G1872" s="158"/>
      <c r="H1872" s="161"/>
      <c r="I1872" s="158"/>
      <c r="J1872" s="158"/>
      <c r="K1872" s="158"/>
      <c r="L1872" s="158"/>
      <c r="M1872" s="130"/>
      <c r="N1872" s="130"/>
      <c r="O1872" s="157"/>
      <c r="P1872" s="130"/>
      <c r="Q1872" s="130"/>
      <c r="R1872" s="130"/>
      <c r="S1872" s="130"/>
      <c r="T1872" s="130"/>
      <c r="U1872" s="130"/>
      <c r="V1872" s="130"/>
      <c r="W1872" s="130"/>
      <c r="X1872" s="130"/>
      <c r="Y1872" s="130"/>
      <c r="Z1872" s="130"/>
      <c r="AA1872" s="130"/>
      <c r="AB1872" s="130"/>
      <c r="AC1872" s="130" t="str">
        <f>IF(基本情報登録!$D$10="","",IF(基本情報登録!$D$10=F1872,1,0))</f>
        <v/>
      </c>
      <c r="AD1872" s="130"/>
    </row>
    <row r="1873" spans="1:30">
      <c r="A1873" s="158"/>
      <c r="B1873" s="158"/>
      <c r="C1873" s="158"/>
      <c r="D1873" s="158"/>
      <c r="E1873" s="158"/>
      <c r="F1873" s="158"/>
      <c r="G1873" s="158"/>
      <c r="H1873" s="161"/>
      <c r="I1873" s="158"/>
      <c r="J1873" s="158"/>
      <c r="K1873" s="158"/>
      <c r="L1873" s="158"/>
      <c r="M1873" s="130"/>
      <c r="N1873" s="130"/>
      <c r="O1873" s="157"/>
      <c r="P1873" s="130"/>
      <c r="Q1873" s="130"/>
      <c r="R1873" s="130"/>
      <c r="S1873" s="130"/>
      <c r="T1873" s="130"/>
      <c r="U1873" s="130"/>
      <c r="V1873" s="130"/>
      <c r="W1873" s="130"/>
      <c r="X1873" s="130"/>
      <c r="Y1873" s="130"/>
      <c r="Z1873" s="130"/>
      <c r="AA1873" s="130"/>
      <c r="AB1873" s="130"/>
      <c r="AC1873" s="130" t="str">
        <f>IF(基本情報登録!$D$10="","",IF(基本情報登録!$D$10=F1873,1,0))</f>
        <v/>
      </c>
      <c r="AD1873" s="130"/>
    </row>
    <row r="1874" spans="1:30">
      <c r="A1874" s="158"/>
      <c r="B1874" s="158"/>
      <c r="C1874" s="158"/>
      <c r="D1874" s="158"/>
      <c r="E1874" s="158"/>
      <c r="F1874" s="158"/>
      <c r="G1874" s="158"/>
      <c r="H1874" s="161"/>
      <c r="I1874" s="158"/>
      <c r="J1874" s="158"/>
      <c r="K1874" s="158"/>
      <c r="L1874" s="158"/>
      <c r="M1874" s="130"/>
      <c r="N1874" s="130"/>
      <c r="O1874" s="157"/>
      <c r="P1874" s="130"/>
      <c r="Q1874" s="130"/>
      <c r="R1874" s="130"/>
      <c r="S1874" s="130"/>
      <c r="T1874" s="130"/>
      <c r="U1874" s="130"/>
      <c r="V1874" s="130"/>
      <c r="W1874" s="130"/>
      <c r="X1874" s="130"/>
      <c r="Y1874" s="130"/>
      <c r="Z1874" s="130"/>
      <c r="AA1874" s="130"/>
      <c r="AB1874" s="130"/>
      <c r="AC1874" s="130" t="str">
        <f>IF(基本情報登録!$D$10="","",IF(基本情報登録!$D$10=F1874,1,0))</f>
        <v/>
      </c>
      <c r="AD1874" s="130"/>
    </row>
    <row r="1875" spans="1:30">
      <c r="A1875" s="158"/>
      <c r="B1875" s="158"/>
      <c r="C1875" s="158"/>
      <c r="D1875" s="158"/>
      <c r="E1875" s="158"/>
      <c r="F1875" s="158"/>
      <c r="G1875" s="158"/>
      <c r="H1875" s="161"/>
      <c r="I1875" s="158"/>
      <c r="J1875" s="158"/>
      <c r="K1875" s="158"/>
      <c r="L1875" s="158"/>
      <c r="M1875" s="130"/>
      <c r="N1875" s="130"/>
      <c r="O1875" s="157"/>
      <c r="P1875" s="130"/>
      <c r="Q1875" s="130"/>
      <c r="R1875" s="130"/>
      <c r="S1875" s="130"/>
      <c r="T1875" s="130"/>
      <c r="U1875" s="130"/>
      <c r="V1875" s="130"/>
      <c r="W1875" s="130"/>
      <c r="X1875" s="130"/>
      <c r="Y1875" s="130"/>
      <c r="Z1875" s="130"/>
      <c r="AA1875" s="130"/>
      <c r="AB1875" s="130"/>
      <c r="AC1875" s="130" t="str">
        <f>IF(基本情報登録!$D$10="","",IF(基本情報登録!$D$10=F1875,1,0))</f>
        <v/>
      </c>
      <c r="AD1875" s="130"/>
    </row>
    <row r="1876" spans="1:30">
      <c r="A1876" s="158"/>
      <c r="B1876" s="158"/>
      <c r="C1876" s="158"/>
      <c r="D1876" s="158"/>
      <c r="E1876" s="158"/>
      <c r="F1876" s="158"/>
      <c r="G1876" s="158"/>
      <c r="H1876" s="161"/>
      <c r="I1876" s="158"/>
      <c r="J1876" s="158"/>
      <c r="K1876" s="158"/>
      <c r="L1876" s="158"/>
      <c r="M1876" s="130"/>
      <c r="N1876" s="130"/>
      <c r="O1876" s="157"/>
      <c r="P1876" s="130"/>
      <c r="Q1876" s="130"/>
      <c r="R1876" s="130"/>
      <c r="S1876" s="130"/>
      <c r="T1876" s="130"/>
      <c r="U1876" s="130"/>
      <c r="V1876" s="130"/>
      <c r="W1876" s="130"/>
      <c r="X1876" s="130"/>
      <c r="Y1876" s="130"/>
      <c r="Z1876" s="130"/>
      <c r="AA1876" s="130"/>
      <c r="AB1876" s="130"/>
      <c r="AC1876" s="130" t="str">
        <f>IF(基本情報登録!$D$10="","",IF(基本情報登録!$D$10=F1876,1,0))</f>
        <v/>
      </c>
      <c r="AD1876" s="130"/>
    </row>
    <row r="1877" spans="1:30">
      <c r="A1877" s="158"/>
      <c r="B1877" s="158"/>
      <c r="C1877" s="158"/>
      <c r="D1877" s="158"/>
      <c r="E1877" s="158"/>
      <c r="F1877" s="158"/>
      <c r="G1877" s="158"/>
      <c r="H1877" s="161"/>
      <c r="I1877" s="158"/>
      <c r="J1877" s="158"/>
      <c r="K1877" s="158"/>
      <c r="L1877" s="158"/>
      <c r="M1877" s="130"/>
      <c r="N1877" s="130"/>
      <c r="O1877" s="157"/>
      <c r="P1877" s="130"/>
      <c r="Q1877" s="130"/>
      <c r="R1877" s="130"/>
      <c r="S1877" s="130"/>
      <c r="T1877" s="130"/>
      <c r="U1877" s="130"/>
      <c r="V1877" s="130"/>
      <c r="W1877" s="130"/>
      <c r="X1877" s="130"/>
      <c r="Y1877" s="130"/>
      <c r="Z1877" s="130"/>
      <c r="AA1877" s="130"/>
      <c r="AB1877" s="130"/>
      <c r="AC1877" s="130" t="str">
        <f>IF(基本情報登録!$D$10="","",IF(基本情報登録!$D$10=F1877,1,0))</f>
        <v/>
      </c>
      <c r="AD1877" s="130"/>
    </row>
    <row r="1878" spans="1:30">
      <c r="A1878" s="158"/>
      <c r="B1878" s="158"/>
      <c r="C1878" s="158"/>
      <c r="D1878" s="158"/>
      <c r="E1878" s="158"/>
      <c r="F1878" s="158"/>
      <c r="G1878" s="158"/>
      <c r="H1878" s="161"/>
      <c r="I1878" s="158"/>
      <c r="J1878" s="158"/>
      <c r="K1878" s="158"/>
      <c r="L1878" s="158"/>
      <c r="M1878" s="130"/>
      <c r="N1878" s="130"/>
      <c r="O1878" s="157"/>
      <c r="P1878" s="130"/>
      <c r="Q1878" s="130"/>
      <c r="R1878" s="130"/>
      <c r="S1878" s="130"/>
      <c r="T1878" s="130"/>
      <c r="U1878" s="130"/>
      <c r="V1878" s="130"/>
      <c r="W1878" s="130"/>
      <c r="X1878" s="130"/>
      <c r="Y1878" s="130"/>
      <c r="Z1878" s="130"/>
      <c r="AA1878" s="130"/>
      <c r="AB1878" s="130"/>
      <c r="AC1878" s="130" t="str">
        <f>IF(基本情報登録!$D$10="","",IF(基本情報登録!$D$10=F1878,1,0))</f>
        <v/>
      </c>
      <c r="AD1878" s="130"/>
    </row>
    <row r="1879" spans="1:30">
      <c r="A1879" s="158"/>
      <c r="B1879" s="158"/>
      <c r="C1879" s="158"/>
      <c r="D1879" s="158"/>
      <c r="E1879" s="158"/>
      <c r="F1879" s="158"/>
      <c r="G1879" s="158"/>
      <c r="H1879" s="161"/>
      <c r="I1879" s="158"/>
      <c r="J1879" s="158"/>
      <c r="K1879" s="158"/>
      <c r="L1879" s="158"/>
      <c r="M1879" s="130"/>
      <c r="N1879" s="130"/>
      <c r="O1879" s="157"/>
      <c r="P1879" s="130"/>
      <c r="Q1879" s="130"/>
      <c r="R1879" s="130"/>
      <c r="S1879" s="130"/>
      <c r="T1879" s="130"/>
      <c r="U1879" s="130"/>
      <c r="V1879" s="130"/>
      <c r="W1879" s="130"/>
      <c r="X1879" s="130"/>
      <c r="Y1879" s="130"/>
      <c r="Z1879" s="130"/>
      <c r="AA1879" s="130"/>
      <c r="AB1879" s="130"/>
      <c r="AC1879" s="130" t="str">
        <f>IF(基本情報登録!$D$10="","",IF(基本情報登録!$D$10=F1879,1,0))</f>
        <v/>
      </c>
      <c r="AD1879" s="130"/>
    </row>
    <row r="1880" spans="1:30">
      <c r="A1880" s="158"/>
      <c r="B1880" s="158"/>
      <c r="C1880" s="158"/>
      <c r="D1880" s="158"/>
      <c r="E1880" s="158"/>
      <c r="F1880" s="158"/>
      <c r="G1880" s="158"/>
      <c r="H1880" s="161"/>
      <c r="I1880" s="158"/>
      <c r="J1880" s="158"/>
      <c r="K1880" s="158"/>
      <c r="L1880" s="158"/>
      <c r="M1880" s="130"/>
      <c r="N1880" s="130"/>
      <c r="O1880" s="157"/>
      <c r="P1880" s="130"/>
      <c r="Q1880" s="130"/>
      <c r="R1880" s="130"/>
      <c r="S1880" s="130"/>
      <c r="T1880" s="130"/>
      <c r="U1880" s="130"/>
      <c r="V1880" s="130"/>
      <c r="W1880" s="130"/>
      <c r="X1880" s="130"/>
      <c r="Y1880" s="130"/>
      <c r="Z1880" s="130"/>
      <c r="AA1880" s="130"/>
      <c r="AB1880" s="130"/>
      <c r="AC1880" s="130" t="str">
        <f>IF(基本情報登録!$D$10="","",IF(基本情報登録!$D$10=F1880,1,0))</f>
        <v/>
      </c>
      <c r="AD1880" s="130"/>
    </row>
    <row r="1881" spans="1:30">
      <c r="A1881" s="158"/>
      <c r="B1881" s="158"/>
      <c r="C1881" s="158"/>
      <c r="D1881" s="158"/>
      <c r="E1881" s="158"/>
      <c r="F1881" s="158"/>
      <c r="G1881" s="158"/>
      <c r="H1881" s="161"/>
      <c r="I1881" s="158"/>
      <c r="J1881" s="158"/>
      <c r="K1881" s="158"/>
      <c r="L1881" s="158"/>
      <c r="M1881" s="130"/>
      <c r="N1881" s="130"/>
      <c r="O1881" s="157"/>
      <c r="P1881" s="130"/>
      <c r="Q1881" s="130"/>
      <c r="R1881" s="130"/>
      <c r="S1881" s="130"/>
      <c r="T1881" s="130"/>
      <c r="U1881" s="130"/>
      <c r="V1881" s="130"/>
      <c r="W1881" s="130"/>
      <c r="X1881" s="130"/>
      <c r="Y1881" s="130"/>
      <c r="Z1881" s="130"/>
      <c r="AA1881" s="130"/>
      <c r="AB1881" s="130"/>
      <c r="AC1881" s="130" t="str">
        <f>IF(基本情報登録!$D$10="","",IF(基本情報登録!$D$10=F1881,1,0))</f>
        <v/>
      </c>
      <c r="AD1881" s="130"/>
    </row>
    <row r="1882" spans="1:30">
      <c r="A1882" s="158"/>
      <c r="B1882" s="158"/>
      <c r="C1882" s="158"/>
      <c r="D1882" s="158"/>
      <c r="E1882" s="158"/>
      <c r="F1882" s="158"/>
      <c r="G1882" s="158"/>
      <c r="H1882" s="161"/>
      <c r="I1882" s="158"/>
      <c r="J1882" s="158"/>
      <c r="K1882" s="158"/>
      <c r="L1882" s="158"/>
      <c r="M1882" s="130"/>
      <c r="N1882" s="130"/>
      <c r="O1882" s="157"/>
      <c r="P1882" s="130"/>
      <c r="Q1882" s="130"/>
      <c r="R1882" s="130"/>
      <c r="S1882" s="130"/>
      <c r="T1882" s="130"/>
      <c r="U1882" s="130"/>
      <c r="V1882" s="130"/>
      <c r="W1882" s="130"/>
      <c r="X1882" s="130"/>
      <c r="Y1882" s="130"/>
      <c r="Z1882" s="130"/>
      <c r="AA1882" s="130"/>
      <c r="AB1882" s="130"/>
      <c r="AC1882" s="130" t="str">
        <f>IF(基本情報登録!$D$10="","",IF(基本情報登録!$D$10=F1882,1,0))</f>
        <v/>
      </c>
      <c r="AD1882" s="130"/>
    </row>
    <row r="1883" spans="1:30">
      <c r="A1883" s="158"/>
      <c r="B1883" s="158"/>
      <c r="C1883" s="158"/>
      <c r="D1883" s="158"/>
      <c r="E1883" s="158"/>
      <c r="F1883" s="158"/>
      <c r="G1883" s="158"/>
      <c r="H1883" s="161"/>
      <c r="I1883" s="158"/>
      <c r="J1883" s="158"/>
      <c r="K1883" s="158"/>
      <c r="L1883" s="158"/>
      <c r="M1883" s="130"/>
      <c r="N1883" s="130"/>
      <c r="O1883" s="157"/>
      <c r="P1883" s="130"/>
      <c r="Q1883" s="130"/>
      <c r="R1883" s="130"/>
      <c r="S1883" s="130"/>
      <c r="T1883" s="130"/>
      <c r="U1883" s="130"/>
      <c r="V1883" s="130"/>
      <c r="W1883" s="130"/>
      <c r="X1883" s="130"/>
      <c r="Y1883" s="130"/>
      <c r="Z1883" s="130"/>
      <c r="AA1883" s="130"/>
      <c r="AB1883" s="130"/>
      <c r="AC1883" s="130" t="str">
        <f>IF(基本情報登録!$D$10="","",IF(基本情報登録!$D$10=F1883,1,0))</f>
        <v/>
      </c>
      <c r="AD1883" s="130"/>
    </row>
    <row r="1884" spans="1:30">
      <c r="A1884" s="158"/>
      <c r="B1884" s="158"/>
      <c r="C1884" s="158"/>
      <c r="D1884" s="158"/>
      <c r="E1884" s="158"/>
      <c r="F1884" s="158"/>
      <c r="G1884" s="158"/>
      <c r="H1884" s="161"/>
      <c r="I1884" s="158"/>
      <c r="J1884" s="158"/>
      <c r="K1884" s="158"/>
      <c r="L1884" s="158"/>
      <c r="M1884" s="130"/>
      <c r="N1884" s="130"/>
      <c r="O1884" s="157"/>
      <c r="P1884" s="130"/>
      <c r="Q1884" s="130"/>
      <c r="R1884" s="130"/>
      <c r="S1884" s="130"/>
      <c r="T1884" s="130"/>
      <c r="U1884" s="130"/>
      <c r="V1884" s="130"/>
      <c r="W1884" s="130"/>
      <c r="X1884" s="130"/>
      <c r="Y1884" s="130"/>
      <c r="Z1884" s="130"/>
      <c r="AA1884" s="130"/>
      <c r="AB1884" s="130"/>
      <c r="AC1884" s="130" t="str">
        <f>IF(基本情報登録!$D$10="","",IF(基本情報登録!$D$10=F1884,1,0))</f>
        <v/>
      </c>
      <c r="AD1884" s="130"/>
    </row>
    <row r="1885" spans="1:30">
      <c r="A1885" s="158"/>
      <c r="B1885" s="158"/>
      <c r="C1885" s="158"/>
      <c r="D1885" s="158"/>
      <c r="E1885" s="158"/>
      <c r="F1885" s="158"/>
      <c r="G1885" s="158"/>
      <c r="H1885" s="161"/>
      <c r="I1885" s="158"/>
      <c r="J1885" s="158"/>
      <c r="K1885" s="158"/>
      <c r="L1885" s="158"/>
      <c r="M1885" s="130"/>
      <c r="N1885" s="130"/>
      <c r="O1885" s="157"/>
      <c r="P1885" s="130"/>
      <c r="Q1885" s="130"/>
      <c r="R1885" s="130"/>
      <c r="S1885" s="130"/>
      <c r="T1885" s="130"/>
      <c r="U1885" s="130"/>
      <c r="V1885" s="130"/>
      <c r="W1885" s="130"/>
      <c r="X1885" s="130"/>
      <c r="Y1885" s="130"/>
      <c r="Z1885" s="130"/>
      <c r="AA1885" s="130"/>
      <c r="AB1885" s="130"/>
      <c r="AC1885" s="130" t="str">
        <f>IF(基本情報登録!$D$10="","",IF(基本情報登録!$D$10=F1885,1,0))</f>
        <v/>
      </c>
      <c r="AD1885" s="130"/>
    </row>
    <row r="1886" spans="1:30">
      <c r="A1886" s="158"/>
      <c r="B1886" s="158"/>
      <c r="C1886" s="158"/>
      <c r="D1886" s="158"/>
      <c r="E1886" s="158"/>
      <c r="F1886" s="158"/>
      <c r="G1886" s="158"/>
      <c r="H1886" s="161"/>
      <c r="I1886" s="158"/>
      <c r="J1886" s="158"/>
      <c r="K1886" s="158"/>
      <c r="L1886" s="158"/>
      <c r="M1886" s="130"/>
      <c r="N1886" s="130"/>
      <c r="O1886" s="157"/>
      <c r="P1886" s="130"/>
      <c r="Q1886" s="130"/>
      <c r="R1886" s="130"/>
      <c r="S1886" s="130"/>
      <c r="T1886" s="130"/>
      <c r="U1886" s="130"/>
      <c r="V1886" s="130"/>
      <c r="W1886" s="130"/>
      <c r="X1886" s="130"/>
      <c r="Y1886" s="130"/>
      <c r="Z1886" s="130"/>
      <c r="AA1886" s="130"/>
      <c r="AB1886" s="130"/>
      <c r="AC1886" s="130" t="str">
        <f>IF(基本情報登録!$D$10="","",IF(基本情報登録!$D$10=F1886,1,0))</f>
        <v/>
      </c>
      <c r="AD1886" s="130"/>
    </row>
    <row r="1887" spans="1:30">
      <c r="A1887" s="158"/>
      <c r="B1887" s="158"/>
      <c r="C1887" s="158"/>
      <c r="D1887" s="158"/>
      <c r="E1887" s="158"/>
      <c r="F1887" s="158"/>
      <c r="G1887" s="158"/>
      <c r="H1887" s="161"/>
      <c r="I1887" s="158"/>
      <c r="J1887" s="158"/>
      <c r="K1887" s="158"/>
      <c r="L1887" s="158"/>
      <c r="M1887" s="130"/>
      <c r="N1887" s="130"/>
      <c r="O1887" s="157"/>
      <c r="P1887" s="130"/>
      <c r="Q1887" s="130"/>
      <c r="R1887" s="130"/>
      <c r="S1887" s="130"/>
      <c r="T1887" s="130"/>
      <c r="U1887" s="130"/>
      <c r="V1887" s="130"/>
      <c r="W1887" s="130"/>
      <c r="X1887" s="130"/>
      <c r="Y1887" s="130"/>
      <c r="Z1887" s="130"/>
      <c r="AA1887" s="130"/>
      <c r="AB1887" s="130"/>
      <c r="AC1887" s="130" t="str">
        <f>IF(基本情報登録!$D$10="","",IF(基本情報登録!$D$10=F1887,1,0))</f>
        <v/>
      </c>
      <c r="AD1887" s="130"/>
    </row>
    <row r="1888" spans="1:30">
      <c r="A1888" s="158"/>
      <c r="B1888" s="158"/>
      <c r="C1888" s="158"/>
      <c r="D1888" s="158"/>
      <c r="E1888" s="158"/>
      <c r="F1888" s="158"/>
      <c r="G1888" s="158"/>
      <c r="H1888" s="161"/>
      <c r="I1888" s="158"/>
      <c r="J1888" s="158"/>
      <c r="K1888" s="158"/>
      <c r="L1888" s="158"/>
      <c r="M1888" s="130"/>
      <c r="N1888" s="130"/>
      <c r="O1888" s="157"/>
      <c r="P1888" s="130"/>
      <c r="Q1888" s="130"/>
      <c r="R1888" s="130"/>
      <c r="S1888" s="130"/>
      <c r="T1888" s="130"/>
      <c r="U1888" s="130"/>
      <c r="V1888" s="130"/>
      <c r="W1888" s="130"/>
      <c r="X1888" s="130"/>
      <c r="Y1888" s="130"/>
      <c r="Z1888" s="130"/>
      <c r="AA1888" s="130"/>
      <c r="AB1888" s="130"/>
      <c r="AC1888" s="130" t="str">
        <f>IF(基本情報登録!$D$10="","",IF(基本情報登録!$D$10=F1888,1,0))</f>
        <v/>
      </c>
      <c r="AD1888" s="130"/>
    </row>
    <row r="1889" spans="1:30">
      <c r="A1889" s="158"/>
      <c r="B1889" s="158"/>
      <c r="C1889" s="158"/>
      <c r="D1889" s="158"/>
      <c r="E1889" s="158"/>
      <c r="F1889" s="158"/>
      <c r="G1889" s="158"/>
      <c r="H1889" s="161"/>
      <c r="I1889" s="158"/>
      <c r="J1889" s="158"/>
      <c r="K1889" s="158"/>
      <c r="L1889" s="158"/>
      <c r="M1889" s="130"/>
      <c r="N1889" s="130"/>
      <c r="O1889" s="157"/>
      <c r="P1889" s="130"/>
      <c r="Q1889" s="130"/>
      <c r="R1889" s="130"/>
      <c r="S1889" s="130"/>
      <c r="T1889" s="130"/>
      <c r="U1889" s="130"/>
      <c r="V1889" s="130"/>
      <c r="W1889" s="130"/>
      <c r="X1889" s="130"/>
      <c r="Y1889" s="130"/>
      <c r="Z1889" s="130"/>
      <c r="AA1889" s="130"/>
      <c r="AB1889" s="130"/>
      <c r="AC1889" s="130" t="str">
        <f>IF(基本情報登録!$D$10="","",IF(基本情報登録!$D$10=F1889,1,0))</f>
        <v/>
      </c>
      <c r="AD1889" s="130"/>
    </row>
    <row r="1890" spans="1:30">
      <c r="A1890" s="158"/>
      <c r="B1890" s="158"/>
      <c r="C1890" s="158"/>
      <c r="D1890" s="158"/>
      <c r="E1890" s="158"/>
      <c r="F1890" s="158"/>
      <c r="G1890" s="158"/>
      <c r="H1890" s="161"/>
      <c r="I1890" s="158"/>
      <c r="J1890" s="158"/>
      <c r="K1890" s="158"/>
      <c r="L1890" s="158"/>
      <c r="M1890" s="130"/>
      <c r="N1890" s="130"/>
      <c r="O1890" s="157"/>
      <c r="P1890" s="130"/>
      <c r="Q1890" s="130"/>
      <c r="R1890" s="130"/>
      <c r="S1890" s="130"/>
      <c r="T1890" s="130"/>
      <c r="U1890" s="130"/>
      <c r="V1890" s="130"/>
      <c r="W1890" s="130"/>
      <c r="X1890" s="130"/>
      <c r="Y1890" s="130"/>
      <c r="Z1890" s="130"/>
      <c r="AA1890" s="130"/>
      <c r="AB1890" s="130"/>
      <c r="AC1890" s="130" t="str">
        <f>IF(基本情報登録!$D$10="","",IF(基本情報登録!$D$10=F1890,1,0))</f>
        <v/>
      </c>
      <c r="AD1890" s="130"/>
    </row>
    <row r="1891" spans="1:30">
      <c r="A1891" s="158"/>
      <c r="B1891" s="158"/>
      <c r="C1891" s="158"/>
      <c r="D1891" s="158"/>
      <c r="E1891" s="158"/>
      <c r="F1891" s="158"/>
      <c r="G1891" s="158"/>
      <c r="H1891" s="161"/>
      <c r="I1891" s="158"/>
      <c r="J1891" s="158"/>
      <c r="K1891" s="158"/>
      <c r="L1891" s="158"/>
      <c r="M1891" s="130"/>
      <c r="N1891" s="130"/>
      <c r="O1891" s="157"/>
      <c r="P1891" s="130"/>
      <c r="Q1891" s="130"/>
      <c r="R1891" s="130"/>
      <c r="S1891" s="130"/>
      <c r="T1891" s="130"/>
      <c r="U1891" s="130"/>
      <c r="V1891" s="130"/>
      <c r="W1891" s="130"/>
      <c r="X1891" s="130"/>
      <c r="Y1891" s="130"/>
      <c r="Z1891" s="130"/>
      <c r="AA1891" s="130"/>
      <c r="AB1891" s="130"/>
      <c r="AC1891" s="130" t="str">
        <f>IF(基本情報登録!$D$10="","",IF(基本情報登録!$D$10=F1891,1,0))</f>
        <v/>
      </c>
      <c r="AD1891" s="130"/>
    </row>
    <row r="1892" spans="1:30">
      <c r="A1892" s="158"/>
      <c r="B1892" s="158"/>
      <c r="C1892" s="158"/>
      <c r="D1892" s="158"/>
      <c r="E1892" s="158"/>
      <c r="F1892" s="158"/>
      <c r="G1892" s="158"/>
      <c r="H1892" s="161"/>
      <c r="I1892" s="158"/>
      <c r="J1892" s="158"/>
      <c r="K1892" s="158"/>
      <c r="L1892" s="158"/>
      <c r="M1892" s="130"/>
      <c r="N1892" s="130"/>
      <c r="O1892" s="157"/>
      <c r="P1892" s="130"/>
      <c r="Q1892" s="130"/>
      <c r="R1892" s="130"/>
      <c r="S1892" s="130"/>
      <c r="T1892" s="130"/>
      <c r="U1892" s="130"/>
      <c r="V1892" s="130"/>
      <c r="W1892" s="130"/>
      <c r="X1892" s="130"/>
      <c r="Y1892" s="130"/>
      <c r="Z1892" s="130"/>
      <c r="AA1892" s="130"/>
      <c r="AB1892" s="130"/>
      <c r="AC1892" s="130" t="str">
        <f>IF(基本情報登録!$D$10="","",IF(基本情報登録!$D$10=F1892,1,0))</f>
        <v/>
      </c>
      <c r="AD1892" s="130"/>
    </row>
    <row r="1893" spans="1:30">
      <c r="A1893" s="158"/>
      <c r="B1893" s="158"/>
      <c r="C1893" s="158"/>
      <c r="D1893" s="158"/>
      <c r="E1893" s="158"/>
      <c r="F1893" s="158"/>
      <c r="G1893" s="158"/>
      <c r="H1893" s="161"/>
      <c r="I1893" s="158"/>
      <c r="J1893" s="158"/>
      <c r="K1893" s="158"/>
      <c r="L1893" s="158"/>
      <c r="M1893" s="130"/>
      <c r="N1893" s="130"/>
      <c r="O1893" s="157"/>
      <c r="P1893" s="130"/>
      <c r="Q1893" s="130"/>
      <c r="R1893" s="130"/>
      <c r="S1893" s="130"/>
      <c r="T1893" s="130"/>
      <c r="U1893" s="130"/>
      <c r="V1893" s="130"/>
      <c r="W1893" s="130"/>
      <c r="X1893" s="130"/>
      <c r="Y1893" s="130"/>
      <c r="Z1893" s="130"/>
      <c r="AA1893" s="130"/>
      <c r="AB1893" s="130"/>
      <c r="AC1893" s="130" t="str">
        <f>IF(基本情報登録!$D$10="","",IF(基本情報登録!$D$10=F1893,1,0))</f>
        <v/>
      </c>
      <c r="AD1893" s="130"/>
    </row>
    <row r="1894" spans="1:30">
      <c r="A1894" s="158"/>
      <c r="B1894" s="158"/>
      <c r="C1894" s="158"/>
      <c r="D1894" s="158"/>
      <c r="E1894" s="158"/>
      <c r="F1894" s="158"/>
      <c r="G1894" s="158"/>
      <c r="H1894" s="161"/>
      <c r="I1894" s="158"/>
      <c r="J1894" s="158"/>
      <c r="K1894" s="158"/>
      <c r="L1894" s="158"/>
      <c r="M1894" s="130"/>
      <c r="N1894" s="130"/>
      <c r="O1894" s="157"/>
      <c r="P1894" s="130"/>
      <c r="Q1894" s="130"/>
      <c r="R1894" s="130"/>
      <c r="S1894" s="130"/>
      <c r="T1894" s="130"/>
      <c r="U1894" s="130"/>
      <c r="V1894" s="130"/>
      <c r="W1894" s="130"/>
      <c r="X1894" s="130"/>
      <c r="Y1894" s="130"/>
      <c r="Z1894" s="130"/>
      <c r="AA1894" s="130"/>
      <c r="AB1894" s="130"/>
      <c r="AC1894" s="130" t="str">
        <f>IF(基本情報登録!$D$10="","",IF(基本情報登録!$D$10=F1894,1,0))</f>
        <v/>
      </c>
      <c r="AD1894" s="130"/>
    </row>
    <row r="1895" spans="1:30">
      <c r="A1895" s="158"/>
      <c r="B1895" s="158"/>
      <c r="C1895" s="158"/>
      <c r="D1895" s="158"/>
      <c r="E1895" s="158"/>
      <c r="F1895" s="158"/>
      <c r="G1895" s="158"/>
      <c r="H1895" s="161"/>
      <c r="I1895" s="158"/>
      <c r="J1895" s="158"/>
      <c r="K1895" s="158"/>
      <c r="L1895" s="158"/>
      <c r="M1895" s="130"/>
      <c r="N1895" s="130"/>
      <c r="O1895" s="157"/>
      <c r="P1895" s="130"/>
      <c r="Q1895" s="130"/>
      <c r="R1895" s="130"/>
      <c r="S1895" s="130"/>
      <c r="T1895" s="130"/>
      <c r="U1895" s="130"/>
      <c r="V1895" s="130"/>
      <c r="W1895" s="130"/>
      <c r="X1895" s="130"/>
      <c r="Y1895" s="130"/>
      <c r="Z1895" s="130"/>
      <c r="AA1895" s="130"/>
      <c r="AB1895" s="130"/>
      <c r="AC1895" s="130" t="str">
        <f>IF(基本情報登録!$D$10="","",IF(基本情報登録!$D$10=F1895,1,0))</f>
        <v/>
      </c>
      <c r="AD1895" s="130"/>
    </row>
    <row r="1896" spans="1:30">
      <c r="A1896" s="158"/>
      <c r="B1896" s="158"/>
      <c r="C1896" s="158"/>
      <c r="D1896" s="158"/>
      <c r="E1896" s="158"/>
      <c r="F1896" s="158"/>
      <c r="G1896" s="158"/>
      <c r="H1896" s="161"/>
      <c r="I1896" s="158"/>
      <c r="J1896" s="158"/>
      <c r="K1896" s="158"/>
      <c r="L1896" s="158"/>
      <c r="M1896" s="130"/>
      <c r="N1896" s="130"/>
      <c r="O1896" s="157"/>
      <c r="P1896" s="130"/>
      <c r="Q1896" s="130"/>
      <c r="R1896" s="130"/>
      <c r="S1896" s="130"/>
      <c r="T1896" s="130"/>
      <c r="U1896" s="130"/>
      <c r="V1896" s="130"/>
      <c r="W1896" s="130"/>
      <c r="X1896" s="130"/>
      <c r="Y1896" s="130"/>
      <c r="Z1896" s="130"/>
      <c r="AA1896" s="130"/>
      <c r="AB1896" s="130"/>
      <c r="AC1896" s="130" t="str">
        <f>IF(基本情報登録!$D$10="","",IF(基本情報登録!$D$10=F1896,1,0))</f>
        <v/>
      </c>
      <c r="AD1896" s="130"/>
    </row>
    <row r="1897" spans="1:30">
      <c r="A1897" s="158"/>
      <c r="B1897" s="158"/>
      <c r="C1897" s="158"/>
      <c r="D1897" s="158"/>
      <c r="E1897" s="158"/>
      <c r="F1897" s="158"/>
      <c r="G1897" s="158"/>
      <c r="H1897" s="161"/>
      <c r="I1897" s="158"/>
      <c r="J1897" s="158"/>
      <c r="K1897" s="158"/>
      <c r="L1897" s="158"/>
      <c r="M1897" s="130"/>
      <c r="N1897" s="130"/>
      <c r="O1897" s="157"/>
      <c r="P1897" s="130"/>
      <c r="Q1897" s="130"/>
      <c r="R1897" s="130"/>
      <c r="S1897" s="130"/>
      <c r="T1897" s="130"/>
      <c r="U1897" s="130"/>
      <c r="V1897" s="130"/>
      <c r="W1897" s="130"/>
      <c r="X1897" s="130"/>
      <c r="Y1897" s="130"/>
      <c r="Z1897" s="130"/>
      <c r="AA1897" s="130"/>
      <c r="AB1897" s="130"/>
      <c r="AC1897" s="130" t="str">
        <f>IF(基本情報登録!$D$10="","",IF(基本情報登録!$D$10=F1897,1,0))</f>
        <v/>
      </c>
      <c r="AD1897" s="130"/>
    </row>
    <row r="1898" spans="1:30">
      <c r="A1898" s="158"/>
      <c r="B1898" s="158"/>
      <c r="C1898" s="158"/>
      <c r="D1898" s="158"/>
      <c r="E1898" s="158"/>
      <c r="F1898" s="158"/>
      <c r="G1898" s="158"/>
      <c r="H1898" s="161"/>
      <c r="I1898" s="158"/>
      <c r="J1898" s="158"/>
      <c r="K1898" s="158"/>
      <c r="L1898" s="158"/>
      <c r="M1898" s="130"/>
      <c r="N1898" s="130"/>
      <c r="O1898" s="157"/>
      <c r="P1898" s="130"/>
      <c r="Q1898" s="130"/>
      <c r="R1898" s="130"/>
      <c r="S1898" s="130"/>
      <c r="T1898" s="130"/>
      <c r="U1898" s="130"/>
      <c r="V1898" s="130"/>
      <c r="W1898" s="130"/>
      <c r="X1898" s="130"/>
      <c r="Y1898" s="130"/>
      <c r="Z1898" s="130"/>
      <c r="AA1898" s="130"/>
      <c r="AB1898" s="130"/>
      <c r="AC1898" s="130" t="str">
        <f>IF(基本情報登録!$D$10="","",IF(基本情報登録!$D$10=F1898,1,0))</f>
        <v/>
      </c>
      <c r="AD1898" s="130"/>
    </row>
    <row r="1899" spans="1:30">
      <c r="A1899" s="158"/>
      <c r="B1899" s="158"/>
      <c r="C1899" s="158"/>
      <c r="D1899" s="158"/>
      <c r="E1899" s="158"/>
      <c r="F1899" s="158"/>
      <c r="G1899" s="158"/>
      <c r="H1899" s="161"/>
      <c r="I1899" s="158"/>
      <c r="J1899" s="158"/>
      <c r="K1899" s="158"/>
      <c r="L1899" s="158"/>
      <c r="M1899" s="130"/>
      <c r="N1899" s="130"/>
      <c r="O1899" s="157"/>
      <c r="P1899" s="130"/>
      <c r="Q1899" s="130"/>
      <c r="R1899" s="130"/>
      <c r="S1899" s="130"/>
      <c r="T1899" s="130"/>
      <c r="U1899" s="130"/>
      <c r="V1899" s="130"/>
      <c r="W1899" s="130"/>
      <c r="X1899" s="130"/>
      <c r="Y1899" s="130"/>
      <c r="Z1899" s="130"/>
      <c r="AA1899" s="130"/>
      <c r="AB1899" s="130"/>
      <c r="AC1899" s="130" t="str">
        <f>IF(基本情報登録!$D$10="","",IF(基本情報登録!$D$10=F1899,1,0))</f>
        <v/>
      </c>
      <c r="AD1899" s="130"/>
    </row>
    <row r="1900" spans="1:30">
      <c r="A1900" s="158"/>
      <c r="B1900" s="158"/>
      <c r="C1900" s="158"/>
      <c r="D1900" s="158"/>
      <c r="E1900" s="158"/>
      <c r="F1900" s="158"/>
      <c r="G1900" s="158"/>
      <c r="H1900" s="161"/>
      <c r="I1900" s="158"/>
      <c r="J1900" s="158"/>
      <c r="K1900" s="158"/>
      <c r="L1900" s="158"/>
      <c r="M1900" s="130"/>
      <c r="N1900" s="130"/>
      <c r="O1900" s="157"/>
      <c r="P1900" s="130"/>
      <c r="Q1900" s="130"/>
      <c r="R1900" s="130"/>
      <c r="S1900" s="130"/>
      <c r="T1900" s="130"/>
      <c r="U1900" s="130"/>
      <c r="V1900" s="130"/>
      <c r="W1900" s="130"/>
      <c r="X1900" s="130"/>
      <c r="Y1900" s="130"/>
      <c r="Z1900" s="130"/>
      <c r="AA1900" s="130"/>
      <c r="AB1900" s="130"/>
      <c r="AC1900" s="130" t="str">
        <f>IF(基本情報登録!$D$10="","",IF(基本情報登録!$D$10=F1900,1,0))</f>
        <v/>
      </c>
      <c r="AD1900" s="130"/>
    </row>
    <row r="1901" spans="1:30">
      <c r="A1901" s="158"/>
      <c r="B1901" s="158"/>
      <c r="C1901" s="158"/>
      <c r="D1901" s="158"/>
      <c r="E1901" s="158"/>
      <c r="F1901" s="158"/>
      <c r="G1901" s="158"/>
      <c r="H1901" s="161"/>
      <c r="I1901" s="158"/>
      <c r="J1901" s="158"/>
      <c r="K1901" s="158"/>
      <c r="L1901" s="158"/>
      <c r="M1901" s="130"/>
      <c r="N1901" s="130"/>
      <c r="O1901" s="157"/>
      <c r="P1901" s="130"/>
      <c r="Q1901" s="130"/>
      <c r="R1901" s="130"/>
      <c r="S1901" s="130"/>
      <c r="T1901" s="130"/>
      <c r="U1901" s="130"/>
      <c r="V1901" s="130"/>
      <c r="W1901" s="130"/>
      <c r="X1901" s="130"/>
      <c r="Y1901" s="130"/>
      <c r="Z1901" s="130"/>
      <c r="AA1901" s="130"/>
      <c r="AB1901" s="130"/>
      <c r="AC1901" s="130" t="str">
        <f>IF(基本情報登録!$D$10="","",IF(基本情報登録!$D$10=F1901,1,0))</f>
        <v/>
      </c>
      <c r="AD1901" s="130"/>
    </row>
    <row r="1902" spans="1:30">
      <c r="A1902" s="158"/>
      <c r="B1902" s="158"/>
      <c r="C1902" s="158"/>
      <c r="D1902" s="158"/>
      <c r="E1902" s="158"/>
      <c r="F1902" s="158"/>
      <c r="G1902" s="158"/>
      <c r="H1902" s="161"/>
      <c r="I1902" s="158"/>
      <c r="J1902" s="158"/>
      <c r="K1902" s="158"/>
      <c r="L1902" s="158"/>
      <c r="M1902" s="130"/>
      <c r="N1902" s="130"/>
      <c r="O1902" s="157"/>
      <c r="P1902" s="130"/>
      <c r="Q1902" s="130"/>
      <c r="R1902" s="130"/>
      <c r="S1902" s="130"/>
      <c r="T1902" s="130"/>
      <c r="U1902" s="130"/>
      <c r="V1902" s="130"/>
      <c r="W1902" s="130"/>
      <c r="X1902" s="130"/>
      <c r="Y1902" s="130"/>
      <c r="Z1902" s="130"/>
      <c r="AA1902" s="130"/>
      <c r="AB1902" s="130"/>
      <c r="AC1902" s="130" t="str">
        <f>IF(基本情報登録!$D$10="","",IF(基本情報登録!$D$10=F1902,1,0))</f>
        <v/>
      </c>
      <c r="AD1902" s="130"/>
    </row>
    <row r="1903" spans="1:30">
      <c r="A1903" s="158"/>
      <c r="B1903" s="158"/>
      <c r="C1903" s="158"/>
      <c r="D1903" s="158"/>
      <c r="E1903" s="158"/>
      <c r="F1903" s="158"/>
      <c r="G1903" s="158"/>
      <c r="H1903" s="161"/>
      <c r="I1903" s="158"/>
      <c r="J1903" s="158"/>
      <c r="K1903" s="158"/>
      <c r="L1903" s="158"/>
      <c r="M1903" s="130"/>
      <c r="N1903" s="130"/>
      <c r="O1903" s="157"/>
      <c r="P1903" s="130"/>
      <c r="Q1903" s="130"/>
      <c r="R1903" s="130"/>
      <c r="S1903" s="130"/>
      <c r="T1903" s="130"/>
      <c r="U1903" s="130"/>
      <c r="V1903" s="130"/>
      <c r="W1903" s="130"/>
      <c r="X1903" s="130"/>
      <c r="Y1903" s="130"/>
      <c r="Z1903" s="130"/>
      <c r="AA1903" s="130"/>
      <c r="AB1903" s="130"/>
      <c r="AC1903" s="130" t="str">
        <f>IF(基本情報登録!$D$10="","",IF(基本情報登録!$D$10=F1903,1,0))</f>
        <v/>
      </c>
      <c r="AD1903" s="130"/>
    </row>
    <row r="1904" spans="1:30">
      <c r="A1904" s="158"/>
      <c r="B1904" s="158"/>
      <c r="C1904" s="158"/>
      <c r="D1904" s="158"/>
      <c r="E1904" s="158"/>
      <c r="F1904" s="158"/>
      <c r="G1904" s="158"/>
      <c r="H1904" s="161"/>
      <c r="I1904" s="158"/>
      <c r="J1904" s="158"/>
      <c r="K1904" s="158"/>
      <c r="L1904" s="158"/>
      <c r="M1904" s="130"/>
      <c r="N1904" s="130"/>
      <c r="O1904" s="157"/>
      <c r="P1904" s="130"/>
      <c r="Q1904" s="130"/>
      <c r="R1904" s="130"/>
      <c r="S1904" s="130"/>
      <c r="T1904" s="130"/>
      <c r="U1904" s="130"/>
      <c r="V1904" s="130"/>
      <c r="W1904" s="130"/>
      <c r="X1904" s="130"/>
      <c r="Y1904" s="130"/>
      <c r="Z1904" s="130"/>
      <c r="AA1904" s="130"/>
      <c r="AB1904" s="130"/>
      <c r="AC1904" s="130" t="str">
        <f>IF(基本情報登録!$D$10="","",IF(基本情報登録!$D$10=F1904,1,0))</f>
        <v/>
      </c>
      <c r="AD1904" s="130"/>
    </row>
    <row r="1905" spans="1:30">
      <c r="A1905" s="158"/>
      <c r="B1905" s="158"/>
      <c r="C1905" s="158"/>
      <c r="D1905" s="158"/>
      <c r="E1905" s="158"/>
      <c r="F1905" s="158"/>
      <c r="G1905" s="158"/>
      <c r="H1905" s="161"/>
      <c r="I1905" s="158"/>
      <c r="J1905" s="158"/>
      <c r="K1905" s="158"/>
      <c r="L1905" s="158"/>
      <c r="M1905" s="130"/>
      <c r="N1905" s="130"/>
      <c r="O1905" s="157"/>
      <c r="P1905" s="130"/>
      <c r="Q1905" s="130"/>
      <c r="R1905" s="130"/>
      <c r="S1905" s="130"/>
      <c r="T1905" s="130"/>
      <c r="U1905" s="130"/>
      <c r="V1905" s="130"/>
      <c r="W1905" s="130"/>
      <c r="X1905" s="130"/>
      <c r="Y1905" s="130"/>
      <c r="Z1905" s="130"/>
      <c r="AA1905" s="130"/>
      <c r="AB1905" s="130"/>
      <c r="AC1905" s="130" t="str">
        <f>IF(基本情報登録!$D$10="","",IF(基本情報登録!$D$10=F1905,1,0))</f>
        <v/>
      </c>
      <c r="AD1905" s="130"/>
    </row>
    <row r="1906" spans="1:30">
      <c r="A1906" s="158"/>
      <c r="B1906" s="158"/>
      <c r="C1906" s="158"/>
      <c r="D1906" s="158"/>
      <c r="E1906" s="158"/>
      <c r="F1906" s="158"/>
      <c r="G1906" s="158"/>
      <c r="H1906" s="161"/>
      <c r="I1906" s="158"/>
      <c r="J1906" s="158"/>
      <c r="K1906" s="158"/>
      <c r="L1906" s="158"/>
      <c r="M1906" s="130"/>
      <c r="N1906" s="130"/>
      <c r="O1906" s="157"/>
      <c r="P1906" s="130"/>
      <c r="Q1906" s="130"/>
      <c r="R1906" s="130"/>
      <c r="S1906" s="130"/>
      <c r="T1906" s="130"/>
      <c r="U1906" s="130"/>
      <c r="V1906" s="130"/>
      <c r="W1906" s="130"/>
      <c r="X1906" s="130"/>
      <c r="Y1906" s="130"/>
      <c r="Z1906" s="130"/>
      <c r="AA1906" s="130"/>
      <c r="AB1906" s="130"/>
      <c r="AC1906" s="130" t="str">
        <f>IF(基本情報登録!$D$10="","",IF(基本情報登録!$D$10=F1906,1,0))</f>
        <v/>
      </c>
      <c r="AD1906" s="130"/>
    </row>
    <row r="1907" spans="1:30">
      <c r="A1907" s="158"/>
      <c r="B1907" s="158"/>
      <c r="C1907" s="158"/>
      <c r="D1907" s="158"/>
      <c r="E1907" s="158"/>
      <c r="F1907" s="158"/>
      <c r="G1907" s="158"/>
      <c r="H1907" s="161"/>
      <c r="I1907" s="158"/>
      <c r="J1907" s="158"/>
      <c r="K1907" s="158"/>
      <c r="L1907" s="158"/>
      <c r="M1907" s="130"/>
      <c r="N1907" s="130"/>
      <c r="O1907" s="157"/>
      <c r="P1907" s="130"/>
      <c r="Q1907" s="130"/>
      <c r="R1907" s="130"/>
      <c r="S1907" s="130"/>
      <c r="T1907" s="130"/>
      <c r="U1907" s="130"/>
      <c r="V1907" s="130"/>
      <c r="W1907" s="130"/>
      <c r="X1907" s="130"/>
      <c r="Y1907" s="130"/>
      <c r="Z1907" s="130"/>
      <c r="AA1907" s="130"/>
      <c r="AB1907" s="130"/>
      <c r="AC1907" s="130" t="str">
        <f>IF(基本情報登録!$D$10="","",IF(基本情報登録!$D$10=F1907,1,0))</f>
        <v/>
      </c>
      <c r="AD1907" s="130"/>
    </row>
    <row r="1908" spans="1:30">
      <c r="A1908" s="158"/>
      <c r="B1908" s="158"/>
      <c r="C1908" s="158"/>
      <c r="D1908" s="158"/>
      <c r="E1908" s="158"/>
      <c r="F1908" s="158"/>
      <c r="G1908" s="158"/>
      <c r="H1908" s="161"/>
      <c r="I1908" s="158"/>
      <c r="J1908" s="158"/>
      <c r="K1908" s="158"/>
      <c r="L1908" s="158"/>
      <c r="M1908" s="130"/>
      <c r="N1908" s="130"/>
      <c r="O1908" s="157"/>
      <c r="P1908" s="130"/>
      <c r="Q1908" s="130"/>
      <c r="R1908" s="130"/>
      <c r="S1908" s="130"/>
      <c r="T1908" s="130"/>
      <c r="U1908" s="130"/>
      <c r="V1908" s="130"/>
      <c r="W1908" s="130"/>
      <c r="X1908" s="130"/>
      <c r="Y1908" s="130"/>
      <c r="Z1908" s="130"/>
      <c r="AA1908" s="130"/>
      <c r="AB1908" s="130"/>
      <c r="AC1908" s="130" t="str">
        <f>IF(基本情報登録!$D$10="","",IF(基本情報登録!$D$10=F1908,1,0))</f>
        <v/>
      </c>
      <c r="AD1908" s="130"/>
    </row>
    <row r="1909" spans="1:30">
      <c r="A1909" s="158"/>
      <c r="B1909" s="158"/>
      <c r="C1909" s="158"/>
      <c r="D1909" s="158"/>
      <c r="E1909" s="158"/>
      <c r="F1909" s="158"/>
      <c r="G1909" s="158"/>
      <c r="H1909" s="161"/>
      <c r="I1909" s="158"/>
      <c r="J1909" s="158"/>
      <c r="K1909" s="158"/>
      <c r="L1909" s="158"/>
      <c r="M1909" s="130"/>
      <c r="N1909" s="130"/>
      <c r="O1909" s="157"/>
      <c r="P1909" s="130"/>
      <c r="Q1909" s="130"/>
      <c r="R1909" s="130"/>
      <c r="S1909" s="130"/>
      <c r="T1909" s="130"/>
      <c r="U1909" s="130"/>
      <c r="V1909" s="130"/>
      <c r="W1909" s="130"/>
      <c r="X1909" s="130"/>
      <c r="Y1909" s="130"/>
      <c r="Z1909" s="130"/>
      <c r="AA1909" s="130"/>
      <c r="AB1909" s="130"/>
      <c r="AC1909" s="130" t="str">
        <f>IF(基本情報登録!$D$10="","",IF(基本情報登録!$D$10=F1909,1,0))</f>
        <v/>
      </c>
      <c r="AD1909" s="130"/>
    </row>
    <row r="1910" spans="1:30">
      <c r="A1910" s="158"/>
      <c r="B1910" s="158"/>
      <c r="C1910" s="158"/>
      <c r="D1910" s="158"/>
      <c r="E1910" s="158"/>
      <c r="F1910" s="158"/>
      <c r="G1910" s="158"/>
      <c r="H1910" s="161"/>
      <c r="I1910" s="158"/>
      <c r="J1910" s="158"/>
      <c r="K1910" s="158"/>
      <c r="L1910" s="158"/>
      <c r="M1910" s="130"/>
      <c r="N1910" s="130"/>
      <c r="O1910" s="157"/>
      <c r="P1910" s="130"/>
      <c r="Q1910" s="130"/>
      <c r="R1910" s="130"/>
      <c r="S1910" s="130"/>
      <c r="T1910" s="130"/>
      <c r="U1910" s="130"/>
      <c r="V1910" s="130"/>
      <c r="W1910" s="130"/>
      <c r="X1910" s="130"/>
      <c r="Y1910" s="130"/>
      <c r="Z1910" s="130"/>
      <c r="AA1910" s="130"/>
      <c r="AB1910" s="130"/>
      <c r="AC1910" s="130" t="str">
        <f>IF(基本情報登録!$D$10="","",IF(基本情報登録!$D$10=F1910,1,0))</f>
        <v/>
      </c>
      <c r="AD1910" s="130"/>
    </row>
    <row r="1911" spans="1:30">
      <c r="A1911" s="158"/>
      <c r="B1911" s="158"/>
      <c r="C1911" s="158"/>
      <c r="D1911" s="158"/>
      <c r="E1911" s="158"/>
      <c r="F1911" s="158"/>
      <c r="G1911" s="158"/>
      <c r="H1911" s="161"/>
      <c r="I1911" s="158"/>
      <c r="J1911" s="158"/>
      <c r="K1911" s="158"/>
      <c r="L1911" s="158"/>
      <c r="M1911" s="130"/>
      <c r="N1911" s="130"/>
      <c r="O1911" s="157"/>
      <c r="P1911" s="130"/>
      <c r="Q1911" s="130"/>
      <c r="R1911" s="130"/>
      <c r="S1911" s="130"/>
      <c r="T1911" s="130"/>
      <c r="U1911" s="130"/>
      <c r="V1911" s="130"/>
      <c r="W1911" s="130"/>
      <c r="X1911" s="130"/>
      <c r="Y1911" s="130"/>
      <c r="Z1911" s="130"/>
      <c r="AA1911" s="130"/>
      <c r="AB1911" s="130"/>
      <c r="AC1911" s="130" t="str">
        <f>IF(基本情報登録!$D$10="","",IF(基本情報登録!$D$10=F1911,1,0))</f>
        <v/>
      </c>
      <c r="AD1911" s="130"/>
    </row>
    <row r="1912" spans="1:30">
      <c r="A1912" s="158"/>
      <c r="B1912" s="158"/>
      <c r="C1912" s="158"/>
      <c r="D1912" s="158"/>
      <c r="E1912" s="158"/>
      <c r="F1912" s="158"/>
      <c r="G1912" s="158"/>
      <c r="H1912" s="161"/>
      <c r="I1912" s="158"/>
      <c r="J1912" s="158"/>
      <c r="K1912" s="158"/>
      <c r="L1912" s="158"/>
      <c r="M1912" s="130"/>
      <c r="N1912" s="130"/>
      <c r="O1912" s="157"/>
      <c r="P1912" s="130"/>
      <c r="Q1912" s="130"/>
      <c r="R1912" s="130"/>
      <c r="S1912" s="130"/>
      <c r="T1912" s="130"/>
      <c r="U1912" s="130"/>
      <c r="V1912" s="130"/>
      <c r="W1912" s="130"/>
      <c r="X1912" s="130"/>
      <c r="Y1912" s="130"/>
      <c r="Z1912" s="130"/>
      <c r="AA1912" s="130"/>
      <c r="AB1912" s="130"/>
      <c r="AC1912" s="130" t="str">
        <f>IF(基本情報登録!$D$10="","",IF(基本情報登録!$D$10=F1912,1,0))</f>
        <v/>
      </c>
      <c r="AD1912" s="130"/>
    </row>
    <row r="1913" spans="1:30">
      <c r="A1913" s="158"/>
      <c r="B1913" s="158"/>
      <c r="C1913" s="158"/>
      <c r="D1913" s="158"/>
      <c r="E1913" s="158"/>
      <c r="F1913" s="158"/>
      <c r="G1913" s="158"/>
      <c r="H1913" s="161"/>
      <c r="I1913" s="158"/>
      <c r="J1913" s="158"/>
      <c r="K1913" s="158"/>
      <c r="L1913" s="158"/>
      <c r="M1913" s="130"/>
      <c r="N1913" s="130"/>
      <c r="O1913" s="157"/>
      <c r="P1913" s="130"/>
      <c r="Q1913" s="130"/>
      <c r="R1913" s="130"/>
      <c r="S1913" s="130"/>
      <c r="T1913" s="130"/>
      <c r="U1913" s="130"/>
      <c r="V1913" s="130"/>
      <c r="W1913" s="130"/>
      <c r="X1913" s="130"/>
      <c r="Y1913" s="130"/>
      <c r="Z1913" s="130"/>
      <c r="AA1913" s="130"/>
      <c r="AB1913" s="130"/>
      <c r="AC1913" s="130" t="str">
        <f>IF(基本情報登録!$D$10="","",IF(基本情報登録!$D$10=F1913,1,0))</f>
        <v/>
      </c>
      <c r="AD1913" s="130"/>
    </row>
    <row r="1914" spans="1:30">
      <c r="A1914" s="158"/>
      <c r="B1914" s="158"/>
      <c r="C1914" s="158"/>
      <c r="D1914" s="158"/>
      <c r="E1914" s="158"/>
      <c r="F1914" s="158"/>
      <c r="G1914" s="158"/>
      <c r="H1914" s="161"/>
      <c r="I1914" s="158"/>
      <c r="J1914" s="158"/>
      <c r="K1914" s="158"/>
      <c r="L1914" s="158"/>
      <c r="M1914" s="130"/>
      <c r="N1914" s="130"/>
      <c r="O1914" s="157"/>
      <c r="P1914" s="130"/>
      <c r="Q1914" s="130"/>
      <c r="R1914" s="130"/>
      <c r="S1914" s="130"/>
      <c r="T1914" s="130"/>
      <c r="U1914" s="130"/>
      <c r="V1914" s="130"/>
      <c r="W1914" s="130"/>
      <c r="X1914" s="130"/>
      <c r="Y1914" s="130"/>
      <c r="Z1914" s="130"/>
      <c r="AA1914" s="130"/>
      <c r="AB1914" s="130"/>
      <c r="AC1914" s="130" t="str">
        <f>IF(基本情報登録!$D$10="","",IF(基本情報登録!$D$10=F1914,1,0))</f>
        <v/>
      </c>
      <c r="AD1914" s="130"/>
    </row>
    <row r="1915" spans="1:30">
      <c r="A1915" s="158"/>
      <c r="B1915" s="158"/>
      <c r="C1915" s="158"/>
      <c r="D1915" s="158"/>
      <c r="E1915" s="158"/>
      <c r="F1915" s="158"/>
      <c r="G1915" s="158"/>
      <c r="H1915" s="161"/>
      <c r="I1915" s="158"/>
      <c r="J1915" s="158"/>
      <c r="K1915" s="158"/>
      <c r="L1915" s="158"/>
      <c r="M1915" s="130"/>
      <c r="N1915" s="130"/>
      <c r="O1915" s="157"/>
      <c r="P1915" s="130"/>
      <c r="Q1915" s="130"/>
      <c r="R1915" s="130"/>
      <c r="S1915" s="130"/>
      <c r="T1915" s="130"/>
      <c r="U1915" s="130"/>
      <c r="V1915" s="130"/>
      <c r="W1915" s="130"/>
      <c r="X1915" s="130"/>
      <c r="Y1915" s="130"/>
      <c r="Z1915" s="130"/>
      <c r="AA1915" s="130"/>
      <c r="AB1915" s="130"/>
      <c r="AC1915" s="130" t="str">
        <f>IF(基本情報登録!$D$10="","",IF(基本情報登録!$D$10=F1915,1,0))</f>
        <v/>
      </c>
      <c r="AD1915" s="130"/>
    </row>
    <row r="1916" spans="1:30">
      <c r="A1916" s="158"/>
      <c r="B1916" s="158"/>
      <c r="C1916" s="158"/>
      <c r="D1916" s="158"/>
      <c r="E1916" s="158"/>
      <c r="F1916" s="158"/>
      <c r="G1916" s="158"/>
      <c r="H1916" s="161"/>
      <c r="I1916" s="158"/>
      <c r="J1916" s="158"/>
      <c r="K1916" s="158"/>
      <c r="L1916" s="158"/>
      <c r="M1916" s="130"/>
      <c r="N1916" s="130"/>
      <c r="O1916" s="157"/>
      <c r="P1916" s="130"/>
      <c r="Q1916" s="130"/>
      <c r="R1916" s="130"/>
      <c r="S1916" s="130"/>
      <c r="T1916" s="130"/>
      <c r="U1916" s="130"/>
      <c r="V1916" s="130"/>
      <c r="W1916" s="130"/>
      <c r="X1916" s="130"/>
      <c r="Y1916" s="130"/>
      <c r="Z1916" s="130"/>
      <c r="AA1916" s="130"/>
      <c r="AB1916" s="130"/>
      <c r="AC1916" s="130" t="str">
        <f>IF(基本情報登録!$D$10="","",IF(基本情報登録!$D$10=F1916,1,0))</f>
        <v/>
      </c>
      <c r="AD1916" s="130"/>
    </row>
    <row r="1917" spans="1:30">
      <c r="A1917" s="158"/>
      <c r="B1917" s="158"/>
      <c r="C1917" s="158"/>
      <c r="D1917" s="158"/>
      <c r="E1917" s="158"/>
      <c r="F1917" s="158"/>
      <c r="G1917" s="158"/>
      <c r="H1917" s="161"/>
      <c r="I1917" s="158"/>
      <c r="J1917" s="158"/>
      <c r="K1917" s="158"/>
      <c r="L1917" s="158"/>
      <c r="M1917" s="130"/>
      <c r="N1917" s="130"/>
      <c r="O1917" s="157"/>
      <c r="P1917" s="130"/>
      <c r="Q1917" s="130"/>
      <c r="R1917" s="130"/>
      <c r="S1917" s="130"/>
      <c r="T1917" s="130"/>
      <c r="U1917" s="130"/>
      <c r="V1917" s="130"/>
      <c r="W1917" s="130"/>
      <c r="X1917" s="130"/>
      <c r="Y1917" s="130"/>
      <c r="Z1917" s="130"/>
      <c r="AA1917" s="130"/>
      <c r="AB1917" s="130"/>
      <c r="AC1917" s="130" t="str">
        <f>IF(基本情報登録!$D$10="","",IF(基本情報登録!$D$10=F1917,1,0))</f>
        <v/>
      </c>
      <c r="AD1917" s="130"/>
    </row>
    <row r="1918" spans="1:30">
      <c r="A1918" s="158"/>
      <c r="B1918" s="158"/>
      <c r="C1918" s="158"/>
      <c r="D1918" s="158"/>
      <c r="E1918" s="158"/>
      <c r="F1918" s="158"/>
      <c r="G1918" s="158"/>
      <c r="H1918" s="161"/>
      <c r="I1918" s="158"/>
      <c r="J1918" s="158"/>
      <c r="K1918" s="158"/>
      <c r="L1918" s="158"/>
      <c r="M1918" s="130"/>
      <c r="N1918" s="130"/>
      <c r="O1918" s="157"/>
      <c r="P1918" s="130"/>
      <c r="Q1918" s="130"/>
      <c r="R1918" s="130"/>
      <c r="S1918" s="130"/>
      <c r="T1918" s="130"/>
      <c r="U1918" s="130"/>
      <c r="V1918" s="130"/>
      <c r="W1918" s="130"/>
      <c r="X1918" s="130"/>
      <c r="Y1918" s="130"/>
      <c r="Z1918" s="130"/>
      <c r="AA1918" s="130"/>
      <c r="AB1918" s="130"/>
      <c r="AC1918" s="130" t="str">
        <f>IF(基本情報登録!$D$10="","",IF(基本情報登録!$D$10=F1918,1,0))</f>
        <v/>
      </c>
      <c r="AD1918" s="130"/>
    </row>
    <row r="1919" spans="1:30">
      <c r="A1919" s="158"/>
      <c r="B1919" s="158"/>
      <c r="C1919" s="158"/>
      <c r="D1919" s="158"/>
      <c r="E1919" s="158"/>
      <c r="F1919" s="158"/>
      <c r="G1919" s="158"/>
      <c r="H1919" s="161"/>
      <c r="I1919" s="158"/>
      <c r="J1919" s="158"/>
      <c r="K1919" s="158"/>
      <c r="L1919" s="158"/>
      <c r="M1919" s="130"/>
      <c r="N1919" s="130"/>
      <c r="O1919" s="157"/>
      <c r="P1919" s="130"/>
      <c r="Q1919" s="130"/>
      <c r="R1919" s="130"/>
      <c r="S1919" s="130"/>
      <c r="T1919" s="130"/>
      <c r="U1919" s="130"/>
      <c r="V1919" s="130"/>
      <c r="W1919" s="130"/>
      <c r="X1919" s="130"/>
      <c r="Y1919" s="130"/>
      <c r="Z1919" s="130"/>
      <c r="AA1919" s="130"/>
      <c r="AB1919" s="130"/>
      <c r="AC1919" s="130" t="str">
        <f>IF(基本情報登録!$D$10="","",IF(基本情報登録!$D$10=F1919,1,0))</f>
        <v/>
      </c>
      <c r="AD1919" s="130"/>
    </row>
    <row r="1920" spans="1:30">
      <c r="A1920" s="158"/>
      <c r="B1920" s="158"/>
      <c r="C1920" s="158"/>
      <c r="D1920" s="158"/>
      <c r="E1920" s="158"/>
      <c r="F1920" s="158"/>
      <c r="G1920" s="158"/>
      <c r="H1920" s="161"/>
      <c r="I1920" s="158"/>
      <c r="J1920" s="158"/>
      <c r="K1920" s="158"/>
      <c r="L1920" s="158"/>
      <c r="M1920" s="130"/>
      <c r="N1920" s="130"/>
      <c r="O1920" s="157"/>
      <c r="P1920" s="130"/>
      <c r="Q1920" s="130"/>
      <c r="R1920" s="130"/>
      <c r="S1920" s="130"/>
      <c r="T1920" s="130"/>
      <c r="U1920" s="130"/>
      <c r="V1920" s="130"/>
      <c r="W1920" s="130"/>
      <c r="X1920" s="130"/>
      <c r="Y1920" s="130"/>
      <c r="Z1920" s="130"/>
      <c r="AA1920" s="130"/>
      <c r="AB1920" s="130"/>
      <c r="AC1920" s="130" t="str">
        <f>IF(基本情報登録!$D$10="","",IF(基本情報登録!$D$10=F1920,1,0))</f>
        <v/>
      </c>
      <c r="AD1920" s="130"/>
    </row>
    <row r="1921" spans="1:30">
      <c r="A1921" s="158"/>
      <c r="B1921" s="158"/>
      <c r="C1921" s="158"/>
      <c r="D1921" s="158"/>
      <c r="E1921" s="158"/>
      <c r="F1921" s="158"/>
      <c r="G1921" s="158"/>
      <c r="H1921" s="161"/>
      <c r="I1921" s="158"/>
      <c r="J1921" s="158"/>
      <c r="K1921" s="158"/>
      <c r="L1921" s="158"/>
      <c r="M1921" s="130"/>
      <c r="N1921" s="130"/>
      <c r="O1921" s="157"/>
      <c r="P1921" s="130"/>
      <c r="Q1921" s="130"/>
      <c r="R1921" s="130"/>
      <c r="S1921" s="130"/>
      <c r="T1921" s="130"/>
      <c r="U1921" s="130"/>
      <c r="V1921" s="130"/>
      <c r="W1921" s="130"/>
      <c r="X1921" s="130"/>
      <c r="Y1921" s="130"/>
      <c r="Z1921" s="130"/>
      <c r="AA1921" s="130"/>
      <c r="AB1921" s="130"/>
      <c r="AC1921" s="130" t="str">
        <f>IF(基本情報登録!$D$10="","",IF(基本情報登録!$D$10=F1921,1,0))</f>
        <v/>
      </c>
      <c r="AD1921" s="130"/>
    </row>
    <row r="1922" spans="1:30">
      <c r="A1922" s="158"/>
      <c r="B1922" s="158"/>
      <c r="C1922" s="158"/>
      <c r="D1922" s="158"/>
      <c r="E1922" s="158"/>
      <c r="F1922" s="158"/>
      <c r="G1922" s="158"/>
      <c r="H1922" s="161"/>
      <c r="I1922" s="158"/>
      <c r="J1922" s="158"/>
      <c r="K1922" s="158"/>
      <c r="L1922" s="158"/>
      <c r="M1922" s="130"/>
      <c r="N1922" s="130"/>
      <c r="O1922" s="157"/>
      <c r="P1922" s="130"/>
      <c r="Q1922" s="130"/>
      <c r="R1922" s="130"/>
      <c r="S1922" s="130"/>
      <c r="T1922" s="130"/>
      <c r="U1922" s="130"/>
      <c r="V1922" s="130"/>
      <c r="W1922" s="130"/>
      <c r="X1922" s="130"/>
      <c r="Y1922" s="130"/>
      <c r="Z1922" s="130"/>
      <c r="AA1922" s="130"/>
      <c r="AB1922" s="130"/>
      <c r="AC1922" s="130" t="str">
        <f>IF(基本情報登録!$D$10="","",IF(基本情報登録!$D$10=F1922,1,0))</f>
        <v/>
      </c>
      <c r="AD1922" s="130"/>
    </row>
    <row r="1923" spans="1:30">
      <c r="A1923" s="158"/>
      <c r="B1923" s="158"/>
      <c r="C1923" s="158"/>
      <c r="D1923" s="158"/>
      <c r="E1923" s="158"/>
      <c r="F1923" s="158"/>
      <c r="G1923" s="158"/>
      <c r="H1923" s="161"/>
      <c r="I1923" s="158"/>
      <c r="J1923" s="158"/>
      <c r="K1923" s="158"/>
      <c r="L1923" s="158"/>
      <c r="M1923" s="130"/>
      <c r="N1923" s="130"/>
      <c r="O1923" s="157"/>
      <c r="P1923" s="130"/>
      <c r="Q1923" s="130"/>
      <c r="R1923" s="130"/>
      <c r="S1923" s="130"/>
      <c r="T1923" s="130"/>
      <c r="U1923" s="130"/>
      <c r="V1923" s="130"/>
      <c r="W1923" s="130"/>
      <c r="X1923" s="130"/>
      <c r="Y1923" s="130"/>
      <c r="Z1923" s="130"/>
      <c r="AA1923" s="130"/>
      <c r="AB1923" s="130"/>
      <c r="AC1923" s="130" t="str">
        <f>IF(基本情報登録!$D$10="","",IF(基本情報登録!$D$10=F1923,1,0))</f>
        <v/>
      </c>
      <c r="AD1923" s="130"/>
    </row>
    <row r="1924" spans="1:30">
      <c r="A1924" s="158"/>
      <c r="B1924" s="158"/>
      <c r="C1924" s="158"/>
      <c r="D1924" s="158"/>
      <c r="E1924" s="158"/>
      <c r="F1924" s="158"/>
      <c r="G1924" s="158"/>
      <c r="H1924" s="161"/>
      <c r="I1924" s="158"/>
      <c r="J1924" s="158"/>
      <c r="K1924" s="158"/>
      <c r="L1924" s="158"/>
      <c r="M1924" s="130"/>
      <c r="N1924" s="130"/>
      <c r="O1924" s="157"/>
      <c r="P1924" s="130"/>
      <c r="Q1924" s="130"/>
      <c r="R1924" s="130"/>
      <c r="S1924" s="130"/>
      <c r="T1924" s="130"/>
      <c r="U1924" s="130"/>
      <c r="V1924" s="130"/>
      <c r="W1924" s="130"/>
      <c r="X1924" s="130"/>
      <c r="Y1924" s="130"/>
      <c r="Z1924" s="130"/>
      <c r="AA1924" s="130"/>
      <c r="AB1924" s="130"/>
      <c r="AC1924" s="130" t="str">
        <f>IF(基本情報登録!$D$10="","",IF(基本情報登録!$D$10=F1924,1,0))</f>
        <v/>
      </c>
      <c r="AD1924" s="130"/>
    </row>
    <row r="1925" spans="1:30">
      <c r="A1925" s="158"/>
      <c r="B1925" s="158"/>
      <c r="C1925" s="158"/>
      <c r="D1925" s="158"/>
      <c r="E1925" s="158"/>
      <c r="F1925" s="158"/>
      <c r="G1925" s="158"/>
      <c r="H1925" s="161"/>
      <c r="I1925" s="158"/>
      <c r="J1925" s="158"/>
      <c r="K1925" s="158"/>
      <c r="L1925" s="158"/>
      <c r="M1925" s="130"/>
      <c r="N1925" s="130"/>
      <c r="O1925" s="157"/>
      <c r="P1925" s="130"/>
      <c r="Q1925" s="130"/>
      <c r="R1925" s="130"/>
      <c r="S1925" s="130"/>
      <c r="T1925" s="130"/>
      <c r="U1925" s="130"/>
      <c r="V1925" s="130"/>
      <c r="W1925" s="130"/>
      <c r="X1925" s="130"/>
      <c r="Y1925" s="130"/>
      <c r="Z1925" s="130"/>
      <c r="AA1925" s="130"/>
      <c r="AB1925" s="130"/>
      <c r="AC1925" s="130" t="str">
        <f>IF(基本情報登録!$D$10="","",IF(基本情報登録!$D$10=F1925,1,0))</f>
        <v/>
      </c>
      <c r="AD1925" s="130"/>
    </row>
    <row r="1926" spans="1:30">
      <c r="A1926" s="158"/>
      <c r="B1926" s="158"/>
      <c r="C1926" s="158"/>
      <c r="D1926" s="158"/>
      <c r="E1926" s="158"/>
      <c r="F1926" s="158"/>
      <c r="G1926" s="158"/>
      <c r="H1926" s="161"/>
      <c r="I1926" s="158"/>
      <c r="J1926" s="158"/>
      <c r="K1926" s="158"/>
      <c r="L1926" s="158"/>
      <c r="M1926" s="130"/>
      <c r="N1926" s="130"/>
      <c r="O1926" s="157"/>
      <c r="P1926" s="130"/>
      <c r="Q1926" s="130"/>
      <c r="R1926" s="130"/>
      <c r="S1926" s="130"/>
      <c r="T1926" s="130"/>
      <c r="U1926" s="130"/>
      <c r="V1926" s="130"/>
      <c r="W1926" s="130"/>
      <c r="X1926" s="130"/>
      <c r="Y1926" s="130"/>
      <c r="Z1926" s="130"/>
      <c r="AA1926" s="130"/>
      <c r="AB1926" s="130"/>
      <c r="AC1926" s="130" t="str">
        <f>IF(基本情報登録!$D$10="","",IF(基本情報登録!$D$10=F1926,1,0))</f>
        <v/>
      </c>
      <c r="AD1926" s="130"/>
    </row>
    <row r="1927" spans="1:30">
      <c r="A1927" s="158"/>
      <c r="B1927" s="158"/>
      <c r="C1927" s="158"/>
      <c r="D1927" s="158"/>
      <c r="E1927" s="158"/>
      <c r="F1927" s="158"/>
      <c r="G1927" s="158"/>
      <c r="H1927" s="161"/>
      <c r="I1927" s="158"/>
      <c r="J1927" s="158"/>
      <c r="K1927" s="158"/>
      <c r="L1927" s="158"/>
      <c r="M1927" s="130"/>
      <c r="N1927" s="130"/>
      <c r="O1927" s="157"/>
      <c r="P1927" s="130"/>
      <c r="Q1927" s="130"/>
      <c r="R1927" s="130"/>
      <c r="S1927" s="130"/>
      <c r="T1927" s="130"/>
      <c r="U1927" s="130"/>
      <c r="V1927" s="130"/>
      <c r="W1927" s="130"/>
      <c r="X1927" s="130"/>
      <c r="Y1927" s="130"/>
      <c r="Z1927" s="130"/>
      <c r="AA1927" s="130"/>
      <c r="AB1927" s="130"/>
      <c r="AC1927" s="130" t="str">
        <f>IF(基本情報登録!$D$10="","",IF(基本情報登録!$D$10=F1927,1,0))</f>
        <v/>
      </c>
      <c r="AD1927" s="130"/>
    </row>
    <row r="1928" spans="1:30">
      <c r="A1928" s="158"/>
      <c r="B1928" s="158"/>
      <c r="C1928" s="158"/>
      <c r="D1928" s="158"/>
      <c r="E1928" s="158"/>
      <c r="F1928" s="158"/>
      <c r="G1928" s="158"/>
      <c r="H1928" s="161"/>
      <c r="I1928" s="158"/>
      <c r="J1928" s="158"/>
      <c r="K1928" s="158"/>
      <c r="L1928" s="158"/>
      <c r="M1928" s="130"/>
      <c r="N1928" s="130"/>
      <c r="O1928" s="157"/>
      <c r="P1928" s="130"/>
      <c r="Q1928" s="130"/>
      <c r="R1928" s="130"/>
      <c r="S1928" s="130"/>
      <c r="T1928" s="130"/>
      <c r="U1928" s="130"/>
      <c r="V1928" s="130"/>
      <c r="W1928" s="130"/>
      <c r="X1928" s="130"/>
      <c r="Y1928" s="130"/>
      <c r="Z1928" s="130"/>
      <c r="AA1928" s="130"/>
      <c r="AB1928" s="130"/>
      <c r="AC1928" s="130" t="str">
        <f>IF(基本情報登録!$D$10="","",IF(基本情報登録!$D$10=F1928,1,0))</f>
        <v/>
      </c>
      <c r="AD1928" s="130"/>
    </row>
    <row r="1929" spans="1:30">
      <c r="A1929" s="158"/>
      <c r="B1929" s="158"/>
      <c r="C1929" s="158"/>
      <c r="D1929" s="158"/>
      <c r="E1929" s="158"/>
      <c r="F1929" s="158"/>
      <c r="G1929" s="158"/>
      <c r="H1929" s="161"/>
      <c r="I1929" s="158"/>
      <c r="J1929" s="158"/>
      <c r="K1929" s="158"/>
      <c r="L1929" s="158"/>
      <c r="M1929" s="130"/>
      <c r="N1929" s="130"/>
      <c r="O1929" s="157"/>
      <c r="P1929" s="130"/>
      <c r="Q1929" s="130"/>
      <c r="R1929" s="130"/>
      <c r="S1929" s="130"/>
      <c r="T1929" s="130"/>
      <c r="U1929" s="130"/>
      <c r="V1929" s="130"/>
      <c r="W1929" s="130"/>
      <c r="X1929" s="130"/>
      <c r="Y1929" s="130"/>
      <c r="Z1929" s="130"/>
      <c r="AA1929" s="130"/>
      <c r="AB1929" s="130"/>
      <c r="AC1929" s="130" t="str">
        <f>IF(基本情報登録!$D$10="","",IF(基本情報登録!$D$10=F1929,1,0))</f>
        <v/>
      </c>
      <c r="AD1929" s="130"/>
    </row>
    <row r="1930" spans="1:30">
      <c r="A1930" s="158"/>
      <c r="B1930" s="158"/>
      <c r="C1930" s="158"/>
      <c r="D1930" s="158"/>
      <c r="E1930" s="158"/>
      <c r="F1930" s="158"/>
      <c r="G1930" s="158"/>
      <c r="H1930" s="161"/>
      <c r="I1930" s="158"/>
      <c r="J1930" s="158"/>
      <c r="K1930" s="158"/>
      <c r="L1930" s="158"/>
      <c r="M1930" s="130"/>
      <c r="N1930" s="130"/>
      <c r="O1930" s="157"/>
      <c r="P1930" s="130"/>
      <c r="Q1930" s="130"/>
      <c r="R1930" s="130"/>
      <c r="S1930" s="130"/>
      <c r="T1930" s="130"/>
      <c r="U1930" s="130"/>
      <c r="V1930" s="130"/>
      <c r="W1930" s="130"/>
      <c r="X1930" s="130"/>
      <c r="Y1930" s="130"/>
      <c r="Z1930" s="130"/>
      <c r="AA1930" s="130"/>
      <c r="AB1930" s="130"/>
      <c r="AC1930" s="130" t="str">
        <f>IF(基本情報登録!$D$10="","",IF(基本情報登録!$D$10=F1930,1,0))</f>
        <v/>
      </c>
      <c r="AD1930" s="130"/>
    </row>
    <row r="1931" spans="1:30">
      <c r="A1931" s="158"/>
      <c r="B1931" s="158"/>
      <c r="C1931" s="158"/>
      <c r="D1931" s="158"/>
      <c r="E1931" s="158"/>
      <c r="F1931" s="158"/>
      <c r="G1931" s="158"/>
      <c r="H1931" s="161"/>
      <c r="I1931" s="158"/>
      <c r="J1931" s="158"/>
      <c r="K1931" s="158"/>
      <c r="L1931" s="158"/>
      <c r="M1931" s="130"/>
      <c r="N1931" s="130"/>
      <c r="O1931" s="157"/>
      <c r="P1931" s="130"/>
      <c r="Q1931" s="130"/>
      <c r="R1931" s="130"/>
      <c r="S1931" s="130"/>
      <c r="T1931" s="130"/>
      <c r="U1931" s="130"/>
      <c r="V1931" s="130"/>
      <c r="W1931" s="130"/>
      <c r="X1931" s="130"/>
      <c r="Y1931" s="130"/>
      <c r="Z1931" s="130"/>
      <c r="AA1931" s="130"/>
      <c r="AB1931" s="130"/>
      <c r="AC1931" s="130" t="str">
        <f>IF(基本情報登録!$D$10="","",IF(基本情報登録!$D$10=F1931,1,0))</f>
        <v/>
      </c>
      <c r="AD1931" s="130"/>
    </row>
    <row r="1932" spans="1:30">
      <c r="A1932" s="158"/>
      <c r="B1932" s="158"/>
      <c r="C1932" s="158"/>
      <c r="D1932" s="158"/>
      <c r="E1932" s="158"/>
      <c r="F1932" s="158"/>
      <c r="G1932" s="158"/>
      <c r="H1932" s="161"/>
      <c r="I1932" s="158"/>
      <c r="J1932" s="158"/>
      <c r="K1932" s="158"/>
      <c r="L1932" s="158"/>
      <c r="M1932" s="130"/>
      <c r="N1932" s="130"/>
      <c r="O1932" s="157"/>
      <c r="P1932" s="130"/>
      <c r="Q1932" s="130"/>
      <c r="R1932" s="130"/>
      <c r="S1932" s="130"/>
      <c r="T1932" s="130"/>
      <c r="U1932" s="130"/>
      <c r="V1932" s="130"/>
      <c r="W1932" s="130"/>
      <c r="X1932" s="130"/>
      <c r="Y1932" s="130"/>
      <c r="Z1932" s="130"/>
      <c r="AA1932" s="130"/>
      <c r="AB1932" s="130"/>
      <c r="AC1932" s="130" t="str">
        <f>IF(基本情報登録!$D$10="","",IF(基本情報登録!$D$10=F1932,1,0))</f>
        <v/>
      </c>
      <c r="AD1932" s="130"/>
    </row>
    <row r="1933" spans="1:30">
      <c r="A1933" s="158"/>
      <c r="B1933" s="158"/>
      <c r="C1933" s="158"/>
      <c r="D1933" s="158"/>
      <c r="E1933" s="158"/>
      <c r="F1933" s="158"/>
      <c r="G1933" s="158"/>
      <c r="H1933" s="161"/>
      <c r="I1933" s="158"/>
      <c r="J1933" s="158"/>
      <c r="K1933" s="158"/>
      <c r="L1933" s="158"/>
      <c r="M1933" s="130"/>
      <c r="N1933" s="130"/>
      <c r="O1933" s="157"/>
      <c r="P1933" s="130"/>
      <c r="Q1933" s="130"/>
      <c r="R1933" s="130"/>
      <c r="S1933" s="130"/>
      <c r="T1933" s="130"/>
      <c r="U1933" s="130"/>
      <c r="V1933" s="130"/>
      <c r="W1933" s="130"/>
      <c r="X1933" s="130"/>
      <c r="Y1933" s="130"/>
      <c r="Z1933" s="130"/>
      <c r="AA1933" s="130"/>
      <c r="AB1933" s="130"/>
      <c r="AC1933" s="130" t="str">
        <f>IF(基本情報登録!$D$10="","",IF(基本情報登録!$D$10=F1933,1,0))</f>
        <v/>
      </c>
      <c r="AD1933" s="130"/>
    </row>
    <row r="1934" spans="1:30">
      <c r="A1934" s="158"/>
      <c r="B1934" s="158"/>
      <c r="C1934" s="158"/>
      <c r="D1934" s="158"/>
      <c r="E1934" s="158"/>
      <c r="F1934" s="158"/>
      <c r="G1934" s="158"/>
      <c r="H1934" s="161"/>
      <c r="I1934" s="158"/>
      <c r="J1934" s="158"/>
      <c r="K1934" s="158"/>
      <c r="L1934" s="158"/>
      <c r="M1934" s="130"/>
      <c r="N1934" s="130"/>
      <c r="O1934" s="157"/>
      <c r="P1934" s="130"/>
      <c r="Q1934" s="130"/>
      <c r="R1934" s="130"/>
      <c r="S1934" s="130"/>
      <c r="T1934" s="130"/>
      <c r="U1934" s="130"/>
      <c r="V1934" s="130"/>
      <c r="W1934" s="130"/>
      <c r="X1934" s="130"/>
      <c r="Y1934" s="130"/>
      <c r="Z1934" s="130"/>
      <c r="AA1934" s="130"/>
      <c r="AB1934" s="130"/>
      <c r="AC1934" s="130" t="str">
        <f>IF(基本情報登録!$D$10="","",IF(基本情報登録!$D$10=F1934,1,0))</f>
        <v/>
      </c>
      <c r="AD1934" s="130"/>
    </row>
    <row r="1935" spans="1:30">
      <c r="A1935" s="158"/>
      <c r="B1935" s="158"/>
      <c r="C1935" s="158"/>
      <c r="D1935" s="158"/>
      <c r="E1935" s="158"/>
      <c r="F1935" s="158"/>
      <c r="G1935" s="158"/>
      <c r="H1935" s="161"/>
      <c r="I1935" s="158"/>
      <c r="J1935" s="158"/>
      <c r="K1935" s="158"/>
      <c r="L1935" s="158"/>
      <c r="M1935" s="130"/>
      <c r="N1935" s="130"/>
      <c r="O1935" s="157"/>
      <c r="P1935" s="130"/>
      <c r="Q1935" s="130"/>
      <c r="R1935" s="130"/>
      <c r="S1935" s="130"/>
      <c r="T1935" s="130"/>
      <c r="U1935" s="130"/>
      <c r="V1935" s="130"/>
      <c r="W1935" s="130"/>
      <c r="X1935" s="130"/>
      <c r="Y1935" s="130"/>
      <c r="Z1935" s="130"/>
      <c r="AA1935" s="130"/>
      <c r="AB1935" s="130"/>
      <c r="AC1935" s="130" t="str">
        <f>IF(基本情報登録!$D$10="","",IF(基本情報登録!$D$10=F1935,1,0))</f>
        <v/>
      </c>
      <c r="AD1935" s="130"/>
    </row>
    <row r="1936" spans="1:30">
      <c r="A1936" s="158"/>
      <c r="B1936" s="158"/>
      <c r="C1936" s="158"/>
      <c r="D1936" s="158"/>
      <c r="E1936" s="158"/>
      <c r="F1936" s="158"/>
      <c r="G1936" s="158"/>
      <c r="H1936" s="161"/>
      <c r="I1936" s="158"/>
      <c r="J1936" s="158"/>
      <c r="K1936" s="158"/>
      <c r="L1936" s="158"/>
      <c r="M1936" s="130"/>
      <c r="N1936" s="130"/>
      <c r="O1936" s="157"/>
      <c r="P1936" s="130"/>
      <c r="Q1936" s="130"/>
      <c r="R1936" s="130"/>
      <c r="S1936" s="130"/>
      <c r="T1936" s="130"/>
      <c r="U1936" s="130"/>
      <c r="V1936" s="130"/>
      <c r="W1936" s="130"/>
      <c r="X1936" s="130"/>
      <c r="Y1936" s="130"/>
      <c r="Z1936" s="130"/>
      <c r="AA1936" s="130"/>
      <c r="AB1936" s="130"/>
      <c r="AC1936" s="130" t="str">
        <f>IF(基本情報登録!$D$10="","",IF(基本情報登録!$D$10=F1936,1,0))</f>
        <v/>
      </c>
      <c r="AD1936" s="130"/>
    </row>
    <row r="1937" spans="1:30">
      <c r="A1937" s="158"/>
      <c r="B1937" s="158"/>
      <c r="C1937" s="158"/>
      <c r="D1937" s="158"/>
      <c r="E1937" s="158"/>
      <c r="F1937" s="158"/>
      <c r="G1937" s="158"/>
      <c r="H1937" s="161"/>
      <c r="I1937" s="158"/>
      <c r="J1937" s="158"/>
      <c r="K1937" s="158"/>
      <c r="L1937" s="158"/>
      <c r="M1937" s="130"/>
      <c r="N1937" s="130"/>
      <c r="O1937" s="157"/>
      <c r="P1937" s="130"/>
      <c r="Q1937" s="130"/>
      <c r="R1937" s="130"/>
      <c r="S1937" s="130"/>
      <c r="T1937" s="130"/>
      <c r="U1937" s="130"/>
      <c r="V1937" s="130"/>
      <c r="W1937" s="130"/>
      <c r="X1937" s="130"/>
      <c r="Y1937" s="130"/>
      <c r="Z1937" s="130"/>
      <c r="AA1937" s="130"/>
      <c r="AB1937" s="130"/>
      <c r="AC1937" s="130" t="str">
        <f>IF(基本情報登録!$D$10="","",IF(基本情報登録!$D$10=F1937,1,0))</f>
        <v/>
      </c>
      <c r="AD1937" s="130"/>
    </row>
    <row r="1938" spans="1:30">
      <c r="A1938" s="158"/>
      <c r="B1938" s="158"/>
      <c r="C1938" s="158"/>
      <c r="D1938" s="158"/>
      <c r="E1938" s="158"/>
      <c r="F1938" s="158"/>
      <c r="G1938" s="158"/>
      <c r="H1938" s="161"/>
      <c r="I1938" s="158"/>
      <c r="J1938" s="158"/>
      <c r="K1938" s="158"/>
      <c r="L1938" s="158"/>
      <c r="M1938" s="130"/>
      <c r="N1938" s="130"/>
      <c r="O1938" s="157"/>
      <c r="P1938" s="130"/>
      <c r="Q1938" s="130"/>
      <c r="R1938" s="130"/>
      <c r="S1938" s="130"/>
      <c r="T1938" s="130"/>
      <c r="U1938" s="130"/>
      <c r="V1938" s="130"/>
      <c r="W1938" s="130"/>
      <c r="X1938" s="130"/>
      <c r="Y1938" s="130"/>
      <c r="Z1938" s="130"/>
      <c r="AA1938" s="130"/>
      <c r="AB1938" s="130"/>
      <c r="AC1938" s="130" t="str">
        <f>IF(基本情報登録!$D$10="","",IF(基本情報登録!$D$10=F1938,1,0))</f>
        <v/>
      </c>
      <c r="AD1938" s="130"/>
    </row>
    <row r="1939" spans="1:30">
      <c r="A1939" s="158"/>
      <c r="B1939" s="158"/>
      <c r="C1939" s="158"/>
      <c r="D1939" s="158"/>
      <c r="E1939" s="158"/>
      <c r="F1939" s="158"/>
      <c r="G1939" s="158"/>
      <c r="H1939" s="161"/>
      <c r="I1939" s="158"/>
      <c r="J1939" s="158"/>
      <c r="K1939" s="158"/>
      <c r="L1939" s="158"/>
      <c r="M1939" s="130"/>
      <c r="N1939" s="130"/>
      <c r="O1939" s="157"/>
      <c r="P1939" s="130"/>
      <c r="Q1939" s="130"/>
      <c r="R1939" s="130"/>
      <c r="S1939" s="130"/>
      <c r="T1939" s="130"/>
      <c r="U1939" s="130"/>
      <c r="V1939" s="130"/>
      <c r="W1939" s="130"/>
      <c r="X1939" s="130"/>
      <c r="Y1939" s="130"/>
      <c r="Z1939" s="130"/>
      <c r="AA1939" s="130"/>
      <c r="AB1939" s="130"/>
      <c r="AC1939" s="130" t="str">
        <f>IF(基本情報登録!$D$10="","",IF(基本情報登録!$D$10=F1939,1,0))</f>
        <v/>
      </c>
      <c r="AD1939" s="130"/>
    </row>
    <row r="1940" spans="1:30">
      <c r="A1940" s="158"/>
      <c r="B1940" s="158"/>
      <c r="C1940" s="158"/>
      <c r="D1940" s="158"/>
      <c r="E1940" s="158"/>
      <c r="F1940" s="158"/>
      <c r="G1940" s="158"/>
      <c r="H1940" s="161"/>
      <c r="I1940" s="158"/>
      <c r="J1940" s="158"/>
      <c r="K1940" s="158"/>
      <c r="L1940" s="158"/>
      <c r="M1940" s="130"/>
      <c r="N1940" s="130"/>
      <c r="O1940" s="157"/>
      <c r="P1940" s="130"/>
      <c r="Q1940" s="130"/>
      <c r="R1940" s="130"/>
      <c r="S1940" s="130"/>
      <c r="T1940" s="130"/>
      <c r="U1940" s="130"/>
      <c r="V1940" s="130"/>
      <c r="W1940" s="130"/>
      <c r="X1940" s="130"/>
      <c r="Y1940" s="130"/>
      <c r="Z1940" s="130"/>
      <c r="AA1940" s="130"/>
      <c r="AB1940" s="130"/>
      <c r="AC1940" s="130" t="str">
        <f>IF(基本情報登録!$D$10="","",IF(基本情報登録!$D$10=F1940,1,0))</f>
        <v/>
      </c>
      <c r="AD1940" s="130"/>
    </row>
    <row r="1941" spans="1:30">
      <c r="A1941" s="158"/>
      <c r="B1941" s="158"/>
      <c r="C1941" s="158"/>
      <c r="D1941" s="158"/>
      <c r="E1941" s="158"/>
      <c r="F1941" s="158"/>
      <c r="G1941" s="158"/>
      <c r="H1941" s="161"/>
      <c r="I1941" s="158"/>
      <c r="J1941" s="158"/>
      <c r="K1941" s="158"/>
      <c r="L1941" s="158"/>
      <c r="M1941" s="130"/>
      <c r="N1941" s="130"/>
      <c r="O1941" s="157"/>
      <c r="P1941" s="130"/>
      <c r="Q1941" s="130"/>
      <c r="R1941" s="130"/>
      <c r="S1941" s="130"/>
      <c r="T1941" s="130"/>
      <c r="U1941" s="130"/>
      <c r="V1941" s="130"/>
      <c r="W1941" s="130"/>
      <c r="X1941" s="130"/>
      <c r="Y1941" s="130"/>
      <c r="Z1941" s="130"/>
      <c r="AA1941" s="130"/>
      <c r="AB1941" s="130"/>
      <c r="AC1941" s="130" t="str">
        <f>IF(基本情報登録!$D$10="","",IF(基本情報登録!$D$10=F1941,1,0))</f>
        <v/>
      </c>
      <c r="AD1941" s="130"/>
    </row>
    <row r="1942" spans="1:30">
      <c r="A1942" s="158"/>
      <c r="B1942" s="158"/>
      <c r="C1942" s="158"/>
      <c r="D1942" s="158"/>
      <c r="E1942" s="158"/>
      <c r="F1942" s="158"/>
      <c r="G1942" s="158"/>
      <c r="H1942" s="161"/>
      <c r="I1942" s="158"/>
      <c r="J1942" s="158"/>
      <c r="K1942" s="158"/>
      <c r="L1942" s="158"/>
      <c r="M1942" s="130"/>
      <c r="N1942" s="130"/>
      <c r="O1942" s="157"/>
      <c r="P1942" s="130"/>
      <c r="Q1942" s="130"/>
      <c r="R1942" s="130"/>
      <c r="S1942" s="130"/>
      <c r="T1942" s="130"/>
      <c r="U1942" s="130"/>
      <c r="V1942" s="130"/>
      <c r="W1942" s="130"/>
      <c r="X1942" s="130"/>
      <c r="Y1942" s="130"/>
      <c r="Z1942" s="130"/>
      <c r="AA1942" s="130"/>
      <c r="AB1942" s="130"/>
      <c r="AC1942" s="130" t="str">
        <f>IF(基本情報登録!$D$10="","",IF(基本情報登録!$D$10=F1942,1,0))</f>
        <v/>
      </c>
      <c r="AD1942" s="130"/>
    </row>
    <row r="1943" spans="1:30">
      <c r="A1943" s="158"/>
      <c r="B1943" s="158"/>
      <c r="C1943" s="158"/>
      <c r="D1943" s="158"/>
      <c r="E1943" s="158"/>
      <c r="F1943" s="158"/>
      <c r="G1943" s="158"/>
      <c r="H1943" s="161"/>
      <c r="I1943" s="158"/>
      <c r="J1943" s="158"/>
      <c r="K1943" s="158"/>
      <c r="L1943" s="158"/>
      <c r="M1943" s="130"/>
      <c r="N1943" s="130"/>
      <c r="O1943" s="157"/>
      <c r="P1943" s="130"/>
      <c r="Q1943" s="130"/>
      <c r="R1943" s="130"/>
      <c r="S1943" s="130"/>
      <c r="T1943" s="130"/>
      <c r="U1943" s="130"/>
      <c r="V1943" s="130"/>
      <c r="W1943" s="130"/>
      <c r="X1943" s="130"/>
      <c r="Y1943" s="130"/>
      <c r="Z1943" s="130"/>
      <c r="AA1943" s="130"/>
      <c r="AB1943" s="130"/>
      <c r="AC1943" s="130" t="str">
        <f>IF(基本情報登録!$D$10="","",IF(基本情報登録!$D$10=F1943,1,0))</f>
        <v/>
      </c>
      <c r="AD1943" s="130"/>
    </row>
    <row r="1944" spans="1:30">
      <c r="A1944" s="158"/>
      <c r="B1944" s="158"/>
      <c r="C1944" s="158"/>
      <c r="D1944" s="158"/>
      <c r="E1944" s="158"/>
      <c r="F1944" s="158"/>
      <c r="G1944" s="158"/>
      <c r="H1944" s="161"/>
      <c r="I1944" s="158"/>
      <c r="J1944" s="158"/>
      <c r="K1944" s="158"/>
      <c r="L1944" s="158"/>
      <c r="M1944" s="130"/>
      <c r="N1944" s="130"/>
      <c r="O1944" s="157"/>
      <c r="P1944" s="130"/>
      <c r="Q1944" s="130"/>
      <c r="R1944" s="130"/>
      <c r="S1944" s="130"/>
      <c r="T1944" s="130"/>
      <c r="U1944" s="130"/>
      <c r="V1944" s="130"/>
      <c r="W1944" s="130"/>
      <c r="X1944" s="130"/>
      <c r="Y1944" s="130"/>
      <c r="Z1944" s="130"/>
      <c r="AA1944" s="130"/>
      <c r="AB1944" s="130"/>
      <c r="AC1944" s="130" t="str">
        <f>IF(基本情報登録!$D$10="","",IF(基本情報登録!$D$10=F1944,1,0))</f>
        <v/>
      </c>
      <c r="AD1944" s="130"/>
    </row>
    <row r="1945" spans="1:30">
      <c r="A1945" s="158"/>
      <c r="B1945" s="158"/>
      <c r="C1945" s="158"/>
      <c r="D1945" s="158"/>
      <c r="E1945" s="158"/>
      <c r="F1945" s="158"/>
      <c r="G1945" s="158"/>
      <c r="H1945" s="161"/>
      <c r="I1945" s="158"/>
      <c r="J1945" s="158"/>
      <c r="K1945" s="158"/>
      <c r="L1945" s="158"/>
      <c r="M1945" s="130"/>
      <c r="N1945" s="130"/>
      <c r="O1945" s="157"/>
      <c r="P1945" s="130"/>
      <c r="Q1945" s="130"/>
      <c r="R1945" s="130"/>
      <c r="S1945" s="130"/>
      <c r="T1945" s="130"/>
      <c r="U1945" s="130"/>
      <c r="V1945" s="130"/>
      <c r="W1945" s="130"/>
      <c r="X1945" s="130"/>
      <c r="Y1945" s="130"/>
      <c r="Z1945" s="130"/>
      <c r="AA1945" s="130"/>
      <c r="AB1945" s="130"/>
      <c r="AC1945" s="130" t="str">
        <f>IF(基本情報登録!$D$10="","",IF(基本情報登録!$D$10=F1945,1,0))</f>
        <v/>
      </c>
      <c r="AD1945" s="130"/>
    </row>
    <row r="1946" spans="1:30">
      <c r="A1946" s="158"/>
      <c r="B1946" s="158"/>
      <c r="C1946" s="158"/>
      <c r="D1946" s="158"/>
      <c r="E1946" s="158"/>
      <c r="F1946" s="158"/>
      <c r="G1946" s="158"/>
      <c r="H1946" s="161"/>
      <c r="I1946" s="158"/>
      <c r="J1946" s="158"/>
      <c r="K1946" s="158"/>
      <c r="L1946" s="158"/>
      <c r="M1946" s="130"/>
      <c r="N1946" s="130"/>
      <c r="O1946" s="157"/>
      <c r="P1946" s="130"/>
      <c r="Q1946" s="130"/>
      <c r="R1946" s="130"/>
      <c r="S1946" s="130"/>
      <c r="T1946" s="130"/>
      <c r="U1946" s="130"/>
      <c r="V1946" s="130"/>
      <c r="W1946" s="130"/>
      <c r="X1946" s="130"/>
      <c r="Y1946" s="130"/>
      <c r="Z1946" s="130"/>
      <c r="AA1946" s="130"/>
      <c r="AB1946" s="130"/>
      <c r="AC1946" s="130" t="str">
        <f>IF(基本情報登録!$D$10="","",IF(基本情報登録!$D$10=F1946,1,0))</f>
        <v/>
      </c>
      <c r="AD1946" s="130"/>
    </row>
    <row r="1947" spans="1:30">
      <c r="A1947" s="158"/>
      <c r="B1947" s="158"/>
      <c r="C1947" s="158"/>
      <c r="D1947" s="158"/>
      <c r="E1947" s="158"/>
      <c r="F1947" s="158"/>
      <c r="G1947" s="158"/>
      <c r="H1947" s="161"/>
      <c r="I1947" s="158"/>
      <c r="J1947" s="158"/>
      <c r="K1947" s="158"/>
      <c r="L1947" s="158"/>
      <c r="M1947" s="130"/>
      <c r="N1947" s="130"/>
      <c r="O1947" s="157"/>
      <c r="P1947" s="130"/>
      <c r="Q1947" s="130"/>
      <c r="R1947" s="130"/>
      <c r="S1947" s="130"/>
      <c r="T1947" s="130"/>
      <c r="U1947" s="130"/>
      <c r="V1947" s="130"/>
      <c r="W1947" s="130"/>
      <c r="X1947" s="130"/>
      <c r="Y1947" s="130"/>
      <c r="Z1947" s="130"/>
      <c r="AA1947" s="130"/>
      <c r="AB1947" s="130"/>
      <c r="AC1947" s="130" t="str">
        <f>IF(基本情報登録!$D$10="","",IF(基本情報登録!$D$10=F1947,1,0))</f>
        <v/>
      </c>
      <c r="AD1947" s="130"/>
    </row>
    <row r="1948" spans="1:30">
      <c r="A1948" s="158"/>
      <c r="B1948" s="158"/>
      <c r="C1948" s="158"/>
      <c r="D1948" s="158"/>
      <c r="E1948" s="158"/>
      <c r="F1948" s="158"/>
      <c r="G1948" s="158"/>
      <c r="H1948" s="161"/>
      <c r="I1948" s="158"/>
      <c r="J1948" s="158"/>
      <c r="K1948" s="158"/>
      <c r="L1948" s="158"/>
      <c r="M1948" s="130"/>
      <c r="N1948" s="130"/>
      <c r="O1948" s="157"/>
      <c r="P1948" s="130"/>
      <c r="Q1948" s="130"/>
      <c r="R1948" s="130"/>
      <c r="S1948" s="130"/>
      <c r="T1948" s="130"/>
      <c r="U1948" s="130"/>
      <c r="V1948" s="130"/>
      <c r="W1948" s="130"/>
      <c r="X1948" s="130"/>
      <c r="Y1948" s="130"/>
      <c r="Z1948" s="130"/>
      <c r="AA1948" s="130"/>
      <c r="AB1948" s="130"/>
      <c r="AC1948" s="130" t="str">
        <f>IF(基本情報登録!$D$10="","",IF(基本情報登録!$D$10=F1948,1,0))</f>
        <v/>
      </c>
      <c r="AD1948" s="130"/>
    </row>
    <row r="1949" spans="1:30">
      <c r="A1949" s="158"/>
      <c r="B1949" s="158"/>
      <c r="C1949" s="158"/>
      <c r="D1949" s="158"/>
      <c r="E1949" s="158"/>
      <c r="F1949" s="158"/>
      <c r="G1949" s="158"/>
      <c r="H1949" s="161"/>
      <c r="I1949" s="158"/>
      <c r="J1949" s="158"/>
      <c r="K1949" s="158"/>
      <c r="L1949" s="158"/>
      <c r="M1949" s="130"/>
      <c r="N1949" s="130"/>
      <c r="O1949" s="157"/>
      <c r="P1949" s="130"/>
      <c r="Q1949" s="130"/>
      <c r="R1949" s="130"/>
      <c r="S1949" s="130"/>
      <c r="T1949" s="130"/>
      <c r="U1949" s="130"/>
      <c r="V1949" s="130"/>
      <c r="W1949" s="130"/>
      <c r="X1949" s="130"/>
      <c r="Y1949" s="130"/>
      <c r="Z1949" s="130"/>
      <c r="AA1949" s="130"/>
      <c r="AB1949" s="130"/>
      <c r="AC1949" s="130" t="str">
        <f>IF(基本情報登録!$D$10="","",IF(基本情報登録!$D$10=F1949,1,0))</f>
        <v/>
      </c>
      <c r="AD1949" s="130"/>
    </row>
    <row r="1950" spans="1:30">
      <c r="A1950" s="158"/>
      <c r="B1950" s="158"/>
      <c r="C1950" s="158"/>
      <c r="D1950" s="158"/>
      <c r="E1950" s="158"/>
      <c r="F1950" s="158"/>
      <c r="G1950" s="158"/>
      <c r="H1950" s="161"/>
      <c r="I1950" s="158"/>
      <c r="J1950" s="158"/>
      <c r="K1950" s="158"/>
      <c r="L1950" s="158"/>
      <c r="M1950" s="130"/>
      <c r="N1950" s="130"/>
      <c r="O1950" s="157"/>
      <c r="P1950" s="130"/>
      <c r="Q1950" s="130"/>
      <c r="R1950" s="130"/>
      <c r="S1950" s="130"/>
      <c r="T1950" s="130"/>
      <c r="U1950" s="130"/>
      <c r="V1950" s="130"/>
      <c r="W1950" s="130"/>
      <c r="X1950" s="130"/>
      <c r="Y1950" s="130"/>
      <c r="Z1950" s="130"/>
      <c r="AA1950" s="130"/>
      <c r="AB1950" s="130"/>
      <c r="AC1950" s="130" t="str">
        <f>IF(基本情報登録!$D$10="","",IF(基本情報登録!$D$10=F1950,1,0))</f>
        <v/>
      </c>
      <c r="AD1950" s="130"/>
    </row>
    <row r="1951" spans="1:30">
      <c r="A1951" s="158"/>
      <c r="B1951" s="158"/>
      <c r="C1951" s="158"/>
      <c r="D1951" s="158"/>
      <c r="E1951" s="158"/>
      <c r="F1951" s="158"/>
      <c r="G1951" s="158"/>
      <c r="H1951" s="161"/>
      <c r="I1951" s="158"/>
      <c r="J1951" s="158"/>
      <c r="K1951" s="158"/>
      <c r="L1951" s="158"/>
      <c r="M1951" s="130"/>
      <c r="N1951" s="130"/>
      <c r="O1951" s="157"/>
      <c r="P1951" s="130"/>
      <c r="Q1951" s="130"/>
      <c r="R1951" s="130"/>
      <c r="S1951" s="130"/>
      <c r="T1951" s="130"/>
      <c r="U1951" s="130"/>
      <c r="V1951" s="130"/>
      <c r="W1951" s="130"/>
      <c r="X1951" s="130"/>
      <c r="Y1951" s="130"/>
      <c r="Z1951" s="130"/>
      <c r="AA1951" s="130"/>
      <c r="AB1951" s="130"/>
      <c r="AC1951" s="130" t="str">
        <f>IF(基本情報登録!$D$10="","",IF(基本情報登録!$D$10=F1951,1,0))</f>
        <v/>
      </c>
      <c r="AD1951" s="130"/>
    </row>
    <row r="1952" spans="1:30">
      <c r="A1952" s="158"/>
      <c r="B1952" s="158"/>
      <c r="C1952" s="158"/>
      <c r="D1952" s="158"/>
      <c r="E1952" s="158"/>
      <c r="F1952" s="158"/>
      <c r="G1952" s="158"/>
      <c r="H1952" s="161"/>
      <c r="I1952" s="158"/>
      <c r="J1952" s="158"/>
      <c r="K1952" s="158"/>
      <c r="L1952" s="158"/>
      <c r="M1952" s="130"/>
      <c r="N1952" s="130"/>
      <c r="O1952" s="157"/>
      <c r="P1952" s="130"/>
      <c r="Q1952" s="130"/>
      <c r="R1952" s="130"/>
      <c r="S1952" s="130"/>
      <c r="T1952" s="130"/>
      <c r="U1952" s="130"/>
      <c r="V1952" s="130"/>
      <c r="W1952" s="130"/>
      <c r="X1952" s="130"/>
      <c r="Y1952" s="130"/>
      <c r="Z1952" s="130"/>
      <c r="AA1952" s="130"/>
      <c r="AB1952" s="130"/>
      <c r="AC1952" s="130" t="str">
        <f>IF(基本情報登録!$D$10="","",IF(基本情報登録!$D$10=F1952,1,0))</f>
        <v/>
      </c>
      <c r="AD1952" s="130"/>
    </row>
    <row r="1953" spans="1:30">
      <c r="A1953" s="158"/>
      <c r="B1953" s="158"/>
      <c r="C1953" s="158"/>
      <c r="D1953" s="158"/>
      <c r="E1953" s="158"/>
      <c r="F1953" s="158"/>
      <c r="G1953" s="158"/>
      <c r="H1953" s="161"/>
      <c r="I1953" s="158"/>
      <c r="J1953" s="158"/>
      <c r="K1953" s="158"/>
      <c r="L1953" s="158"/>
      <c r="M1953" s="130"/>
      <c r="N1953" s="130"/>
      <c r="O1953" s="157"/>
      <c r="P1953" s="130"/>
      <c r="Q1953" s="130"/>
      <c r="R1953" s="130"/>
      <c r="S1953" s="130"/>
      <c r="T1953" s="130"/>
      <c r="U1953" s="130"/>
      <c r="V1953" s="130"/>
      <c r="W1953" s="130"/>
      <c r="X1953" s="130"/>
      <c r="Y1953" s="130"/>
      <c r="Z1953" s="130"/>
      <c r="AA1953" s="130"/>
      <c r="AB1953" s="130"/>
      <c r="AC1953" s="130" t="str">
        <f>IF(基本情報登録!$D$10="","",IF(基本情報登録!$D$10=F1953,1,0))</f>
        <v/>
      </c>
      <c r="AD1953" s="130"/>
    </row>
    <row r="1954" spans="1:30">
      <c r="A1954" s="158"/>
      <c r="B1954" s="158"/>
      <c r="C1954" s="158"/>
      <c r="D1954" s="158"/>
      <c r="E1954" s="158"/>
      <c r="F1954" s="158"/>
      <c r="G1954" s="158"/>
      <c r="H1954" s="161"/>
      <c r="I1954" s="158"/>
      <c r="J1954" s="158"/>
      <c r="K1954" s="158"/>
      <c r="L1954" s="158"/>
      <c r="M1954" s="130"/>
      <c r="N1954" s="130"/>
      <c r="O1954" s="157"/>
      <c r="P1954" s="130"/>
      <c r="Q1954" s="130"/>
      <c r="R1954" s="130"/>
      <c r="S1954" s="130"/>
      <c r="T1954" s="130"/>
      <c r="U1954" s="130"/>
      <c r="V1954" s="130"/>
      <c r="W1954" s="130"/>
      <c r="X1954" s="130"/>
      <c r="Y1954" s="130"/>
      <c r="Z1954" s="130"/>
      <c r="AA1954" s="130"/>
      <c r="AB1954" s="130"/>
      <c r="AC1954" s="130" t="str">
        <f>IF(基本情報登録!$D$10="","",IF(基本情報登録!$D$10=F1954,1,0))</f>
        <v/>
      </c>
      <c r="AD1954" s="130"/>
    </row>
    <row r="1955" spans="1:30">
      <c r="A1955" s="158"/>
      <c r="B1955" s="158"/>
      <c r="C1955" s="158"/>
      <c r="D1955" s="158"/>
      <c r="E1955" s="158"/>
      <c r="F1955" s="158"/>
      <c r="G1955" s="158"/>
      <c r="H1955" s="161"/>
      <c r="I1955" s="158"/>
      <c r="J1955" s="158"/>
      <c r="K1955" s="158"/>
      <c r="L1955" s="158"/>
      <c r="M1955" s="130"/>
      <c r="N1955" s="130"/>
      <c r="O1955" s="157"/>
      <c r="P1955" s="130"/>
      <c r="Q1955" s="130"/>
      <c r="R1955" s="130"/>
      <c r="S1955" s="130"/>
      <c r="T1955" s="130"/>
      <c r="U1955" s="130"/>
      <c r="V1955" s="130"/>
      <c r="W1955" s="130"/>
      <c r="X1955" s="130"/>
      <c r="Y1955" s="130"/>
      <c r="Z1955" s="130"/>
      <c r="AA1955" s="130"/>
      <c r="AB1955" s="130"/>
      <c r="AC1955" s="130" t="str">
        <f>IF(基本情報登録!$D$10="","",IF(基本情報登録!$D$10=F1955,1,0))</f>
        <v/>
      </c>
      <c r="AD1955" s="130"/>
    </row>
    <row r="1956" spans="1:30">
      <c r="A1956" s="158"/>
      <c r="B1956" s="158"/>
      <c r="C1956" s="158"/>
      <c r="D1956" s="158"/>
      <c r="E1956" s="158"/>
      <c r="F1956" s="158"/>
      <c r="G1956" s="158"/>
      <c r="H1956" s="161"/>
      <c r="I1956" s="158"/>
      <c r="J1956" s="158"/>
      <c r="K1956" s="158"/>
      <c r="L1956" s="158"/>
      <c r="M1956" s="130"/>
      <c r="N1956" s="130"/>
      <c r="O1956" s="157"/>
      <c r="P1956" s="130"/>
      <c r="Q1956" s="130"/>
      <c r="R1956" s="130"/>
      <c r="S1956" s="130"/>
      <c r="T1956" s="130"/>
      <c r="U1956" s="130"/>
      <c r="V1956" s="130"/>
      <c r="W1956" s="130"/>
      <c r="X1956" s="130"/>
      <c r="Y1956" s="130"/>
      <c r="Z1956" s="130"/>
      <c r="AA1956" s="130"/>
      <c r="AB1956" s="130"/>
      <c r="AC1956" s="130" t="str">
        <f>IF(基本情報登録!$D$10="","",IF(基本情報登録!$D$10=F1956,1,0))</f>
        <v/>
      </c>
      <c r="AD1956" s="130"/>
    </row>
    <row r="1957" spans="1:30">
      <c r="A1957" s="158"/>
      <c r="B1957" s="158"/>
      <c r="C1957" s="158"/>
      <c r="D1957" s="158"/>
      <c r="E1957" s="158"/>
      <c r="F1957" s="158"/>
      <c r="G1957" s="158"/>
      <c r="H1957" s="161"/>
      <c r="I1957" s="158"/>
      <c r="J1957" s="158"/>
      <c r="K1957" s="158"/>
      <c r="L1957" s="158"/>
      <c r="M1957" s="130"/>
      <c r="N1957" s="130"/>
      <c r="O1957" s="157"/>
      <c r="P1957" s="130"/>
      <c r="Q1957" s="130"/>
      <c r="R1957" s="130"/>
      <c r="S1957" s="130"/>
      <c r="T1957" s="130"/>
      <c r="U1957" s="130"/>
      <c r="V1957" s="130"/>
      <c r="W1957" s="130"/>
      <c r="X1957" s="130"/>
      <c r="Y1957" s="130"/>
      <c r="Z1957" s="130"/>
      <c r="AA1957" s="130"/>
      <c r="AB1957" s="130"/>
      <c r="AC1957" s="130" t="str">
        <f>IF(基本情報登録!$D$10="","",IF(基本情報登録!$D$10=F1957,1,0))</f>
        <v/>
      </c>
      <c r="AD1957" s="130"/>
    </row>
    <row r="1958" spans="1:30">
      <c r="A1958" s="158"/>
      <c r="B1958" s="158"/>
      <c r="C1958" s="158"/>
      <c r="D1958" s="158"/>
      <c r="E1958" s="158"/>
      <c r="F1958" s="158"/>
      <c r="G1958" s="158"/>
      <c r="H1958" s="161"/>
      <c r="I1958" s="158"/>
      <c r="J1958" s="158"/>
      <c r="K1958" s="158"/>
      <c r="L1958" s="158"/>
      <c r="M1958" s="130"/>
      <c r="N1958" s="130"/>
      <c r="O1958" s="157"/>
      <c r="P1958" s="130"/>
      <c r="Q1958" s="130"/>
      <c r="R1958" s="130"/>
      <c r="S1958" s="130"/>
      <c r="T1958" s="130"/>
      <c r="U1958" s="130"/>
      <c r="V1958" s="130"/>
      <c r="W1958" s="130"/>
      <c r="X1958" s="130"/>
      <c r="Y1958" s="130"/>
      <c r="Z1958" s="130"/>
      <c r="AA1958" s="130"/>
      <c r="AB1958" s="130"/>
      <c r="AC1958" s="130" t="str">
        <f>IF(基本情報登録!$D$10="","",IF(基本情報登録!$D$10=F1958,1,0))</f>
        <v/>
      </c>
      <c r="AD1958" s="130"/>
    </row>
    <row r="1959" spans="1:30">
      <c r="A1959" s="158"/>
      <c r="B1959" s="158"/>
      <c r="C1959" s="158"/>
      <c r="D1959" s="158"/>
      <c r="E1959" s="158"/>
      <c r="F1959" s="158"/>
      <c r="G1959" s="158"/>
      <c r="H1959" s="161"/>
      <c r="I1959" s="158"/>
      <c r="J1959" s="158"/>
      <c r="K1959" s="158"/>
      <c r="L1959" s="158"/>
      <c r="M1959" s="130"/>
      <c r="N1959" s="130"/>
      <c r="O1959" s="157"/>
      <c r="P1959" s="130"/>
      <c r="Q1959" s="130"/>
      <c r="R1959" s="130"/>
      <c r="S1959" s="130"/>
      <c r="T1959" s="130"/>
      <c r="U1959" s="130"/>
      <c r="V1959" s="130"/>
      <c r="W1959" s="130"/>
      <c r="X1959" s="130"/>
      <c r="Y1959" s="130"/>
      <c r="Z1959" s="130"/>
      <c r="AA1959" s="130"/>
      <c r="AB1959" s="130"/>
      <c r="AC1959" s="130" t="str">
        <f>IF(基本情報登録!$D$10="","",IF(基本情報登録!$D$10=F1959,1,0))</f>
        <v/>
      </c>
      <c r="AD1959" s="130"/>
    </row>
    <row r="1960" spans="1:30">
      <c r="A1960" s="158"/>
      <c r="B1960" s="158"/>
      <c r="C1960" s="158"/>
      <c r="D1960" s="158"/>
      <c r="E1960" s="158"/>
      <c r="F1960" s="158"/>
      <c r="G1960" s="158"/>
      <c r="H1960" s="161"/>
      <c r="I1960" s="158"/>
      <c r="J1960" s="158"/>
      <c r="K1960" s="158"/>
      <c r="L1960" s="158"/>
      <c r="M1960" s="130"/>
      <c r="N1960" s="130"/>
      <c r="O1960" s="157"/>
      <c r="P1960" s="130"/>
      <c r="Q1960" s="130"/>
      <c r="R1960" s="130"/>
      <c r="S1960" s="130"/>
      <c r="T1960" s="130"/>
      <c r="U1960" s="130"/>
      <c r="V1960" s="130"/>
      <c r="W1960" s="130"/>
      <c r="X1960" s="130"/>
      <c r="Y1960" s="130"/>
      <c r="Z1960" s="130"/>
      <c r="AA1960" s="130"/>
      <c r="AB1960" s="130"/>
      <c r="AC1960" s="130" t="str">
        <f>IF(基本情報登録!$D$10="","",IF(基本情報登録!$D$10=F1960,1,0))</f>
        <v/>
      </c>
      <c r="AD1960" s="130"/>
    </row>
    <row r="1961" spans="1:30">
      <c r="A1961" s="158"/>
      <c r="B1961" s="158"/>
      <c r="C1961" s="158"/>
      <c r="D1961" s="158"/>
      <c r="E1961" s="158"/>
      <c r="F1961" s="158"/>
      <c r="G1961" s="158"/>
      <c r="H1961" s="161"/>
      <c r="I1961" s="158"/>
      <c r="J1961" s="158"/>
      <c r="K1961" s="158"/>
      <c r="L1961" s="158"/>
      <c r="M1961" s="130"/>
      <c r="N1961" s="130"/>
      <c r="O1961" s="157"/>
      <c r="P1961" s="130"/>
      <c r="Q1961" s="130"/>
      <c r="R1961" s="130"/>
      <c r="S1961" s="130"/>
      <c r="T1961" s="130"/>
      <c r="U1961" s="130"/>
      <c r="V1961" s="130"/>
      <c r="W1961" s="130"/>
      <c r="X1961" s="130"/>
      <c r="Y1961" s="130"/>
      <c r="Z1961" s="130"/>
      <c r="AA1961" s="130"/>
      <c r="AB1961" s="130"/>
      <c r="AC1961" s="130" t="str">
        <f>IF(基本情報登録!$D$10="","",IF(基本情報登録!$D$10=F1961,1,0))</f>
        <v/>
      </c>
      <c r="AD1961" s="130"/>
    </row>
    <row r="1962" spans="1:30">
      <c r="A1962" s="158"/>
      <c r="B1962" s="158"/>
      <c r="C1962" s="158"/>
      <c r="D1962" s="158"/>
      <c r="E1962" s="158"/>
      <c r="F1962" s="158"/>
      <c r="G1962" s="158"/>
      <c r="H1962" s="161"/>
      <c r="I1962" s="158"/>
      <c r="J1962" s="158"/>
      <c r="K1962" s="158"/>
      <c r="L1962" s="158"/>
      <c r="M1962" s="130"/>
      <c r="N1962" s="130"/>
      <c r="O1962" s="157"/>
      <c r="P1962" s="130"/>
      <c r="Q1962" s="130"/>
      <c r="R1962" s="130"/>
      <c r="S1962" s="130"/>
      <c r="T1962" s="130"/>
      <c r="U1962" s="130"/>
      <c r="V1962" s="130"/>
      <c r="W1962" s="130"/>
      <c r="X1962" s="130"/>
      <c r="Y1962" s="130"/>
      <c r="Z1962" s="130"/>
      <c r="AA1962" s="130"/>
      <c r="AB1962" s="130"/>
      <c r="AC1962" s="130" t="str">
        <f>IF(基本情報登録!$D$10="","",IF(基本情報登録!$D$10=F1962,1,0))</f>
        <v/>
      </c>
      <c r="AD1962" s="130"/>
    </row>
    <row r="1963" spans="1:30">
      <c r="A1963" s="158"/>
      <c r="B1963" s="158"/>
      <c r="C1963" s="158"/>
      <c r="D1963" s="158"/>
      <c r="E1963" s="158"/>
      <c r="F1963" s="158"/>
      <c r="G1963" s="158"/>
      <c r="H1963" s="161"/>
      <c r="I1963" s="158"/>
      <c r="J1963" s="158"/>
      <c r="K1963" s="158"/>
      <c r="L1963" s="158"/>
      <c r="M1963" s="130"/>
      <c r="N1963" s="130"/>
      <c r="O1963" s="157"/>
      <c r="P1963" s="130"/>
      <c r="Q1963" s="130"/>
      <c r="R1963" s="130"/>
      <c r="S1963" s="130"/>
      <c r="T1963" s="130"/>
      <c r="U1963" s="130"/>
      <c r="V1963" s="130"/>
      <c r="W1963" s="130"/>
      <c r="X1963" s="130"/>
      <c r="Y1963" s="130"/>
      <c r="Z1963" s="130"/>
      <c r="AA1963" s="130"/>
      <c r="AB1963" s="130"/>
      <c r="AC1963" s="130" t="str">
        <f>IF(基本情報登録!$D$10="","",IF(基本情報登録!$D$10=F1963,1,0))</f>
        <v/>
      </c>
      <c r="AD1963" s="130"/>
    </row>
    <row r="1964" spans="1:30">
      <c r="A1964" s="158"/>
      <c r="B1964" s="158"/>
      <c r="C1964" s="158"/>
      <c r="D1964" s="158"/>
      <c r="E1964" s="158"/>
      <c r="F1964" s="158"/>
      <c r="G1964" s="158"/>
      <c r="H1964" s="161"/>
      <c r="I1964" s="158"/>
      <c r="J1964" s="158"/>
      <c r="K1964" s="158"/>
      <c r="L1964" s="158"/>
      <c r="M1964" s="130"/>
      <c r="N1964" s="130"/>
      <c r="O1964" s="157"/>
      <c r="P1964" s="130"/>
      <c r="Q1964" s="130"/>
      <c r="R1964" s="130"/>
      <c r="S1964" s="130"/>
      <c r="T1964" s="130"/>
      <c r="U1964" s="130"/>
      <c r="V1964" s="130"/>
      <c r="W1964" s="130"/>
      <c r="X1964" s="130"/>
      <c r="Y1964" s="130"/>
      <c r="Z1964" s="130"/>
      <c r="AA1964" s="130"/>
      <c r="AB1964" s="130"/>
      <c r="AC1964" s="130" t="str">
        <f>IF(基本情報登録!$D$10="","",IF(基本情報登録!$D$10=F1964,1,0))</f>
        <v/>
      </c>
      <c r="AD1964" s="130"/>
    </row>
    <row r="1965" spans="1:30">
      <c r="A1965" s="158"/>
      <c r="B1965" s="158"/>
      <c r="C1965" s="158"/>
      <c r="D1965" s="158"/>
      <c r="E1965" s="158"/>
      <c r="F1965" s="158"/>
      <c r="G1965" s="158"/>
      <c r="H1965" s="161"/>
      <c r="I1965" s="158"/>
      <c r="J1965" s="158"/>
      <c r="K1965" s="158"/>
      <c r="L1965" s="158"/>
      <c r="M1965" s="130"/>
      <c r="N1965" s="130"/>
      <c r="O1965" s="157"/>
      <c r="P1965" s="130"/>
      <c r="Q1965" s="130"/>
      <c r="R1965" s="130"/>
      <c r="S1965" s="130"/>
      <c r="T1965" s="130"/>
      <c r="U1965" s="130"/>
      <c r="V1965" s="130"/>
      <c r="W1965" s="130"/>
      <c r="X1965" s="130"/>
      <c r="Y1965" s="130"/>
      <c r="Z1965" s="130"/>
      <c r="AA1965" s="130"/>
      <c r="AB1965" s="130"/>
      <c r="AC1965" s="130" t="str">
        <f>IF(基本情報登録!$D$10="","",IF(基本情報登録!$D$10=F1965,1,0))</f>
        <v/>
      </c>
      <c r="AD1965" s="130"/>
    </row>
    <row r="1966" spans="1:30">
      <c r="A1966" s="158"/>
      <c r="B1966" s="158"/>
      <c r="C1966" s="158"/>
      <c r="D1966" s="158"/>
      <c r="E1966" s="158"/>
      <c r="F1966" s="158"/>
      <c r="G1966" s="158"/>
      <c r="H1966" s="161"/>
      <c r="I1966" s="158"/>
      <c r="J1966" s="158"/>
      <c r="K1966" s="158"/>
      <c r="L1966" s="158"/>
      <c r="M1966" s="130"/>
      <c r="N1966" s="130"/>
      <c r="O1966" s="157"/>
      <c r="P1966" s="130"/>
      <c r="Q1966" s="130"/>
      <c r="R1966" s="130"/>
      <c r="S1966" s="130"/>
      <c r="T1966" s="130"/>
      <c r="U1966" s="130"/>
      <c r="V1966" s="130"/>
      <c r="W1966" s="130"/>
      <c r="X1966" s="130"/>
      <c r="Y1966" s="130"/>
      <c r="Z1966" s="130"/>
      <c r="AA1966" s="130"/>
      <c r="AB1966" s="130"/>
      <c r="AC1966" s="130" t="str">
        <f>IF(基本情報登録!$D$10="","",IF(基本情報登録!$D$10=F1966,1,0))</f>
        <v/>
      </c>
      <c r="AD1966" s="130"/>
    </row>
    <row r="1967" spans="1:30">
      <c r="A1967" s="158"/>
      <c r="B1967" s="158"/>
      <c r="C1967" s="158"/>
      <c r="D1967" s="158"/>
      <c r="E1967" s="158"/>
      <c r="F1967" s="158"/>
      <c r="G1967" s="158"/>
      <c r="H1967" s="161"/>
      <c r="I1967" s="158"/>
      <c r="J1967" s="158"/>
      <c r="K1967" s="158"/>
      <c r="L1967" s="158"/>
      <c r="M1967" s="130"/>
      <c r="N1967" s="130"/>
      <c r="O1967" s="157"/>
      <c r="P1967" s="130"/>
      <c r="Q1967" s="130"/>
      <c r="R1967" s="130"/>
      <c r="S1967" s="130"/>
      <c r="T1967" s="130"/>
      <c r="U1967" s="130"/>
      <c r="V1967" s="130"/>
      <c r="W1967" s="130"/>
      <c r="X1967" s="130"/>
      <c r="Y1967" s="130"/>
      <c r="Z1967" s="130"/>
      <c r="AA1967" s="130"/>
      <c r="AB1967" s="130"/>
      <c r="AC1967" s="130" t="str">
        <f>IF(基本情報登録!$D$10="","",IF(基本情報登録!$D$10=F1967,1,0))</f>
        <v/>
      </c>
      <c r="AD1967" s="130"/>
    </row>
    <row r="1968" spans="1:30">
      <c r="A1968" s="158"/>
      <c r="B1968" s="158"/>
      <c r="C1968" s="158"/>
      <c r="D1968" s="158"/>
      <c r="E1968" s="158"/>
      <c r="F1968" s="158"/>
      <c r="G1968" s="158"/>
      <c r="H1968" s="161"/>
      <c r="I1968" s="158"/>
      <c r="J1968" s="158"/>
      <c r="K1968" s="158"/>
      <c r="L1968" s="158"/>
      <c r="M1968" s="130"/>
      <c r="N1968" s="130"/>
      <c r="O1968" s="157"/>
      <c r="P1968" s="130"/>
      <c r="Q1968" s="130"/>
      <c r="R1968" s="130"/>
      <c r="S1968" s="130"/>
      <c r="T1968" s="130"/>
      <c r="U1968" s="130"/>
      <c r="V1968" s="130"/>
      <c r="W1968" s="130"/>
      <c r="X1968" s="130"/>
      <c r="Y1968" s="130"/>
      <c r="Z1968" s="130"/>
      <c r="AA1968" s="130"/>
      <c r="AB1968" s="130"/>
      <c r="AC1968" s="130" t="str">
        <f>IF(基本情報登録!$D$10="","",IF(基本情報登録!$D$10=F1968,1,0))</f>
        <v/>
      </c>
      <c r="AD1968" s="130"/>
    </row>
    <row r="1969" spans="1:30">
      <c r="A1969" s="158"/>
      <c r="B1969" s="158"/>
      <c r="C1969" s="158"/>
      <c r="D1969" s="158"/>
      <c r="E1969" s="158"/>
      <c r="F1969" s="158"/>
      <c r="G1969" s="158"/>
      <c r="H1969" s="161"/>
      <c r="I1969" s="158"/>
      <c r="J1969" s="158"/>
      <c r="K1969" s="158"/>
      <c r="L1969" s="158"/>
      <c r="M1969" s="130"/>
      <c r="N1969" s="130"/>
      <c r="O1969" s="157"/>
      <c r="P1969" s="130"/>
      <c r="Q1969" s="130"/>
      <c r="R1969" s="130"/>
      <c r="S1969" s="130"/>
      <c r="T1969" s="130"/>
      <c r="U1969" s="130"/>
      <c r="V1969" s="130"/>
      <c r="W1969" s="130"/>
      <c r="X1969" s="130"/>
      <c r="Y1969" s="130"/>
      <c r="Z1969" s="130"/>
      <c r="AA1969" s="130"/>
      <c r="AB1969" s="130"/>
      <c r="AC1969" s="130" t="str">
        <f>IF(基本情報登録!$D$10="","",IF(基本情報登録!$D$10=F1969,1,0))</f>
        <v/>
      </c>
      <c r="AD1969" s="130"/>
    </row>
    <row r="1970" spans="1:30">
      <c r="A1970" s="158"/>
      <c r="B1970" s="158"/>
      <c r="C1970" s="158"/>
      <c r="D1970" s="158"/>
      <c r="E1970" s="158"/>
      <c r="F1970" s="158"/>
      <c r="G1970" s="158"/>
      <c r="H1970" s="161"/>
      <c r="I1970" s="158"/>
      <c r="J1970" s="158"/>
      <c r="K1970" s="158"/>
      <c r="L1970" s="158"/>
      <c r="M1970" s="130"/>
      <c r="N1970" s="130"/>
      <c r="O1970" s="157"/>
      <c r="P1970" s="130"/>
      <c r="Q1970" s="130"/>
      <c r="R1970" s="130"/>
      <c r="S1970" s="130"/>
      <c r="T1970" s="130"/>
      <c r="U1970" s="130"/>
      <c r="V1970" s="130"/>
      <c r="W1970" s="130"/>
      <c r="X1970" s="130"/>
      <c r="Y1970" s="130"/>
      <c r="Z1970" s="130"/>
      <c r="AA1970" s="130"/>
      <c r="AB1970" s="130"/>
      <c r="AC1970" s="130" t="str">
        <f>IF(基本情報登録!$D$10="","",IF(基本情報登録!$D$10=F1970,1,0))</f>
        <v/>
      </c>
      <c r="AD1970" s="130"/>
    </row>
    <row r="1971" spans="1:30">
      <c r="A1971" s="158"/>
      <c r="B1971" s="158"/>
      <c r="C1971" s="158"/>
      <c r="D1971" s="158"/>
      <c r="E1971" s="158"/>
      <c r="F1971" s="158"/>
      <c r="G1971" s="158"/>
      <c r="H1971" s="161"/>
      <c r="I1971" s="158"/>
      <c r="J1971" s="158"/>
      <c r="K1971" s="158"/>
      <c r="L1971" s="158"/>
      <c r="M1971" s="130"/>
      <c r="N1971" s="130"/>
      <c r="O1971" s="157"/>
      <c r="P1971" s="130"/>
      <c r="Q1971" s="130"/>
      <c r="R1971" s="130"/>
      <c r="S1971" s="130"/>
      <c r="T1971" s="130"/>
      <c r="U1971" s="130"/>
      <c r="V1971" s="130"/>
      <c r="W1971" s="130"/>
      <c r="X1971" s="130"/>
      <c r="Y1971" s="130"/>
      <c r="Z1971" s="130"/>
      <c r="AA1971" s="130"/>
      <c r="AB1971" s="130"/>
      <c r="AC1971" s="130" t="str">
        <f>IF(基本情報登録!$D$10="","",IF(基本情報登録!$D$10=F1971,1,0))</f>
        <v/>
      </c>
      <c r="AD1971" s="130"/>
    </row>
    <row r="1972" spans="1:30">
      <c r="A1972" s="158"/>
      <c r="B1972" s="158"/>
      <c r="C1972" s="158"/>
      <c r="D1972" s="158"/>
      <c r="E1972" s="158"/>
      <c r="F1972" s="158"/>
      <c r="G1972" s="158"/>
      <c r="H1972" s="161"/>
      <c r="I1972" s="158"/>
      <c r="J1972" s="158"/>
      <c r="K1972" s="158"/>
      <c r="L1972" s="158"/>
      <c r="M1972" s="130"/>
      <c r="N1972" s="130"/>
      <c r="O1972" s="157"/>
      <c r="P1972" s="130"/>
      <c r="Q1972" s="130"/>
      <c r="R1972" s="130"/>
      <c r="S1972" s="130"/>
      <c r="T1972" s="130"/>
      <c r="U1972" s="130"/>
      <c r="V1972" s="130"/>
      <c r="W1972" s="130"/>
      <c r="X1972" s="130"/>
      <c r="Y1972" s="130"/>
      <c r="Z1972" s="130"/>
      <c r="AA1972" s="130"/>
      <c r="AB1972" s="130"/>
      <c r="AC1972" s="130" t="str">
        <f>IF(基本情報登録!$D$10="","",IF(基本情報登録!$D$10=F1972,1,0))</f>
        <v/>
      </c>
      <c r="AD1972" s="130"/>
    </row>
    <row r="1973" spans="1:30">
      <c r="A1973" s="158"/>
      <c r="B1973" s="158"/>
      <c r="C1973" s="158"/>
      <c r="D1973" s="158"/>
      <c r="E1973" s="158"/>
      <c r="F1973" s="158"/>
      <c r="G1973" s="158"/>
      <c r="H1973" s="161"/>
      <c r="I1973" s="158"/>
      <c r="J1973" s="158"/>
      <c r="K1973" s="158"/>
      <c r="L1973" s="158"/>
      <c r="M1973" s="130"/>
      <c r="N1973" s="130"/>
      <c r="O1973" s="157"/>
      <c r="P1973" s="130"/>
      <c r="Q1973" s="130"/>
      <c r="R1973" s="130"/>
      <c r="S1973" s="130"/>
      <c r="T1973" s="130"/>
      <c r="U1973" s="130"/>
      <c r="V1973" s="130"/>
      <c r="W1973" s="130"/>
      <c r="X1973" s="130"/>
      <c r="Y1973" s="130"/>
      <c r="Z1973" s="130"/>
      <c r="AA1973" s="130"/>
      <c r="AB1973" s="130"/>
      <c r="AC1973" s="130" t="str">
        <f>IF(基本情報登録!$D$10="","",IF(基本情報登録!$D$10=F1973,1,0))</f>
        <v/>
      </c>
      <c r="AD1973" s="130"/>
    </row>
    <row r="1974" spans="1:30">
      <c r="A1974" s="158"/>
      <c r="B1974" s="158"/>
      <c r="C1974" s="158"/>
      <c r="D1974" s="158"/>
      <c r="E1974" s="158"/>
      <c r="F1974" s="158"/>
      <c r="G1974" s="158"/>
      <c r="H1974" s="161"/>
      <c r="I1974" s="158"/>
      <c r="J1974" s="158"/>
      <c r="K1974" s="158"/>
      <c r="L1974" s="158"/>
      <c r="M1974" s="130"/>
      <c r="N1974" s="130"/>
      <c r="O1974" s="157"/>
      <c r="P1974" s="130"/>
      <c r="Q1974" s="130"/>
      <c r="R1974" s="130"/>
      <c r="S1974" s="130"/>
      <c r="T1974" s="130"/>
      <c r="U1974" s="130"/>
      <c r="V1974" s="130"/>
      <c r="W1974" s="130"/>
      <c r="X1974" s="130"/>
      <c r="Y1974" s="130"/>
      <c r="Z1974" s="130"/>
      <c r="AA1974" s="130"/>
      <c r="AB1974" s="130"/>
      <c r="AC1974" s="130" t="str">
        <f>IF(基本情報登録!$D$10="","",IF(基本情報登録!$D$10=F1974,1,0))</f>
        <v/>
      </c>
      <c r="AD1974" s="130"/>
    </row>
    <row r="1975" spans="1:30">
      <c r="A1975" s="158"/>
      <c r="B1975" s="158"/>
      <c r="C1975" s="158"/>
      <c r="D1975" s="158"/>
      <c r="E1975" s="158"/>
      <c r="F1975" s="158"/>
      <c r="G1975" s="158"/>
      <c r="H1975" s="161"/>
      <c r="I1975" s="158"/>
      <c r="J1975" s="158"/>
      <c r="K1975" s="158"/>
      <c r="L1975" s="158"/>
      <c r="M1975" s="130"/>
      <c r="N1975" s="130"/>
      <c r="O1975" s="157"/>
      <c r="P1975" s="130"/>
      <c r="Q1975" s="130"/>
      <c r="R1975" s="130"/>
      <c r="S1975" s="130"/>
      <c r="T1975" s="130"/>
      <c r="U1975" s="130"/>
      <c r="V1975" s="130"/>
      <c r="W1975" s="130"/>
      <c r="X1975" s="130"/>
      <c r="Y1975" s="130"/>
      <c r="Z1975" s="130"/>
      <c r="AA1975" s="130"/>
      <c r="AB1975" s="130"/>
      <c r="AC1975" s="130" t="str">
        <f>IF(基本情報登録!$D$10="","",IF(基本情報登録!$D$10=F1975,1,0))</f>
        <v/>
      </c>
      <c r="AD1975" s="130"/>
    </row>
    <row r="1976" spans="1:30">
      <c r="A1976" s="158"/>
      <c r="B1976" s="158"/>
      <c r="C1976" s="158"/>
      <c r="D1976" s="158"/>
      <c r="E1976" s="158"/>
      <c r="F1976" s="158"/>
      <c r="G1976" s="158"/>
      <c r="H1976" s="161"/>
      <c r="I1976" s="158"/>
      <c r="J1976" s="158"/>
      <c r="K1976" s="158"/>
      <c r="L1976" s="158"/>
      <c r="M1976" s="130"/>
      <c r="N1976" s="130"/>
      <c r="O1976" s="157"/>
      <c r="P1976" s="130"/>
      <c r="Q1976" s="130"/>
      <c r="R1976" s="130"/>
      <c r="S1976" s="130"/>
      <c r="T1976" s="130"/>
      <c r="U1976" s="130"/>
      <c r="V1976" s="130"/>
      <c r="W1976" s="130"/>
      <c r="X1976" s="130"/>
      <c r="Y1976" s="130"/>
      <c r="Z1976" s="130"/>
      <c r="AA1976" s="130"/>
      <c r="AB1976" s="130"/>
      <c r="AC1976" s="130" t="str">
        <f>IF(基本情報登録!$D$10="","",IF(基本情報登録!$D$10=F1976,1,0))</f>
        <v/>
      </c>
      <c r="AD1976" s="130"/>
    </row>
    <row r="1977" spans="1:30">
      <c r="A1977" s="158"/>
      <c r="B1977" s="158"/>
      <c r="C1977" s="158"/>
      <c r="D1977" s="158"/>
      <c r="E1977" s="158"/>
      <c r="F1977" s="158"/>
      <c r="G1977" s="158"/>
      <c r="H1977" s="161"/>
      <c r="I1977" s="158"/>
      <c r="J1977" s="158"/>
      <c r="K1977" s="158"/>
      <c r="L1977" s="158"/>
      <c r="M1977" s="130"/>
      <c r="N1977" s="130"/>
      <c r="O1977" s="157"/>
      <c r="P1977" s="130"/>
      <c r="Q1977" s="130"/>
      <c r="R1977" s="130"/>
      <c r="S1977" s="130"/>
      <c r="T1977" s="130"/>
      <c r="U1977" s="130"/>
      <c r="V1977" s="130"/>
      <c r="W1977" s="130"/>
      <c r="X1977" s="130"/>
      <c r="Y1977" s="130"/>
      <c r="Z1977" s="130"/>
      <c r="AA1977" s="130"/>
      <c r="AB1977" s="130"/>
      <c r="AC1977" s="130" t="str">
        <f>IF(基本情報登録!$D$10="","",IF(基本情報登録!$D$10=F1977,1,0))</f>
        <v/>
      </c>
      <c r="AD1977" s="130"/>
    </row>
    <row r="1978" spans="1:30">
      <c r="A1978" s="158"/>
      <c r="B1978" s="158"/>
      <c r="C1978" s="158"/>
      <c r="D1978" s="158"/>
      <c r="E1978" s="158"/>
      <c r="F1978" s="158"/>
      <c r="G1978" s="158"/>
      <c r="H1978" s="161"/>
      <c r="I1978" s="158"/>
      <c r="J1978" s="158"/>
      <c r="K1978" s="158"/>
      <c r="L1978" s="158"/>
      <c r="M1978" s="130"/>
      <c r="N1978" s="130"/>
      <c r="O1978" s="157"/>
      <c r="P1978" s="130"/>
      <c r="Q1978" s="130"/>
      <c r="R1978" s="130"/>
      <c r="S1978" s="130"/>
      <c r="T1978" s="130"/>
      <c r="U1978" s="130"/>
      <c r="V1978" s="130"/>
      <c r="W1978" s="130"/>
      <c r="X1978" s="130"/>
      <c r="Y1978" s="130"/>
      <c r="Z1978" s="130"/>
      <c r="AA1978" s="130"/>
      <c r="AB1978" s="130"/>
      <c r="AC1978" s="130" t="str">
        <f>IF(基本情報登録!$D$10="","",IF(基本情報登録!$D$10=F1978,1,0))</f>
        <v/>
      </c>
      <c r="AD1978" s="130"/>
    </row>
    <row r="1979" spans="1:30">
      <c r="A1979" s="158"/>
      <c r="B1979" s="158"/>
      <c r="C1979" s="158"/>
      <c r="D1979" s="158"/>
      <c r="E1979" s="158"/>
      <c r="F1979" s="158"/>
      <c r="G1979" s="158"/>
      <c r="H1979" s="161"/>
      <c r="I1979" s="158"/>
      <c r="J1979" s="158"/>
      <c r="K1979" s="158"/>
      <c r="L1979" s="158"/>
      <c r="M1979" s="130"/>
      <c r="N1979" s="130"/>
      <c r="O1979" s="157"/>
      <c r="P1979" s="130"/>
      <c r="Q1979" s="130"/>
      <c r="R1979" s="130"/>
      <c r="S1979" s="130"/>
      <c r="T1979" s="130"/>
      <c r="U1979" s="130"/>
      <c r="V1979" s="130"/>
      <c r="W1979" s="130"/>
      <c r="X1979" s="130"/>
      <c r="Y1979" s="130"/>
      <c r="Z1979" s="130"/>
      <c r="AA1979" s="130"/>
      <c r="AB1979" s="130"/>
      <c r="AC1979" s="130" t="str">
        <f>IF(基本情報登録!$D$10="","",IF(基本情報登録!$D$10=F1979,1,0))</f>
        <v/>
      </c>
      <c r="AD1979" s="130"/>
    </row>
    <row r="1980" spans="1:30">
      <c r="A1980" s="158"/>
      <c r="B1980" s="158"/>
      <c r="C1980" s="158"/>
      <c r="D1980" s="158"/>
      <c r="E1980" s="158"/>
      <c r="F1980" s="158"/>
      <c r="G1980" s="158"/>
      <c r="H1980" s="161"/>
      <c r="I1980" s="158"/>
      <c r="J1980" s="158"/>
      <c r="K1980" s="158"/>
      <c r="L1980" s="158"/>
      <c r="M1980" s="130"/>
      <c r="N1980" s="130"/>
      <c r="O1980" s="157"/>
      <c r="P1980" s="130"/>
      <c r="Q1980" s="130"/>
      <c r="R1980" s="130"/>
      <c r="S1980" s="130"/>
      <c r="T1980" s="130"/>
      <c r="U1980" s="130"/>
      <c r="V1980" s="130"/>
      <c r="W1980" s="130"/>
      <c r="X1980" s="130"/>
      <c r="Y1980" s="130"/>
      <c r="Z1980" s="130"/>
      <c r="AA1980" s="130"/>
      <c r="AB1980" s="130"/>
      <c r="AC1980" s="130" t="str">
        <f>IF(基本情報登録!$D$10="","",IF(基本情報登録!$D$10=F1980,1,0))</f>
        <v/>
      </c>
      <c r="AD1980" s="130"/>
    </row>
    <row r="1981" spans="1:30">
      <c r="A1981" s="158"/>
      <c r="B1981" s="158"/>
      <c r="C1981" s="158"/>
      <c r="D1981" s="158"/>
      <c r="E1981" s="158"/>
      <c r="F1981" s="158"/>
      <c r="G1981" s="158"/>
      <c r="H1981" s="161"/>
      <c r="I1981" s="158"/>
      <c r="J1981" s="158"/>
      <c r="K1981" s="158"/>
      <c r="L1981" s="158"/>
      <c r="M1981" s="130"/>
      <c r="N1981" s="130"/>
      <c r="O1981" s="157"/>
      <c r="P1981" s="130"/>
      <c r="Q1981" s="130"/>
      <c r="R1981" s="130"/>
      <c r="S1981" s="130"/>
      <c r="T1981" s="130"/>
      <c r="U1981" s="130"/>
      <c r="V1981" s="130"/>
      <c r="W1981" s="130"/>
      <c r="X1981" s="130"/>
      <c r="Y1981" s="130"/>
      <c r="Z1981" s="130"/>
      <c r="AA1981" s="130"/>
      <c r="AB1981" s="130"/>
      <c r="AC1981" s="130" t="str">
        <f>IF(基本情報登録!$D$10="","",IF(基本情報登録!$D$10=F1981,1,0))</f>
        <v/>
      </c>
      <c r="AD1981" s="130"/>
    </row>
    <row r="1982" spans="1:30">
      <c r="A1982" s="158"/>
      <c r="B1982" s="158"/>
      <c r="C1982" s="158"/>
      <c r="D1982" s="158"/>
      <c r="E1982" s="158"/>
      <c r="F1982" s="158"/>
      <c r="G1982" s="158"/>
      <c r="H1982" s="161"/>
      <c r="I1982" s="158"/>
      <c r="J1982" s="158"/>
      <c r="K1982" s="158"/>
      <c r="L1982" s="158"/>
      <c r="M1982" s="130"/>
      <c r="N1982" s="130"/>
      <c r="O1982" s="157"/>
      <c r="P1982" s="130"/>
      <c r="Q1982" s="130"/>
      <c r="R1982" s="130"/>
      <c r="S1982" s="130"/>
      <c r="T1982" s="130"/>
      <c r="U1982" s="130"/>
      <c r="V1982" s="130"/>
      <c r="W1982" s="130"/>
      <c r="X1982" s="130"/>
      <c r="Y1982" s="130"/>
      <c r="Z1982" s="130"/>
      <c r="AA1982" s="130"/>
      <c r="AB1982" s="130"/>
      <c r="AC1982" s="130" t="str">
        <f>IF(基本情報登録!$D$10="","",IF(基本情報登録!$D$10=F1982,1,0))</f>
        <v/>
      </c>
      <c r="AD1982" s="130"/>
    </row>
    <row r="1983" spans="1:30">
      <c r="A1983" s="158"/>
      <c r="B1983" s="158"/>
      <c r="C1983" s="158"/>
      <c r="D1983" s="158"/>
      <c r="E1983" s="158"/>
      <c r="F1983" s="158"/>
      <c r="G1983" s="158"/>
      <c r="H1983" s="161"/>
      <c r="I1983" s="158"/>
      <c r="J1983" s="158"/>
      <c r="K1983" s="158"/>
      <c r="L1983" s="158"/>
      <c r="M1983" s="130"/>
      <c r="N1983" s="130"/>
      <c r="O1983" s="157"/>
      <c r="P1983" s="130"/>
      <c r="Q1983" s="130"/>
      <c r="R1983" s="130"/>
      <c r="S1983" s="130"/>
      <c r="T1983" s="130"/>
      <c r="U1983" s="130"/>
      <c r="V1983" s="130"/>
      <c r="W1983" s="130"/>
      <c r="X1983" s="130"/>
      <c r="Y1983" s="130"/>
      <c r="Z1983" s="130"/>
      <c r="AA1983" s="130"/>
      <c r="AB1983" s="130"/>
      <c r="AC1983" s="130" t="str">
        <f>IF(基本情報登録!$D$10="","",IF(基本情報登録!$D$10=F1983,1,0))</f>
        <v/>
      </c>
      <c r="AD1983" s="130"/>
    </row>
    <row r="1984" spans="1:30">
      <c r="A1984" s="158"/>
      <c r="B1984" s="158"/>
      <c r="C1984" s="158"/>
      <c r="D1984" s="158"/>
      <c r="E1984" s="158"/>
      <c r="F1984" s="158"/>
      <c r="G1984" s="158"/>
      <c r="H1984" s="161"/>
      <c r="I1984" s="158"/>
      <c r="J1984" s="158"/>
      <c r="K1984" s="158"/>
      <c r="L1984" s="158"/>
      <c r="M1984" s="130"/>
      <c r="N1984" s="130"/>
      <c r="O1984" s="157"/>
      <c r="P1984" s="130"/>
      <c r="Q1984" s="130"/>
      <c r="R1984" s="130"/>
      <c r="S1984" s="130"/>
      <c r="T1984" s="130"/>
      <c r="U1984" s="130"/>
      <c r="V1984" s="130"/>
      <c r="W1984" s="130"/>
      <c r="X1984" s="130"/>
      <c r="Y1984" s="130"/>
      <c r="Z1984" s="130"/>
      <c r="AA1984" s="130"/>
      <c r="AB1984" s="130"/>
      <c r="AC1984" s="130" t="str">
        <f>IF(基本情報登録!$D$10="","",IF(基本情報登録!$D$10=F1984,1,0))</f>
        <v/>
      </c>
      <c r="AD1984" s="130"/>
    </row>
    <row r="1985" spans="1:30">
      <c r="A1985" s="158"/>
      <c r="B1985" s="158"/>
      <c r="C1985" s="158"/>
      <c r="D1985" s="158"/>
      <c r="E1985" s="158"/>
      <c r="F1985" s="158"/>
      <c r="G1985" s="158"/>
      <c r="H1985" s="161"/>
      <c r="I1985" s="158"/>
      <c r="J1985" s="158"/>
      <c r="K1985" s="158"/>
      <c r="L1985" s="158"/>
      <c r="M1985" s="130"/>
      <c r="N1985" s="130"/>
      <c r="O1985" s="157"/>
      <c r="P1985" s="130"/>
      <c r="Q1985" s="130"/>
      <c r="R1985" s="130"/>
      <c r="S1985" s="130"/>
      <c r="T1985" s="130"/>
      <c r="U1985" s="130"/>
      <c r="V1985" s="130"/>
      <c r="W1985" s="130"/>
      <c r="X1985" s="130"/>
      <c r="Y1985" s="130"/>
      <c r="Z1985" s="130"/>
      <c r="AA1985" s="130"/>
      <c r="AB1985" s="130"/>
      <c r="AC1985" s="130" t="str">
        <f>IF(基本情報登録!$D$10="","",IF(基本情報登録!$D$10=F1985,1,0))</f>
        <v/>
      </c>
      <c r="AD1985" s="130"/>
    </row>
    <row r="1986" spans="1:30">
      <c r="A1986" s="158"/>
      <c r="B1986" s="158"/>
      <c r="C1986" s="158"/>
      <c r="D1986" s="158"/>
      <c r="E1986" s="158"/>
      <c r="F1986" s="158"/>
      <c r="G1986" s="158"/>
      <c r="H1986" s="161"/>
      <c r="I1986" s="158"/>
      <c r="J1986" s="158"/>
      <c r="K1986" s="158"/>
      <c r="L1986" s="158"/>
      <c r="M1986" s="130"/>
      <c r="N1986" s="130"/>
      <c r="O1986" s="157"/>
      <c r="P1986" s="130"/>
      <c r="Q1986" s="130"/>
      <c r="R1986" s="130"/>
      <c r="S1986" s="130"/>
      <c r="T1986" s="130"/>
      <c r="U1986" s="130"/>
      <c r="V1986" s="130"/>
      <c r="W1986" s="130"/>
      <c r="X1986" s="130"/>
      <c r="Y1986" s="130"/>
      <c r="Z1986" s="130"/>
      <c r="AA1986" s="130"/>
      <c r="AB1986" s="130"/>
      <c r="AC1986" s="130" t="str">
        <f>IF(基本情報登録!$D$10="","",IF(基本情報登録!$D$10=F1986,1,0))</f>
        <v/>
      </c>
      <c r="AD1986" s="130"/>
    </row>
    <row r="1987" spans="1:30">
      <c r="A1987" s="158"/>
      <c r="B1987" s="158"/>
      <c r="C1987" s="158"/>
      <c r="D1987" s="158"/>
      <c r="E1987" s="158"/>
      <c r="F1987" s="158"/>
      <c r="G1987" s="158"/>
      <c r="H1987" s="161"/>
      <c r="I1987" s="158"/>
      <c r="J1987" s="158"/>
      <c r="K1987" s="158"/>
      <c r="L1987" s="158"/>
      <c r="M1987" s="130"/>
      <c r="N1987" s="130"/>
      <c r="O1987" s="157"/>
      <c r="P1987" s="130"/>
      <c r="Q1987" s="130"/>
      <c r="R1987" s="130"/>
      <c r="S1987" s="130"/>
      <c r="T1987" s="130"/>
      <c r="U1987" s="130"/>
      <c r="V1987" s="130"/>
      <c r="W1987" s="130"/>
      <c r="X1987" s="130"/>
      <c r="Y1987" s="130"/>
      <c r="Z1987" s="130"/>
      <c r="AA1987" s="130"/>
      <c r="AB1987" s="130"/>
      <c r="AC1987" s="130" t="str">
        <f>IF(基本情報登録!$D$10="","",IF(基本情報登録!$D$10=F1987,1,0))</f>
        <v/>
      </c>
      <c r="AD1987" s="130"/>
    </row>
    <row r="1988" spans="1:30">
      <c r="A1988" s="158"/>
      <c r="B1988" s="158"/>
      <c r="C1988" s="158"/>
      <c r="D1988" s="158"/>
      <c r="E1988" s="158"/>
      <c r="F1988" s="158"/>
      <c r="G1988" s="158"/>
      <c r="H1988" s="161"/>
      <c r="I1988" s="158"/>
      <c r="J1988" s="158"/>
      <c r="K1988" s="158"/>
      <c r="L1988" s="158"/>
      <c r="M1988" s="130"/>
      <c r="N1988" s="130"/>
      <c r="O1988" s="157"/>
      <c r="P1988" s="130"/>
      <c r="Q1988" s="130"/>
      <c r="R1988" s="130"/>
      <c r="S1988" s="130"/>
      <c r="T1988" s="130"/>
      <c r="U1988" s="130"/>
      <c r="V1988" s="130"/>
      <c r="W1988" s="130"/>
      <c r="X1988" s="130"/>
      <c r="Y1988" s="130"/>
      <c r="Z1988" s="130"/>
      <c r="AA1988" s="130"/>
      <c r="AB1988" s="130"/>
      <c r="AC1988" s="130" t="str">
        <f>IF(基本情報登録!$D$10="","",IF(基本情報登録!$D$10=F1988,1,0))</f>
        <v/>
      </c>
      <c r="AD1988" s="130"/>
    </row>
    <row r="1989" spans="1:30">
      <c r="A1989" s="158"/>
      <c r="B1989" s="158"/>
      <c r="C1989" s="158"/>
      <c r="D1989" s="158"/>
      <c r="E1989" s="158"/>
      <c r="F1989" s="158"/>
      <c r="G1989" s="158"/>
      <c r="H1989" s="161"/>
      <c r="I1989" s="158"/>
      <c r="J1989" s="158"/>
      <c r="K1989" s="158"/>
      <c r="L1989" s="158"/>
      <c r="M1989" s="130"/>
      <c r="N1989" s="130"/>
      <c r="O1989" s="157"/>
      <c r="P1989" s="130"/>
      <c r="Q1989" s="130"/>
      <c r="R1989" s="130"/>
      <c r="S1989" s="130"/>
      <c r="T1989" s="130"/>
      <c r="U1989" s="130"/>
      <c r="V1989" s="130"/>
      <c r="W1989" s="130"/>
      <c r="X1989" s="130"/>
      <c r="Y1989" s="130"/>
      <c r="Z1989" s="130"/>
      <c r="AA1989" s="130"/>
      <c r="AB1989" s="130"/>
      <c r="AC1989" s="130" t="str">
        <f>IF(基本情報登録!$D$10="","",IF(基本情報登録!$D$10=F1989,1,0))</f>
        <v/>
      </c>
      <c r="AD1989" s="130"/>
    </row>
    <row r="1990" spans="1:30">
      <c r="A1990" s="158"/>
      <c r="B1990" s="158"/>
      <c r="C1990" s="158"/>
      <c r="D1990" s="158"/>
      <c r="E1990" s="158"/>
      <c r="F1990" s="158"/>
      <c r="G1990" s="158"/>
      <c r="H1990" s="161"/>
      <c r="I1990" s="158"/>
      <c r="J1990" s="158"/>
      <c r="K1990" s="158"/>
      <c r="L1990" s="158"/>
      <c r="M1990" s="130"/>
      <c r="N1990" s="130"/>
      <c r="O1990" s="157"/>
      <c r="P1990" s="130"/>
      <c r="Q1990" s="130"/>
      <c r="R1990" s="130"/>
      <c r="S1990" s="130"/>
      <c r="T1990" s="130"/>
      <c r="U1990" s="130"/>
      <c r="V1990" s="130"/>
      <c r="W1990" s="130"/>
      <c r="X1990" s="130"/>
      <c r="Y1990" s="130"/>
      <c r="Z1990" s="130"/>
      <c r="AA1990" s="130"/>
      <c r="AB1990" s="130"/>
      <c r="AC1990" s="130" t="str">
        <f>IF(基本情報登録!$D$10="","",IF(基本情報登録!$D$10=F1990,1,0))</f>
        <v/>
      </c>
      <c r="AD1990" s="130"/>
    </row>
    <row r="1991" spans="1:30">
      <c r="A1991" s="158"/>
      <c r="B1991" s="158"/>
      <c r="C1991" s="158"/>
      <c r="D1991" s="158"/>
      <c r="E1991" s="158"/>
      <c r="F1991" s="158"/>
      <c r="G1991" s="158"/>
      <c r="H1991" s="161"/>
      <c r="I1991" s="158"/>
      <c r="J1991" s="158"/>
      <c r="K1991" s="158"/>
      <c r="L1991" s="158"/>
      <c r="M1991" s="130"/>
      <c r="N1991" s="130"/>
      <c r="O1991" s="157"/>
      <c r="P1991" s="130"/>
      <c r="Q1991" s="130"/>
      <c r="R1991" s="130"/>
      <c r="S1991" s="130"/>
      <c r="T1991" s="130"/>
      <c r="U1991" s="130"/>
      <c r="V1991" s="130"/>
      <c r="W1991" s="130"/>
      <c r="X1991" s="130"/>
      <c r="Y1991" s="130"/>
      <c r="Z1991" s="130"/>
      <c r="AA1991" s="130"/>
      <c r="AB1991" s="130"/>
      <c r="AC1991" s="130" t="str">
        <f>IF(基本情報登録!$D$10="","",IF(基本情報登録!$D$10=F1991,1,0))</f>
        <v/>
      </c>
      <c r="AD1991" s="130"/>
    </row>
    <row r="1992" spans="1:30">
      <c r="A1992" s="158"/>
      <c r="B1992" s="158"/>
      <c r="C1992" s="158"/>
      <c r="D1992" s="158"/>
      <c r="E1992" s="158"/>
      <c r="F1992" s="158"/>
      <c r="G1992" s="158"/>
      <c r="H1992" s="161"/>
      <c r="I1992" s="158"/>
      <c r="J1992" s="158"/>
      <c r="K1992" s="158"/>
      <c r="L1992" s="158"/>
      <c r="M1992" s="130"/>
      <c r="N1992" s="130"/>
      <c r="O1992" s="157"/>
      <c r="P1992" s="130"/>
      <c r="Q1992" s="130"/>
      <c r="R1992" s="130"/>
      <c r="S1992" s="130"/>
      <c r="T1992" s="130"/>
      <c r="U1992" s="130"/>
      <c r="V1992" s="130"/>
      <c r="W1992" s="130"/>
      <c r="X1992" s="130"/>
      <c r="Y1992" s="130"/>
      <c r="Z1992" s="130"/>
      <c r="AA1992" s="130"/>
      <c r="AB1992" s="130"/>
      <c r="AC1992" s="130" t="str">
        <f>IF(基本情報登録!$D$10="","",IF(基本情報登録!$D$10=F1992,1,0))</f>
        <v/>
      </c>
      <c r="AD1992" s="130"/>
    </row>
    <row r="1993" spans="1:30">
      <c r="A1993" s="158"/>
      <c r="B1993" s="158"/>
      <c r="C1993" s="158"/>
      <c r="D1993" s="158"/>
      <c r="E1993" s="158"/>
      <c r="F1993" s="158"/>
      <c r="G1993" s="158"/>
      <c r="H1993" s="161"/>
      <c r="I1993" s="158"/>
      <c r="J1993" s="158"/>
      <c r="K1993" s="158"/>
      <c r="L1993" s="158"/>
      <c r="M1993" s="130"/>
      <c r="N1993" s="130"/>
      <c r="O1993" s="157"/>
      <c r="P1993" s="130"/>
      <c r="Q1993" s="130"/>
      <c r="R1993" s="130"/>
      <c r="S1993" s="130"/>
      <c r="T1993" s="130"/>
      <c r="U1993" s="130"/>
      <c r="V1993" s="130"/>
      <c r="W1993" s="130"/>
      <c r="X1993" s="130"/>
      <c r="Y1993" s="130"/>
      <c r="Z1993" s="130"/>
      <c r="AA1993" s="130"/>
      <c r="AB1993" s="130"/>
      <c r="AC1993" s="130" t="str">
        <f>IF(基本情報登録!$D$10="","",IF(基本情報登録!$D$10=F1993,1,0))</f>
        <v/>
      </c>
      <c r="AD1993" s="130"/>
    </row>
    <row r="1994" spans="1:30">
      <c r="A1994" s="158"/>
      <c r="B1994" s="158"/>
      <c r="C1994" s="158"/>
      <c r="D1994" s="158"/>
      <c r="E1994" s="158"/>
      <c r="F1994" s="158"/>
      <c r="G1994" s="158"/>
      <c r="H1994" s="161"/>
      <c r="I1994" s="158"/>
      <c r="J1994" s="158"/>
      <c r="K1994" s="158"/>
      <c r="L1994" s="158"/>
      <c r="M1994" s="130"/>
      <c r="N1994" s="130"/>
      <c r="O1994" s="157"/>
      <c r="P1994" s="130"/>
      <c r="Q1994" s="130"/>
      <c r="R1994" s="130"/>
      <c r="S1994" s="130"/>
      <c r="T1994" s="130"/>
      <c r="U1994" s="130"/>
      <c r="V1994" s="130"/>
      <c r="W1994" s="130"/>
      <c r="X1994" s="130"/>
      <c r="Y1994" s="130"/>
      <c r="Z1994" s="130"/>
      <c r="AA1994" s="130"/>
      <c r="AB1994" s="130"/>
      <c r="AC1994" s="130" t="str">
        <f>IF(基本情報登録!$D$10="","",IF(基本情報登録!$D$10=F1994,1,0))</f>
        <v/>
      </c>
      <c r="AD1994" s="130"/>
    </row>
    <row r="1995" spans="1:30">
      <c r="A1995" s="158"/>
      <c r="B1995" s="158"/>
      <c r="C1995" s="158"/>
      <c r="D1995" s="158"/>
      <c r="E1995" s="158"/>
      <c r="F1995" s="158"/>
      <c r="G1995" s="158"/>
      <c r="H1995" s="161"/>
      <c r="I1995" s="158"/>
      <c r="J1995" s="158"/>
      <c r="K1995" s="158"/>
      <c r="L1995" s="158"/>
      <c r="M1995" s="130"/>
      <c r="N1995" s="130"/>
      <c r="O1995" s="157"/>
      <c r="P1995" s="130"/>
      <c r="Q1995" s="130"/>
      <c r="R1995" s="130"/>
      <c r="S1995" s="130"/>
      <c r="T1995" s="130"/>
      <c r="U1995" s="130"/>
      <c r="V1995" s="130"/>
      <c r="W1995" s="130"/>
      <c r="X1995" s="130"/>
      <c r="Y1995" s="130"/>
      <c r="Z1995" s="130"/>
      <c r="AA1995" s="130"/>
      <c r="AB1995" s="130"/>
      <c r="AC1995" s="130" t="str">
        <f>IF(基本情報登録!$D$10="","",IF(基本情報登録!$D$10=F1995,1,0))</f>
        <v/>
      </c>
      <c r="AD1995" s="130"/>
    </row>
    <row r="1996" spans="1:30">
      <c r="A1996" s="158"/>
      <c r="B1996" s="158"/>
      <c r="C1996" s="158"/>
      <c r="D1996" s="158"/>
      <c r="E1996" s="158"/>
      <c r="F1996" s="158"/>
      <c r="G1996" s="158"/>
      <c r="H1996" s="161"/>
      <c r="I1996" s="158"/>
      <c r="J1996" s="158"/>
      <c r="K1996" s="158"/>
      <c r="L1996" s="158"/>
      <c r="M1996" s="130"/>
      <c r="N1996" s="130"/>
      <c r="O1996" s="157"/>
      <c r="P1996" s="130"/>
      <c r="Q1996" s="130"/>
      <c r="R1996" s="130"/>
      <c r="S1996" s="130"/>
      <c r="T1996" s="130"/>
      <c r="U1996" s="130"/>
      <c r="V1996" s="130"/>
      <c r="W1996" s="130"/>
      <c r="X1996" s="130"/>
      <c r="Y1996" s="130"/>
      <c r="Z1996" s="130"/>
      <c r="AA1996" s="130"/>
      <c r="AB1996" s="130"/>
      <c r="AC1996" s="130" t="str">
        <f>IF(基本情報登録!$D$10="","",IF(基本情報登録!$D$10=F1996,1,0))</f>
        <v/>
      </c>
      <c r="AD1996" s="130"/>
    </row>
    <row r="1997" spans="1:30">
      <c r="A1997" s="158"/>
      <c r="B1997" s="158"/>
      <c r="C1997" s="158"/>
      <c r="D1997" s="158"/>
      <c r="E1997" s="158"/>
      <c r="F1997" s="158"/>
      <c r="G1997" s="158"/>
      <c r="H1997" s="161"/>
      <c r="I1997" s="158"/>
      <c r="J1997" s="158"/>
      <c r="K1997" s="158"/>
      <c r="L1997" s="158"/>
      <c r="M1997" s="130"/>
      <c r="N1997" s="130"/>
      <c r="O1997" s="157"/>
      <c r="P1997" s="130"/>
      <c r="Q1997" s="130"/>
      <c r="R1997" s="130"/>
      <c r="S1997" s="130"/>
      <c r="T1997" s="130"/>
      <c r="U1997" s="130"/>
      <c r="V1997" s="130"/>
      <c r="W1997" s="130"/>
      <c r="X1997" s="130"/>
      <c r="Y1997" s="130"/>
      <c r="Z1997" s="130"/>
      <c r="AA1997" s="130"/>
      <c r="AB1997" s="130"/>
      <c r="AC1997" s="130" t="str">
        <f>IF(基本情報登録!$D$10="","",IF(基本情報登録!$D$10=F1997,1,0))</f>
        <v/>
      </c>
      <c r="AD1997" s="130"/>
    </row>
    <row r="1998" spans="1:30">
      <c r="A1998" s="158"/>
      <c r="B1998" s="158"/>
      <c r="C1998" s="158"/>
      <c r="D1998" s="158"/>
      <c r="E1998" s="158"/>
      <c r="F1998" s="158"/>
      <c r="G1998" s="158"/>
      <c r="H1998" s="161"/>
      <c r="I1998" s="158"/>
      <c r="J1998" s="158"/>
      <c r="K1998" s="158"/>
      <c r="L1998" s="158"/>
      <c r="M1998" s="130"/>
      <c r="N1998" s="130"/>
      <c r="O1998" s="157"/>
      <c r="P1998" s="130"/>
      <c r="Q1998" s="130"/>
      <c r="R1998" s="130"/>
      <c r="S1998" s="130"/>
      <c r="T1998" s="130"/>
      <c r="U1998" s="130"/>
      <c r="V1998" s="130"/>
      <c r="W1998" s="130"/>
      <c r="X1998" s="130"/>
      <c r="Y1998" s="130"/>
      <c r="Z1998" s="130"/>
      <c r="AA1998" s="130"/>
      <c r="AB1998" s="130"/>
      <c r="AC1998" s="130" t="str">
        <f>IF(基本情報登録!$D$10="","",IF(基本情報登録!$D$10=F1998,1,0))</f>
        <v/>
      </c>
      <c r="AD1998" s="130"/>
    </row>
    <row r="1999" spans="1:30">
      <c r="A1999" s="158"/>
      <c r="B1999" s="158"/>
      <c r="C1999" s="158"/>
      <c r="D1999" s="158"/>
      <c r="E1999" s="158"/>
      <c r="F1999" s="158"/>
      <c r="G1999" s="158"/>
      <c r="H1999" s="161"/>
      <c r="I1999" s="158"/>
      <c r="J1999" s="158"/>
      <c r="K1999" s="158"/>
      <c r="L1999" s="158"/>
      <c r="M1999" s="130"/>
      <c r="N1999" s="130"/>
      <c r="O1999" s="157"/>
      <c r="P1999" s="130"/>
      <c r="Q1999" s="130"/>
      <c r="R1999" s="130"/>
      <c r="S1999" s="130"/>
      <c r="T1999" s="130"/>
      <c r="U1999" s="130"/>
      <c r="V1999" s="130"/>
      <c r="W1999" s="130"/>
      <c r="X1999" s="130"/>
      <c r="Y1999" s="130"/>
      <c r="Z1999" s="130"/>
      <c r="AA1999" s="130"/>
      <c r="AB1999" s="130"/>
      <c r="AC1999" s="130" t="str">
        <f>IF(基本情報登録!$D$10="","",IF(基本情報登録!$D$10=F1999,1,0))</f>
        <v/>
      </c>
      <c r="AD1999" s="130"/>
    </row>
    <row r="2000" spans="1:30">
      <c r="A2000" s="158"/>
      <c r="B2000" s="158"/>
      <c r="C2000" s="158"/>
      <c r="D2000" s="158"/>
      <c r="E2000" s="158"/>
      <c r="F2000" s="158"/>
      <c r="G2000" s="158"/>
      <c r="H2000" s="161"/>
      <c r="I2000" s="158"/>
      <c r="J2000" s="158"/>
      <c r="K2000" s="158"/>
      <c r="L2000" s="158"/>
      <c r="M2000" s="130"/>
      <c r="N2000" s="130"/>
      <c r="O2000" s="157"/>
      <c r="P2000" s="130"/>
      <c r="Q2000" s="130"/>
      <c r="R2000" s="130"/>
      <c r="S2000" s="130"/>
      <c r="T2000" s="130"/>
      <c r="U2000" s="130"/>
      <c r="V2000" s="130"/>
      <c r="W2000" s="130"/>
      <c r="X2000" s="130"/>
      <c r="Y2000" s="130"/>
      <c r="Z2000" s="130"/>
      <c r="AA2000" s="130"/>
      <c r="AB2000" s="130"/>
      <c r="AC2000" s="130" t="str">
        <f>IF(基本情報登録!$D$10="","",IF(基本情報登録!$D$10=F2000,1,0))</f>
        <v/>
      </c>
      <c r="AD2000" s="130"/>
    </row>
    <row r="2001" spans="1:30">
      <c r="A2001" s="158"/>
      <c r="B2001" s="158"/>
      <c r="C2001" s="158"/>
      <c r="D2001" s="158"/>
      <c r="E2001" s="158"/>
      <c r="F2001" s="158"/>
      <c r="G2001" s="158"/>
      <c r="H2001" s="161"/>
      <c r="I2001" s="158"/>
      <c r="J2001" s="158"/>
      <c r="K2001" s="158"/>
      <c r="L2001" s="158"/>
      <c r="M2001" s="130"/>
      <c r="N2001" s="130"/>
      <c r="O2001" s="157"/>
      <c r="P2001" s="130"/>
      <c r="Q2001" s="130"/>
      <c r="R2001" s="130"/>
      <c r="S2001" s="130"/>
      <c r="T2001" s="130"/>
      <c r="U2001" s="130"/>
      <c r="V2001" s="130"/>
      <c r="W2001" s="130"/>
      <c r="X2001" s="130"/>
      <c r="Y2001" s="130"/>
      <c r="Z2001" s="130"/>
      <c r="AA2001" s="130"/>
      <c r="AB2001" s="130"/>
      <c r="AC2001" s="130" t="str">
        <f>IF(基本情報登録!$D$10="","",IF(基本情報登録!$D$10=F2001,1,0))</f>
        <v/>
      </c>
      <c r="AD2001" s="130"/>
    </row>
    <row r="2002" spans="1:30">
      <c r="A2002" s="158"/>
      <c r="B2002" s="158"/>
      <c r="C2002" s="158"/>
      <c r="D2002" s="158"/>
      <c r="E2002" s="158"/>
      <c r="F2002" s="158"/>
      <c r="G2002" s="158"/>
      <c r="H2002" s="161"/>
      <c r="I2002" s="158"/>
      <c r="J2002" s="158"/>
      <c r="K2002" s="158"/>
      <c r="L2002" s="158"/>
      <c r="M2002" s="130"/>
      <c r="N2002" s="130"/>
      <c r="O2002" s="157"/>
      <c r="P2002" s="130"/>
      <c r="Q2002" s="130"/>
      <c r="R2002" s="130"/>
      <c r="S2002" s="130"/>
      <c r="T2002" s="130"/>
      <c r="U2002" s="130"/>
      <c r="V2002" s="130"/>
      <c r="W2002" s="130"/>
      <c r="X2002" s="130"/>
      <c r="Y2002" s="130"/>
      <c r="Z2002" s="130"/>
      <c r="AA2002" s="130"/>
      <c r="AB2002" s="130"/>
      <c r="AC2002" s="130" t="str">
        <f>IF(基本情報登録!$D$10="","",IF(基本情報登録!$D$10=F2002,1,0))</f>
        <v/>
      </c>
      <c r="AD2002" s="130"/>
    </row>
    <row r="2003" spans="1:30">
      <c r="A2003" s="158"/>
      <c r="B2003" s="158"/>
      <c r="C2003" s="158"/>
      <c r="D2003" s="158"/>
      <c r="E2003" s="158"/>
      <c r="F2003" s="158"/>
      <c r="G2003" s="158"/>
      <c r="H2003" s="161"/>
      <c r="I2003" s="158"/>
      <c r="J2003" s="158"/>
      <c r="K2003" s="158"/>
      <c r="L2003" s="158"/>
      <c r="M2003" s="130"/>
      <c r="N2003" s="130"/>
      <c r="O2003" s="157"/>
      <c r="P2003" s="130"/>
      <c r="Q2003" s="130"/>
      <c r="R2003" s="130"/>
      <c r="S2003" s="130"/>
      <c r="T2003" s="130"/>
      <c r="U2003" s="130"/>
      <c r="V2003" s="130"/>
      <c r="W2003" s="130"/>
      <c r="X2003" s="130"/>
      <c r="Y2003" s="130"/>
      <c r="Z2003" s="130"/>
      <c r="AA2003" s="130"/>
      <c r="AB2003" s="130"/>
      <c r="AC2003" s="130" t="str">
        <f>IF(基本情報登録!$D$10="","",IF(基本情報登録!$D$10=F2003,1,0))</f>
        <v/>
      </c>
      <c r="AD2003" s="130"/>
    </row>
    <row r="2004" spans="1:30">
      <c r="A2004" s="158"/>
      <c r="B2004" s="158"/>
      <c r="C2004" s="158"/>
      <c r="D2004" s="158"/>
      <c r="E2004" s="158"/>
      <c r="F2004" s="158"/>
      <c r="G2004" s="158"/>
      <c r="H2004" s="161"/>
      <c r="I2004" s="158"/>
      <c r="J2004" s="158"/>
      <c r="K2004" s="158"/>
      <c r="L2004" s="158"/>
      <c r="M2004" s="130"/>
      <c r="N2004" s="130"/>
      <c r="O2004" s="157"/>
      <c r="P2004" s="130"/>
      <c r="Q2004" s="130"/>
      <c r="R2004" s="130"/>
      <c r="S2004" s="130"/>
      <c r="T2004" s="130"/>
      <c r="U2004" s="130"/>
      <c r="V2004" s="130"/>
      <c r="W2004" s="130"/>
      <c r="X2004" s="130"/>
      <c r="Y2004" s="130"/>
      <c r="Z2004" s="130"/>
      <c r="AA2004" s="130"/>
      <c r="AB2004" s="130"/>
      <c r="AC2004" s="130" t="str">
        <f>IF(基本情報登録!$D$10="","",IF(基本情報登録!$D$10=F2004,1,0))</f>
        <v/>
      </c>
      <c r="AD2004" s="130"/>
    </row>
    <row r="2005" spans="1:30">
      <c r="A2005" s="158"/>
      <c r="B2005" s="158"/>
      <c r="C2005" s="158"/>
      <c r="D2005" s="158"/>
      <c r="E2005" s="158"/>
      <c r="F2005" s="158"/>
      <c r="G2005" s="158"/>
      <c r="H2005" s="161"/>
      <c r="I2005" s="158"/>
      <c r="J2005" s="158"/>
      <c r="K2005" s="158"/>
      <c r="L2005" s="158"/>
      <c r="M2005" s="130"/>
      <c r="N2005" s="130"/>
      <c r="O2005" s="157"/>
      <c r="P2005" s="130"/>
      <c r="Q2005" s="130"/>
      <c r="R2005" s="130"/>
      <c r="S2005" s="130"/>
      <c r="T2005" s="130"/>
      <c r="U2005" s="130"/>
      <c r="V2005" s="130"/>
      <c r="W2005" s="130"/>
      <c r="X2005" s="130"/>
      <c r="Y2005" s="130"/>
      <c r="Z2005" s="130"/>
      <c r="AA2005" s="130"/>
      <c r="AB2005" s="130"/>
      <c r="AC2005" s="130" t="str">
        <f>IF(基本情報登録!$D$10="","",IF(基本情報登録!$D$10=F2005,1,0))</f>
        <v/>
      </c>
      <c r="AD2005" s="130"/>
    </row>
    <row r="2006" spans="1:30">
      <c r="A2006" s="158"/>
      <c r="B2006" s="158"/>
      <c r="C2006" s="158"/>
      <c r="D2006" s="158"/>
      <c r="E2006" s="158"/>
      <c r="F2006" s="158"/>
      <c r="G2006" s="158"/>
      <c r="H2006" s="161"/>
      <c r="I2006" s="158"/>
      <c r="J2006" s="158"/>
      <c r="K2006" s="158"/>
      <c r="L2006" s="158"/>
      <c r="M2006" s="130"/>
      <c r="N2006" s="130"/>
      <c r="O2006" s="157"/>
      <c r="P2006" s="130"/>
      <c r="Q2006" s="130"/>
      <c r="R2006" s="130"/>
      <c r="S2006" s="130"/>
      <c r="T2006" s="130"/>
      <c r="U2006" s="130"/>
      <c r="V2006" s="130"/>
      <c r="W2006" s="130"/>
      <c r="X2006" s="130"/>
      <c r="Y2006" s="130"/>
      <c r="Z2006" s="130"/>
      <c r="AA2006" s="130"/>
      <c r="AB2006" s="130"/>
      <c r="AC2006" s="130" t="str">
        <f>IF(基本情報登録!$D$10="","",IF(基本情報登録!$D$10=F2006,1,0))</f>
        <v/>
      </c>
      <c r="AD2006" s="130"/>
    </row>
    <row r="2007" spans="1:30">
      <c r="A2007" s="158"/>
      <c r="B2007" s="158"/>
      <c r="C2007" s="158"/>
      <c r="D2007" s="158"/>
      <c r="E2007" s="158"/>
      <c r="F2007" s="158"/>
      <c r="G2007" s="158"/>
      <c r="H2007" s="161"/>
      <c r="I2007" s="158"/>
      <c r="J2007" s="158"/>
      <c r="K2007" s="158"/>
      <c r="L2007" s="158"/>
      <c r="M2007" s="130"/>
      <c r="N2007" s="130"/>
      <c r="O2007" s="157"/>
      <c r="P2007" s="130"/>
      <c r="Q2007" s="130"/>
      <c r="R2007" s="130"/>
      <c r="S2007" s="130"/>
      <c r="T2007" s="130"/>
      <c r="U2007" s="130"/>
      <c r="V2007" s="130"/>
      <c r="W2007" s="130"/>
      <c r="X2007" s="130"/>
      <c r="Y2007" s="130"/>
      <c r="Z2007" s="130"/>
      <c r="AA2007" s="130"/>
      <c r="AB2007" s="130"/>
      <c r="AC2007" s="130" t="str">
        <f>IF(基本情報登録!$D$10="","",IF(基本情報登録!$D$10=F2007,1,0))</f>
        <v/>
      </c>
      <c r="AD2007" s="130"/>
    </row>
    <row r="2008" spans="1:30">
      <c r="A2008" s="158"/>
      <c r="B2008" s="158"/>
      <c r="C2008" s="158"/>
      <c r="D2008" s="158"/>
      <c r="E2008" s="158"/>
      <c r="F2008" s="158"/>
      <c r="G2008" s="158"/>
      <c r="H2008" s="161"/>
      <c r="I2008" s="158"/>
      <c r="J2008" s="158"/>
      <c r="K2008" s="158"/>
      <c r="L2008" s="158"/>
      <c r="M2008" s="130"/>
      <c r="N2008" s="130"/>
      <c r="O2008" s="157"/>
      <c r="P2008" s="130"/>
      <c r="Q2008" s="130"/>
      <c r="R2008" s="130"/>
      <c r="S2008" s="130"/>
      <c r="T2008" s="130"/>
      <c r="U2008" s="130"/>
      <c r="V2008" s="130"/>
      <c r="W2008" s="130"/>
      <c r="X2008" s="130"/>
      <c r="Y2008" s="130"/>
      <c r="Z2008" s="130"/>
      <c r="AA2008" s="130"/>
      <c r="AB2008" s="130"/>
      <c r="AC2008" s="130" t="str">
        <f>IF(基本情報登録!$D$10="","",IF(基本情報登録!$D$10=F2008,1,0))</f>
        <v/>
      </c>
      <c r="AD2008" s="130"/>
    </row>
    <row r="2009" spans="1:30">
      <c r="A2009" s="158"/>
      <c r="B2009" s="158"/>
      <c r="C2009" s="158"/>
      <c r="D2009" s="158"/>
      <c r="E2009" s="158"/>
      <c r="F2009" s="158"/>
      <c r="G2009" s="158"/>
      <c r="H2009" s="161"/>
      <c r="I2009" s="158"/>
      <c r="J2009" s="158"/>
      <c r="K2009" s="158"/>
      <c r="L2009" s="158"/>
      <c r="M2009" s="130"/>
      <c r="N2009" s="130"/>
      <c r="O2009" s="157"/>
      <c r="P2009" s="130"/>
      <c r="Q2009" s="130"/>
      <c r="R2009" s="130"/>
      <c r="S2009" s="130"/>
      <c r="T2009" s="130"/>
      <c r="U2009" s="130"/>
      <c r="V2009" s="130"/>
      <c r="W2009" s="130"/>
      <c r="X2009" s="130"/>
      <c r="Y2009" s="130"/>
      <c r="Z2009" s="130"/>
      <c r="AA2009" s="130"/>
      <c r="AB2009" s="130"/>
      <c r="AC2009" s="130" t="str">
        <f>IF(基本情報登録!$D$10="","",IF(基本情報登録!$D$10=F2009,1,0))</f>
        <v/>
      </c>
      <c r="AD2009" s="130"/>
    </row>
    <row r="2010" spans="1:30">
      <c r="A2010" s="158"/>
      <c r="B2010" s="158"/>
      <c r="C2010" s="158"/>
      <c r="D2010" s="158"/>
      <c r="E2010" s="158"/>
      <c r="F2010" s="158"/>
      <c r="G2010" s="158"/>
      <c r="H2010" s="161"/>
      <c r="I2010" s="158"/>
      <c r="J2010" s="158"/>
      <c r="K2010" s="158"/>
      <c r="L2010" s="158"/>
      <c r="M2010" s="130"/>
      <c r="N2010" s="130"/>
      <c r="O2010" s="157"/>
      <c r="P2010" s="130"/>
      <c r="Q2010" s="130"/>
      <c r="R2010" s="130"/>
      <c r="S2010" s="130"/>
      <c r="T2010" s="130"/>
      <c r="U2010" s="130"/>
      <c r="V2010" s="130"/>
      <c r="W2010" s="130"/>
      <c r="X2010" s="130"/>
      <c r="Y2010" s="130"/>
      <c r="Z2010" s="130"/>
      <c r="AA2010" s="130"/>
      <c r="AB2010" s="130"/>
      <c r="AC2010" s="130" t="str">
        <f>IF(基本情報登録!$D$10="","",IF(基本情報登録!$D$10=F2010,1,0))</f>
        <v/>
      </c>
      <c r="AD2010" s="130"/>
    </row>
    <row r="2011" spans="1:30">
      <c r="A2011" s="158"/>
      <c r="B2011" s="158"/>
      <c r="C2011" s="158"/>
      <c r="D2011" s="158"/>
      <c r="E2011" s="158"/>
      <c r="F2011" s="158"/>
      <c r="G2011" s="158"/>
      <c r="H2011" s="161"/>
      <c r="I2011" s="158"/>
      <c r="J2011" s="158"/>
      <c r="K2011" s="158"/>
      <c r="L2011" s="158"/>
      <c r="M2011" s="130"/>
      <c r="N2011" s="130"/>
      <c r="O2011" s="157"/>
      <c r="P2011" s="130"/>
      <c r="Q2011" s="130"/>
      <c r="R2011" s="130"/>
      <c r="S2011" s="130"/>
      <c r="T2011" s="130"/>
      <c r="U2011" s="130"/>
      <c r="V2011" s="130"/>
      <c r="W2011" s="130"/>
      <c r="X2011" s="130"/>
      <c r="Y2011" s="130"/>
      <c r="Z2011" s="130"/>
      <c r="AA2011" s="130"/>
      <c r="AB2011" s="130"/>
      <c r="AC2011" s="130" t="str">
        <f>IF(基本情報登録!$D$10="","",IF(基本情報登録!$D$10=F2011,1,0))</f>
        <v/>
      </c>
      <c r="AD2011" s="130"/>
    </row>
    <row r="2012" spans="1:30">
      <c r="A2012" s="158"/>
      <c r="B2012" s="158"/>
      <c r="C2012" s="158"/>
      <c r="D2012" s="158"/>
      <c r="E2012" s="158"/>
      <c r="F2012" s="158"/>
      <c r="G2012" s="158"/>
      <c r="H2012" s="161"/>
      <c r="I2012" s="158"/>
      <c r="J2012" s="158"/>
      <c r="K2012" s="158"/>
      <c r="L2012" s="158"/>
      <c r="M2012" s="130"/>
      <c r="N2012" s="130"/>
      <c r="O2012" s="157"/>
      <c r="P2012" s="130"/>
      <c r="Q2012" s="130"/>
      <c r="R2012" s="130"/>
      <c r="S2012" s="130"/>
      <c r="T2012" s="130"/>
      <c r="U2012" s="130"/>
      <c r="V2012" s="130"/>
      <c r="W2012" s="130"/>
      <c r="X2012" s="130"/>
      <c r="Y2012" s="130"/>
      <c r="Z2012" s="130"/>
      <c r="AA2012" s="130"/>
      <c r="AB2012" s="130"/>
      <c r="AC2012" s="130" t="str">
        <f>IF(基本情報登録!$D$10="","",IF(基本情報登録!$D$10=F2012,1,0))</f>
        <v/>
      </c>
      <c r="AD2012" s="130"/>
    </row>
    <row r="2013" spans="1:30">
      <c r="A2013" s="158"/>
      <c r="B2013" s="158"/>
      <c r="C2013" s="158"/>
      <c r="D2013" s="158"/>
      <c r="E2013" s="158"/>
      <c r="F2013" s="158"/>
      <c r="G2013" s="158"/>
      <c r="H2013" s="161"/>
      <c r="I2013" s="158"/>
      <c r="J2013" s="158"/>
      <c r="K2013" s="158"/>
      <c r="L2013" s="158"/>
      <c r="M2013" s="130"/>
      <c r="N2013" s="130"/>
      <c r="O2013" s="157"/>
      <c r="P2013" s="130"/>
      <c r="Q2013" s="130"/>
      <c r="R2013" s="130"/>
      <c r="S2013" s="130"/>
      <c r="T2013" s="130"/>
      <c r="U2013" s="130"/>
      <c r="V2013" s="130"/>
      <c r="W2013" s="130"/>
      <c r="X2013" s="130"/>
      <c r="Y2013" s="130"/>
      <c r="Z2013" s="130"/>
      <c r="AA2013" s="130"/>
      <c r="AB2013" s="130"/>
      <c r="AC2013" s="130" t="str">
        <f>IF(基本情報登録!$D$10="","",IF(基本情報登録!$D$10=F2013,1,0))</f>
        <v/>
      </c>
      <c r="AD2013" s="130"/>
    </row>
    <row r="2014" spans="1:30">
      <c r="A2014" s="158"/>
      <c r="B2014" s="158"/>
      <c r="C2014" s="158"/>
      <c r="D2014" s="158"/>
      <c r="E2014" s="158"/>
      <c r="F2014" s="158"/>
      <c r="G2014" s="158"/>
      <c r="H2014" s="161"/>
      <c r="I2014" s="158"/>
      <c r="J2014" s="158"/>
      <c r="K2014" s="158"/>
      <c r="L2014" s="158"/>
      <c r="M2014" s="130"/>
      <c r="N2014" s="130"/>
      <c r="O2014" s="157"/>
      <c r="P2014" s="130"/>
      <c r="Q2014" s="130"/>
      <c r="R2014" s="130"/>
      <c r="S2014" s="130"/>
      <c r="T2014" s="130"/>
      <c r="U2014" s="130"/>
      <c r="V2014" s="130"/>
      <c r="W2014" s="130"/>
      <c r="X2014" s="130"/>
      <c r="Y2014" s="130"/>
      <c r="Z2014" s="130"/>
      <c r="AA2014" s="130"/>
      <c r="AB2014" s="130"/>
      <c r="AC2014" s="130" t="str">
        <f>IF(基本情報登録!$D$10="","",IF(基本情報登録!$D$10=F2014,1,0))</f>
        <v/>
      </c>
      <c r="AD2014" s="130"/>
    </row>
    <row r="2015" spans="1:30">
      <c r="A2015" s="158"/>
      <c r="B2015" s="158"/>
      <c r="C2015" s="158"/>
      <c r="D2015" s="158"/>
      <c r="E2015" s="158"/>
      <c r="F2015" s="158"/>
      <c r="G2015" s="158"/>
      <c r="H2015" s="161"/>
      <c r="I2015" s="158"/>
      <c r="J2015" s="158"/>
      <c r="K2015" s="158"/>
      <c r="L2015" s="158"/>
      <c r="M2015" s="130"/>
      <c r="N2015" s="130"/>
      <c r="O2015" s="157"/>
      <c r="P2015" s="130"/>
      <c r="Q2015" s="130"/>
      <c r="R2015" s="130"/>
      <c r="S2015" s="130"/>
      <c r="T2015" s="130"/>
      <c r="U2015" s="130"/>
      <c r="V2015" s="130"/>
      <c r="W2015" s="130"/>
      <c r="X2015" s="130"/>
      <c r="Y2015" s="130"/>
      <c r="Z2015" s="130"/>
      <c r="AA2015" s="130"/>
      <c r="AB2015" s="130"/>
      <c r="AC2015" s="130" t="str">
        <f>IF(基本情報登録!$D$10="","",IF(基本情報登録!$D$10=F2015,1,0))</f>
        <v/>
      </c>
      <c r="AD2015" s="130"/>
    </row>
    <row r="2016" spans="1:30">
      <c r="A2016" s="158"/>
      <c r="B2016" s="158"/>
      <c r="C2016" s="158"/>
      <c r="D2016" s="158"/>
      <c r="E2016" s="158"/>
      <c r="F2016" s="158"/>
      <c r="G2016" s="158"/>
      <c r="H2016" s="161"/>
      <c r="I2016" s="158"/>
      <c r="J2016" s="158"/>
      <c r="K2016" s="158"/>
      <c r="L2016" s="158"/>
      <c r="M2016" s="130"/>
      <c r="N2016" s="130"/>
      <c r="O2016" s="157"/>
      <c r="P2016" s="130"/>
      <c r="Q2016" s="130"/>
      <c r="R2016" s="130"/>
      <c r="S2016" s="130"/>
      <c r="T2016" s="130"/>
      <c r="U2016" s="130"/>
      <c r="V2016" s="130"/>
      <c r="W2016" s="130"/>
      <c r="X2016" s="130"/>
      <c r="Y2016" s="130"/>
      <c r="Z2016" s="130"/>
      <c r="AA2016" s="130"/>
      <c r="AB2016" s="130"/>
      <c r="AC2016" s="130" t="str">
        <f>IF(基本情報登録!$D$10="","",IF(基本情報登録!$D$10=F2016,1,0))</f>
        <v/>
      </c>
      <c r="AD2016" s="130"/>
    </row>
    <row r="2017" spans="1:30">
      <c r="A2017" s="158"/>
      <c r="B2017" s="158"/>
      <c r="C2017" s="158"/>
      <c r="D2017" s="158"/>
      <c r="E2017" s="158"/>
      <c r="F2017" s="158"/>
      <c r="G2017" s="158"/>
      <c r="H2017" s="161"/>
      <c r="I2017" s="158"/>
      <c r="J2017" s="158"/>
      <c r="K2017" s="158"/>
      <c r="L2017" s="158"/>
      <c r="M2017" s="130"/>
      <c r="N2017" s="130"/>
      <c r="O2017" s="157"/>
      <c r="P2017" s="130"/>
      <c r="Q2017" s="130"/>
      <c r="R2017" s="130"/>
      <c r="S2017" s="130"/>
      <c r="T2017" s="130"/>
      <c r="U2017" s="130"/>
      <c r="V2017" s="130"/>
      <c r="W2017" s="130"/>
      <c r="X2017" s="130"/>
      <c r="Y2017" s="130"/>
      <c r="Z2017" s="130"/>
      <c r="AA2017" s="130"/>
      <c r="AB2017" s="130"/>
      <c r="AC2017" s="130" t="str">
        <f>IF(基本情報登録!$D$10="","",IF(基本情報登録!$D$10=F2017,1,0))</f>
        <v/>
      </c>
      <c r="AD2017" s="130"/>
    </row>
    <row r="2018" spans="1:30">
      <c r="A2018" s="158"/>
      <c r="B2018" s="158"/>
      <c r="C2018" s="158"/>
      <c r="D2018" s="158"/>
      <c r="E2018" s="158"/>
      <c r="F2018" s="158"/>
      <c r="G2018" s="158"/>
      <c r="H2018" s="161"/>
      <c r="I2018" s="158"/>
      <c r="J2018" s="158"/>
      <c r="K2018" s="158"/>
      <c r="L2018" s="158"/>
      <c r="M2018" s="130"/>
      <c r="N2018" s="130"/>
      <c r="O2018" s="157"/>
      <c r="P2018" s="130"/>
      <c r="Q2018" s="130"/>
      <c r="R2018" s="130"/>
      <c r="S2018" s="130"/>
      <c r="T2018" s="130"/>
      <c r="U2018" s="130"/>
      <c r="V2018" s="130"/>
      <c r="W2018" s="130"/>
      <c r="X2018" s="130"/>
      <c r="Y2018" s="130"/>
      <c r="Z2018" s="130"/>
      <c r="AA2018" s="130"/>
      <c r="AB2018" s="130"/>
      <c r="AC2018" s="130" t="str">
        <f>IF(基本情報登録!$D$10="","",IF(基本情報登録!$D$10=F2018,1,0))</f>
        <v/>
      </c>
      <c r="AD2018" s="130"/>
    </row>
    <row r="2019" spans="1:30">
      <c r="A2019" s="158"/>
      <c r="B2019" s="158"/>
      <c r="C2019" s="158"/>
      <c r="D2019" s="158"/>
      <c r="E2019" s="158"/>
      <c r="F2019" s="158"/>
      <c r="G2019" s="158"/>
      <c r="H2019" s="161"/>
      <c r="I2019" s="158"/>
      <c r="J2019" s="158"/>
      <c r="K2019" s="158"/>
      <c r="L2019" s="158"/>
      <c r="M2019" s="130"/>
      <c r="N2019" s="130"/>
      <c r="O2019" s="157"/>
      <c r="P2019" s="130"/>
      <c r="Q2019" s="130"/>
      <c r="R2019" s="130"/>
      <c r="S2019" s="130"/>
      <c r="T2019" s="130"/>
      <c r="U2019" s="130"/>
      <c r="V2019" s="130"/>
      <c r="W2019" s="130"/>
      <c r="X2019" s="130"/>
      <c r="Y2019" s="130"/>
      <c r="Z2019" s="130"/>
      <c r="AA2019" s="130"/>
      <c r="AB2019" s="130"/>
      <c r="AC2019" s="130" t="str">
        <f>IF(基本情報登録!$D$10="","",IF(基本情報登録!$D$10=F2019,1,0))</f>
        <v/>
      </c>
      <c r="AD2019" s="130"/>
    </row>
    <row r="2020" spans="1:30">
      <c r="A2020" s="158"/>
      <c r="B2020" s="158"/>
      <c r="C2020" s="158"/>
      <c r="D2020" s="158"/>
      <c r="E2020" s="158"/>
      <c r="F2020" s="158"/>
      <c r="G2020" s="158"/>
      <c r="H2020" s="161"/>
      <c r="I2020" s="158"/>
      <c r="J2020" s="158"/>
      <c r="K2020" s="158"/>
      <c r="L2020" s="158"/>
      <c r="M2020" s="130"/>
      <c r="N2020" s="130"/>
      <c r="O2020" s="157"/>
      <c r="P2020" s="130"/>
      <c r="Q2020" s="130"/>
      <c r="R2020" s="130"/>
      <c r="S2020" s="130"/>
      <c r="T2020" s="130"/>
      <c r="U2020" s="130"/>
      <c r="V2020" s="130"/>
      <c r="W2020" s="130"/>
      <c r="X2020" s="130"/>
      <c r="Y2020" s="130"/>
      <c r="Z2020" s="130"/>
      <c r="AA2020" s="130"/>
      <c r="AB2020" s="130"/>
      <c r="AC2020" s="130" t="str">
        <f>IF(基本情報登録!$D$10="","",IF(基本情報登録!$D$10=F2020,1,0))</f>
        <v/>
      </c>
      <c r="AD2020" s="130"/>
    </row>
    <row r="2021" spans="1:30">
      <c r="A2021" s="158"/>
      <c r="B2021" s="158"/>
      <c r="C2021" s="158"/>
      <c r="D2021" s="158"/>
      <c r="E2021" s="158"/>
      <c r="F2021" s="158"/>
      <c r="G2021" s="158"/>
      <c r="H2021" s="161"/>
      <c r="I2021" s="158"/>
      <c r="J2021" s="158"/>
      <c r="K2021" s="158"/>
      <c r="L2021" s="158"/>
      <c r="M2021" s="130"/>
      <c r="N2021" s="130"/>
      <c r="O2021" s="157"/>
      <c r="P2021" s="130"/>
      <c r="Q2021" s="130"/>
      <c r="R2021" s="130"/>
      <c r="S2021" s="130"/>
      <c r="T2021" s="130"/>
      <c r="U2021" s="130"/>
      <c r="V2021" s="130"/>
      <c r="W2021" s="130"/>
      <c r="X2021" s="130"/>
      <c r="Y2021" s="130"/>
      <c r="Z2021" s="130"/>
      <c r="AA2021" s="130"/>
      <c r="AB2021" s="130"/>
      <c r="AC2021" s="130" t="str">
        <f>IF(基本情報登録!$D$10="","",IF(基本情報登録!$D$10=F2021,1,0))</f>
        <v/>
      </c>
      <c r="AD2021" s="130"/>
    </row>
    <row r="2022" spans="1:30">
      <c r="A2022" s="158"/>
      <c r="B2022" s="158"/>
      <c r="C2022" s="158"/>
      <c r="D2022" s="158"/>
      <c r="E2022" s="158"/>
      <c r="F2022" s="158"/>
      <c r="G2022" s="158"/>
      <c r="H2022" s="161"/>
      <c r="I2022" s="158"/>
      <c r="J2022" s="158"/>
      <c r="K2022" s="158"/>
      <c r="L2022" s="158"/>
      <c r="M2022" s="130"/>
      <c r="N2022" s="130"/>
      <c r="O2022" s="157"/>
      <c r="P2022" s="130"/>
      <c r="Q2022" s="130"/>
      <c r="R2022" s="130"/>
      <c r="S2022" s="130"/>
      <c r="T2022" s="130"/>
      <c r="U2022" s="130"/>
      <c r="V2022" s="130"/>
      <c r="W2022" s="130"/>
      <c r="X2022" s="130"/>
      <c r="Y2022" s="130"/>
      <c r="Z2022" s="130"/>
      <c r="AA2022" s="130"/>
      <c r="AB2022" s="130"/>
      <c r="AC2022" s="130" t="str">
        <f>IF(基本情報登録!$D$10="","",IF(基本情報登録!$D$10=F2022,1,0))</f>
        <v/>
      </c>
      <c r="AD2022" s="130"/>
    </row>
    <row r="2023" spans="1:30">
      <c r="A2023" s="158"/>
      <c r="B2023" s="158"/>
      <c r="C2023" s="158"/>
      <c r="D2023" s="158"/>
      <c r="E2023" s="158"/>
      <c r="F2023" s="158"/>
      <c r="G2023" s="158"/>
      <c r="H2023" s="161"/>
      <c r="I2023" s="158"/>
      <c r="J2023" s="158"/>
      <c r="K2023" s="158"/>
      <c r="L2023" s="158"/>
      <c r="M2023" s="130"/>
      <c r="N2023" s="130"/>
      <c r="O2023" s="157"/>
      <c r="P2023" s="130"/>
      <c r="Q2023" s="130"/>
      <c r="R2023" s="130"/>
      <c r="S2023" s="130"/>
      <c r="T2023" s="130"/>
      <c r="U2023" s="130"/>
      <c r="V2023" s="130"/>
      <c r="W2023" s="130"/>
      <c r="X2023" s="130"/>
      <c r="Y2023" s="130"/>
      <c r="Z2023" s="130"/>
      <c r="AA2023" s="130"/>
      <c r="AB2023" s="130"/>
      <c r="AC2023" s="130" t="str">
        <f>IF(基本情報登録!$D$10="","",IF(基本情報登録!$D$10=F2023,1,0))</f>
        <v/>
      </c>
      <c r="AD2023" s="130"/>
    </row>
    <row r="2024" spans="1:30">
      <c r="A2024" s="158"/>
      <c r="B2024" s="158"/>
      <c r="C2024" s="158"/>
      <c r="D2024" s="158"/>
      <c r="E2024" s="158"/>
      <c r="F2024" s="158"/>
      <c r="G2024" s="158"/>
      <c r="H2024" s="161"/>
      <c r="I2024" s="158"/>
      <c r="J2024" s="158"/>
      <c r="K2024" s="158"/>
      <c r="L2024" s="158"/>
      <c r="M2024" s="130"/>
      <c r="N2024" s="130"/>
      <c r="O2024" s="157"/>
      <c r="P2024" s="130"/>
      <c r="Q2024" s="130"/>
      <c r="R2024" s="130"/>
      <c r="S2024" s="130"/>
      <c r="T2024" s="130"/>
      <c r="U2024" s="130"/>
      <c r="V2024" s="130"/>
      <c r="W2024" s="130"/>
      <c r="X2024" s="130"/>
      <c r="Y2024" s="130"/>
      <c r="Z2024" s="130"/>
      <c r="AA2024" s="130"/>
      <c r="AB2024" s="130"/>
      <c r="AC2024" s="130" t="str">
        <f>IF(基本情報登録!$D$10="","",IF(基本情報登録!$D$10=F2024,1,0))</f>
        <v/>
      </c>
      <c r="AD2024" s="130"/>
    </row>
    <row r="2025" spans="1:30">
      <c r="A2025" s="158"/>
      <c r="B2025" s="158"/>
      <c r="C2025" s="158"/>
      <c r="D2025" s="158"/>
      <c r="E2025" s="158"/>
      <c r="F2025" s="158"/>
      <c r="G2025" s="158"/>
      <c r="H2025" s="161"/>
      <c r="I2025" s="158"/>
      <c r="J2025" s="158"/>
      <c r="K2025" s="158"/>
      <c r="L2025" s="158"/>
      <c r="M2025" s="130"/>
      <c r="N2025" s="130"/>
      <c r="O2025" s="157"/>
      <c r="P2025" s="130"/>
      <c r="Q2025" s="130"/>
      <c r="R2025" s="130"/>
      <c r="S2025" s="130"/>
      <c r="T2025" s="130"/>
      <c r="U2025" s="130"/>
      <c r="V2025" s="130"/>
      <c r="W2025" s="130"/>
      <c r="X2025" s="130"/>
      <c r="Y2025" s="130"/>
      <c r="Z2025" s="130"/>
      <c r="AA2025" s="130"/>
      <c r="AB2025" s="130"/>
      <c r="AC2025" s="130" t="str">
        <f>IF(基本情報登録!$D$10="","",IF(基本情報登録!$D$10=F2025,1,0))</f>
        <v/>
      </c>
      <c r="AD2025" s="130"/>
    </row>
    <row r="2026" spans="1:30">
      <c r="A2026" s="158"/>
      <c r="B2026" s="158"/>
      <c r="C2026" s="158"/>
      <c r="D2026" s="158"/>
      <c r="E2026" s="158"/>
      <c r="F2026" s="158"/>
      <c r="G2026" s="158"/>
      <c r="H2026" s="161"/>
      <c r="I2026" s="158"/>
      <c r="J2026" s="158"/>
      <c r="K2026" s="158"/>
      <c r="L2026" s="158"/>
      <c r="M2026" s="130"/>
      <c r="N2026" s="130"/>
      <c r="O2026" s="157"/>
      <c r="P2026" s="130"/>
      <c r="Q2026" s="130"/>
      <c r="R2026" s="130"/>
      <c r="S2026" s="130"/>
      <c r="T2026" s="130"/>
      <c r="U2026" s="130"/>
      <c r="V2026" s="130"/>
      <c r="W2026" s="130"/>
      <c r="X2026" s="130"/>
      <c r="Y2026" s="130"/>
      <c r="Z2026" s="130"/>
      <c r="AA2026" s="130"/>
      <c r="AB2026" s="130"/>
      <c r="AC2026" s="130" t="str">
        <f>IF(基本情報登録!$D$10="","",IF(基本情報登録!$D$10=F2026,1,0))</f>
        <v/>
      </c>
      <c r="AD2026" s="130"/>
    </row>
    <row r="2027" spans="1:30">
      <c r="A2027" s="158"/>
      <c r="B2027" s="158"/>
      <c r="C2027" s="158"/>
      <c r="D2027" s="158"/>
      <c r="E2027" s="158"/>
      <c r="F2027" s="158"/>
      <c r="G2027" s="158"/>
      <c r="H2027" s="161"/>
      <c r="I2027" s="158"/>
      <c r="J2027" s="158"/>
      <c r="K2027" s="158"/>
      <c r="L2027" s="158"/>
      <c r="M2027" s="130"/>
      <c r="N2027" s="130"/>
      <c r="O2027" s="157"/>
      <c r="P2027" s="130"/>
      <c r="Q2027" s="130"/>
      <c r="R2027" s="130"/>
      <c r="S2027" s="130"/>
      <c r="T2027" s="130"/>
      <c r="U2027" s="130"/>
      <c r="V2027" s="130"/>
      <c r="W2027" s="130"/>
      <c r="X2027" s="130"/>
      <c r="Y2027" s="130"/>
      <c r="Z2027" s="130"/>
      <c r="AA2027" s="130"/>
      <c r="AB2027" s="130"/>
      <c r="AC2027" s="130" t="str">
        <f>IF(基本情報登録!$D$10="","",IF(基本情報登録!$D$10=F2027,1,0))</f>
        <v/>
      </c>
      <c r="AD2027" s="130"/>
    </row>
    <row r="2028" spans="1:30">
      <c r="A2028" s="158"/>
      <c r="B2028" s="158"/>
      <c r="C2028" s="158"/>
      <c r="D2028" s="158"/>
      <c r="E2028" s="158"/>
      <c r="F2028" s="158"/>
      <c r="G2028" s="158"/>
      <c r="H2028" s="161"/>
      <c r="I2028" s="158"/>
      <c r="J2028" s="158"/>
      <c r="K2028" s="158"/>
      <c r="L2028" s="158"/>
      <c r="M2028" s="130"/>
      <c r="N2028" s="130"/>
      <c r="O2028" s="157"/>
      <c r="P2028" s="130"/>
      <c r="Q2028" s="130"/>
      <c r="R2028" s="130"/>
      <c r="S2028" s="130"/>
      <c r="T2028" s="130"/>
      <c r="U2028" s="130"/>
      <c r="V2028" s="130"/>
      <c r="W2028" s="130"/>
      <c r="X2028" s="130"/>
      <c r="Y2028" s="130"/>
      <c r="Z2028" s="130"/>
      <c r="AA2028" s="130"/>
      <c r="AB2028" s="130"/>
      <c r="AC2028" s="130" t="str">
        <f>IF(基本情報登録!$D$10="","",IF(基本情報登録!$D$10=F2028,1,0))</f>
        <v/>
      </c>
      <c r="AD2028" s="130"/>
    </row>
    <row r="2029" spans="1:30">
      <c r="A2029" s="158"/>
      <c r="B2029" s="158"/>
      <c r="C2029" s="158"/>
      <c r="D2029" s="158"/>
      <c r="E2029" s="158"/>
      <c r="F2029" s="158"/>
      <c r="G2029" s="158"/>
      <c r="H2029" s="161"/>
      <c r="I2029" s="158"/>
      <c r="J2029" s="158"/>
      <c r="K2029" s="158"/>
      <c r="L2029" s="158"/>
      <c r="M2029" s="130"/>
      <c r="N2029" s="130"/>
      <c r="O2029" s="157"/>
      <c r="P2029" s="130"/>
      <c r="Q2029" s="130"/>
      <c r="R2029" s="130"/>
      <c r="S2029" s="130"/>
      <c r="T2029" s="130"/>
      <c r="U2029" s="130"/>
      <c r="V2029" s="130"/>
      <c r="W2029" s="130"/>
      <c r="X2029" s="130"/>
      <c r="Y2029" s="130"/>
      <c r="Z2029" s="130"/>
      <c r="AA2029" s="130"/>
      <c r="AB2029" s="130"/>
      <c r="AC2029" s="130" t="str">
        <f>IF(基本情報登録!$D$10="","",IF(基本情報登録!$D$10=F2029,1,0))</f>
        <v/>
      </c>
      <c r="AD2029" s="130"/>
    </row>
    <row r="2030" spans="1:30">
      <c r="A2030" s="158"/>
      <c r="B2030" s="158"/>
      <c r="C2030" s="158"/>
      <c r="D2030" s="158"/>
      <c r="E2030" s="158"/>
      <c r="F2030" s="158"/>
      <c r="G2030" s="158"/>
      <c r="H2030" s="161"/>
      <c r="I2030" s="158"/>
      <c r="J2030" s="158"/>
      <c r="K2030" s="158"/>
      <c r="L2030" s="158"/>
      <c r="M2030" s="130"/>
      <c r="N2030" s="130"/>
      <c r="O2030" s="157"/>
      <c r="P2030" s="130"/>
      <c r="Q2030" s="130"/>
      <c r="R2030" s="130"/>
      <c r="S2030" s="130"/>
      <c r="T2030" s="130"/>
      <c r="U2030" s="130"/>
      <c r="V2030" s="130"/>
      <c r="W2030" s="130"/>
      <c r="X2030" s="130"/>
      <c r="Y2030" s="130"/>
      <c r="Z2030" s="130"/>
      <c r="AA2030" s="130"/>
      <c r="AB2030" s="130"/>
      <c r="AC2030" s="130" t="str">
        <f>IF(基本情報登録!$D$10="","",IF(基本情報登録!$D$10=F2030,1,0))</f>
        <v/>
      </c>
      <c r="AD2030" s="130"/>
    </row>
  </sheetData>
  <mergeCells count="4">
    <mergeCell ref="Y1:Z1"/>
    <mergeCell ref="AA4:AA6"/>
    <mergeCell ref="M1:P1"/>
    <mergeCell ref="R1:X1"/>
  </mergeCells>
  <phoneticPr fontId="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1201"/>
  <sheetViews>
    <sheetView zoomScale="85" zoomScaleNormal="85" workbookViewId="0">
      <selection activeCell="D30" sqref="D30"/>
    </sheetView>
  </sheetViews>
  <sheetFormatPr defaultColWidth="12.875" defaultRowHeight="18.75"/>
  <cols>
    <col min="13" max="13" width="25.5" style="1" customWidth="1"/>
    <col min="14" max="14" width="17" style="1" customWidth="1"/>
    <col min="15" max="15" width="17" style="71" customWidth="1"/>
    <col min="16" max="16" width="25.5" style="1" customWidth="1"/>
    <col min="17" max="17" width="25.5" customWidth="1"/>
  </cols>
  <sheetData>
    <row r="1" spans="1:37">
      <c r="A1" s="183" t="s">
        <v>1997</v>
      </c>
      <c r="B1" s="184"/>
      <c r="C1" s="184"/>
      <c r="D1" s="184"/>
      <c r="E1" s="184"/>
      <c r="F1" s="184"/>
      <c r="G1" s="184"/>
      <c r="H1" s="184"/>
      <c r="I1" s="185"/>
      <c r="J1" s="185"/>
      <c r="K1" s="185"/>
      <c r="L1" s="185"/>
      <c r="M1" s="596" t="s">
        <v>1</v>
      </c>
      <c r="N1" s="596"/>
      <c r="O1" s="596"/>
      <c r="P1" s="596"/>
      <c r="Q1" s="597" t="s">
        <v>2</v>
      </c>
      <c r="R1" s="597"/>
      <c r="S1" s="597"/>
      <c r="T1" s="597"/>
      <c r="U1" s="597"/>
      <c r="V1" s="597"/>
      <c r="W1" s="597"/>
      <c r="X1" s="594" t="s">
        <v>3</v>
      </c>
      <c r="Y1" s="594"/>
      <c r="Z1" s="1"/>
      <c r="AA1" s="1"/>
      <c r="AB1" s="1"/>
      <c r="AC1" s="1"/>
      <c r="AD1" s="1"/>
      <c r="AE1" s="1"/>
      <c r="AF1" s="1"/>
      <c r="AG1" s="1"/>
      <c r="AH1" s="1"/>
      <c r="AI1" s="1"/>
      <c r="AJ1" s="1"/>
      <c r="AK1" s="1"/>
    </row>
    <row r="2" spans="1:37">
      <c r="A2" s="186" t="s">
        <v>95</v>
      </c>
      <c r="B2" s="187" t="s">
        <v>96</v>
      </c>
      <c r="C2" s="187" t="s">
        <v>97</v>
      </c>
      <c r="D2" s="187" t="s">
        <v>98</v>
      </c>
      <c r="E2" s="187" t="s">
        <v>99</v>
      </c>
      <c r="F2" s="187" t="s">
        <v>100</v>
      </c>
      <c r="G2" s="188" t="s">
        <v>101</v>
      </c>
      <c r="H2" s="188" t="s">
        <v>102</v>
      </c>
      <c r="I2" s="189" t="s">
        <v>1998</v>
      </c>
      <c r="J2" s="189" t="s">
        <v>1999</v>
      </c>
      <c r="K2" s="189" t="s">
        <v>2000</v>
      </c>
      <c r="L2" s="189" t="s">
        <v>2001</v>
      </c>
      <c r="M2" s="190"/>
      <c r="N2" s="190"/>
      <c r="O2" s="186"/>
      <c r="P2" s="190"/>
      <c r="Q2" s="1"/>
      <c r="R2" s="191"/>
      <c r="S2" s="192"/>
      <c r="T2" s="191"/>
      <c r="U2" s="1"/>
      <c r="V2" s="1"/>
      <c r="W2" s="192"/>
      <c r="X2" s="1"/>
      <c r="Y2" s="1"/>
      <c r="Z2" s="1"/>
      <c r="AA2" s="1"/>
      <c r="AB2" s="1" t="s">
        <v>310</v>
      </c>
      <c r="AC2" s="1" t="s">
        <v>278</v>
      </c>
      <c r="AD2" s="1"/>
      <c r="AE2" s="1" t="s">
        <v>325</v>
      </c>
      <c r="AF2" s="1"/>
      <c r="AG2" s="1" t="s">
        <v>326</v>
      </c>
      <c r="AH2" s="1"/>
      <c r="AI2" s="1" t="s">
        <v>327</v>
      </c>
      <c r="AJ2" s="1"/>
      <c r="AK2" s="1" t="s">
        <v>328</v>
      </c>
    </row>
    <row r="3" spans="1:37">
      <c r="A3" s="193">
        <v>1</v>
      </c>
      <c r="B3" s="193" t="s">
        <v>2884</v>
      </c>
      <c r="C3" s="193" t="s">
        <v>2885</v>
      </c>
      <c r="D3" s="193" t="s">
        <v>336</v>
      </c>
      <c r="E3" s="193">
        <v>42</v>
      </c>
      <c r="F3" s="193" t="s">
        <v>13</v>
      </c>
      <c r="G3" s="193" t="s">
        <v>350</v>
      </c>
      <c r="H3" s="193" t="s">
        <v>2464</v>
      </c>
      <c r="I3" s="194" t="s">
        <v>2022</v>
      </c>
      <c r="J3" s="194" t="s">
        <v>5889</v>
      </c>
      <c r="K3" s="193" t="s">
        <v>2004</v>
      </c>
      <c r="L3" s="193" t="s">
        <v>2005</v>
      </c>
      <c r="M3" s="195" t="s">
        <v>13</v>
      </c>
      <c r="N3" s="195" t="s">
        <v>14</v>
      </c>
      <c r="O3" s="195" t="s">
        <v>237</v>
      </c>
      <c r="P3" s="195" t="s">
        <v>5500</v>
      </c>
      <c r="Q3" s="1"/>
      <c r="R3" s="191"/>
      <c r="S3" s="192"/>
      <c r="T3" s="191"/>
      <c r="U3" s="1"/>
      <c r="V3" s="1"/>
      <c r="W3" s="192"/>
      <c r="X3" s="1"/>
      <c r="Y3" s="1"/>
      <c r="Z3" s="1"/>
      <c r="AA3" s="1"/>
      <c r="AB3" s="1" t="str">
        <f>IF(基本情報登録!$D$10="","",IF(基本情報登録!$D$10='登録データ（女）'!F3,1,0))</f>
        <v/>
      </c>
      <c r="AC3" s="1">
        <v>1029</v>
      </c>
      <c r="AD3" s="1"/>
      <c r="AE3" s="1">
        <v>1</v>
      </c>
      <c r="AF3" s="1" t="str">
        <f>IFERROR(VLOOKUP(AE3,'様式Ⅰ（男子）'!$AR$18:$AS$467,2,FALSE),"")</f>
        <v/>
      </c>
      <c r="AG3" s="1">
        <v>1</v>
      </c>
      <c r="AH3" s="1" t="str">
        <f>IFERROR(VLOOKUP(AG3,'様式Ⅰ（男子）'!$AT$18:$AU$465,2,FALSE),"")</f>
        <v/>
      </c>
      <c r="AI3" s="1">
        <v>1</v>
      </c>
      <c r="AJ3" s="1" t="str">
        <f>IFERROR(VLOOKUP(AI3,'様式Ⅰ (女子)'!$AS$18:$AT$467,2,FALSE),"")</f>
        <v/>
      </c>
      <c r="AK3" s="1">
        <v>1</v>
      </c>
    </row>
    <row r="4" spans="1:37">
      <c r="A4" s="193">
        <v>2</v>
      </c>
      <c r="B4" s="193" t="s">
        <v>5544</v>
      </c>
      <c r="C4" s="193" t="s">
        <v>2886</v>
      </c>
      <c r="D4" s="193" t="s">
        <v>336</v>
      </c>
      <c r="E4" s="193">
        <v>42</v>
      </c>
      <c r="F4" s="193" t="s">
        <v>13</v>
      </c>
      <c r="G4" s="193" t="s">
        <v>350</v>
      </c>
      <c r="H4" s="193" t="s">
        <v>2887</v>
      </c>
      <c r="I4" s="194" t="s">
        <v>2426</v>
      </c>
      <c r="J4" s="194" t="s">
        <v>5890</v>
      </c>
      <c r="K4" s="193" t="s">
        <v>2004</v>
      </c>
      <c r="L4" s="193" t="s">
        <v>2005</v>
      </c>
      <c r="M4" s="195" t="s">
        <v>32</v>
      </c>
      <c r="N4" s="195" t="s">
        <v>33</v>
      </c>
      <c r="O4" s="195" t="s">
        <v>248</v>
      </c>
      <c r="P4" s="195" t="s">
        <v>5501</v>
      </c>
      <c r="Q4" s="196" t="s">
        <v>104</v>
      </c>
      <c r="R4" s="191" t="s">
        <v>279</v>
      </c>
      <c r="S4" s="192">
        <v>1175</v>
      </c>
      <c r="T4" s="191"/>
      <c r="U4" s="196" t="s">
        <v>104</v>
      </c>
      <c r="V4" s="191" t="s">
        <v>279</v>
      </c>
      <c r="W4" s="192"/>
      <c r="X4" s="1"/>
      <c r="Y4" s="1"/>
      <c r="Z4" s="595" t="s">
        <v>125</v>
      </c>
      <c r="AA4" s="1" t="s">
        <v>217</v>
      </c>
      <c r="AB4" s="1" t="str">
        <f>IF(基本情報登録!$D$10="","",IF(基本情報登録!$D$10='登録データ（女）'!F4,1,0))</f>
        <v/>
      </c>
      <c r="AC4" s="1">
        <v>1030</v>
      </c>
      <c r="AD4" s="1"/>
      <c r="AE4" s="1">
        <v>2</v>
      </c>
      <c r="AF4" s="1" t="str">
        <f>IFERROR(VLOOKUP(AE4,'様式Ⅰ（男子）'!$AR$18:$AS$467,2,FALSE),"")</f>
        <v/>
      </c>
      <c r="AG4" s="1">
        <v>2</v>
      </c>
      <c r="AH4" s="1" t="str">
        <f>IFERROR(VLOOKUP(AG4,'様式Ⅰ（男子）'!$AT$18:$AU$465,2,FALSE),"")</f>
        <v/>
      </c>
      <c r="AI4" s="1">
        <v>2</v>
      </c>
      <c r="AJ4" s="1" t="str">
        <f>IFERROR(VLOOKUP(AI4,'様式Ⅰ (女子)'!$AS$18:$AT$467,2,FALSE),"")</f>
        <v/>
      </c>
      <c r="AK4" s="1">
        <v>2</v>
      </c>
    </row>
    <row r="5" spans="1:37">
      <c r="A5" s="193">
        <v>3</v>
      </c>
      <c r="B5" s="193" t="s">
        <v>1554</v>
      </c>
      <c r="C5" s="193" t="s">
        <v>1555</v>
      </c>
      <c r="D5" s="193" t="s">
        <v>336</v>
      </c>
      <c r="E5" s="193">
        <v>42</v>
      </c>
      <c r="F5" s="193" t="s">
        <v>13</v>
      </c>
      <c r="G5" s="193" t="s">
        <v>343</v>
      </c>
      <c r="H5" s="193" t="s">
        <v>1545</v>
      </c>
      <c r="I5" s="194" t="s">
        <v>2141</v>
      </c>
      <c r="J5" s="194" t="s">
        <v>5891</v>
      </c>
      <c r="K5" s="193" t="s">
        <v>2004</v>
      </c>
      <c r="L5" s="193" t="s">
        <v>2005</v>
      </c>
      <c r="M5" s="195" t="s">
        <v>63</v>
      </c>
      <c r="N5" s="195" t="s">
        <v>64</v>
      </c>
      <c r="O5" s="195" t="s">
        <v>275</v>
      </c>
      <c r="P5" s="195" t="s">
        <v>5502</v>
      </c>
      <c r="Q5" s="196" t="s">
        <v>105</v>
      </c>
      <c r="R5" s="191" t="s">
        <v>280</v>
      </c>
      <c r="S5" s="192">
        <v>2350</v>
      </c>
      <c r="T5" s="191"/>
      <c r="U5" s="196" t="s">
        <v>105</v>
      </c>
      <c r="V5" s="191" t="s">
        <v>280</v>
      </c>
      <c r="W5" s="192"/>
      <c r="X5" s="1"/>
      <c r="Y5" s="1"/>
      <c r="Z5" s="595"/>
      <c r="AA5" s="1" t="s">
        <v>219</v>
      </c>
      <c r="AB5" s="1" t="str">
        <f>IF(基本情報登録!$D$10="","",IF(基本情報登録!$D$10='登録データ（女）'!F5,1,0))</f>
        <v/>
      </c>
      <c r="AC5" s="1">
        <v>1194</v>
      </c>
      <c r="AD5" s="1"/>
      <c r="AE5" s="1">
        <v>3</v>
      </c>
      <c r="AF5" s="1" t="str">
        <f>IFERROR(VLOOKUP(AE5,'様式Ⅰ（男子）'!$AR$18:$AS$467,2,FALSE),"")</f>
        <v/>
      </c>
      <c r="AG5" s="1">
        <v>3</v>
      </c>
      <c r="AH5" s="1" t="str">
        <f>IFERROR(VLOOKUP(AG5,'様式Ⅰ（男子）'!$AT$18:$AU$465,2,FALSE),"")</f>
        <v/>
      </c>
      <c r="AI5" s="1">
        <v>3</v>
      </c>
      <c r="AJ5" s="1" t="str">
        <f>IFERROR(VLOOKUP(AI5,'様式Ⅰ (女子)'!$AS$18:$AT$467,2,FALSE),"")</f>
        <v/>
      </c>
      <c r="AK5" s="1">
        <v>3</v>
      </c>
    </row>
    <row r="6" spans="1:37">
      <c r="A6" s="193">
        <v>4</v>
      </c>
      <c r="B6" s="193" t="s">
        <v>1557</v>
      </c>
      <c r="C6" s="193" t="s">
        <v>1558</v>
      </c>
      <c r="D6" s="193" t="s">
        <v>336</v>
      </c>
      <c r="E6" s="193">
        <v>42</v>
      </c>
      <c r="F6" s="193" t="s">
        <v>13</v>
      </c>
      <c r="G6" s="193" t="s">
        <v>343</v>
      </c>
      <c r="H6" s="193" t="s">
        <v>1520</v>
      </c>
      <c r="I6" s="194" t="s">
        <v>2888</v>
      </c>
      <c r="J6" s="194" t="s">
        <v>5892</v>
      </c>
      <c r="K6" s="193" t="s">
        <v>2004</v>
      </c>
      <c r="L6" s="193" t="s">
        <v>2005</v>
      </c>
      <c r="M6" s="195" t="s">
        <v>18</v>
      </c>
      <c r="N6" s="195" t="s">
        <v>19</v>
      </c>
      <c r="O6" s="195" t="s">
        <v>239</v>
      </c>
      <c r="P6" s="195" t="s">
        <v>5503</v>
      </c>
      <c r="Q6" s="196" t="s">
        <v>106</v>
      </c>
      <c r="R6" s="191" t="s">
        <v>281</v>
      </c>
      <c r="S6" s="192">
        <v>5400</v>
      </c>
      <c r="T6" s="191"/>
      <c r="U6" s="196" t="s">
        <v>106</v>
      </c>
      <c r="V6" s="191" t="s">
        <v>281</v>
      </c>
      <c r="W6" s="192"/>
      <c r="X6" s="1"/>
      <c r="Y6" s="1"/>
      <c r="Z6" s="595"/>
      <c r="AA6" s="1"/>
      <c r="AB6" s="1" t="str">
        <f>IF(基本情報登録!$D$10="","",IF(基本情報登録!$D$10='登録データ（女）'!F6,1,0))</f>
        <v/>
      </c>
      <c r="AC6" s="1">
        <v>1866</v>
      </c>
      <c r="AD6" s="1"/>
      <c r="AE6" s="1">
        <v>4</v>
      </c>
      <c r="AF6" s="1" t="str">
        <f>IFERROR(VLOOKUP(AE6,'様式Ⅰ（男子）'!$AR$18:$AS$467,2,FALSE),"")</f>
        <v/>
      </c>
      <c r="AG6" s="1">
        <v>4</v>
      </c>
      <c r="AH6" s="1" t="str">
        <f>IFERROR(VLOOKUP(AG6,'様式Ⅰ（男子）'!$AT$18:$AU$465,2,FALSE),"")</f>
        <v/>
      </c>
      <c r="AI6" s="1">
        <v>4</v>
      </c>
      <c r="AJ6" s="1" t="str">
        <f>IFERROR(VLOOKUP(AI6,'様式Ⅰ (女子)'!$AS$18:$AT$467,2,FALSE),"")</f>
        <v/>
      </c>
      <c r="AK6" s="1">
        <v>4</v>
      </c>
    </row>
    <row r="7" spans="1:37">
      <c r="A7" s="193">
        <v>5</v>
      </c>
      <c r="B7" s="193" t="s">
        <v>1559</v>
      </c>
      <c r="C7" s="193" t="s">
        <v>1560</v>
      </c>
      <c r="D7" s="193" t="s">
        <v>336</v>
      </c>
      <c r="E7" s="193">
        <v>42</v>
      </c>
      <c r="F7" s="193" t="s">
        <v>13</v>
      </c>
      <c r="G7" s="193" t="s">
        <v>335</v>
      </c>
      <c r="H7" s="193" t="s">
        <v>1561</v>
      </c>
      <c r="I7" s="194" t="s">
        <v>2889</v>
      </c>
      <c r="J7" s="194" t="s">
        <v>5893</v>
      </c>
      <c r="K7" s="193" t="s">
        <v>2004</v>
      </c>
      <c r="L7" s="193" t="s">
        <v>2005</v>
      </c>
      <c r="M7" s="195" t="s">
        <v>24</v>
      </c>
      <c r="N7" s="195" t="s">
        <v>25</v>
      </c>
      <c r="O7" s="195" t="s">
        <v>243</v>
      </c>
      <c r="P7" s="195" t="s">
        <v>5504</v>
      </c>
      <c r="Q7" s="196" t="s">
        <v>172</v>
      </c>
      <c r="R7" s="191" t="s">
        <v>118</v>
      </c>
      <c r="S7" s="192">
        <v>20800</v>
      </c>
      <c r="T7" s="191"/>
      <c r="U7" s="196" t="s">
        <v>172</v>
      </c>
      <c r="V7" s="191" t="s">
        <v>118</v>
      </c>
      <c r="W7" s="192"/>
      <c r="X7" s="1"/>
      <c r="Y7" s="1"/>
      <c r="Z7" s="1"/>
      <c r="AA7" s="1"/>
      <c r="AB7" s="1" t="str">
        <f>IF(基本情報登録!$D$10="","",IF(基本情報登録!$D$10='登録データ（女）'!F7,1,0))</f>
        <v/>
      </c>
      <c r="AC7" s="1"/>
      <c r="AD7" s="1"/>
      <c r="AE7" s="1">
        <v>5</v>
      </c>
      <c r="AF7" s="1" t="str">
        <f>IFERROR(VLOOKUP(AE7,'様式Ⅰ（男子）'!$AR$18:$AS$467,2,FALSE),"")</f>
        <v/>
      </c>
      <c r="AG7" s="1">
        <v>5</v>
      </c>
      <c r="AH7" s="1" t="str">
        <f>IFERROR(VLOOKUP(AG7,'様式Ⅰ（男子）'!$AT$18:$AU$465,2,FALSE),"")</f>
        <v/>
      </c>
      <c r="AI7" s="1">
        <v>5</v>
      </c>
      <c r="AJ7" s="1" t="str">
        <f>IFERROR(VLOOKUP(AI7,'様式Ⅰ (女子)'!$AS$18:$AT$467,2,FALSE),"")</f>
        <v/>
      </c>
      <c r="AK7" s="1">
        <v>5</v>
      </c>
    </row>
    <row r="8" spans="1:37">
      <c r="A8" s="193">
        <v>6</v>
      </c>
      <c r="B8" s="193" t="s">
        <v>5545</v>
      </c>
      <c r="C8" s="193" t="s">
        <v>1563</v>
      </c>
      <c r="D8" s="193" t="s">
        <v>721</v>
      </c>
      <c r="E8" s="193">
        <v>47</v>
      </c>
      <c r="F8" s="193" t="s">
        <v>32</v>
      </c>
      <c r="G8" s="193" t="s">
        <v>335</v>
      </c>
      <c r="H8" s="193" t="s">
        <v>620</v>
      </c>
      <c r="I8" s="194" t="s">
        <v>2139</v>
      </c>
      <c r="J8" s="194" t="s">
        <v>5894</v>
      </c>
      <c r="K8" s="193" t="s">
        <v>2004</v>
      </c>
      <c r="L8" s="193" t="s">
        <v>2005</v>
      </c>
      <c r="M8" s="195" t="s">
        <v>34</v>
      </c>
      <c r="N8" s="195" t="s">
        <v>35</v>
      </c>
      <c r="O8" s="195" t="s">
        <v>249</v>
      </c>
      <c r="P8" s="195" t="s">
        <v>5505</v>
      </c>
      <c r="Q8" s="196" t="s">
        <v>107</v>
      </c>
      <c r="R8" s="191" t="s">
        <v>119</v>
      </c>
      <c r="S8" s="192">
        <v>43000</v>
      </c>
      <c r="T8" s="191"/>
      <c r="U8" s="196" t="s">
        <v>107</v>
      </c>
      <c r="V8" s="191" t="s">
        <v>119</v>
      </c>
      <c r="W8" s="192"/>
      <c r="X8" s="1"/>
      <c r="Y8" s="1"/>
      <c r="Z8" s="1"/>
      <c r="AA8" s="1"/>
      <c r="AB8" s="1" t="str">
        <f>IF(基本情報登録!$D$10="","",IF(基本情報登録!$D$10='登録データ（女）'!F8,1,0))</f>
        <v/>
      </c>
      <c r="AC8" s="1"/>
      <c r="AD8" s="1"/>
      <c r="AE8" s="1">
        <v>6</v>
      </c>
      <c r="AF8" s="1" t="str">
        <f>IFERROR(VLOOKUP(AE8,'様式Ⅰ（男子）'!$AR$18:$AS$467,2,FALSE),"")</f>
        <v/>
      </c>
      <c r="AG8" s="1">
        <v>6</v>
      </c>
      <c r="AH8" s="1" t="str">
        <f>IFERROR(VLOOKUP(AG8,'様式Ⅰ（男子）'!$AT$18:$AU$465,2,FALSE),"")</f>
        <v/>
      </c>
      <c r="AI8" s="1">
        <v>6</v>
      </c>
      <c r="AJ8" s="1" t="str">
        <f>IFERROR(VLOOKUP(AI8,'様式Ⅰ (女子)'!$AS$18:$AT$467,2,FALSE),"")</f>
        <v/>
      </c>
      <c r="AK8" s="1">
        <v>6</v>
      </c>
    </row>
    <row r="9" spans="1:37">
      <c r="A9" s="193">
        <v>7</v>
      </c>
      <c r="B9" s="193" t="s">
        <v>5546</v>
      </c>
      <c r="C9" s="193" t="s">
        <v>1562</v>
      </c>
      <c r="D9" s="193" t="s">
        <v>334</v>
      </c>
      <c r="E9" s="193">
        <v>40</v>
      </c>
      <c r="F9" s="193" t="s">
        <v>32</v>
      </c>
      <c r="G9" s="193" t="s">
        <v>335</v>
      </c>
      <c r="H9" s="193" t="s">
        <v>788</v>
      </c>
      <c r="I9" s="194" t="s">
        <v>2659</v>
      </c>
      <c r="J9" s="194" t="s">
        <v>5895</v>
      </c>
      <c r="K9" s="193" t="s">
        <v>2004</v>
      </c>
      <c r="L9" s="193" t="s">
        <v>2005</v>
      </c>
      <c r="M9" s="195" t="s">
        <v>36</v>
      </c>
      <c r="N9" s="195" t="s">
        <v>37</v>
      </c>
      <c r="O9" s="195" t="s">
        <v>250</v>
      </c>
      <c r="P9" s="195" t="s">
        <v>5506</v>
      </c>
      <c r="Q9" s="196" t="s">
        <v>282</v>
      </c>
      <c r="R9" s="191" t="s">
        <v>120</v>
      </c>
      <c r="S9" s="192">
        <v>163000</v>
      </c>
      <c r="T9" s="191"/>
      <c r="U9" s="196" t="s">
        <v>282</v>
      </c>
      <c r="V9" s="191" t="s">
        <v>120</v>
      </c>
      <c r="W9" s="192"/>
      <c r="X9" s="1"/>
      <c r="Y9" s="1"/>
      <c r="Z9" s="1"/>
      <c r="AA9" s="1"/>
      <c r="AB9" s="1" t="str">
        <f>IF(基本情報登録!$D$10="","",IF(基本情報登録!$D$10='登録データ（女）'!F9,1,0))</f>
        <v/>
      </c>
      <c r="AC9" s="1"/>
      <c r="AD9" s="1"/>
      <c r="AE9" s="1">
        <v>7</v>
      </c>
      <c r="AF9" s="1" t="str">
        <f>IFERROR(VLOOKUP(AE9,'様式Ⅰ（男子）'!$AR$18:$AS$467,2,FALSE),"")</f>
        <v/>
      </c>
      <c r="AG9" s="1">
        <v>7</v>
      </c>
      <c r="AH9" s="1" t="str">
        <f>IFERROR(VLOOKUP(AG9,'様式Ⅰ（男子）'!$AT$18:$AU$465,2,FALSE),"")</f>
        <v/>
      </c>
      <c r="AI9" s="1">
        <v>7</v>
      </c>
      <c r="AJ9" s="1" t="str">
        <f>IFERROR(VLOOKUP(AI9,'様式Ⅰ (女子)'!$AS$18:$AT$467,2,FALSE),"")</f>
        <v/>
      </c>
      <c r="AK9" s="1">
        <v>7</v>
      </c>
    </row>
    <row r="10" spans="1:37">
      <c r="A10" s="193">
        <v>8</v>
      </c>
      <c r="B10" s="193" t="s">
        <v>5547</v>
      </c>
      <c r="C10" s="193" t="s">
        <v>5548</v>
      </c>
      <c r="D10" s="193" t="s">
        <v>334</v>
      </c>
      <c r="E10" s="193">
        <v>40</v>
      </c>
      <c r="F10" s="193" t="s">
        <v>32</v>
      </c>
      <c r="G10" s="193" t="s">
        <v>343</v>
      </c>
      <c r="H10" s="193" t="s">
        <v>5549</v>
      </c>
      <c r="I10" s="194" t="s">
        <v>2094</v>
      </c>
      <c r="J10" s="194" t="s">
        <v>5896</v>
      </c>
      <c r="K10" s="193" t="s">
        <v>2004</v>
      </c>
      <c r="L10" s="193" t="s">
        <v>2005</v>
      </c>
      <c r="M10" s="195" t="s">
        <v>15</v>
      </c>
      <c r="N10" s="195" t="s">
        <v>16</v>
      </c>
      <c r="O10" s="195" t="s">
        <v>238</v>
      </c>
      <c r="P10" s="195" t="s">
        <v>5507</v>
      </c>
      <c r="Q10" s="196" t="s">
        <v>108</v>
      </c>
      <c r="R10" s="191" t="s">
        <v>283</v>
      </c>
      <c r="S10" s="192">
        <v>332000</v>
      </c>
      <c r="T10" s="191"/>
      <c r="U10" s="196" t="s">
        <v>108</v>
      </c>
      <c r="V10" s="191" t="s">
        <v>283</v>
      </c>
      <c r="W10" s="192"/>
      <c r="X10" s="1"/>
      <c r="Y10" s="1"/>
      <c r="Z10" s="1"/>
      <c r="AA10" s="1"/>
      <c r="AB10" s="1" t="str">
        <f>IF(基本情報登録!$D$10="","",IF(基本情報登録!$D$10='登録データ（女）'!F10,1,0))</f>
        <v/>
      </c>
      <c r="AC10" s="1"/>
      <c r="AD10" s="1"/>
      <c r="AE10" s="1">
        <v>8</v>
      </c>
      <c r="AF10" s="1" t="str">
        <f>IFERROR(VLOOKUP(AE10,'様式Ⅰ（男子）'!$AR$18:$AS$467,2,FALSE),"")</f>
        <v/>
      </c>
      <c r="AG10" s="1">
        <v>8</v>
      </c>
      <c r="AH10" s="1" t="str">
        <f>IFERROR(VLOOKUP(AG10,'様式Ⅰ（男子）'!$AT$18:$AU$465,2,FALSE),"")</f>
        <v/>
      </c>
      <c r="AI10" s="1">
        <v>8</v>
      </c>
      <c r="AJ10" s="1" t="str">
        <f>IFERROR(VLOOKUP(AI10,'様式Ⅰ (女子)'!$AS$18:$AT$467,2,FALSE),"")</f>
        <v/>
      </c>
      <c r="AK10" s="1">
        <v>8</v>
      </c>
    </row>
    <row r="11" spans="1:37">
      <c r="A11" s="193">
        <v>9</v>
      </c>
      <c r="B11" s="193" t="s">
        <v>5550</v>
      </c>
      <c r="C11" s="193" t="s">
        <v>1870</v>
      </c>
      <c r="D11" s="193" t="s">
        <v>338</v>
      </c>
      <c r="E11" s="193">
        <v>44</v>
      </c>
      <c r="F11" s="193" t="s">
        <v>32</v>
      </c>
      <c r="G11" s="193" t="s">
        <v>343</v>
      </c>
      <c r="H11" s="193" t="s">
        <v>5551</v>
      </c>
      <c r="I11" s="194" t="s">
        <v>3014</v>
      </c>
      <c r="J11" s="194" t="s">
        <v>5897</v>
      </c>
      <c r="K11" s="193" t="s">
        <v>2004</v>
      </c>
      <c r="L11" s="193" t="s">
        <v>2005</v>
      </c>
      <c r="M11" s="195" t="s">
        <v>11</v>
      </c>
      <c r="N11" s="195" t="s">
        <v>12</v>
      </c>
      <c r="O11" s="195" t="s">
        <v>236</v>
      </c>
      <c r="P11" s="195" t="s">
        <v>5508</v>
      </c>
      <c r="Q11" s="196" t="s">
        <v>223</v>
      </c>
      <c r="R11" s="191" t="s">
        <v>284</v>
      </c>
      <c r="S11" s="192">
        <v>1660</v>
      </c>
      <c r="T11" s="191"/>
      <c r="U11" s="196" t="s">
        <v>122</v>
      </c>
      <c r="V11" s="191" t="s">
        <v>285</v>
      </c>
      <c r="W11" s="192"/>
      <c r="X11" s="1"/>
      <c r="Y11" s="1"/>
      <c r="Z11" s="1"/>
      <c r="AA11" s="1"/>
      <c r="AB11" s="1" t="str">
        <f>IF(基本情報登録!$D$10="","",IF(基本情報登録!$D$10='登録データ（女）'!F11,1,0))</f>
        <v/>
      </c>
      <c r="AC11" s="1"/>
      <c r="AD11" s="1"/>
      <c r="AE11" s="1">
        <v>9</v>
      </c>
      <c r="AF11" s="1" t="str">
        <f>IFERROR(VLOOKUP(AE11,'様式Ⅰ（男子）'!$AR$18:$AS$467,2,FALSE),"")</f>
        <v/>
      </c>
      <c r="AG11" s="1">
        <v>9</v>
      </c>
      <c r="AH11" s="1" t="str">
        <f>IFERROR(VLOOKUP(AG11,'様式Ⅰ（男子）'!$AT$18:$AU$465,2,FALSE),"")</f>
        <v/>
      </c>
      <c r="AI11" s="1">
        <v>9</v>
      </c>
      <c r="AJ11" s="1" t="str">
        <f>IFERROR(VLOOKUP(AI11,'様式Ⅰ (女子)'!$AS$18:$AT$467,2,FALSE),"")</f>
        <v/>
      </c>
      <c r="AK11" s="1">
        <v>9</v>
      </c>
    </row>
    <row r="12" spans="1:37">
      <c r="A12" s="193">
        <v>10</v>
      </c>
      <c r="B12" s="193" t="s">
        <v>5552</v>
      </c>
      <c r="C12" s="193" t="s">
        <v>5553</v>
      </c>
      <c r="D12" s="193" t="s">
        <v>347</v>
      </c>
      <c r="E12" s="193">
        <v>43</v>
      </c>
      <c r="F12" s="193" t="s">
        <v>32</v>
      </c>
      <c r="G12" s="193" t="s">
        <v>350</v>
      </c>
      <c r="H12" s="193" t="s">
        <v>2251</v>
      </c>
      <c r="I12" s="194" t="s">
        <v>2226</v>
      </c>
      <c r="J12" s="194" t="s">
        <v>5898</v>
      </c>
      <c r="K12" s="193" t="s">
        <v>2004</v>
      </c>
      <c r="L12" s="193" t="s">
        <v>2005</v>
      </c>
      <c r="M12" s="195" t="s">
        <v>40</v>
      </c>
      <c r="N12" s="195" t="s">
        <v>41</v>
      </c>
      <c r="O12" s="195" t="s">
        <v>253</v>
      </c>
      <c r="P12" s="195" t="s">
        <v>5509</v>
      </c>
      <c r="Q12" s="196" t="s">
        <v>286</v>
      </c>
      <c r="R12" s="191" t="s">
        <v>121</v>
      </c>
      <c r="S12" s="192">
        <v>6000</v>
      </c>
      <c r="T12" s="191"/>
      <c r="U12" s="196" t="s">
        <v>286</v>
      </c>
      <c r="V12" s="191" t="s">
        <v>287</v>
      </c>
      <c r="W12" s="192"/>
      <c r="X12" s="1"/>
      <c r="Y12" s="1"/>
      <c r="Z12" s="1"/>
      <c r="AA12" s="1"/>
      <c r="AB12" s="1" t="str">
        <f>IF(基本情報登録!$D$10="","",IF(基本情報登録!$D$10='登録データ（女）'!F12,1,0))</f>
        <v/>
      </c>
      <c r="AC12" s="1"/>
      <c r="AD12" s="1"/>
      <c r="AE12" s="1">
        <v>10</v>
      </c>
      <c r="AF12" s="1" t="str">
        <f>IFERROR(VLOOKUP(AE12,'様式Ⅰ（男子）'!$AR$18:$AS$467,2,FALSE),"")</f>
        <v/>
      </c>
      <c r="AG12" s="1">
        <v>10</v>
      </c>
      <c r="AH12" s="1" t="str">
        <f>IFERROR(VLOOKUP(AG12,'様式Ⅰ（男子）'!$AT$18:$AU$465,2,FALSE),"")</f>
        <v/>
      </c>
      <c r="AI12" s="1">
        <v>10</v>
      </c>
      <c r="AJ12" s="1" t="str">
        <f>IFERROR(VLOOKUP(AI12,'様式Ⅰ (女子)'!$AS$18:$AT$467,2,FALSE),"")</f>
        <v/>
      </c>
      <c r="AK12" s="1">
        <v>10</v>
      </c>
    </row>
    <row r="13" spans="1:37">
      <c r="A13" s="193">
        <v>11</v>
      </c>
      <c r="B13" s="193" t="s">
        <v>5554</v>
      </c>
      <c r="C13" s="193" t="s">
        <v>5555</v>
      </c>
      <c r="D13" s="193" t="s">
        <v>334</v>
      </c>
      <c r="E13" s="193">
        <v>40</v>
      </c>
      <c r="F13" s="193" t="s">
        <v>32</v>
      </c>
      <c r="G13" s="193" t="s">
        <v>350</v>
      </c>
      <c r="H13" s="193" t="s">
        <v>5556</v>
      </c>
      <c r="I13" s="194" t="s">
        <v>5899</v>
      </c>
      <c r="J13" s="194" t="s">
        <v>5900</v>
      </c>
      <c r="K13" s="193" t="s">
        <v>2004</v>
      </c>
      <c r="L13" s="193" t="s">
        <v>2005</v>
      </c>
      <c r="M13" s="195" t="s">
        <v>50</v>
      </c>
      <c r="N13" s="195" t="s">
        <v>5510</v>
      </c>
      <c r="O13" s="195" t="s">
        <v>262</v>
      </c>
      <c r="P13" s="195" t="s">
        <v>263</v>
      </c>
      <c r="Q13" s="196" t="s">
        <v>109</v>
      </c>
      <c r="R13" s="191" t="s">
        <v>288</v>
      </c>
      <c r="S13" s="192">
        <v>175</v>
      </c>
      <c r="T13" s="191"/>
      <c r="U13" s="196" t="s">
        <v>109</v>
      </c>
      <c r="V13" s="191" t="s">
        <v>288</v>
      </c>
      <c r="W13" s="192"/>
      <c r="X13" s="1"/>
      <c r="Y13" s="1"/>
      <c r="Z13" s="1"/>
      <c r="AA13" s="1"/>
      <c r="AB13" s="1" t="str">
        <f>IF(基本情報登録!$D$10="","",IF(基本情報登録!$D$10='登録データ（女）'!F13,1,0))</f>
        <v/>
      </c>
      <c r="AC13" s="1"/>
      <c r="AD13" s="1"/>
      <c r="AE13" s="1">
        <v>11</v>
      </c>
      <c r="AF13" s="1" t="str">
        <f>IFERROR(VLOOKUP(AE13,'様式Ⅰ（男子）'!$AR$18:$AS$467,2,FALSE),"")</f>
        <v/>
      </c>
      <c r="AG13" s="1">
        <v>11</v>
      </c>
      <c r="AH13" s="1" t="str">
        <f>IFERROR(VLOOKUP(AG13,'様式Ⅰ（男子）'!$AT$18:$AU$465,2,FALSE),"")</f>
        <v/>
      </c>
      <c r="AI13" s="1">
        <v>11</v>
      </c>
      <c r="AJ13" s="1" t="str">
        <f>IFERROR(VLOOKUP(AI13,'様式Ⅰ (女子)'!$AS$18:$AT$467,2,FALSE),"")</f>
        <v/>
      </c>
      <c r="AK13" s="1">
        <v>11</v>
      </c>
    </row>
    <row r="14" spans="1:37">
      <c r="A14" s="193">
        <v>12</v>
      </c>
      <c r="B14" s="193" t="s">
        <v>5557</v>
      </c>
      <c r="C14" s="193" t="s">
        <v>5558</v>
      </c>
      <c r="D14" s="193" t="s">
        <v>354</v>
      </c>
      <c r="E14" s="193">
        <v>41</v>
      </c>
      <c r="F14" s="193" t="s">
        <v>32</v>
      </c>
      <c r="G14" s="193" t="s">
        <v>350</v>
      </c>
      <c r="H14" s="193" t="s">
        <v>5559</v>
      </c>
      <c r="I14" s="194" t="s">
        <v>2405</v>
      </c>
      <c r="J14" s="194" t="s">
        <v>5901</v>
      </c>
      <c r="K14" s="193" t="s">
        <v>2004</v>
      </c>
      <c r="L14" s="193" t="s">
        <v>2005</v>
      </c>
      <c r="M14" s="195" t="s">
        <v>1593</v>
      </c>
      <c r="N14" s="195" t="s">
        <v>232</v>
      </c>
      <c r="O14" s="195" t="s">
        <v>1994</v>
      </c>
      <c r="P14" s="195" t="s">
        <v>5511</v>
      </c>
      <c r="Q14" s="196" t="s">
        <v>110</v>
      </c>
      <c r="R14" s="191" t="s">
        <v>289</v>
      </c>
      <c r="S14" s="192">
        <v>360</v>
      </c>
      <c r="T14" s="191"/>
      <c r="U14" s="196" t="s">
        <v>110</v>
      </c>
      <c r="V14" s="191" t="s">
        <v>289</v>
      </c>
      <c r="W14" s="192"/>
      <c r="X14" s="1"/>
      <c r="Y14" s="1"/>
      <c r="Z14" s="1"/>
      <c r="AA14" s="1"/>
      <c r="AB14" s="1" t="str">
        <f>IF(基本情報登録!$D$10="","",IF(基本情報登録!$D$10='登録データ（女）'!F14,1,0))</f>
        <v/>
      </c>
      <c r="AC14" s="1"/>
      <c r="AD14" s="1"/>
      <c r="AE14" s="1">
        <v>12</v>
      </c>
      <c r="AF14" s="1" t="str">
        <f>IFERROR(VLOOKUP(AE14,'様式Ⅰ（男子）'!$AR$18:$AS$467,2,FALSE),"")</f>
        <v/>
      </c>
      <c r="AG14" s="1">
        <v>12</v>
      </c>
      <c r="AH14" s="1" t="str">
        <f>IFERROR(VLOOKUP(AG14,'様式Ⅰ（男子）'!$AT$18:$AU$465,2,FALSE),"")</f>
        <v/>
      </c>
      <c r="AI14" s="1">
        <v>12</v>
      </c>
      <c r="AJ14" s="1" t="str">
        <f>IFERROR(VLOOKUP(AI14,'様式Ⅰ (女子)'!$AS$18:$AT$467,2,FALSE),"")</f>
        <v/>
      </c>
      <c r="AK14" s="1">
        <v>12</v>
      </c>
    </row>
    <row r="15" spans="1:37">
      <c r="A15" s="193">
        <v>13</v>
      </c>
      <c r="B15" s="193" t="s">
        <v>1575</v>
      </c>
      <c r="C15" s="193" t="s">
        <v>1576</v>
      </c>
      <c r="D15" s="193" t="s">
        <v>374</v>
      </c>
      <c r="E15" s="193">
        <v>45</v>
      </c>
      <c r="F15" s="193" t="s">
        <v>63</v>
      </c>
      <c r="G15" s="193" t="s">
        <v>335</v>
      </c>
      <c r="H15" s="193" t="s">
        <v>983</v>
      </c>
      <c r="I15" s="194" t="s">
        <v>2867</v>
      </c>
      <c r="J15" s="194" t="s">
        <v>5902</v>
      </c>
      <c r="K15" s="193" t="s">
        <v>2004</v>
      </c>
      <c r="L15" s="193" t="s">
        <v>2005</v>
      </c>
      <c r="M15" s="195" t="s">
        <v>65</v>
      </c>
      <c r="N15" s="195" t="s">
        <v>66</v>
      </c>
      <c r="O15" s="195" t="s">
        <v>5512</v>
      </c>
      <c r="P15" s="195" t="s">
        <v>5513</v>
      </c>
      <c r="Q15" s="196" t="s">
        <v>111</v>
      </c>
      <c r="R15" s="191" t="s">
        <v>290</v>
      </c>
      <c r="S15" s="192">
        <v>630</v>
      </c>
      <c r="T15" s="191"/>
      <c r="U15" s="196" t="s">
        <v>111</v>
      </c>
      <c r="V15" s="191" t="s">
        <v>290</v>
      </c>
      <c r="W15" s="192"/>
      <c r="X15" s="1"/>
      <c r="Y15" s="1"/>
      <c r="Z15" s="1"/>
      <c r="AA15" s="1"/>
      <c r="AB15" s="1" t="str">
        <f>IF(基本情報登録!$D$10="","",IF(基本情報登録!$D$10='登録データ（女）'!F15,1,0))</f>
        <v/>
      </c>
      <c r="AC15" s="1"/>
      <c r="AD15" s="1"/>
      <c r="AE15" s="1">
        <v>13</v>
      </c>
      <c r="AF15" s="1" t="str">
        <f>IFERROR(VLOOKUP(AE15,'様式Ⅰ（男子）'!$AR$18:$AS$467,2,FALSE),"")</f>
        <v/>
      </c>
      <c r="AG15" s="1">
        <v>13</v>
      </c>
      <c r="AH15" s="1" t="str">
        <f>IFERROR(VLOOKUP(AG15,'様式Ⅰ（男子）'!$AT$18:$AU$465,2,FALSE),"")</f>
        <v/>
      </c>
      <c r="AI15" s="1">
        <v>13</v>
      </c>
      <c r="AJ15" s="1" t="str">
        <f>IFERROR(VLOOKUP(AI15,'様式Ⅰ (女子)'!$AS$18:$AT$467,2,FALSE),"")</f>
        <v/>
      </c>
      <c r="AK15" s="1">
        <v>13</v>
      </c>
    </row>
    <row r="16" spans="1:37">
      <c r="A16" s="193">
        <v>14</v>
      </c>
      <c r="B16" s="193" t="s">
        <v>2868</v>
      </c>
      <c r="C16" s="193" t="s">
        <v>2869</v>
      </c>
      <c r="D16" s="193" t="s">
        <v>374</v>
      </c>
      <c r="E16" s="193">
        <v>45</v>
      </c>
      <c r="F16" s="193" t="s">
        <v>63</v>
      </c>
      <c r="G16" s="193" t="s">
        <v>350</v>
      </c>
      <c r="H16" s="193" t="s">
        <v>2116</v>
      </c>
      <c r="I16" s="194" t="s">
        <v>2867</v>
      </c>
      <c r="J16" s="194" t="s">
        <v>5903</v>
      </c>
      <c r="K16" s="193" t="s">
        <v>2004</v>
      </c>
      <c r="L16" s="193" t="s">
        <v>2005</v>
      </c>
      <c r="M16" s="195" t="s">
        <v>59</v>
      </c>
      <c r="N16" s="195" t="s">
        <v>60</v>
      </c>
      <c r="O16" s="195" t="s">
        <v>271</v>
      </c>
      <c r="P16" s="195" t="s">
        <v>272</v>
      </c>
      <c r="Q16" s="196" t="s">
        <v>112</v>
      </c>
      <c r="R16" s="191" t="s">
        <v>291</v>
      </c>
      <c r="S16" s="192">
        <v>1300</v>
      </c>
      <c r="T16" s="191"/>
      <c r="U16" s="196" t="s">
        <v>112</v>
      </c>
      <c r="V16" s="191" t="s">
        <v>291</v>
      </c>
      <c r="W16" s="192"/>
      <c r="X16" s="1"/>
      <c r="Y16" s="1"/>
      <c r="Z16" s="1"/>
      <c r="AA16" s="1"/>
      <c r="AB16" s="1" t="str">
        <f>IF(基本情報登録!$D$10="","",IF(基本情報登録!$D$10='登録データ（女）'!F16,1,0))</f>
        <v/>
      </c>
      <c r="AC16" s="1"/>
      <c r="AD16" s="1"/>
      <c r="AE16" s="1">
        <v>14</v>
      </c>
      <c r="AF16" s="1" t="str">
        <f>IFERROR(VLOOKUP(AE16,'様式Ⅰ（男子）'!$AR$18:$AS$467,2,FALSE),"")</f>
        <v/>
      </c>
      <c r="AG16" s="1">
        <v>14</v>
      </c>
      <c r="AH16" s="1" t="str">
        <f>IFERROR(VLOOKUP(AG16,'様式Ⅰ（男子）'!$AT$18:$AU$465,2,FALSE),"")</f>
        <v/>
      </c>
      <c r="AI16" s="1">
        <v>14</v>
      </c>
      <c r="AJ16" s="1" t="str">
        <f>IFERROR(VLOOKUP(AI16,'様式Ⅰ (女子)'!$AS$18:$AT$467,2,FALSE),"")</f>
        <v/>
      </c>
      <c r="AK16" s="1">
        <v>14</v>
      </c>
    </row>
    <row r="17" spans="1:37">
      <c r="A17" s="193">
        <v>15</v>
      </c>
      <c r="B17" s="193" t="s">
        <v>1573</v>
      </c>
      <c r="C17" s="193" t="s">
        <v>1574</v>
      </c>
      <c r="D17" s="193" t="s">
        <v>374</v>
      </c>
      <c r="E17" s="193">
        <v>45</v>
      </c>
      <c r="F17" s="193" t="s">
        <v>63</v>
      </c>
      <c r="G17" s="193" t="s">
        <v>335</v>
      </c>
      <c r="H17" s="193" t="s">
        <v>1229</v>
      </c>
      <c r="I17" s="194" t="s">
        <v>2102</v>
      </c>
      <c r="J17" s="194" t="s">
        <v>5904</v>
      </c>
      <c r="K17" s="193" t="s">
        <v>2004</v>
      </c>
      <c r="L17" s="193" t="s">
        <v>2005</v>
      </c>
      <c r="M17" s="195" t="s">
        <v>28</v>
      </c>
      <c r="N17" s="195" t="s">
        <v>29</v>
      </c>
      <c r="O17" s="195" t="s">
        <v>245</v>
      </c>
      <c r="P17" s="195" t="s">
        <v>246</v>
      </c>
      <c r="Q17" s="196" t="s">
        <v>113</v>
      </c>
      <c r="R17" s="191" t="s">
        <v>292</v>
      </c>
      <c r="S17" s="192">
        <v>1135</v>
      </c>
      <c r="T17" s="191"/>
      <c r="U17" s="196" t="s">
        <v>113</v>
      </c>
      <c r="V17" s="191" t="s">
        <v>293</v>
      </c>
      <c r="W17" s="192"/>
      <c r="X17" s="1"/>
      <c r="Y17" s="1"/>
      <c r="Z17" s="1"/>
      <c r="AA17" s="1"/>
      <c r="AB17" s="1" t="str">
        <f>IF(基本情報登録!$D$10="","",IF(基本情報登録!$D$10='登録データ（女）'!F17,1,0))</f>
        <v/>
      </c>
      <c r="AC17" s="1"/>
      <c r="AD17" s="1"/>
      <c r="AE17" s="1">
        <v>15</v>
      </c>
      <c r="AF17" s="1" t="str">
        <f>IFERROR(VLOOKUP(AE17,'様式Ⅰ（男子）'!$AR$18:$AS$467,2,FALSE),"")</f>
        <v/>
      </c>
      <c r="AG17" s="1">
        <v>15</v>
      </c>
      <c r="AH17" s="1" t="str">
        <f>IFERROR(VLOOKUP(AG17,'様式Ⅰ（男子）'!$AT$18:$AU$465,2,FALSE),"")</f>
        <v/>
      </c>
      <c r="AI17" s="1">
        <v>15</v>
      </c>
      <c r="AJ17" s="1" t="str">
        <f>IFERROR(VLOOKUP(AI17,'様式Ⅰ (女子)'!$AS$18:$AT$467,2,FALSE),"")</f>
        <v/>
      </c>
      <c r="AK17" s="1">
        <v>15</v>
      </c>
    </row>
    <row r="18" spans="1:37">
      <c r="A18" s="193">
        <v>16</v>
      </c>
      <c r="B18" s="193" t="s">
        <v>5560</v>
      </c>
      <c r="C18" s="193" t="s">
        <v>1982</v>
      </c>
      <c r="D18" s="193" t="s">
        <v>374</v>
      </c>
      <c r="E18" s="193">
        <v>45</v>
      </c>
      <c r="F18" s="193" t="s">
        <v>63</v>
      </c>
      <c r="G18" s="193" t="s">
        <v>343</v>
      </c>
      <c r="H18" s="193" t="s">
        <v>1275</v>
      </c>
      <c r="I18" s="194" t="s">
        <v>2960</v>
      </c>
      <c r="J18" s="194" t="s">
        <v>5905</v>
      </c>
      <c r="K18" s="193" t="s">
        <v>2004</v>
      </c>
      <c r="L18" s="193" t="s">
        <v>2005</v>
      </c>
      <c r="M18" s="195" t="s">
        <v>30</v>
      </c>
      <c r="N18" s="195" t="s">
        <v>31</v>
      </c>
      <c r="O18" s="195" t="s">
        <v>247</v>
      </c>
      <c r="P18" s="195" t="s">
        <v>5514</v>
      </c>
      <c r="Q18" s="196" t="s">
        <v>294</v>
      </c>
      <c r="R18" s="191" t="s">
        <v>295</v>
      </c>
      <c r="S18" s="192">
        <v>1560</v>
      </c>
      <c r="T18" s="191"/>
      <c r="U18" s="196" t="s">
        <v>114</v>
      </c>
      <c r="V18" s="191" t="s">
        <v>296</v>
      </c>
      <c r="W18" s="192"/>
      <c r="X18" s="1"/>
      <c r="Y18" s="1"/>
      <c r="Z18" s="1"/>
      <c r="AA18" s="1"/>
      <c r="AB18" s="1" t="str">
        <f>IF(基本情報登録!$D$10="","",IF(基本情報登録!$D$10='登録データ（女）'!F18,1,0))</f>
        <v/>
      </c>
      <c r="AC18" s="1"/>
      <c r="AD18" s="1"/>
      <c r="AE18" s="1">
        <v>16</v>
      </c>
      <c r="AF18" s="1" t="str">
        <f>IFERROR(VLOOKUP(AE18,'様式Ⅰ（男子）'!$AR$18:$AS$467,2,FALSE),"")</f>
        <v/>
      </c>
      <c r="AG18" s="1">
        <v>16</v>
      </c>
      <c r="AH18" s="1" t="str">
        <f>IFERROR(VLOOKUP(AG18,'様式Ⅰ（男子）'!$AT$18:$AU$465,2,FALSE),"")</f>
        <v/>
      </c>
      <c r="AI18" s="1">
        <v>16</v>
      </c>
      <c r="AJ18" s="1" t="str">
        <f>IFERROR(VLOOKUP(AI18,'様式Ⅰ (女子)'!$AS$18:$AT$467,2,FALSE),"")</f>
        <v/>
      </c>
      <c r="AK18" s="1">
        <v>16</v>
      </c>
    </row>
    <row r="19" spans="1:37">
      <c r="A19" s="193">
        <v>17</v>
      </c>
      <c r="B19" s="193" t="s">
        <v>1578</v>
      </c>
      <c r="C19" s="193" t="s">
        <v>1579</v>
      </c>
      <c r="D19" s="193" t="s">
        <v>374</v>
      </c>
      <c r="E19" s="193">
        <v>45</v>
      </c>
      <c r="F19" s="193" t="s">
        <v>63</v>
      </c>
      <c r="G19" s="193" t="s">
        <v>335</v>
      </c>
      <c r="H19" s="193" t="s">
        <v>924</v>
      </c>
      <c r="I19" s="194" t="s">
        <v>2959</v>
      </c>
      <c r="J19" s="194" t="s">
        <v>5906</v>
      </c>
      <c r="K19" s="193" t="s">
        <v>2004</v>
      </c>
      <c r="L19" s="193" t="s">
        <v>2005</v>
      </c>
      <c r="M19" s="195" t="s">
        <v>11</v>
      </c>
      <c r="N19" s="195" t="s">
        <v>12</v>
      </c>
      <c r="O19" s="195" t="s">
        <v>236</v>
      </c>
      <c r="P19" s="195" t="s">
        <v>5508</v>
      </c>
      <c r="Q19" s="196" t="s">
        <v>114</v>
      </c>
      <c r="R19" s="191" t="s">
        <v>297</v>
      </c>
      <c r="S19" s="192">
        <v>3000</v>
      </c>
      <c r="T19" s="191"/>
      <c r="U19" s="196" t="s">
        <v>115</v>
      </c>
      <c r="V19" s="191" t="s">
        <v>298</v>
      </c>
      <c r="W19" s="192"/>
      <c r="X19" s="1"/>
      <c r="Y19" s="1"/>
      <c r="Z19" s="1"/>
      <c r="AA19" s="1"/>
      <c r="AB19" s="1" t="str">
        <f>IF(基本情報登録!$D$10="","",IF(基本情報登録!$D$10='登録データ（女）'!F19,1,0))</f>
        <v/>
      </c>
      <c r="AC19" s="1"/>
      <c r="AD19" s="1"/>
      <c r="AE19" s="1">
        <v>17</v>
      </c>
      <c r="AF19" s="1" t="str">
        <f>IFERROR(VLOOKUP(AE19,'様式Ⅰ（男子）'!$AR$18:$AS$467,2,FALSE),"")</f>
        <v/>
      </c>
      <c r="AG19" s="1">
        <v>17</v>
      </c>
      <c r="AH19" s="1" t="str">
        <f>IFERROR(VLOOKUP(AG19,'様式Ⅰ（男子）'!$AT$18:$AU$465,2,FALSE),"")</f>
        <v/>
      </c>
      <c r="AI19" s="1">
        <v>17</v>
      </c>
      <c r="AJ19" s="1" t="str">
        <f>IFERROR(VLOOKUP(AI19,'様式Ⅰ (女子)'!$AS$18:$AT$467,2,FALSE),"")</f>
        <v/>
      </c>
      <c r="AK19" s="1">
        <v>17</v>
      </c>
    </row>
    <row r="20" spans="1:37">
      <c r="A20" s="193">
        <v>18</v>
      </c>
      <c r="B20" s="193" t="s">
        <v>5561</v>
      </c>
      <c r="C20" s="193" t="s">
        <v>5562</v>
      </c>
      <c r="D20" s="193" t="s">
        <v>374</v>
      </c>
      <c r="E20" s="193">
        <v>45</v>
      </c>
      <c r="F20" s="193" t="s">
        <v>63</v>
      </c>
      <c r="G20" s="193" t="s">
        <v>350</v>
      </c>
      <c r="H20" s="193" t="s">
        <v>1036</v>
      </c>
      <c r="I20" s="194" t="s">
        <v>2165</v>
      </c>
      <c r="J20" s="194" t="s">
        <v>5907</v>
      </c>
      <c r="K20" s="193" t="s">
        <v>2004</v>
      </c>
      <c r="L20" s="193" t="s">
        <v>2005</v>
      </c>
      <c r="M20" s="195" t="s">
        <v>48</v>
      </c>
      <c r="N20" s="195" t="s">
        <v>49</v>
      </c>
      <c r="O20" s="195" t="s">
        <v>260</v>
      </c>
      <c r="P20" s="195" t="s">
        <v>5515</v>
      </c>
      <c r="Q20" s="196" t="s">
        <v>299</v>
      </c>
      <c r="R20" s="191" t="s">
        <v>300</v>
      </c>
      <c r="S20" s="192">
        <v>4650</v>
      </c>
      <c r="T20" s="191"/>
      <c r="U20" s="196" t="s">
        <v>116</v>
      </c>
      <c r="V20" s="191" t="s">
        <v>301</v>
      </c>
      <c r="W20" s="192"/>
      <c r="X20" s="1"/>
      <c r="Y20" s="1"/>
      <c r="Z20" s="1"/>
      <c r="AA20" s="1"/>
      <c r="AB20" s="1" t="str">
        <f>IF(基本情報登録!$D$10="","",IF(基本情報登録!$D$10='登録データ（女）'!F20,1,0))</f>
        <v/>
      </c>
      <c r="AC20" s="1"/>
      <c r="AD20" s="1"/>
      <c r="AE20" s="1">
        <v>18</v>
      </c>
      <c r="AF20" s="1" t="str">
        <f>IFERROR(VLOOKUP(AE20,'様式Ⅰ（男子）'!$AR$18:$AS$467,2,FALSE),"")</f>
        <v/>
      </c>
      <c r="AG20" s="1">
        <v>18</v>
      </c>
      <c r="AH20" s="1" t="str">
        <f>IFERROR(VLOOKUP(AG20,'様式Ⅰ（男子）'!$AT$18:$AU$465,2,FALSE),"")</f>
        <v/>
      </c>
      <c r="AI20" s="1">
        <v>18</v>
      </c>
      <c r="AJ20" s="1" t="str">
        <f>IFERROR(VLOOKUP(AI20,'様式Ⅰ (女子)'!$AS$18:$AT$467,2,FALSE),"")</f>
        <v/>
      </c>
      <c r="AK20" s="1">
        <v>18</v>
      </c>
    </row>
    <row r="21" spans="1:37">
      <c r="A21" s="193">
        <v>19</v>
      </c>
      <c r="B21" s="193" t="s">
        <v>5563</v>
      </c>
      <c r="C21" s="193" t="s">
        <v>5564</v>
      </c>
      <c r="D21" s="193" t="s">
        <v>374</v>
      </c>
      <c r="E21" s="193">
        <v>45</v>
      </c>
      <c r="F21" s="193" t="s">
        <v>63</v>
      </c>
      <c r="G21" s="193" t="s">
        <v>350</v>
      </c>
      <c r="H21" s="193" t="s">
        <v>2887</v>
      </c>
      <c r="I21" s="194" t="s">
        <v>5908</v>
      </c>
      <c r="J21" s="194" t="s">
        <v>5898</v>
      </c>
      <c r="K21" s="193" t="s">
        <v>2004</v>
      </c>
      <c r="L21" s="193" t="s">
        <v>2005</v>
      </c>
      <c r="M21" s="195" t="s">
        <v>103</v>
      </c>
      <c r="N21" s="195" t="s">
        <v>4</v>
      </c>
      <c r="O21" s="195" t="s">
        <v>227</v>
      </c>
      <c r="P21" s="195" t="s">
        <v>5516</v>
      </c>
      <c r="Q21" s="196" t="s">
        <v>115</v>
      </c>
      <c r="R21" s="191" t="s">
        <v>302</v>
      </c>
      <c r="S21" s="192">
        <v>3600</v>
      </c>
      <c r="T21" s="191"/>
      <c r="U21" s="196" t="s">
        <v>123</v>
      </c>
      <c r="V21" s="191" t="s">
        <v>303</v>
      </c>
      <c r="W21" s="192"/>
      <c r="X21" s="1"/>
      <c r="Y21" s="1"/>
      <c r="Z21" s="1"/>
      <c r="AA21" s="1"/>
      <c r="AB21" s="1" t="str">
        <f>IF(基本情報登録!$D$10="","",IF(基本情報登録!$D$10='登録データ（女）'!F21,1,0))</f>
        <v/>
      </c>
      <c r="AC21" s="1"/>
      <c r="AD21" s="1"/>
      <c r="AE21" s="1"/>
      <c r="AF21" s="1"/>
      <c r="AG21" s="1"/>
      <c r="AH21" s="1"/>
      <c r="AI21" s="1"/>
      <c r="AJ21" s="1"/>
      <c r="AK21" s="1"/>
    </row>
    <row r="22" spans="1:37">
      <c r="A22" s="193">
        <v>20</v>
      </c>
      <c r="B22" s="193" t="s">
        <v>1719</v>
      </c>
      <c r="C22" s="193" t="s">
        <v>1720</v>
      </c>
      <c r="D22" s="193" t="s">
        <v>474</v>
      </c>
      <c r="E22" s="193">
        <v>27</v>
      </c>
      <c r="F22" s="193" t="s">
        <v>18</v>
      </c>
      <c r="G22" s="193" t="s">
        <v>386</v>
      </c>
      <c r="H22" s="193" t="s">
        <v>5565</v>
      </c>
      <c r="I22" s="194" t="s">
        <v>2903</v>
      </c>
      <c r="J22" s="194" t="s">
        <v>5909</v>
      </c>
      <c r="K22" s="193" t="s">
        <v>2004</v>
      </c>
      <c r="L22" s="193" t="s">
        <v>2005</v>
      </c>
      <c r="M22" s="195" t="s">
        <v>4001</v>
      </c>
      <c r="N22" s="195" t="s">
        <v>5517</v>
      </c>
      <c r="O22" s="195" t="s">
        <v>226</v>
      </c>
      <c r="P22" s="195" t="s">
        <v>5519</v>
      </c>
      <c r="Q22" s="196" t="s">
        <v>304</v>
      </c>
      <c r="R22" s="191" t="s">
        <v>305</v>
      </c>
      <c r="S22" s="192">
        <v>5900</v>
      </c>
      <c r="T22" s="191"/>
      <c r="U22" s="1"/>
      <c r="V22" s="1"/>
      <c r="W22" s="192"/>
      <c r="X22" s="1"/>
      <c r="Y22" s="1"/>
      <c r="Z22" s="1"/>
      <c r="AA22" s="1"/>
      <c r="AB22" s="1" t="str">
        <f>IF(基本情報登録!$D$10="","",IF(基本情報登録!$D$10='登録データ（女）'!F22,1,0))</f>
        <v/>
      </c>
      <c r="AC22" s="1"/>
      <c r="AD22" s="1"/>
      <c r="AE22" s="1" t="s">
        <v>329</v>
      </c>
      <c r="AF22" s="1"/>
      <c r="AG22" s="1"/>
      <c r="AH22" s="1"/>
      <c r="AI22" s="1" t="s">
        <v>330</v>
      </c>
      <c r="AJ22" s="1"/>
      <c r="AK22" s="1"/>
    </row>
    <row r="23" spans="1:37">
      <c r="A23" s="193">
        <v>21</v>
      </c>
      <c r="B23" s="193" t="s">
        <v>1721</v>
      </c>
      <c r="C23" s="193" t="s">
        <v>1722</v>
      </c>
      <c r="D23" s="193" t="s">
        <v>938</v>
      </c>
      <c r="E23" s="193">
        <v>15</v>
      </c>
      <c r="F23" s="193" t="s">
        <v>18</v>
      </c>
      <c r="G23" s="193" t="s">
        <v>386</v>
      </c>
      <c r="H23" s="193" t="s">
        <v>644</v>
      </c>
      <c r="I23" s="194" t="s">
        <v>2193</v>
      </c>
      <c r="J23" s="194" t="s">
        <v>5910</v>
      </c>
      <c r="K23" s="193" t="s">
        <v>2004</v>
      </c>
      <c r="L23" s="193" t="s">
        <v>2005</v>
      </c>
      <c r="M23" s="195" t="s">
        <v>51</v>
      </c>
      <c r="N23" s="195" t="s">
        <v>52</v>
      </c>
      <c r="O23" s="195" t="s">
        <v>266</v>
      </c>
      <c r="P23" s="195" t="s">
        <v>267</v>
      </c>
      <c r="Q23" s="196" t="s">
        <v>116</v>
      </c>
      <c r="R23" s="191" t="s">
        <v>306</v>
      </c>
      <c r="S23" s="192">
        <v>4500</v>
      </c>
      <c r="T23" s="191"/>
      <c r="U23" s="1"/>
      <c r="V23" s="1"/>
      <c r="W23" s="1"/>
      <c r="X23" s="1"/>
      <c r="Y23" s="1"/>
      <c r="Z23" s="1"/>
      <c r="AA23" s="1"/>
      <c r="AB23" s="1" t="str">
        <f>IF(基本情報登録!$D$10="","",IF(基本情報登録!$D$10='登録データ（女）'!F23,1,0))</f>
        <v/>
      </c>
      <c r="AC23" s="1"/>
      <c r="AD23" s="1"/>
      <c r="AE23" s="1">
        <v>1</v>
      </c>
      <c r="AF23" s="1" t="str">
        <f>IFERROR(VLOOKUP('登録データ（男）'!AF23,'様式Ⅰ（男子）'!$AV$18:$AW$467,2,FALSE),"")</f>
        <v/>
      </c>
      <c r="AG23" s="1"/>
      <c r="AH23" s="1"/>
      <c r="AI23" s="1">
        <v>1</v>
      </c>
      <c r="AJ23" s="1" t="str">
        <f>IFERROR(VLOOKUP(AI23,'様式Ⅰ (女子)'!$AU$18:$AV$467,2,FALSE),"")</f>
        <v/>
      </c>
      <c r="AK23" s="1"/>
    </row>
    <row r="24" spans="1:37">
      <c r="A24" s="193">
        <v>22</v>
      </c>
      <c r="B24" s="193" t="s">
        <v>1723</v>
      </c>
      <c r="C24" s="193" t="s">
        <v>1724</v>
      </c>
      <c r="D24" s="193" t="s">
        <v>680</v>
      </c>
      <c r="E24" s="193">
        <v>26</v>
      </c>
      <c r="F24" s="193" t="s">
        <v>18</v>
      </c>
      <c r="G24" s="193" t="s">
        <v>386</v>
      </c>
      <c r="H24" s="193" t="s">
        <v>5566</v>
      </c>
      <c r="I24" s="194" t="s">
        <v>2086</v>
      </c>
      <c r="J24" s="194" t="s">
        <v>5911</v>
      </c>
      <c r="K24" s="193" t="s">
        <v>2004</v>
      </c>
      <c r="L24" s="193" t="s">
        <v>2005</v>
      </c>
      <c r="M24" s="195" t="s">
        <v>55</v>
      </c>
      <c r="N24" s="195" t="s">
        <v>56</v>
      </c>
      <c r="O24" s="195" t="s">
        <v>268</v>
      </c>
      <c r="P24" s="195" t="s">
        <v>5520</v>
      </c>
      <c r="Q24" s="196" t="s">
        <v>117</v>
      </c>
      <c r="R24" s="191" t="s">
        <v>307</v>
      </c>
      <c r="S24" s="192"/>
      <c r="T24" s="191"/>
      <c r="U24" s="1"/>
      <c r="V24" s="1"/>
      <c r="W24" s="192"/>
      <c r="X24" s="1"/>
      <c r="Y24" s="1" t="s">
        <v>226</v>
      </c>
      <c r="Z24" s="1"/>
      <c r="AA24" s="1"/>
      <c r="AB24" s="1" t="str">
        <f>IF(基本情報登録!$D$10="","",IF(基本情報登録!$D$10='登録データ（女）'!F24,1,0))</f>
        <v/>
      </c>
      <c r="AC24" s="1"/>
      <c r="AD24" s="1"/>
      <c r="AE24" s="1">
        <v>2</v>
      </c>
      <c r="AF24" s="1" t="str">
        <f>IFERROR(VLOOKUP('登録データ（男）'!AF24,'様式Ⅰ（男子）'!$AV$18:$AW$467,2,FALSE),"")</f>
        <v/>
      </c>
      <c r="AG24" s="1"/>
      <c r="AH24" s="1"/>
      <c r="AI24" s="1">
        <v>2</v>
      </c>
      <c r="AJ24" s="1" t="str">
        <f>IFERROR(VLOOKUP(AI24,'様式Ⅰ (女子)'!$AU$18:$AV$467,2,FALSE),"")</f>
        <v/>
      </c>
      <c r="AK24" s="1"/>
    </row>
    <row r="25" spans="1:37">
      <c r="A25" s="193">
        <v>23</v>
      </c>
      <c r="B25" s="193" t="s">
        <v>1726</v>
      </c>
      <c r="C25" s="193" t="s">
        <v>1727</v>
      </c>
      <c r="D25" s="193" t="s">
        <v>347</v>
      </c>
      <c r="E25" s="193">
        <v>43</v>
      </c>
      <c r="F25" s="193" t="s">
        <v>18</v>
      </c>
      <c r="G25" s="193">
        <v>4</v>
      </c>
      <c r="H25" s="193" t="s">
        <v>410</v>
      </c>
      <c r="I25" s="194" t="s">
        <v>2108</v>
      </c>
      <c r="J25" s="194" t="s">
        <v>5912</v>
      </c>
      <c r="K25" s="193" t="s">
        <v>2004</v>
      </c>
      <c r="L25" s="193" t="s">
        <v>2005</v>
      </c>
      <c r="M25" s="195" t="s">
        <v>57</v>
      </c>
      <c r="N25" s="195" t="s">
        <v>58</v>
      </c>
      <c r="O25" s="195" t="s">
        <v>269</v>
      </c>
      <c r="P25" s="195" t="s">
        <v>270</v>
      </c>
      <c r="Q25" s="1"/>
      <c r="R25" s="191"/>
      <c r="S25" s="192"/>
      <c r="T25" s="191"/>
      <c r="U25" s="1"/>
      <c r="V25" s="1"/>
      <c r="W25" s="192"/>
      <c r="X25" s="1"/>
      <c r="Y25" s="1"/>
      <c r="Z25" s="1"/>
      <c r="AA25" s="1"/>
      <c r="AB25" s="1" t="str">
        <f>IF(基本情報登録!$D$10="","",IF(基本情報登録!$D$10='登録データ（女）'!F25,1,0))</f>
        <v/>
      </c>
      <c r="AC25" s="1"/>
      <c r="AD25" s="1"/>
      <c r="AE25" s="1">
        <v>3</v>
      </c>
      <c r="AF25" s="1" t="str">
        <f>IFERROR(VLOOKUP('登録データ（男）'!AF25,'様式Ⅰ（男子）'!$AV$18:$AW$467,2,FALSE),"")</f>
        <v/>
      </c>
      <c r="AG25" s="1"/>
      <c r="AH25" s="1"/>
      <c r="AI25" s="1">
        <v>3</v>
      </c>
      <c r="AJ25" s="1" t="str">
        <f>IFERROR(VLOOKUP(AI25,'様式Ⅰ (女子)'!$AU$18:$AV$467,2,FALSE),"")</f>
        <v/>
      </c>
      <c r="AK25" s="1"/>
    </row>
    <row r="26" spans="1:37">
      <c r="A26" s="193">
        <v>24</v>
      </c>
      <c r="B26" s="193" t="s">
        <v>1728</v>
      </c>
      <c r="C26" s="193" t="s">
        <v>1729</v>
      </c>
      <c r="D26" s="193" t="s">
        <v>478</v>
      </c>
      <c r="E26" s="193">
        <v>23</v>
      </c>
      <c r="F26" s="193" t="s">
        <v>18</v>
      </c>
      <c r="G26" s="193">
        <v>4</v>
      </c>
      <c r="H26" s="193" t="s">
        <v>5567</v>
      </c>
      <c r="I26" s="194" t="s">
        <v>2906</v>
      </c>
      <c r="J26" s="194" t="s">
        <v>5913</v>
      </c>
      <c r="K26" s="193" t="s">
        <v>2004</v>
      </c>
      <c r="L26" s="193" t="s">
        <v>2005</v>
      </c>
      <c r="M26" s="195" t="s">
        <v>59</v>
      </c>
      <c r="N26" s="195" t="s">
        <v>60</v>
      </c>
      <c r="O26" s="195" t="s">
        <v>271</v>
      </c>
      <c r="P26" s="195" t="s">
        <v>272</v>
      </c>
      <c r="Q26" s="1"/>
      <c r="R26" s="191"/>
      <c r="S26" s="192"/>
      <c r="T26" s="191"/>
      <c r="U26" s="1"/>
      <c r="V26" s="1"/>
      <c r="W26" s="192"/>
      <c r="X26" s="1"/>
      <c r="Y26" s="1"/>
      <c r="Z26" s="1"/>
      <c r="AA26" s="1"/>
      <c r="AB26" s="1" t="str">
        <f>IF(基本情報登録!$D$10="","",IF(基本情報登録!$D$10='登録データ（女）'!F26,1,0))</f>
        <v/>
      </c>
      <c r="AC26" s="1"/>
      <c r="AD26" s="1"/>
      <c r="AE26" s="1">
        <v>4</v>
      </c>
      <c r="AF26" s="1" t="str">
        <f>IFERROR(VLOOKUP('登録データ（男）'!AF26,'様式Ⅰ（男子）'!$AV$18:$AW$467,2,FALSE),"")</f>
        <v/>
      </c>
      <c r="AG26" s="1"/>
      <c r="AH26" s="1"/>
      <c r="AI26" s="1">
        <v>4</v>
      </c>
      <c r="AJ26" s="1" t="str">
        <f>IFERROR(VLOOKUP(AI26,'様式Ⅰ (女子)'!$AU$18:$AV$467,2,FALSE),"")</f>
        <v/>
      </c>
      <c r="AK26" s="1"/>
    </row>
    <row r="27" spans="1:37">
      <c r="A27" s="193">
        <v>25</v>
      </c>
      <c r="B27" s="193" t="s">
        <v>1730</v>
      </c>
      <c r="C27" s="193" t="s">
        <v>1731</v>
      </c>
      <c r="D27" s="193" t="s">
        <v>334</v>
      </c>
      <c r="E27" s="193">
        <v>40</v>
      </c>
      <c r="F27" s="193" t="s">
        <v>18</v>
      </c>
      <c r="G27" s="193">
        <v>4</v>
      </c>
      <c r="H27" s="193" t="s">
        <v>5568</v>
      </c>
      <c r="I27" s="194" t="s">
        <v>2907</v>
      </c>
      <c r="J27" s="194" t="s">
        <v>5914</v>
      </c>
      <c r="K27" s="193" t="s">
        <v>2004</v>
      </c>
      <c r="L27" s="193" t="s">
        <v>2005</v>
      </c>
      <c r="M27" s="195" t="s">
        <v>20</v>
      </c>
      <c r="N27" s="195" t="s">
        <v>21</v>
      </c>
      <c r="O27" s="195" t="s">
        <v>240</v>
      </c>
      <c r="P27" s="195" t="s">
        <v>5521</v>
      </c>
      <c r="Q27" s="1"/>
      <c r="R27" s="191"/>
      <c r="S27" s="192"/>
      <c r="T27" s="191"/>
      <c r="U27" s="1"/>
      <c r="V27" s="1"/>
      <c r="W27" s="192"/>
      <c r="X27" s="1"/>
      <c r="Y27" s="1"/>
      <c r="Z27" s="1"/>
      <c r="AA27" s="1"/>
      <c r="AB27" s="1" t="str">
        <f>IF(基本情報登録!$D$10="","",IF(基本情報登録!$D$10='登録データ（女）'!F27,1,0))</f>
        <v/>
      </c>
      <c r="AC27" s="1"/>
      <c r="AD27" s="1"/>
      <c r="AE27" s="1">
        <v>5</v>
      </c>
      <c r="AF27" s="1" t="str">
        <f>IFERROR(VLOOKUP('登録データ（男）'!AF27,'様式Ⅰ（男子）'!$AV$18:$AW$467,2,FALSE),"")</f>
        <v/>
      </c>
      <c r="AG27" s="1"/>
      <c r="AH27" s="1"/>
      <c r="AI27" s="1">
        <v>5</v>
      </c>
      <c r="AJ27" s="1" t="str">
        <f>IFERROR(VLOOKUP(AI27,'様式Ⅰ (女子)'!$AU$18:$AV$467,2,FALSE),"")</f>
        <v/>
      </c>
      <c r="AK27" s="1"/>
    </row>
    <row r="28" spans="1:37">
      <c r="A28" s="193">
        <v>26</v>
      </c>
      <c r="B28" s="193" t="s">
        <v>1732</v>
      </c>
      <c r="C28" s="193" t="s">
        <v>1733</v>
      </c>
      <c r="D28" s="193" t="s">
        <v>334</v>
      </c>
      <c r="E28" s="193">
        <v>40</v>
      </c>
      <c r="F28" s="193" t="s">
        <v>18</v>
      </c>
      <c r="G28" s="193">
        <v>4</v>
      </c>
      <c r="H28" s="193" t="s">
        <v>1277</v>
      </c>
      <c r="I28" s="194" t="s">
        <v>2908</v>
      </c>
      <c r="J28" s="194" t="s">
        <v>5915</v>
      </c>
      <c r="K28" s="193" t="s">
        <v>2004</v>
      </c>
      <c r="L28" s="193" t="s">
        <v>2005</v>
      </c>
      <c r="M28" s="195" t="s">
        <v>26</v>
      </c>
      <c r="N28" s="195" t="s">
        <v>27</v>
      </c>
      <c r="O28" s="195" t="s">
        <v>244</v>
      </c>
      <c r="P28" s="195" t="s">
        <v>5522</v>
      </c>
      <c r="Q28" s="1"/>
      <c r="R28" s="191"/>
      <c r="S28" s="192"/>
      <c r="T28" s="191"/>
      <c r="U28" s="1"/>
      <c r="V28" s="1"/>
      <c r="W28" s="192"/>
      <c r="X28" s="1"/>
      <c r="Y28" s="1"/>
      <c r="Z28" s="1"/>
      <c r="AA28" s="1"/>
      <c r="AB28" s="1" t="str">
        <f>IF(基本情報登録!$D$10="","",IF(基本情報登録!$D$10='登録データ（女）'!F28,1,0))</f>
        <v/>
      </c>
      <c r="AC28" s="1"/>
      <c r="AD28" s="1"/>
      <c r="AE28" s="1">
        <v>6</v>
      </c>
      <c r="AF28" s="1" t="str">
        <f>IFERROR(VLOOKUP('登録データ（男）'!AF28,'様式Ⅰ（男子）'!$AV$18:$AW$467,2,FALSE),"")</f>
        <v/>
      </c>
      <c r="AG28" s="1"/>
      <c r="AH28" s="1"/>
      <c r="AI28" s="1">
        <v>6</v>
      </c>
      <c r="AJ28" s="1" t="str">
        <f>IFERROR(VLOOKUP(AI28,'様式Ⅰ (女子)'!$AU$18:$AV$467,2,FALSE),"")</f>
        <v/>
      </c>
      <c r="AK28" s="1"/>
    </row>
    <row r="29" spans="1:37">
      <c r="A29" s="193">
        <v>27</v>
      </c>
      <c r="B29" s="193" t="s">
        <v>1734</v>
      </c>
      <c r="C29" s="193" t="s">
        <v>1735</v>
      </c>
      <c r="D29" s="193" t="s">
        <v>347</v>
      </c>
      <c r="E29" s="193">
        <v>43</v>
      </c>
      <c r="F29" s="193" t="s">
        <v>18</v>
      </c>
      <c r="G29" s="193">
        <v>4</v>
      </c>
      <c r="H29" s="193" t="s">
        <v>1736</v>
      </c>
      <c r="I29" s="194" t="s">
        <v>2909</v>
      </c>
      <c r="J29" s="194" t="s">
        <v>5913</v>
      </c>
      <c r="K29" s="193" t="s">
        <v>2004</v>
      </c>
      <c r="L29" s="193" t="s">
        <v>2005</v>
      </c>
      <c r="M29" s="195" t="s">
        <v>63</v>
      </c>
      <c r="N29" s="195" t="s">
        <v>64</v>
      </c>
      <c r="O29" s="195" t="s">
        <v>275</v>
      </c>
      <c r="P29" s="195" t="s">
        <v>5502</v>
      </c>
      <c r="Q29" s="1"/>
      <c r="R29" s="191"/>
      <c r="S29" s="192"/>
      <c r="T29" s="191"/>
      <c r="U29" s="1"/>
      <c r="V29" s="1"/>
      <c r="W29" s="192"/>
      <c r="X29" s="1"/>
      <c r="Y29" s="1"/>
      <c r="Z29" s="1"/>
      <c r="AA29" s="1"/>
      <c r="AB29" s="1" t="str">
        <f>IF(基本情報登録!$D$10="","",IF(基本情報登録!$D$10='登録データ（女）'!F29,1,0))</f>
        <v/>
      </c>
      <c r="AC29" s="1"/>
      <c r="AD29" s="1"/>
      <c r="AE29" s="1"/>
      <c r="AF29" s="1"/>
      <c r="AG29" s="1"/>
      <c r="AH29" s="1"/>
      <c r="AI29" s="1"/>
      <c r="AJ29" s="1"/>
      <c r="AK29" s="1"/>
    </row>
    <row r="30" spans="1:37">
      <c r="A30" s="193">
        <v>28</v>
      </c>
      <c r="B30" s="193" t="s">
        <v>1737</v>
      </c>
      <c r="C30" s="193" t="s">
        <v>1738</v>
      </c>
      <c r="D30" s="193" t="s">
        <v>334</v>
      </c>
      <c r="E30" s="193">
        <v>40</v>
      </c>
      <c r="F30" s="193" t="s">
        <v>18</v>
      </c>
      <c r="G30" s="193">
        <v>4</v>
      </c>
      <c r="H30" s="193" t="s">
        <v>355</v>
      </c>
      <c r="I30" s="194" t="s">
        <v>2080</v>
      </c>
      <c r="J30" s="194" t="s">
        <v>5916</v>
      </c>
      <c r="K30" s="193" t="s">
        <v>2004</v>
      </c>
      <c r="L30" s="193" t="s">
        <v>2005</v>
      </c>
      <c r="M30" s="195" t="s">
        <v>2016</v>
      </c>
      <c r="N30" s="195" t="s">
        <v>5523</v>
      </c>
      <c r="O30" s="195" t="s">
        <v>2017</v>
      </c>
      <c r="P30" s="195" t="s">
        <v>5524</v>
      </c>
      <c r="Q30" s="1"/>
      <c r="R30" s="191"/>
      <c r="S30" s="192"/>
      <c r="T30" s="191"/>
      <c r="U30" s="1"/>
      <c r="V30" s="1"/>
      <c r="W30" s="192"/>
      <c r="X30" s="1"/>
      <c r="Y30" s="1"/>
      <c r="Z30" s="1"/>
      <c r="AA30" s="1"/>
      <c r="AB30" s="1" t="str">
        <f>IF(基本情報登録!$D$10="","",IF(基本情報登録!$D$10='登録データ（女）'!F30,1,0))</f>
        <v/>
      </c>
      <c r="AC30" s="1"/>
      <c r="AD30" s="1"/>
      <c r="AE30" s="1"/>
      <c r="AF30" s="1"/>
      <c r="AG30" s="1"/>
      <c r="AH30" s="1"/>
      <c r="AI30" s="1"/>
      <c r="AJ30" s="1"/>
      <c r="AK30" s="1"/>
    </row>
    <row r="31" spans="1:37">
      <c r="A31" s="193">
        <v>29</v>
      </c>
      <c r="B31" s="193" t="s">
        <v>1739</v>
      </c>
      <c r="C31" s="193" t="s">
        <v>1740</v>
      </c>
      <c r="D31" s="193" t="s">
        <v>474</v>
      </c>
      <c r="E31" s="193">
        <v>27</v>
      </c>
      <c r="F31" s="193" t="s">
        <v>18</v>
      </c>
      <c r="G31" s="193">
        <v>4</v>
      </c>
      <c r="H31" s="193" t="s">
        <v>4019</v>
      </c>
      <c r="I31" s="194" t="s">
        <v>2336</v>
      </c>
      <c r="J31" s="194" t="s">
        <v>5917</v>
      </c>
      <c r="K31" s="193" t="s">
        <v>2004</v>
      </c>
      <c r="L31" s="193" t="s">
        <v>2005</v>
      </c>
      <c r="M31" s="195" t="s">
        <v>6154</v>
      </c>
      <c r="N31" s="195" t="s">
        <v>6155</v>
      </c>
      <c r="O31" s="195" t="s">
        <v>6156</v>
      </c>
      <c r="P31" s="195" t="s">
        <v>6157</v>
      </c>
      <c r="Q31" s="1"/>
      <c r="R31" s="191"/>
      <c r="S31" s="192"/>
      <c r="T31" s="191"/>
      <c r="U31" s="1"/>
      <c r="V31" s="1"/>
      <c r="W31" s="192"/>
      <c r="X31" s="1"/>
      <c r="Y31" s="1"/>
      <c r="Z31" s="1"/>
      <c r="AA31" s="1"/>
      <c r="AB31" s="1" t="str">
        <f>IF(基本情報登録!$D$10="","",IF(基本情報登録!$D$10='登録データ（女）'!F31,1,0))</f>
        <v/>
      </c>
      <c r="AC31" s="1"/>
      <c r="AD31" s="1"/>
      <c r="AE31" s="1"/>
      <c r="AF31" s="1"/>
      <c r="AG31" s="1"/>
      <c r="AH31" s="1"/>
      <c r="AI31" s="1"/>
      <c r="AJ31" s="1"/>
      <c r="AK31" s="1"/>
    </row>
    <row r="32" spans="1:37">
      <c r="A32" s="193">
        <v>30</v>
      </c>
      <c r="B32" s="193" t="s">
        <v>1741</v>
      </c>
      <c r="C32" s="193" t="s">
        <v>1742</v>
      </c>
      <c r="D32" s="193" t="s">
        <v>594</v>
      </c>
      <c r="E32" s="193">
        <v>28</v>
      </c>
      <c r="F32" s="193" t="s">
        <v>18</v>
      </c>
      <c r="G32" s="193">
        <v>4</v>
      </c>
      <c r="H32" s="193" t="s">
        <v>899</v>
      </c>
      <c r="I32" s="194" t="s">
        <v>2910</v>
      </c>
      <c r="J32" s="194" t="s">
        <v>5918</v>
      </c>
      <c r="K32" s="193" t="s">
        <v>2004</v>
      </c>
      <c r="L32" s="193" t="s">
        <v>2005</v>
      </c>
      <c r="M32" s="195" t="s">
        <v>1572</v>
      </c>
      <c r="N32" s="195" t="s">
        <v>1995</v>
      </c>
      <c r="O32" s="195" t="s">
        <v>2019</v>
      </c>
      <c r="P32" s="195" t="s">
        <v>5525</v>
      </c>
      <c r="Q32" s="1"/>
      <c r="R32" s="191"/>
      <c r="S32" s="192"/>
      <c r="T32" s="191"/>
      <c r="U32" s="1"/>
      <c r="V32" s="1"/>
      <c r="W32" s="192"/>
      <c r="X32" s="1"/>
      <c r="Y32" s="1"/>
      <c r="Z32" s="1"/>
      <c r="AA32" s="1"/>
      <c r="AB32" s="1" t="str">
        <f>IF(基本情報登録!$D$10="","",IF(基本情報登録!$D$10='登録データ（女）'!F32,1,0))</f>
        <v/>
      </c>
      <c r="AC32" s="1"/>
      <c r="AD32" s="1"/>
      <c r="AE32" s="1"/>
      <c r="AF32" s="1"/>
      <c r="AG32" s="1"/>
      <c r="AH32" s="1"/>
      <c r="AI32" s="1"/>
      <c r="AJ32" s="1"/>
      <c r="AK32" s="1"/>
    </row>
    <row r="33" spans="1:37">
      <c r="A33" s="193">
        <v>31</v>
      </c>
      <c r="B33" s="193" t="s">
        <v>1743</v>
      </c>
      <c r="C33" s="193" t="s">
        <v>1744</v>
      </c>
      <c r="D33" s="193" t="s">
        <v>374</v>
      </c>
      <c r="E33" s="193">
        <v>45</v>
      </c>
      <c r="F33" s="193" t="s">
        <v>18</v>
      </c>
      <c r="G33" s="193">
        <v>4</v>
      </c>
      <c r="H33" s="193" t="s">
        <v>5569</v>
      </c>
      <c r="I33" s="194" t="s">
        <v>2911</v>
      </c>
      <c r="J33" s="194" t="s">
        <v>5919</v>
      </c>
      <c r="K33" s="193" t="s">
        <v>2004</v>
      </c>
      <c r="L33" s="193" t="s">
        <v>2005</v>
      </c>
      <c r="M33" s="195" t="s">
        <v>61</v>
      </c>
      <c r="N33" s="195" t="s">
        <v>62</v>
      </c>
      <c r="O33" s="195" t="s">
        <v>273</v>
      </c>
      <c r="P33" s="195" t="s">
        <v>274</v>
      </c>
      <c r="Q33" s="1"/>
      <c r="R33" s="191"/>
      <c r="S33" s="192"/>
      <c r="T33" s="191"/>
      <c r="U33" s="1"/>
      <c r="V33" s="1"/>
      <c r="W33" s="192"/>
      <c r="X33" s="1"/>
      <c r="Y33" s="1"/>
      <c r="Z33" s="1"/>
      <c r="AA33" s="1"/>
      <c r="AB33" s="1" t="str">
        <f>IF(基本情報登録!$D$10="","",IF(基本情報登録!$D$10='登録データ（女）'!F33,1,0))</f>
        <v/>
      </c>
      <c r="AC33" s="1"/>
      <c r="AD33" s="1"/>
      <c r="AE33" s="1"/>
      <c r="AF33" s="1"/>
      <c r="AG33" s="1"/>
      <c r="AH33" s="1"/>
      <c r="AI33" s="1"/>
      <c r="AJ33" s="1"/>
      <c r="AK33" s="1"/>
    </row>
    <row r="34" spans="1:37">
      <c r="A34" s="193">
        <v>32</v>
      </c>
      <c r="B34" s="193" t="s">
        <v>1745</v>
      </c>
      <c r="C34" s="193" t="s">
        <v>1746</v>
      </c>
      <c r="D34" s="193" t="s">
        <v>474</v>
      </c>
      <c r="E34" s="193">
        <v>27</v>
      </c>
      <c r="F34" s="193" t="s">
        <v>18</v>
      </c>
      <c r="G34" s="193">
        <v>4</v>
      </c>
      <c r="H34" s="193" t="s">
        <v>5570</v>
      </c>
      <c r="I34" s="194" t="s">
        <v>2912</v>
      </c>
      <c r="J34" s="194" t="s">
        <v>5920</v>
      </c>
      <c r="K34" s="193" t="s">
        <v>2004</v>
      </c>
      <c r="L34" s="193" t="s">
        <v>2005</v>
      </c>
      <c r="M34" s="197" t="s">
        <v>50</v>
      </c>
      <c r="N34" s="198" t="s">
        <v>261</v>
      </c>
      <c r="O34" s="197" t="s">
        <v>262</v>
      </c>
      <c r="P34" s="197" t="s">
        <v>263</v>
      </c>
      <c r="Q34" s="1"/>
      <c r="R34" s="191"/>
      <c r="S34" s="192"/>
      <c r="T34" s="191"/>
      <c r="U34" s="1"/>
      <c r="V34" s="1"/>
      <c r="W34" s="192"/>
      <c r="X34" s="1"/>
      <c r="Y34" s="1"/>
      <c r="Z34" s="1"/>
      <c r="AA34" s="1"/>
      <c r="AB34" s="1" t="str">
        <f>IF(基本情報登録!$D$10="","",IF(基本情報登録!$D$10='登録データ（女）'!F34,1,0))</f>
        <v/>
      </c>
      <c r="AC34" s="1"/>
      <c r="AD34" s="1"/>
      <c r="AE34" s="1"/>
      <c r="AF34" s="1"/>
      <c r="AG34" s="1"/>
      <c r="AH34" s="1"/>
      <c r="AI34" s="1"/>
      <c r="AJ34" s="1"/>
      <c r="AK34" s="1"/>
    </row>
    <row r="35" spans="1:37">
      <c r="A35" s="193">
        <v>33</v>
      </c>
      <c r="B35" s="193" t="s">
        <v>1747</v>
      </c>
      <c r="C35" s="193" t="s">
        <v>1748</v>
      </c>
      <c r="D35" s="193" t="s">
        <v>334</v>
      </c>
      <c r="E35" s="193">
        <v>40</v>
      </c>
      <c r="F35" s="193" t="s">
        <v>18</v>
      </c>
      <c r="G35" s="193">
        <v>4</v>
      </c>
      <c r="H35" s="193" t="s">
        <v>517</v>
      </c>
      <c r="I35" s="194" t="s">
        <v>2913</v>
      </c>
      <c r="J35" s="194" t="s">
        <v>5921</v>
      </c>
      <c r="K35" s="193" t="s">
        <v>2004</v>
      </c>
      <c r="L35" s="193" t="s">
        <v>2005</v>
      </c>
      <c r="M35" s="197" t="s">
        <v>42</v>
      </c>
      <c r="N35" s="198" t="s">
        <v>43</v>
      </c>
      <c r="O35" s="197" t="s">
        <v>254</v>
      </c>
      <c r="P35" s="197" t="s">
        <v>255</v>
      </c>
      <c r="Q35" s="1"/>
      <c r="R35" s="191"/>
      <c r="S35" s="192"/>
      <c r="T35" s="191"/>
      <c r="U35" s="1"/>
      <c r="V35" s="1"/>
      <c r="W35" s="192"/>
      <c r="X35" s="1"/>
      <c r="Y35" s="1"/>
      <c r="Z35" s="1"/>
      <c r="AA35" s="1"/>
      <c r="AB35" s="1" t="str">
        <f>IF(基本情報登録!$D$10="","",IF(基本情報登録!$D$10='登録データ（女）'!F35,1,0))</f>
        <v/>
      </c>
      <c r="AC35" s="1"/>
      <c r="AD35" s="1"/>
      <c r="AE35" s="1"/>
      <c r="AF35" s="1"/>
      <c r="AG35" s="1"/>
      <c r="AH35" s="1"/>
      <c r="AI35" s="1"/>
      <c r="AJ35" s="1"/>
      <c r="AK35" s="1"/>
    </row>
    <row r="36" spans="1:37">
      <c r="A36" s="193">
        <v>34</v>
      </c>
      <c r="B36" s="193" t="s">
        <v>1749</v>
      </c>
      <c r="C36" s="193" t="s">
        <v>1750</v>
      </c>
      <c r="D36" s="193" t="s">
        <v>347</v>
      </c>
      <c r="E36" s="193">
        <v>43</v>
      </c>
      <c r="F36" s="193" t="s">
        <v>18</v>
      </c>
      <c r="G36" s="193">
        <v>4</v>
      </c>
      <c r="H36" s="193" t="s">
        <v>504</v>
      </c>
      <c r="I36" s="194" t="s">
        <v>2106</v>
      </c>
      <c r="J36" s="194" t="s">
        <v>5922</v>
      </c>
      <c r="K36" s="193" t="s">
        <v>2004</v>
      </c>
      <c r="L36" s="193" t="s">
        <v>2005</v>
      </c>
      <c r="M36" s="197" t="s">
        <v>1304</v>
      </c>
      <c r="N36" s="198" t="s">
        <v>2043</v>
      </c>
      <c r="O36" s="197" t="s">
        <v>2044</v>
      </c>
      <c r="P36" s="197" t="s">
        <v>1996</v>
      </c>
      <c r="Q36" s="1"/>
      <c r="R36" s="191"/>
      <c r="S36" s="192"/>
      <c r="T36" s="191"/>
      <c r="U36" s="1"/>
      <c r="V36" s="1"/>
      <c r="W36" s="192"/>
      <c r="X36" s="1"/>
      <c r="Y36" s="1"/>
      <c r="Z36" s="1"/>
      <c r="AA36" s="1"/>
      <c r="AB36" s="1" t="str">
        <f>IF(基本情報登録!$D$10="","",IF(基本情報登録!$D$10='登録データ（女）'!F36,1,0))</f>
        <v/>
      </c>
      <c r="AC36" s="1"/>
      <c r="AD36" s="1"/>
      <c r="AE36" s="1"/>
      <c r="AF36" s="1"/>
      <c r="AG36" s="1"/>
      <c r="AH36" s="1"/>
      <c r="AI36" s="1"/>
      <c r="AJ36" s="1"/>
      <c r="AK36" s="1"/>
    </row>
    <row r="37" spans="1:37">
      <c r="A37" s="193">
        <v>35</v>
      </c>
      <c r="B37" s="193" t="s">
        <v>1751</v>
      </c>
      <c r="C37" s="193" t="s">
        <v>1752</v>
      </c>
      <c r="D37" s="193" t="s">
        <v>334</v>
      </c>
      <c r="E37" s="193">
        <v>40</v>
      </c>
      <c r="F37" s="193" t="s">
        <v>18</v>
      </c>
      <c r="G37" s="193">
        <v>4</v>
      </c>
      <c r="H37" s="193" t="s">
        <v>983</v>
      </c>
      <c r="I37" s="194" t="s">
        <v>2914</v>
      </c>
      <c r="J37" s="194" t="s">
        <v>5923</v>
      </c>
      <c r="K37" s="193" t="s">
        <v>2004</v>
      </c>
      <c r="L37" s="193" t="s">
        <v>2005</v>
      </c>
      <c r="M37" s="197" t="s">
        <v>61</v>
      </c>
      <c r="N37" s="198" t="s">
        <v>62</v>
      </c>
      <c r="O37" s="197" t="s">
        <v>273</v>
      </c>
      <c r="P37" s="197" t="s">
        <v>274</v>
      </c>
      <c r="Q37" s="1"/>
      <c r="R37" s="191"/>
      <c r="S37" s="192"/>
      <c r="T37" s="191"/>
      <c r="U37" s="1"/>
      <c r="V37" s="1"/>
      <c r="W37" s="192"/>
      <c r="X37" s="1"/>
      <c r="Y37" s="1"/>
      <c r="Z37" s="1"/>
      <c r="AA37" s="1"/>
      <c r="AB37" s="1" t="str">
        <f>IF(基本情報登録!$D$10="","",IF(基本情報登録!$D$10='登録データ（女）'!F37,1,0))</f>
        <v/>
      </c>
      <c r="AC37" s="1"/>
      <c r="AD37" s="1"/>
      <c r="AE37" s="1"/>
      <c r="AF37" s="1"/>
      <c r="AG37" s="1"/>
      <c r="AH37" s="1"/>
      <c r="AI37" s="1"/>
      <c r="AJ37" s="1"/>
      <c r="AK37" s="1"/>
    </row>
    <row r="38" spans="1:37">
      <c r="A38" s="193">
        <v>36</v>
      </c>
      <c r="B38" s="193" t="s">
        <v>2915</v>
      </c>
      <c r="C38" s="193" t="s">
        <v>1753</v>
      </c>
      <c r="D38" s="193" t="s">
        <v>1754</v>
      </c>
      <c r="E38" s="193">
        <v>18</v>
      </c>
      <c r="F38" s="193" t="s">
        <v>18</v>
      </c>
      <c r="G38" s="193">
        <v>4</v>
      </c>
      <c r="H38" s="193" t="s">
        <v>5571</v>
      </c>
      <c r="I38" s="194" t="s">
        <v>2076</v>
      </c>
      <c r="J38" s="194" t="s">
        <v>5924</v>
      </c>
      <c r="K38" s="193" t="s">
        <v>2004</v>
      </c>
      <c r="L38" s="193" t="s">
        <v>2005</v>
      </c>
      <c r="M38" s="197"/>
      <c r="N38" s="197"/>
      <c r="O38" s="197"/>
      <c r="P38" s="197"/>
      <c r="Q38" s="1"/>
      <c r="R38" s="191"/>
      <c r="S38" s="192"/>
      <c r="T38" s="191"/>
      <c r="U38" s="1"/>
      <c r="V38" s="1"/>
      <c r="W38" s="192"/>
      <c r="X38" s="1"/>
      <c r="Y38" s="1"/>
      <c r="Z38" s="1"/>
      <c r="AA38" s="1"/>
      <c r="AB38" s="1" t="str">
        <f>IF(基本情報登録!$D$10="","",IF(基本情報登録!$D$10='登録データ（女）'!F38,1,0))</f>
        <v/>
      </c>
      <c r="AC38" s="1"/>
      <c r="AD38" s="1"/>
      <c r="AE38" s="1"/>
      <c r="AF38" s="1"/>
      <c r="AG38" s="1"/>
      <c r="AH38" s="1"/>
      <c r="AI38" s="1"/>
      <c r="AJ38" s="1"/>
      <c r="AK38" s="1"/>
    </row>
    <row r="39" spans="1:37">
      <c r="A39" s="193">
        <v>37</v>
      </c>
      <c r="B39" s="193" t="s">
        <v>5572</v>
      </c>
      <c r="C39" s="193" t="s">
        <v>1757</v>
      </c>
      <c r="D39" s="193" t="s">
        <v>336</v>
      </c>
      <c r="E39" s="193">
        <v>42</v>
      </c>
      <c r="F39" s="193" t="s">
        <v>18</v>
      </c>
      <c r="G39" s="193">
        <v>4</v>
      </c>
      <c r="H39" s="193" t="s">
        <v>1561</v>
      </c>
      <c r="I39" s="194" t="s">
        <v>2816</v>
      </c>
      <c r="J39" s="194" t="s">
        <v>5925</v>
      </c>
      <c r="K39" s="193" t="s">
        <v>2004</v>
      </c>
      <c r="L39" s="193" t="s">
        <v>2005</v>
      </c>
      <c r="M39" s="197"/>
      <c r="N39" s="197"/>
      <c r="O39" s="197"/>
      <c r="P39" s="197"/>
      <c r="Q39" s="1"/>
      <c r="R39" s="191"/>
      <c r="S39" s="192"/>
      <c r="T39" s="191"/>
      <c r="U39" s="1"/>
      <c r="V39" s="1"/>
      <c r="W39" s="192"/>
      <c r="X39" s="1"/>
      <c r="Y39" s="1"/>
      <c r="Z39" s="1"/>
      <c r="AA39" s="1"/>
      <c r="AB39" s="1" t="str">
        <f>IF(基本情報登録!$D$10="","",IF(基本情報登録!$D$10='登録データ（女）'!F39,1,0))</f>
        <v/>
      </c>
      <c r="AC39" s="1"/>
      <c r="AD39" s="1"/>
      <c r="AE39" s="1"/>
      <c r="AF39" s="1"/>
      <c r="AG39" s="1"/>
      <c r="AH39" s="1"/>
      <c r="AI39" s="1"/>
      <c r="AJ39" s="1"/>
      <c r="AK39" s="1"/>
    </row>
    <row r="40" spans="1:37">
      <c r="A40" s="193">
        <v>38</v>
      </c>
      <c r="B40" s="193" t="s">
        <v>1758</v>
      </c>
      <c r="C40" s="193" t="s">
        <v>1759</v>
      </c>
      <c r="D40" s="193" t="s">
        <v>478</v>
      </c>
      <c r="E40" s="193">
        <v>23</v>
      </c>
      <c r="F40" s="193" t="s">
        <v>18</v>
      </c>
      <c r="G40" s="193">
        <v>4</v>
      </c>
      <c r="H40" s="193" t="s">
        <v>5573</v>
      </c>
      <c r="I40" s="194" t="s">
        <v>2917</v>
      </c>
      <c r="J40" s="194" t="s">
        <v>5917</v>
      </c>
      <c r="K40" s="193" t="s">
        <v>2004</v>
      </c>
      <c r="L40" s="193" t="s">
        <v>2005</v>
      </c>
      <c r="M40" s="197"/>
      <c r="N40" s="197"/>
      <c r="O40" s="197"/>
      <c r="P40" s="197"/>
      <c r="Q40" s="1"/>
      <c r="R40" s="191"/>
      <c r="S40" s="192"/>
      <c r="T40" s="191"/>
      <c r="U40" s="1"/>
      <c r="V40" s="1"/>
      <c r="W40" s="192"/>
      <c r="X40" s="1"/>
      <c r="Y40" s="1"/>
      <c r="Z40" s="1"/>
      <c r="AA40" s="1"/>
      <c r="AB40" s="1" t="str">
        <f>IF(基本情報登録!$D$10="","",IF(基本情報登録!$D$10='登録データ（女）'!F40,1,0))</f>
        <v/>
      </c>
      <c r="AC40" s="1"/>
      <c r="AD40" s="1"/>
      <c r="AE40" s="1"/>
      <c r="AF40" s="1"/>
      <c r="AG40" s="1"/>
      <c r="AH40" s="1"/>
      <c r="AI40" s="1"/>
      <c r="AJ40" s="1"/>
      <c r="AK40" s="1"/>
    </row>
    <row r="41" spans="1:37">
      <c r="A41" s="193">
        <v>39</v>
      </c>
      <c r="B41" s="193" t="s">
        <v>1760</v>
      </c>
      <c r="C41" s="193" t="s">
        <v>1761</v>
      </c>
      <c r="D41" s="193" t="s">
        <v>716</v>
      </c>
      <c r="E41" s="193" t="s">
        <v>717</v>
      </c>
      <c r="F41" s="193" t="s">
        <v>18</v>
      </c>
      <c r="G41" s="193">
        <v>4</v>
      </c>
      <c r="H41" s="193" t="s">
        <v>1317</v>
      </c>
      <c r="I41" s="194" t="s">
        <v>2918</v>
      </c>
      <c r="J41" s="194" t="s">
        <v>5926</v>
      </c>
      <c r="K41" s="193" t="s">
        <v>2004</v>
      </c>
      <c r="L41" s="193" t="s">
        <v>2005</v>
      </c>
      <c r="M41" s="197"/>
      <c r="N41" s="197"/>
      <c r="O41" s="197"/>
      <c r="P41" s="197"/>
      <c r="Q41" s="1"/>
      <c r="R41" s="191"/>
      <c r="S41" s="192"/>
      <c r="T41" s="191"/>
      <c r="U41" s="1"/>
      <c r="V41" s="1"/>
      <c r="W41" s="192"/>
      <c r="X41" s="1"/>
      <c r="Y41" s="1"/>
      <c r="Z41" s="1"/>
      <c r="AA41" s="1"/>
      <c r="AB41" s="1" t="str">
        <f>IF(基本情報登録!$D$10="","",IF(基本情報登録!$D$10='登録データ（女）'!F41,1,0))</f>
        <v/>
      </c>
      <c r="AC41" s="1"/>
      <c r="AD41" s="1"/>
      <c r="AE41" s="1"/>
      <c r="AF41" s="1"/>
      <c r="AG41" s="1"/>
      <c r="AH41" s="1"/>
      <c r="AI41" s="1"/>
      <c r="AJ41" s="1"/>
      <c r="AK41" s="1"/>
    </row>
    <row r="42" spans="1:37">
      <c r="A42" s="193">
        <v>40</v>
      </c>
      <c r="B42" s="193" t="s">
        <v>1755</v>
      </c>
      <c r="C42" s="193" t="s">
        <v>1756</v>
      </c>
      <c r="D42" s="193" t="s">
        <v>349</v>
      </c>
      <c r="E42" s="193">
        <v>46</v>
      </c>
      <c r="F42" s="193" t="s">
        <v>18</v>
      </c>
      <c r="G42" s="193">
        <v>4</v>
      </c>
      <c r="H42" s="193" t="s">
        <v>746</v>
      </c>
      <c r="I42" s="194" t="s">
        <v>2916</v>
      </c>
      <c r="J42" s="194" t="s">
        <v>5926</v>
      </c>
      <c r="K42" s="193" t="s">
        <v>2004</v>
      </c>
      <c r="L42" s="193" t="s">
        <v>2005</v>
      </c>
      <c r="M42" s="197"/>
      <c r="N42" s="197"/>
      <c r="O42" s="197"/>
      <c r="P42" s="197"/>
      <c r="Q42" s="1"/>
      <c r="R42" s="191"/>
      <c r="S42" s="192"/>
      <c r="T42" s="191"/>
      <c r="U42" s="1"/>
      <c r="V42" s="1"/>
      <c r="W42" s="192"/>
      <c r="X42" s="1"/>
      <c r="Y42" s="1"/>
      <c r="Z42" s="1"/>
      <c r="AA42" s="1"/>
      <c r="AB42" s="1" t="str">
        <f>IF(基本情報登録!$D$10="","",IF(基本情報登録!$D$10='登録データ（女）'!F42,1,0))</f>
        <v/>
      </c>
      <c r="AC42" s="1"/>
      <c r="AD42" s="1"/>
      <c r="AE42" s="1"/>
      <c r="AF42" s="1"/>
      <c r="AG42" s="1"/>
      <c r="AH42" s="1"/>
      <c r="AI42" s="1"/>
      <c r="AJ42" s="1"/>
      <c r="AK42" s="1"/>
    </row>
    <row r="43" spans="1:37">
      <c r="A43" s="193">
        <v>41</v>
      </c>
      <c r="B43" s="193" t="s">
        <v>1766</v>
      </c>
      <c r="C43" s="193" t="s">
        <v>1767</v>
      </c>
      <c r="D43" s="193" t="s">
        <v>938</v>
      </c>
      <c r="E43" s="193">
        <v>15</v>
      </c>
      <c r="F43" s="193" t="s">
        <v>18</v>
      </c>
      <c r="G43" s="193">
        <v>3</v>
      </c>
      <c r="H43" s="193" t="s">
        <v>1768</v>
      </c>
      <c r="I43" s="194" t="s">
        <v>2270</v>
      </c>
      <c r="J43" s="194" t="s">
        <v>5927</v>
      </c>
      <c r="K43" s="193" t="s">
        <v>2004</v>
      </c>
      <c r="L43" s="193" t="s">
        <v>2005</v>
      </c>
      <c r="M43" s="197"/>
      <c r="N43" s="197"/>
      <c r="O43" s="197"/>
      <c r="P43" s="197"/>
      <c r="Q43" s="1"/>
      <c r="R43" s="191"/>
      <c r="S43" s="192"/>
      <c r="T43" s="191"/>
      <c r="U43" s="1"/>
      <c r="V43" s="1"/>
      <c r="W43" s="192"/>
      <c r="X43" s="1"/>
      <c r="Y43" s="1"/>
      <c r="Z43" s="1"/>
      <c r="AA43" s="1"/>
      <c r="AB43" s="1" t="str">
        <f>IF(基本情報登録!$D$10="","",IF(基本情報登録!$D$10='登録データ（女）'!F43,1,0))</f>
        <v/>
      </c>
      <c r="AC43" s="1"/>
      <c r="AD43" s="1"/>
      <c r="AE43" s="1"/>
      <c r="AF43" s="1"/>
      <c r="AG43" s="1"/>
      <c r="AH43" s="1"/>
      <c r="AI43" s="1"/>
      <c r="AJ43" s="1"/>
      <c r="AK43" s="1"/>
    </row>
    <row r="44" spans="1:37">
      <c r="A44" s="193">
        <v>42</v>
      </c>
      <c r="B44" s="193" t="s">
        <v>1769</v>
      </c>
      <c r="C44" s="193" t="s">
        <v>1770</v>
      </c>
      <c r="D44" s="193" t="s">
        <v>334</v>
      </c>
      <c r="E44" s="193">
        <v>40</v>
      </c>
      <c r="F44" s="193" t="s">
        <v>18</v>
      </c>
      <c r="G44" s="193">
        <v>3</v>
      </c>
      <c r="H44" s="193" t="s">
        <v>1274</v>
      </c>
      <c r="I44" s="194" t="s">
        <v>2919</v>
      </c>
      <c r="J44" s="194" t="s">
        <v>5928</v>
      </c>
      <c r="K44" s="193" t="s">
        <v>2004</v>
      </c>
      <c r="L44" s="193" t="s">
        <v>2005</v>
      </c>
      <c r="M44" s="197"/>
      <c r="N44" s="197"/>
      <c r="O44" s="197"/>
      <c r="P44" s="197"/>
      <c r="Q44" s="1"/>
      <c r="R44" s="191"/>
      <c r="S44" s="192"/>
      <c r="T44" s="191"/>
      <c r="U44" s="1"/>
      <c r="V44" s="1"/>
      <c r="W44" s="192"/>
      <c r="X44" s="1"/>
      <c r="Y44" s="1"/>
      <c r="Z44" s="1"/>
      <c r="AA44" s="1"/>
      <c r="AB44" s="1" t="str">
        <f>IF(基本情報登録!$D$10="","",IF(基本情報登録!$D$10='登録データ（女）'!F44,1,0))</f>
        <v/>
      </c>
      <c r="AC44" s="1"/>
      <c r="AD44" s="1"/>
      <c r="AE44" s="1"/>
      <c r="AF44" s="1"/>
      <c r="AG44" s="1"/>
      <c r="AH44" s="1"/>
      <c r="AI44" s="1"/>
      <c r="AJ44" s="1"/>
      <c r="AK44" s="1"/>
    </row>
    <row r="45" spans="1:37">
      <c r="A45" s="193">
        <v>43</v>
      </c>
      <c r="B45" s="193" t="s">
        <v>1771</v>
      </c>
      <c r="C45" s="193" t="s">
        <v>1772</v>
      </c>
      <c r="D45" s="193" t="s">
        <v>474</v>
      </c>
      <c r="E45" s="193">
        <v>27</v>
      </c>
      <c r="F45" s="193" t="s">
        <v>18</v>
      </c>
      <c r="G45" s="193">
        <v>3</v>
      </c>
      <c r="H45" s="193" t="s">
        <v>791</v>
      </c>
      <c r="I45" s="194" t="s">
        <v>2920</v>
      </c>
      <c r="J45" s="194" t="s">
        <v>5929</v>
      </c>
      <c r="K45" s="193" t="s">
        <v>2004</v>
      </c>
      <c r="L45" s="193" t="s">
        <v>2005</v>
      </c>
      <c r="M45" s="197"/>
      <c r="N45" s="197"/>
      <c r="O45" s="197"/>
      <c r="P45" s="197"/>
      <c r="Q45" s="1"/>
      <c r="R45" s="191"/>
      <c r="S45" s="192"/>
      <c r="T45" s="191"/>
      <c r="U45" s="1"/>
      <c r="V45" s="1"/>
      <c r="W45" s="192"/>
      <c r="X45" s="1"/>
      <c r="Y45" s="1"/>
      <c r="Z45" s="1"/>
      <c r="AA45" s="1"/>
      <c r="AB45" s="1" t="str">
        <f>IF(基本情報登録!$D$10="","",IF(基本情報登録!$D$10='登録データ（女）'!F45,1,0))</f>
        <v/>
      </c>
      <c r="AC45" s="1"/>
      <c r="AD45" s="1"/>
      <c r="AE45" s="1"/>
      <c r="AF45" s="1"/>
      <c r="AG45" s="1"/>
      <c r="AH45" s="1"/>
      <c r="AI45" s="1"/>
      <c r="AJ45" s="1"/>
      <c r="AK45" s="1"/>
    </row>
    <row r="46" spans="1:37">
      <c r="A46" s="193">
        <v>44</v>
      </c>
      <c r="B46" s="193" t="s">
        <v>1773</v>
      </c>
      <c r="C46" s="193" t="s">
        <v>1774</v>
      </c>
      <c r="D46" s="193" t="s">
        <v>695</v>
      </c>
      <c r="E46" s="193" t="s">
        <v>696</v>
      </c>
      <c r="F46" s="193" t="s">
        <v>18</v>
      </c>
      <c r="G46" s="193">
        <v>3</v>
      </c>
      <c r="H46" s="193" t="s">
        <v>1775</v>
      </c>
      <c r="I46" s="194" t="s">
        <v>2921</v>
      </c>
      <c r="J46" s="194" t="s">
        <v>5930</v>
      </c>
      <c r="K46" s="193" t="s">
        <v>2004</v>
      </c>
      <c r="L46" s="193" t="s">
        <v>2005</v>
      </c>
      <c r="M46" s="197"/>
      <c r="N46" s="197"/>
      <c r="O46" s="197"/>
      <c r="P46" s="197"/>
      <c r="Q46" s="1"/>
      <c r="R46" s="191"/>
      <c r="S46" s="192"/>
      <c r="T46" s="191"/>
      <c r="U46" s="1"/>
      <c r="V46" s="1"/>
      <c r="W46" s="192"/>
      <c r="X46" s="1"/>
      <c r="Y46" s="1"/>
      <c r="Z46" s="1"/>
      <c r="AA46" s="1"/>
      <c r="AB46" s="1" t="str">
        <f>IF(基本情報登録!$D$10="","",IF(基本情報登録!$D$10='登録データ（女）'!F46,1,0))</f>
        <v/>
      </c>
      <c r="AC46" s="1"/>
      <c r="AD46" s="1"/>
      <c r="AE46" s="1"/>
      <c r="AF46" s="1"/>
      <c r="AG46" s="1"/>
      <c r="AH46" s="1"/>
      <c r="AI46" s="1"/>
      <c r="AJ46" s="1"/>
      <c r="AK46" s="1"/>
    </row>
    <row r="47" spans="1:37">
      <c r="A47" s="193">
        <v>45</v>
      </c>
      <c r="B47" s="193" t="s">
        <v>1776</v>
      </c>
      <c r="C47" s="193" t="s">
        <v>1777</v>
      </c>
      <c r="D47" s="193" t="s">
        <v>465</v>
      </c>
      <c r="E47" s="193">
        <v>34</v>
      </c>
      <c r="F47" s="193" t="s">
        <v>18</v>
      </c>
      <c r="G47" s="193">
        <v>3</v>
      </c>
      <c r="H47" s="193" t="s">
        <v>453</v>
      </c>
      <c r="I47" s="194" t="s">
        <v>2922</v>
      </c>
      <c r="J47" s="194" t="s">
        <v>5931</v>
      </c>
      <c r="K47" s="193" t="s">
        <v>2004</v>
      </c>
      <c r="L47" s="193" t="s">
        <v>2005</v>
      </c>
      <c r="M47" s="197"/>
      <c r="N47" s="197"/>
      <c r="O47" s="197"/>
      <c r="P47" s="197"/>
      <c r="Q47" s="1"/>
      <c r="R47" s="191"/>
      <c r="S47" s="192"/>
      <c r="T47" s="191"/>
      <c r="U47" s="1"/>
      <c r="V47" s="1"/>
      <c r="W47" s="192"/>
      <c r="X47" s="1"/>
      <c r="Y47" s="1"/>
      <c r="Z47" s="1"/>
      <c r="AA47" s="1"/>
      <c r="AB47" s="1" t="str">
        <f>IF(基本情報登録!$D$10="","",IF(基本情報登録!$D$10='登録データ（女）'!F47,1,0))</f>
        <v/>
      </c>
      <c r="AC47" s="1"/>
      <c r="AD47" s="1"/>
      <c r="AE47" s="1"/>
      <c r="AF47" s="1"/>
      <c r="AG47" s="1"/>
      <c r="AH47" s="1"/>
      <c r="AI47" s="1"/>
      <c r="AJ47" s="1"/>
      <c r="AK47" s="1"/>
    </row>
    <row r="48" spans="1:37">
      <c r="A48" s="193">
        <v>46</v>
      </c>
      <c r="B48" s="193" t="s">
        <v>1778</v>
      </c>
      <c r="C48" s="193" t="s">
        <v>1779</v>
      </c>
      <c r="D48" s="193" t="s">
        <v>374</v>
      </c>
      <c r="E48" s="193">
        <v>45</v>
      </c>
      <c r="F48" s="193" t="s">
        <v>18</v>
      </c>
      <c r="G48" s="193">
        <v>3</v>
      </c>
      <c r="H48" s="193" t="s">
        <v>1780</v>
      </c>
      <c r="I48" s="194" t="s">
        <v>2923</v>
      </c>
      <c r="J48" s="194" t="s">
        <v>5932</v>
      </c>
      <c r="K48" s="193" t="s">
        <v>2004</v>
      </c>
      <c r="L48" s="193" t="s">
        <v>2005</v>
      </c>
      <c r="M48" s="197"/>
      <c r="N48" s="197"/>
      <c r="O48" s="197"/>
      <c r="P48" s="197"/>
      <c r="Q48" s="1"/>
      <c r="R48" s="191"/>
      <c r="S48" s="192"/>
      <c r="T48" s="191"/>
      <c r="U48" s="1"/>
      <c r="V48" s="1"/>
      <c r="W48" s="192"/>
      <c r="X48" s="1"/>
      <c r="Y48" s="1"/>
      <c r="Z48" s="1"/>
      <c r="AA48" s="1"/>
      <c r="AB48" s="1" t="str">
        <f>IF(基本情報登録!$D$10="","",IF(基本情報登録!$D$10='登録データ（女）'!F48,1,0))</f>
        <v/>
      </c>
      <c r="AC48" s="1"/>
      <c r="AD48" s="1"/>
      <c r="AE48" s="1"/>
      <c r="AF48" s="1"/>
      <c r="AG48" s="1"/>
      <c r="AH48" s="1"/>
      <c r="AI48" s="1"/>
      <c r="AJ48" s="1"/>
      <c r="AK48" s="1"/>
    </row>
    <row r="49" spans="1:37">
      <c r="A49" s="193">
        <v>47</v>
      </c>
      <c r="B49" s="193" t="s">
        <v>1781</v>
      </c>
      <c r="C49" s="193" t="s">
        <v>1782</v>
      </c>
      <c r="D49" s="193" t="s">
        <v>470</v>
      </c>
      <c r="E49" s="193">
        <v>25</v>
      </c>
      <c r="F49" s="193" t="s">
        <v>18</v>
      </c>
      <c r="G49" s="193">
        <v>3</v>
      </c>
      <c r="H49" s="193" t="s">
        <v>1064</v>
      </c>
      <c r="I49" s="194" t="s">
        <v>2924</v>
      </c>
      <c r="J49" s="194" t="s">
        <v>5933</v>
      </c>
      <c r="K49" s="193" t="s">
        <v>2004</v>
      </c>
      <c r="L49" s="193" t="s">
        <v>2005</v>
      </c>
      <c r="M49" s="197"/>
      <c r="N49" s="197"/>
      <c r="O49" s="197"/>
      <c r="P49" s="197"/>
      <c r="Q49" s="1"/>
      <c r="R49" s="191"/>
      <c r="S49" s="192"/>
      <c r="T49" s="191"/>
      <c r="U49" s="1"/>
      <c r="V49" s="1"/>
      <c r="W49" s="192"/>
      <c r="X49" s="1"/>
      <c r="Y49" s="1"/>
      <c r="Z49" s="1"/>
      <c r="AA49" s="1"/>
      <c r="AB49" s="1" t="str">
        <f>IF(基本情報登録!$D$10="","",IF(基本情報登録!$D$10='登録データ（女）'!F49,1,0))</f>
        <v/>
      </c>
      <c r="AC49" s="1"/>
      <c r="AD49" s="1"/>
      <c r="AE49" s="1"/>
      <c r="AF49" s="1"/>
      <c r="AG49" s="1"/>
      <c r="AH49" s="1"/>
      <c r="AI49" s="1"/>
      <c r="AJ49" s="1"/>
      <c r="AK49" s="1"/>
    </row>
    <row r="50" spans="1:37">
      <c r="A50" s="193">
        <v>48</v>
      </c>
      <c r="B50" s="193" t="s">
        <v>1783</v>
      </c>
      <c r="C50" s="193" t="s">
        <v>1784</v>
      </c>
      <c r="D50" s="193" t="s">
        <v>347</v>
      </c>
      <c r="E50" s="193">
        <v>43</v>
      </c>
      <c r="F50" s="193" t="s">
        <v>18</v>
      </c>
      <c r="G50" s="193">
        <v>3</v>
      </c>
      <c r="H50" s="193" t="s">
        <v>1785</v>
      </c>
      <c r="I50" s="194" t="s">
        <v>2925</v>
      </c>
      <c r="J50" s="194" t="s">
        <v>5934</v>
      </c>
      <c r="K50" s="193" t="s">
        <v>2004</v>
      </c>
      <c r="L50" s="193" t="s">
        <v>2005</v>
      </c>
      <c r="M50" s="198"/>
      <c r="N50" s="198"/>
      <c r="O50" s="199"/>
      <c r="P50" s="198"/>
      <c r="Q50" s="1"/>
      <c r="R50" s="191"/>
      <c r="S50" s="192"/>
      <c r="T50" s="191"/>
      <c r="U50" s="1"/>
      <c r="V50" s="1"/>
      <c r="W50" s="192"/>
      <c r="X50" s="1"/>
      <c r="Y50" s="1"/>
      <c r="Z50" s="1"/>
      <c r="AA50" s="1"/>
      <c r="AB50" s="1" t="str">
        <f>IF(基本情報登録!$D$10="","",IF(基本情報登録!$D$10='登録データ（女）'!F50,1,0))</f>
        <v/>
      </c>
      <c r="AC50" s="1"/>
      <c r="AD50" s="1"/>
      <c r="AE50" s="1"/>
      <c r="AF50" s="1"/>
      <c r="AG50" s="1"/>
      <c r="AH50" s="1"/>
      <c r="AI50" s="1"/>
      <c r="AJ50" s="1"/>
      <c r="AK50" s="1"/>
    </row>
    <row r="51" spans="1:37">
      <c r="A51" s="193">
        <v>49</v>
      </c>
      <c r="B51" s="193" t="s">
        <v>1786</v>
      </c>
      <c r="C51" s="193" t="s">
        <v>1787</v>
      </c>
      <c r="D51" s="193" t="s">
        <v>680</v>
      </c>
      <c r="E51" s="193">
        <v>26</v>
      </c>
      <c r="F51" s="193" t="s">
        <v>18</v>
      </c>
      <c r="G51" s="193">
        <v>3</v>
      </c>
      <c r="H51" s="193" t="s">
        <v>1186</v>
      </c>
      <c r="I51" s="194" t="s">
        <v>2926</v>
      </c>
      <c r="J51" s="194" t="s">
        <v>5935</v>
      </c>
      <c r="K51" s="193" t="s">
        <v>2004</v>
      </c>
      <c r="L51" s="193" t="s">
        <v>2005</v>
      </c>
      <c r="M51" s="198"/>
      <c r="N51" s="198"/>
      <c r="O51" s="199"/>
      <c r="P51" s="198"/>
      <c r="Q51" s="1"/>
      <c r="R51" s="191"/>
      <c r="S51" s="192"/>
      <c r="T51" s="191"/>
      <c r="U51" s="1"/>
      <c r="V51" s="1"/>
      <c r="W51" s="192"/>
      <c r="X51" s="1"/>
      <c r="Y51" s="1"/>
      <c r="Z51" s="1"/>
      <c r="AA51" s="1"/>
      <c r="AB51" s="1" t="str">
        <f>IF(基本情報登録!$D$10="","",IF(基本情報登録!$D$10='登録データ（女）'!F51,1,0))</f>
        <v/>
      </c>
      <c r="AC51" s="1"/>
      <c r="AD51" s="1"/>
      <c r="AE51" s="1"/>
      <c r="AF51" s="1"/>
      <c r="AG51" s="1"/>
      <c r="AH51" s="1"/>
      <c r="AI51" s="1"/>
      <c r="AJ51" s="1"/>
      <c r="AK51" s="1"/>
    </row>
    <row r="52" spans="1:37">
      <c r="A52" s="193">
        <v>50</v>
      </c>
      <c r="B52" s="193" t="s">
        <v>1788</v>
      </c>
      <c r="C52" s="193" t="s">
        <v>1789</v>
      </c>
      <c r="D52" s="193" t="s">
        <v>334</v>
      </c>
      <c r="E52" s="193">
        <v>40</v>
      </c>
      <c r="F52" s="193" t="s">
        <v>18</v>
      </c>
      <c r="G52" s="193">
        <v>3</v>
      </c>
      <c r="H52" s="193" t="s">
        <v>1144</v>
      </c>
      <c r="I52" s="194" t="s">
        <v>2898</v>
      </c>
      <c r="J52" s="194" t="s">
        <v>5936</v>
      </c>
      <c r="K52" s="193" t="s">
        <v>2004</v>
      </c>
      <c r="L52" s="193" t="s">
        <v>2005</v>
      </c>
      <c r="M52" s="198"/>
      <c r="N52" s="198"/>
      <c r="O52" s="199"/>
      <c r="P52" s="198"/>
      <c r="Q52" s="1"/>
      <c r="R52" s="191"/>
      <c r="S52" s="192"/>
      <c r="T52" s="191"/>
      <c r="U52" s="1"/>
      <c r="V52" s="1"/>
      <c r="W52" s="192"/>
      <c r="X52" s="1"/>
      <c r="Y52" s="1"/>
      <c r="Z52" s="1"/>
      <c r="AA52" s="1"/>
      <c r="AB52" s="1" t="str">
        <f>IF(基本情報登録!$D$10="","",IF(基本情報登録!$D$10='登録データ（女）'!F52,1,0))</f>
        <v/>
      </c>
      <c r="AC52" s="1"/>
      <c r="AD52" s="1"/>
      <c r="AE52" s="1"/>
      <c r="AF52" s="1"/>
      <c r="AG52" s="1"/>
      <c r="AH52" s="1"/>
      <c r="AI52" s="1"/>
      <c r="AJ52" s="1"/>
      <c r="AK52" s="1"/>
    </row>
    <row r="53" spans="1:37">
      <c r="A53" s="193">
        <v>51</v>
      </c>
      <c r="B53" s="193" t="s">
        <v>1790</v>
      </c>
      <c r="C53" s="193" t="s">
        <v>1791</v>
      </c>
      <c r="D53" s="193" t="s">
        <v>334</v>
      </c>
      <c r="E53" s="193">
        <v>40</v>
      </c>
      <c r="F53" s="193" t="s">
        <v>18</v>
      </c>
      <c r="G53" s="193">
        <v>3</v>
      </c>
      <c r="H53" s="193" t="s">
        <v>1490</v>
      </c>
      <c r="I53" s="194" t="s">
        <v>2927</v>
      </c>
      <c r="J53" s="194" t="s">
        <v>5937</v>
      </c>
      <c r="K53" s="193" t="s">
        <v>2004</v>
      </c>
      <c r="L53" s="193" t="s">
        <v>2005</v>
      </c>
      <c r="M53" s="193"/>
      <c r="N53" s="193"/>
      <c r="O53" s="200"/>
      <c r="P53" s="193"/>
      <c r="Q53" s="1"/>
      <c r="R53" s="191"/>
      <c r="S53" s="192"/>
      <c r="T53" s="191"/>
      <c r="U53" s="1"/>
      <c r="V53" s="1"/>
      <c r="W53" s="192"/>
      <c r="X53" s="1"/>
      <c r="Y53" s="1"/>
      <c r="Z53" s="1"/>
      <c r="AA53" s="1"/>
      <c r="AB53" s="1" t="str">
        <f>IF(基本情報登録!$D$10="","",IF(基本情報登録!$D$10='登録データ（女）'!F53,1,0))</f>
        <v/>
      </c>
      <c r="AC53" s="1"/>
      <c r="AD53" s="1"/>
      <c r="AE53" s="1"/>
      <c r="AF53" s="1"/>
      <c r="AG53" s="1"/>
      <c r="AH53" s="1"/>
      <c r="AI53" s="1"/>
      <c r="AJ53" s="1"/>
      <c r="AK53" s="1"/>
    </row>
    <row r="54" spans="1:37">
      <c r="A54" s="193">
        <v>52</v>
      </c>
      <c r="B54" s="193" t="s">
        <v>1792</v>
      </c>
      <c r="C54" s="193" t="s">
        <v>1793</v>
      </c>
      <c r="D54" s="193" t="s">
        <v>721</v>
      </c>
      <c r="E54" s="193">
        <v>47</v>
      </c>
      <c r="F54" s="193" t="s">
        <v>18</v>
      </c>
      <c r="G54" s="193">
        <v>3</v>
      </c>
      <c r="H54" s="193" t="s">
        <v>1336</v>
      </c>
      <c r="I54" s="194" t="s">
        <v>2928</v>
      </c>
      <c r="J54" s="194" t="s">
        <v>5938</v>
      </c>
      <c r="K54" s="193" t="s">
        <v>2004</v>
      </c>
      <c r="L54" s="193" t="s">
        <v>2005</v>
      </c>
      <c r="M54" s="198"/>
      <c r="N54" s="198"/>
      <c r="O54" s="199"/>
      <c r="P54" s="198"/>
      <c r="Q54" s="1"/>
      <c r="R54" s="191"/>
      <c r="S54" s="192"/>
      <c r="T54" s="191"/>
      <c r="U54" s="1"/>
      <c r="V54" s="1"/>
      <c r="W54" s="192"/>
      <c r="X54" s="1"/>
      <c r="Y54" s="1"/>
      <c r="Z54" s="1"/>
      <c r="AA54" s="1"/>
      <c r="AB54" s="1" t="str">
        <f>IF(基本情報登録!$D$10="","",IF(基本情報登録!$D$10='登録データ（女）'!F54,1,0))</f>
        <v/>
      </c>
      <c r="AC54" s="1"/>
      <c r="AD54" s="1"/>
      <c r="AE54" s="1"/>
      <c r="AF54" s="1"/>
      <c r="AG54" s="1"/>
      <c r="AH54" s="1"/>
      <c r="AI54" s="1"/>
      <c r="AJ54" s="1"/>
      <c r="AK54" s="1"/>
    </row>
    <row r="55" spans="1:37">
      <c r="A55" s="193">
        <v>53</v>
      </c>
      <c r="B55" s="193" t="s">
        <v>1794</v>
      </c>
      <c r="C55" s="193" t="s">
        <v>1795</v>
      </c>
      <c r="D55" s="193" t="s">
        <v>334</v>
      </c>
      <c r="E55" s="193">
        <v>40</v>
      </c>
      <c r="F55" s="193" t="s">
        <v>18</v>
      </c>
      <c r="G55" s="193">
        <v>3</v>
      </c>
      <c r="H55" s="193" t="s">
        <v>1796</v>
      </c>
      <c r="I55" s="194" t="s">
        <v>2370</v>
      </c>
      <c r="J55" s="194" t="s">
        <v>5939</v>
      </c>
      <c r="K55" s="193" t="s">
        <v>2004</v>
      </c>
      <c r="L55" s="193" t="s">
        <v>2005</v>
      </c>
      <c r="M55" s="198"/>
      <c r="N55" s="198"/>
      <c r="O55" s="199"/>
      <c r="P55" s="198"/>
      <c r="Q55" s="1"/>
      <c r="R55" s="191"/>
      <c r="S55" s="192"/>
      <c r="T55" s="191"/>
      <c r="U55" s="1"/>
      <c r="V55" s="1"/>
      <c r="W55" s="192"/>
      <c r="X55" s="1"/>
      <c r="Y55" s="1"/>
      <c r="Z55" s="1"/>
      <c r="AA55" s="1"/>
      <c r="AB55" s="1" t="str">
        <f>IF(基本情報登録!$D$10="","",IF(基本情報登録!$D$10='登録データ（女）'!F55,1,0))</f>
        <v/>
      </c>
      <c r="AC55" s="1"/>
      <c r="AD55" s="1"/>
      <c r="AE55" s="1"/>
      <c r="AF55" s="1"/>
      <c r="AG55" s="1"/>
      <c r="AH55" s="1"/>
      <c r="AI55" s="1"/>
      <c r="AJ55" s="1"/>
      <c r="AK55" s="1"/>
    </row>
    <row r="56" spans="1:37">
      <c r="A56" s="193">
        <v>54</v>
      </c>
      <c r="B56" s="193" t="s">
        <v>1797</v>
      </c>
      <c r="C56" s="193" t="s">
        <v>1798</v>
      </c>
      <c r="D56" s="193" t="s">
        <v>334</v>
      </c>
      <c r="E56" s="193">
        <v>40</v>
      </c>
      <c r="F56" s="193" t="s">
        <v>18</v>
      </c>
      <c r="G56" s="193">
        <v>3</v>
      </c>
      <c r="H56" s="193" t="s">
        <v>1799</v>
      </c>
      <c r="I56" s="194" t="s">
        <v>2104</v>
      </c>
      <c r="J56" s="194" t="s">
        <v>5940</v>
      </c>
      <c r="K56" s="193" t="s">
        <v>2004</v>
      </c>
      <c r="L56" s="193" t="s">
        <v>2005</v>
      </c>
      <c r="M56" s="198"/>
      <c r="N56" s="198"/>
      <c r="O56" s="199"/>
      <c r="P56" s="198"/>
      <c r="Q56" s="1"/>
      <c r="R56" s="191"/>
      <c r="S56" s="192"/>
      <c r="T56" s="191"/>
      <c r="U56" s="1"/>
      <c r="V56" s="1"/>
      <c r="W56" s="192"/>
      <c r="X56" s="1"/>
      <c r="Y56" s="1"/>
      <c r="Z56" s="1"/>
      <c r="AA56" s="1"/>
      <c r="AB56" s="1" t="str">
        <f>IF(基本情報登録!$D$10="","",IF(基本情報登録!$D$10='登録データ（女）'!F56,1,0))</f>
        <v/>
      </c>
      <c r="AC56" s="1"/>
      <c r="AD56" s="1"/>
      <c r="AE56" s="1"/>
      <c r="AF56" s="1"/>
      <c r="AG56" s="1"/>
      <c r="AH56" s="1"/>
      <c r="AI56" s="1"/>
      <c r="AJ56" s="1"/>
      <c r="AK56" s="1"/>
    </row>
    <row r="57" spans="1:37">
      <c r="A57" s="193">
        <v>55</v>
      </c>
      <c r="B57" s="193" t="s">
        <v>1800</v>
      </c>
      <c r="C57" s="193" t="s">
        <v>1801</v>
      </c>
      <c r="D57" s="193" t="s">
        <v>347</v>
      </c>
      <c r="E57" s="193">
        <v>43</v>
      </c>
      <c r="F57" s="193" t="s">
        <v>18</v>
      </c>
      <c r="G57" s="193">
        <v>3</v>
      </c>
      <c r="H57" s="193" t="s">
        <v>1556</v>
      </c>
      <c r="I57" s="194" t="s">
        <v>2104</v>
      </c>
      <c r="J57" s="194" t="s">
        <v>5941</v>
      </c>
      <c r="K57" s="193" t="s">
        <v>2004</v>
      </c>
      <c r="L57" s="193" t="s">
        <v>2005</v>
      </c>
      <c r="M57" s="198"/>
      <c r="N57" s="198"/>
      <c r="O57" s="199"/>
      <c r="P57" s="198"/>
      <c r="Q57" s="1"/>
      <c r="R57" s="191"/>
      <c r="S57" s="192"/>
      <c r="T57" s="191"/>
      <c r="U57" s="1"/>
      <c r="V57" s="1"/>
      <c r="W57" s="192"/>
      <c r="X57" s="1"/>
      <c r="Y57" s="1"/>
      <c r="Z57" s="1"/>
      <c r="AA57" s="1"/>
      <c r="AB57" s="1" t="str">
        <f>IF(基本情報登録!$D$10="","",IF(基本情報登録!$D$10='登録データ（女）'!F57,1,0))</f>
        <v/>
      </c>
      <c r="AC57" s="1"/>
      <c r="AD57" s="1"/>
      <c r="AE57" s="1"/>
      <c r="AF57" s="1"/>
      <c r="AG57" s="1"/>
      <c r="AH57" s="1"/>
      <c r="AI57" s="1"/>
      <c r="AJ57" s="1"/>
      <c r="AK57" s="1"/>
    </row>
    <row r="58" spans="1:37">
      <c r="A58" s="193">
        <v>56</v>
      </c>
      <c r="B58" s="193" t="s">
        <v>1805</v>
      </c>
      <c r="C58" s="193" t="s">
        <v>1806</v>
      </c>
      <c r="D58" s="193" t="s">
        <v>334</v>
      </c>
      <c r="E58" s="193">
        <v>40</v>
      </c>
      <c r="F58" s="193" t="s">
        <v>18</v>
      </c>
      <c r="G58" s="193">
        <v>3</v>
      </c>
      <c r="H58" s="193" t="s">
        <v>1337</v>
      </c>
      <c r="I58" s="194" t="s">
        <v>2090</v>
      </c>
      <c r="J58" s="194" t="s">
        <v>5942</v>
      </c>
      <c r="K58" s="193" t="s">
        <v>2004</v>
      </c>
      <c r="L58" s="193" t="s">
        <v>2005</v>
      </c>
      <c r="M58" s="198"/>
      <c r="N58" s="198"/>
      <c r="O58" s="201"/>
      <c r="P58" s="198"/>
      <c r="Q58" s="1"/>
      <c r="R58" s="191"/>
      <c r="S58" s="192"/>
      <c r="T58" s="191"/>
      <c r="U58" s="1"/>
      <c r="V58" s="1"/>
      <c r="W58" s="192"/>
      <c r="X58" s="1"/>
      <c r="Y58" s="1"/>
      <c r="Z58" s="1"/>
      <c r="AA58" s="1"/>
      <c r="AB58" s="1" t="str">
        <f>IF(基本情報登録!$D$10="","",IF(基本情報登録!$D$10='登録データ（女）'!F58,1,0))</f>
        <v/>
      </c>
      <c r="AC58" s="1"/>
      <c r="AD58" s="1"/>
      <c r="AE58" s="1"/>
      <c r="AF58" s="1"/>
      <c r="AG58" s="1"/>
      <c r="AH58" s="1"/>
      <c r="AI58" s="1"/>
      <c r="AJ58" s="1"/>
      <c r="AK58" s="1"/>
    </row>
    <row r="59" spans="1:37">
      <c r="A59" s="193">
        <v>57</v>
      </c>
      <c r="B59" s="193" t="s">
        <v>1807</v>
      </c>
      <c r="C59" s="193" t="s">
        <v>1808</v>
      </c>
      <c r="D59" s="193" t="s">
        <v>334</v>
      </c>
      <c r="E59" s="193">
        <v>40</v>
      </c>
      <c r="F59" s="193" t="s">
        <v>18</v>
      </c>
      <c r="G59" s="193">
        <v>3</v>
      </c>
      <c r="H59" s="193" t="s">
        <v>1285</v>
      </c>
      <c r="I59" s="194" t="s">
        <v>2094</v>
      </c>
      <c r="J59" s="194" t="s">
        <v>5894</v>
      </c>
      <c r="K59" s="193" t="s">
        <v>2004</v>
      </c>
      <c r="L59" s="193" t="s">
        <v>2005</v>
      </c>
      <c r="N59" s="196"/>
      <c r="O59" s="202"/>
      <c r="P59" s="196"/>
      <c r="Q59" s="1"/>
      <c r="R59" s="191"/>
      <c r="S59" s="192"/>
      <c r="T59" s="191"/>
      <c r="U59" s="1"/>
      <c r="V59" s="1"/>
      <c r="W59" s="192"/>
      <c r="X59" s="1"/>
      <c r="Y59" s="1"/>
      <c r="Z59" s="1"/>
      <c r="AA59" s="1"/>
      <c r="AB59" s="1" t="str">
        <f>IF(基本情報登録!$D$10="","",IF(基本情報登録!$D$10='登録データ（女）'!F59,1,0))</f>
        <v/>
      </c>
      <c r="AC59" s="1"/>
      <c r="AD59" s="1"/>
      <c r="AE59" s="1"/>
      <c r="AF59" s="1"/>
      <c r="AG59" s="1"/>
      <c r="AH59" s="1"/>
      <c r="AI59" s="1"/>
      <c r="AJ59" s="1"/>
      <c r="AK59" s="1"/>
    </row>
    <row r="60" spans="1:37">
      <c r="A60" s="193">
        <v>58</v>
      </c>
      <c r="B60" s="193" t="s">
        <v>1809</v>
      </c>
      <c r="C60" s="193" t="s">
        <v>1810</v>
      </c>
      <c r="D60" s="193" t="s">
        <v>349</v>
      </c>
      <c r="E60" s="193">
        <v>46</v>
      </c>
      <c r="F60" s="193" t="s">
        <v>18</v>
      </c>
      <c r="G60" s="193">
        <v>3</v>
      </c>
      <c r="H60" s="193" t="s">
        <v>1478</v>
      </c>
      <c r="I60" s="194" t="s">
        <v>2047</v>
      </c>
      <c r="J60" s="194" t="s">
        <v>5943</v>
      </c>
      <c r="K60" s="193" t="s">
        <v>2004</v>
      </c>
      <c r="L60" s="193" t="s">
        <v>2005</v>
      </c>
      <c r="M60" s="196"/>
      <c r="N60" s="196"/>
      <c r="O60" s="202"/>
      <c r="P60" s="196"/>
      <c r="Q60" s="1"/>
      <c r="R60" s="191"/>
      <c r="S60" s="192"/>
      <c r="T60" s="191"/>
      <c r="U60" s="1"/>
      <c r="V60" s="1"/>
      <c r="W60" s="192"/>
      <c r="X60" s="1"/>
      <c r="Y60" s="1"/>
      <c r="Z60" s="1"/>
      <c r="AA60" s="1"/>
      <c r="AB60" s="1" t="str">
        <f>IF(基本情報登録!$D$10="","",IF(基本情報登録!$D$10='登録データ（女）'!F60,1,0))</f>
        <v/>
      </c>
      <c r="AC60" s="1"/>
      <c r="AD60" s="1"/>
      <c r="AE60" s="1"/>
      <c r="AF60" s="1"/>
      <c r="AG60" s="1"/>
      <c r="AH60" s="1"/>
      <c r="AI60" s="1"/>
      <c r="AJ60" s="1"/>
      <c r="AK60" s="1"/>
    </row>
    <row r="61" spans="1:37">
      <c r="A61" s="193">
        <v>59</v>
      </c>
      <c r="B61" s="193" t="s">
        <v>1811</v>
      </c>
      <c r="C61" s="193" t="s">
        <v>1812</v>
      </c>
      <c r="D61" s="193" t="s">
        <v>338</v>
      </c>
      <c r="E61" s="193">
        <v>44</v>
      </c>
      <c r="F61" s="193" t="s">
        <v>18</v>
      </c>
      <c r="G61" s="193">
        <v>3</v>
      </c>
      <c r="H61" s="193" t="s">
        <v>833</v>
      </c>
      <c r="I61" s="194" t="s">
        <v>2930</v>
      </c>
      <c r="J61" s="194" t="s">
        <v>5944</v>
      </c>
      <c r="K61" s="193" t="s">
        <v>2004</v>
      </c>
      <c r="L61" s="193" t="s">
        <v>2005</v>
      </c>
      <c r="M61" s="196"/>
      <c r="N61" s="196"/>
      <c r="O61" s="202"/>
      <c r="P61" s="196"/>
      <c r="Q61" s="1"/>
      <c r="R61" s="191"/>
      <c r="S61" s="192"/>
      <c r="T61" s="191"/>
      <c r="U61" s="1"/>
      <c r="V61" s="1"/>
      <c r="W61" s="192"/>
      <c r="X61" s="1"/>
      <c r="Y61" s="1"/>
      <c r="Z61" s="1"/>
      <c r="AA61" s="1"/>
      <c r="AB61" s="1" t="str">
        <f>IF(基本情報登録!$D$10="","",IF(基本情報登録!$D$10='登録データ（女）'!F61,1,0))</f>
        <v/>
      </c>
      <c r="AC61" s="1"/>
      <c r="AD61" s="1"/>
      <c r="AE61" s="1"/>
      <c r="AF61" s="1"/>
      <c r="AG61" s="1"/>
      <c r="AH61" s="1"/>
      <c r="AI61" s="1"/>
      <c r="AJ61" s="1"/>
      <c r="AK61" s="1"/>
    </row>
    <row r="62" spans="1:37">
      <c r="A62" s="193">
        <v>60</v>
      </c>
      <c r="B62" s="193" t="s">
        <v>1802</v>
      </c>
      <c r="C62" s="193" t="s">
        <v>1803</v>
      </c>
      <c r="D62" s="193" t="s">
        <v>334</v>
      </c>
      <c r="E62" s="193">
        <v>40</v>
      </c>
      <c r="F62" s="193" t="s">
        <v>18</v>
      </c>
      <c r="G62" s="193">
        <v>3</v>
      </c>
      <c r="H62" s="193" t="s">
        <v>1804</v>
      </c>
      <c r="I62" s="194" t="s">
        <v>2929</v>
      </c>
      <c r="J62" s="194" t="s">
        <v>5945</v>
      </c>
      <c r="K62" s="193" t="s">
        <v>2004</v>
      </c>
      <c r="L62" s="193" t="s">
        <v>2005</v>
      </c>
      <c r="M62" s="196"/>
      <c r="N62" s="196"/>
      <c r="O62" s="202"/>
      <c r="P62" s="196"/>
      <c r="Q62" s="1"/>
      <c r="R62" s="191"/>
      <c r="S62" s="192"/>
      <c r="T62" s="191"/>
      <c r="U62" s="1"/>
      <c r="V62" s="1"/>
      <c r="W62" s="192"/>
      <c r="X62" s="1"/>
      <c r="Y62" s="1"/>
      <c r="Z62" s="1"/>
      <c r="AA62" s="1"/>
      <c r="AB62" s="1" t="str">
        <f>IF(基本情報登録!$D$10="","",IF(基本情報登録!$D$10='登録データ（女）'!F62,1,0))</f>
        <v/>
      </c>
      <c r="AC62" s="1"/>
      <c r="AD62" s="1"/>
      <c r="AE62" s="1"/>
      <c r="AF62" s="1"/>
      <c r="AG62" s="1"/>
      <c r="AH62" s="1"/>
      <c r="AI62" s="1"/>
      <c r="AJ62" s="1"/>
      <c r="AK62" s="1"/>
    </row>
    <row r="63" spans="1:37">
      <c r="A63" s="193">
        <v>61</v>
      </c>
      <c r="B63" s="193" t="s">
        <v>3086</v>
      </c>
      <c r="C63" s="193" t="s">
        <v>3087</v>
      </c>
      <c r="D63" s="193" t="s">
        <v>349</v>
      </c>
      <c r="E63" s="193">
        <v>46</v>
      </c>
      <c r="F63" s="193" t="s">
        <v>18</v>
      </c>
      <c r="G63" s="193">
        <v>2</v>
      </c>
      <c r="H63" s="193" t="s">
        <v>2593</v>
      </c>
      <c r="I63" s="194" t="s">
        <v>5946</v>
      </c>
      <c r="J63" s="194" t="s">
        <v>5947</v>
      </c>
      <c r="K63" s="193" t="s">
        <v>2004</v>
      </c>
      <c r="L63" s="193" t="s">
        <v>2005</v>
      </c>
      <c r="M63" s="190"/>
      <c r="N63" s="190"/>
      <c r="O63" s="186"/>
      <c r="P63" s="190"/>
      <c r="Q63" s="1"/>
      <c r="R63" s="191"/>
      <c r="S63" s="192"/>
      <c r="T63" s="191"/>
      <c r="U63" s="1"/>
      <c r="V63" s="1"/>
      <c r="W63" s="192"/>
      <c r="X63" s="1"/>
      <c r="Y63" s="1"/>
      <c r="Z63" s="1"/>
      <c r="AA63" s="1"/>
      <c r="AB63" s="1" t="str">
        <f>IF(基本情報登録!$D$10="","",IF(基本情報登録!$D$10='登録データ（女）'!F63,1,0))</f>
        <v/>
      </c>
      <c r="AC63" s="1"/>
      <c r="AD63" s="1"/>
      <c r="AE63" s="1"/>
      <c r="AF63" s="1"/>
      <c r="AG63" s="1"/>
      <c r="AH63" s="1"/>
      <c r="AI63" s="1"/>
      <c r="AJ63" s="1"/>
      <c r="AK63" s="1"/>
    </row>
    <row r="64" spans="1:37">
      <c r="A64" s="193">
        <v>62</v>
      </c>
      <c r="B64" s="193" t="s">
        <v>3088</v>
      </c>
      <c r="C64" s="193" t="s">
        <v>3089</v>
      </c>
      <c r="D64" s="193" t="s">
        <v>465</v>
      </c>
      <c r="E64" s="193">
        <v>34</v>
      </c>
      <c r="F64" s="193" t="s">
        <v>18</v>
      </c>
      <c r="G64" s="193">
        <v>2</v>
      </c>
      <c r="H64" s="193" t="s">
        <v>5574</v>
      </c>
      <c r="I64" s="194" t="s">
        <v>2266</v>
      </c>
      <c r="J64" s="194" t="s">
        <v>5897</v>
      </c>
      <c r="K64" s="193" t="s">
        <v>2004</v>
      </c>
      <c r="L64" s="193" t="s">
        <v>2005</v>
      </c>
      <c r="M64" s="196"/>
      <c r="N64" s="196"/>
      <c r="O64" s="202"/>
      <c r="P64" s="196"/>
      <c r="Q64" s="1"/>
      <c r="R64" s="191"/>
      <c r="S64" s="192"/>
      <c r="T64" s="191"/>
      <c r="U64" s="1"/>
      <c r="V64" s="1"/>
      <c r="W64" s="192"/>
      <c r="X64" s="1"/>
      <c r="Y64" s="1"/>
      <c r="Z64" s="1"/>
      <c r="AA64" s="1"/>
      <c r="AB64" s="1" t="str">
        <f>IF(基本情報登録!$D$10="","",IF(基本情報登録!$D$10='登録データ（女）'!F64,1,0))</f>
        <v/>
      </c>
      <c r="AC64" s="1"/>
      <c r="AD64" s="1"/>
      <c r="AE64" s="1"/>
      <c r="AF64" s="1"/>
      <c r="AG64" s="1"/>
      <c r="AH64" s="1"/>
      <c r="AI64" s="1"/>
      <c r="AJ64" s="1"/>
      <c r="AK64" s="1"/>
    </row>
    <row r="65" spans="1:37">
      <c r="A65" s="193">
        <v>63</v>
      </c>
      <c r="B65" s="193" t="s">
        <v>2931</v>
      </c>
      <c r="C65" s="193" t="s">
        <v>2932</v>
      </c>
      <c r="D65" s="193" t="s">
        <v>1725</v>
      </c>
      <c r="E65" s="193">
        <v>29</v>
      </c>
      <c r="F65" s="193" t="s">
        <v>18</v>
      </c>
      <c r="G65" s="193">
        <v>2</v>
      </c>
      <c r="H65" s="193" t="s">
        <v>2933</v>
      </c>
      <c r="I65" s="194" t="s">
        <v>2059</v>
      </c>
      <c r="J65" s="194" t="s">
        <v>5948</v>
      </c>
      <c r="K65" s="193" t="s">
        <v>2004</v>
      </c>
      <c r="L65" s="193" t="s">
        <v>2005</v>
      </c>
      <c r="Q65" s="194"/>
      <c r="R65" s="194"/>
      <c r="S65" s="194"/>
      <c r="T65" s="194"/>
      <c r="U65" s="194"/>
      <c r="V65" s="194"/>
      <c r="W65" s="192"/>
      <c r="X65" s="1"/>
      <c r="Y65" s="1"/>
      <c r="Z65" s="1"/>
      <c r="AA65" s="1"/>
      <c r="AB65" s="1" t="str">
        <f>IF(基本情報登録!$D$10="","",IF(基本情報登録!$D$10='登録データ（女）'!F65,1,0))</f>
        <v/>
      </c>
      <c r="AC65" s="1"/>
      <c r="AD65" s="1"/>
      <c r="AE65" s="1"/>
      <c r="AF65" s="1"/>
      <c r="AG65" s="1"/>
      <c r="AH65" s="1"/>
      <c r="AI65" s="1"/>
      <c r="AJ65" s="1"/>
      <c r="AK65" s="1"/>
    </row>
    <row r="66" spans="1:37">
      <c r="A66" s="193">
        <v>64</v>
      </c>
      <c r="B66" s="193" t="s">
        <v>3090</v>
      </c>
      <c r="C66" s="193" t="s">
        <v>3091</v>
      </c>
      <c r="D66" s="193" t="s">
        <v>465</v>
      </c>
      <c r="E66" s="193">
        <v>34</v>
      </c>
      <c r="F66" s="193" t="s">
        <v>18</v>
      </c>
      <c r="G66" s="193">
        <v>2</v>
      </c>
      <c r="H66" s="193" t="s">
        <v>5575</v>
      </c>
      <c r="I66" s="194" t="s">
        <v>3092</v>
      </c>
      <c r="J66" s="194" t="s">
        <v>5949</v>
      </c>
      <c r="K66" s="193" t="s">
        <v>2004</v>
      </c>
      <c r="L66" s="193" t="s">
        <v>2005</v>
      </c>
      <c r="Q66" s="194"/>
      <c r="R66" s="194"/>
      <c r="S66" s="194"/>
      <c r="T66" s="194"/>
      <c r="U66" s="194"/>
      <c r="V66" s="194"/>
      <c r="W66" s="194"/>
      <c r="X66" s="194"/>
      <c r="Y66" s="194"/>
      <c r="Z66" s="194"/>
      <c r="AA66" s="194"/>
      <c r="AB66" s="1" t="str">
        <f>IF(基本情報登録!$D$10="","",IF(基本情報登録!$D$10='登録データ（女）'!F66,1,0))</f>
        <v/>
      </c>
      <c r="AC66" s="194"/>
    </row>
    <row r="67" spans="1:37">
      <c r="A67" s="193">
        <v>65</v>
      </c>
      <c r="B67" s="193" t="s">
        <v>2934</v>
      </c>
      <c r="C67" s="193" t="s">
        <v>2935</v>
      </c>
      <c r="D67" s="193" t="s">
        <v>716</v>
      </c>
      <c r="E67" s="193" t="s">
        <v>717</v>
      </c>
      <c r="F67" s="193" t="s">
        <v>18</v>
      </c>
      <c r="G67" s="193">
        <v>2</v>
      </c>
      <c r="H67" s="193" t="s">
        <v>2936</v>
      </c>
      <c r="I67" s="194" t="s">
        <v>2036</v>
      </c>
      <c r="J67" s="194" t="s">
        <v>5950</v>
      </c>
      <c r="K67" s="193" t="s">
        <v>2004</v>
      </c>
      <c r="L67" s="193" t="s">
        <v>2005</v>
      </c>
      <c r="Q67" s="194"/>
      <c r="R67" s="194"/>
      <c r="S67" s="194"/>
      <c r="T67" s="194"/>
      <c r="U67" s="194"/>
      <c r="V67" s="194"/>
      <c r="W67" s="194"/>
      <c r="X67" s="194"/>
      <c r="Y67" s="194"/>
      <c r="Z67" s="194"/>
      <c r="AA67" s="194"/>
      <c r="AB67" s="1" t="str">
        <f>IF(基本情報登録!$D$10="","",IF(基本情報登録!$D$10='登録データ（女）'!F67,1,0))</f>
        <v/>
      </c>
      <c r="AC67" s="194"/>
    </row>
    <row r="68" spans="1:37">
      <c r="A68" s="193">
        <v>66</v>
      </c>
      <c r="B68" s="193" t="s">
        <v>3093</v>
      </c>
      <c r="C68" s="193" t="s">
        <v>3094</v>
      </c>
      <c r="D68" s="193" t="s">
        <v>334</v>
      </c>
      <c r="E68" s="193">
        <v>40</v>
      </c>
      <c r="F68" s="193" t="s">
        <v>18</v>
      </c>
      <c r="G68" s="193">
        <v>2</v>
      </c>
      <c r="H68" s="193" t="s">
        <v>2622</v>
      </c>
      <c r="I68" s="194" t="s">
        <v>3095</v>
      </c>
      <c r="J68" s="194" t="s">
        <v>5951</v>
      </c>
      <c r="K68" s="193" t="s">
        <v>2004</v>
      </c>
      <c r="L68" s="193" t="s">
        <v>2005</v>
      </c>
      <c r="Q68" s="194"/>
      <c r="R68" s="194"/>
      <c r="S68" s="194"/>
      <c r="T68" s="194"/>
      <c r="U68" s="194"/>
      <c r="V68" s="194"/>
      <c r="W68" s="194"/>
      <c r="X68" s="194"/>
      <c r="Y68" s="194"/>
      <c r="Z68" s="194"/>
      <c r="AA68" s="194"/>
      <c r="AB68" s="1" t="str">
        <f>IF(基本情報登録!$D$10="","",IF(基本情報登録!$D$10='登録データ（女）'!F68,1,0))</f>
        <v/>
      </c>
      <c r="AC68" s="194"/>
    </row>
    <row r="69" spans="1:37">
      <c r="A69" s="193">
        <v>67</v>
      </c>
      <c r="B69" s="193" t="s">
        <v>3096</v>
      </c>
      <c r="C69" s="193" t="s">
        <v>3097</v>
      </c>
      <c r="D69" s="193" t="s">
        <v>336</v>
      </c>
      <c r="E69" s="193">
        <v>42</v>
      </c>
      <c r="F69" s="193" t="s">
        <v>18</v>
      </c>
      <c r="G69" s="193">
        <v>2</v>
      </c>
      <c r="H69" s="193" t="s">
        <v>3098</v>
      </c>
      <c r="I69" s="194" t="s">
        <v>2045</v>
      </c>
      <c r="J69" s="194" t="s">
        <v>5952</v>
      </c>
      <c r="K69" s="193" t="s">
        <v>2004</v>
      </c>
      <c r="L69" s="193" t="s">
        <v>2005</v>
      </c>
      <c r="Q69" s="194"/>
      <c r="R69" s="194"/>
      <c r="S69" s="194"/>
      <c r="T69" s="194"/>
      <c r="U69" s="194"/>
      <c r="V69" s="194"/>
      <c r="W69" s="194"/>
      <c r="X69" s="194"/>
      <c r="Y69" s="194"/>
      <c r="Z69" s="194"/>
      <c r="AA69" s="194"/>
      <c r="AB69" s="1" t="str">
        <f>IF(基本情報登録!$D$10="","",IF(基本情報登録!$D$10='登録データ（女）'!F69,1,0))</f>
        <v/>
      </c>
      <c r="AC69" s="194"/>
    </row>
    <row r="70" spans="1:37">
      <c r="A70" s="193">
        <v>68</v>
      </c>
      <c r="B70" s="193" t="s">
        <v>5576</v>
      </c>
      <c r="C70" s="193" t="s">
        <v>3099</v>
      </c>
      <c r="D70" s="193" t="s">
        <v>594</v>
      </c>
      <c r="E70" s="193">
        <v>28</v>
      </c>
      <c r="F70" s="193" t="s">
        <v>18</v>
      </c>
      <c r="G70" s="193">
        <v>2</v>
      </c>
      <c r="H70" s="193" t="s">
        <v>5577</v>
      </c>
      <c r="I70" s="194" t="s">
        <v>2193</v>
      </c>
      <c r="J70" s="194" t="s">
        <v>5953</v>
      </c>
      <c r="K70" s="193" t="s">
        <v>2004</v>
      </c>
      <c r="L70" s="193" t="s">
        <v>2005</v>
      </c>
      <c r="Q70" s="194"/>
      <c r="R70" s="194"/>
      <c r="S70" s="194"/>
      <c r="T70" s="194"/>
      <c r="U70" s="194"/>
      <c r="V70" s="194"/>
      <c r="W70" s="194"/>
      <c r="X70" s="194"/>
      <c r="Y70" s="194"/>
      <c r="Z70" s="194"/>
      <c r="AA70" s="194"/>
      <c r="AB70" s="1" t="str">
        <f>IF(基本情報登録!$D$10="","",IF(基本情報登録!$D$10='登録データ（女）'!F70,1,0))</f>
        <v/>
      </c>
      <c r="AC70" s="194"/>
    </row>
    <row r="71" spans="1:37">
      <c r="A71" s="193">
        <v>69</v>
      </c>
      <c r="B71" s="193" t="s">
        <v>5578</v>
      </c>
      <c r="C71" s="193" t="s">
        <v>5579</v>
      </c>
      <c r="D71" s="193" t="s">
        <v>334</v>
      </c>
      <c r="E71" s="193">
        <v>40</v>
      </c>
      <c r="F71" s="193" t="s">
        <v>18</v>
      </c>
      <c r="G71" s="193">
        <v>2</v>
      </c>
      <c r="H71" s="193" t="s">
        <v>5580</v>
      </c>
      <c r="I71" s="194" t="s">
        <v>2109</v>
      </c>
      <c r="J71" s="194" t="s">
        <v>5913</v>
      </c>
      <c r="K71" s="193" t="s">
        <v>2004</v>
      </c>
      <c r="L71" s="193" t="s">
        <v>2005</v>
      </c>
      <c r="Q71" s="194"/>
      <c r="R71" s="194"/>
      <c r="S71" s="194"/>
      <c r="T71" s="194"/>
      <c r="U71" s="194"/>
      <c r="V71" s="194"/>
      <c r="W71" s="194"/>
      <c r="X71" s="194"/>
      <c r="Y71" s="194"/>
      <c r="Z71" s="194"/>
      <c r="AA71" s="194"/>
      <c r="AB71" s="1" t="str">
        <f>IF(基本情報登録!$D$10="","",IF(基本情報登録!$D$10='登録データ（女）'!F71,1,0))</f>
        <v/>
      </c>
      <c r="AC71" s="194"/>
    </row>
    <row r="72" spans="1:37">
      <c r="A72" s="193">
        <v>70</v>
      </c>
      <c r="B72" s="193" t="s">
        <v>3100</v>
      </c>
      <c r="C72" s="193" t="s">
        <v>3101</v>
      </c>
      <c r="D72" s="193" t="s">
        <v>338</v>
      </c>
      <c r="E72" s="193">
        <v>44</v>
      </c>
      <c r="F72" s="193" t="s">
        <v>18</v>
      </c>
      <c r="G72" s="193">
        <v>2</v>
      </c>
      <c r="H72" s="193" t="s">
        <v>3060</v>
      </c>
      <c r="I72" s="194" t="s">
        <v>2104</v>
      </c>
      <c r="J72" s="194" t="s">
        <v>5954</v>
      </c>
      <c r="K72" s="193" t="s">
        <v>2004</v>
      </c>
      <c r="L72" s="193" t="s">
        <v>2005</v>
      </c>
      <c r="Q72" s="194"/>
      <c r="R72" s="194"/>
      <c r="S72" s="194"/>
      <c r="T72" s="194"/>
      <c r="U72" s="194"/>
      <c r="V72" s="194"/>
      <c r="W72" s="194"/>
      <c r="X72" s="194"/>
      <c r="Y72" s="194"/>
      <c r="Z72" s="194"/>
      <c r="AA72" s="194"/>
      <c r="AB72" s="1" t="str">
        <f>IF(基本情報登録!$D$10="","",IF(基本情報登録!$D$10='登録データ（女）'!F72,1,0))</f>
        <v/>
      </c>
      <c r="AC72" s="194"/>
    </row>
    <row r="73" spans="1:37">
      <c r="A73" s="193">
        <v>71</v>
      </c>
      <c r="B73" s="193" t="s">
        <v>3102</v>
      </c>
      <c r="C73" s="193" t="s">
        <v>3103</v>
      </c>
      <c r="D73" s="193" t="s">
        <v>334</v>
      </c>
      <c r="E73" s="193">
        <v>40</v>
      </c>
      <c r="F73" s="193" t="s">
        <v>18</v>
      </c>
      <c r="G73" s="193">
        <v>2</v>
      </c>
      <c r="H73" s="193" t="s">
        <v>2558</v>
      </c>
      <c r="I73" s="194" t="s">
        <v>2090</v>
      </c>
      <c r="J73" s="194" t="s">
        <v>5955</v>
      </c>
      <c r="K73" s="193" t="s">
        <v>2004</v>
      </c>
      <c r="L73" s="193" t="s">
        <v>2005</v>
      </c>
      <c r="Q73" s="194"/>
      <c r="R73" s="194"/>
      <c r="S73" s="194"/>
      <c r="T73" s="194"/>
      <c r="U73" s="194"/>
      <c r="V73" s="194"/>
      <c r="W73" s="194"/>
      <c r="X73" s="194"/>
      <c r="Y73" s="194"/>
      <c r="Z73" s="194"/>
      <c r="AA73" s="194"/>
      <c r="AB73" s="1" t="str">
        <f>IF(基本情報登録!$D$10="","",IF(基本情報登録!$D$10='登録データ（女）'!F73,1,0))</f>
        <v/>
      </c>
      <c r="AC73" s="194"/>
    </row>
    <row r="74" spans="1:37">
      <c r="A74" s="193">
        <v>72</v>
      </c>
      <c r="B74" s="193" t="s">
        <v>5581</v>
      </c>
      <c r="C74" s="193" t="s">
        <v>5582</v>
      </c>
      <c r="D74" s="193" t="s">
        <v>336</v>
      </c>
      <c r="E74" s="193">
        <v>42</v>
      </c>
      <c r="F74" s="193" t="s">
        <v>18</v>
      </c>
      <c r="G74" s="193" t="s">
        <v>435</v>
      </c>
      <c r="H74" s="193" t="s">
        <v>5583</v>
      </c>
      <c r="I74" s="194" t="s">
        <v>5956</v>
      </c>
      <c r="J74" s="194" t="s">
        <v>5957</v>
      </c>
      <c r="K74" s="193" t="s">
        <v>2004</v>
      </c>
      <c r="L74" s="193" t="s">
        <v>2005</v>
      </c>
      <c r="Q74" s="194"/>
      <c r="R74" s="194"/>
      <c r="S74" s="194"/>
      <c r="T74" s="194"/>
      <c r="U74" s="194"/>
      <c r="V74" s="194"/>
      <c r="W74" s="194"/>
      <c r="X74" s="194"/>
      <c r="Y74" s="194"/>
      <c r="Z74" s="194"/>
      <c r="AA74" s="194"/>
      <c r="AB74" s="1" t="str">
        <f>IF(基本情報登録!$D$10="","",IF(基本情報登録!$D$10='登録データ（女）'!F74,1,0))</f>
        <v/>
      </c>
      <c r="AC74" s="194"/>
    </row>
    <row r="75" spans="1:37">
      <c r="A75" s="193">
        <v>73</v>
      </c>
      <c r="B75" s="193" t="s">
        <v>1581</v>
      </c>
      <c r="C75" s="193" t="s">
        <v>1582</v>
      </c>
      <c r="D75" s="193" t="s">
        <v>334</v>
      </c>
      <c r="E75" s="193">
        <v>40</v>
      </c>
      <c r="F75" s="193" t="s">
        <v>24</v>
      </c>
      <c r="G75" s="193" t="s">
        <v>335</v>
      </c>
      <c r="H75" s="193" t="s">
        <v>1583</v>
      </c>
      <c r="I75" s="194" t="s">
        <v>2666</v>
      </c>
      <c r="J75" s="194" t="s">
        <v>5958</v>
      </c>
      <c r="K75" s="193" t="s">
        <v>2004</v>
      </c>
      <c r="L75" s="193" t="s">
        <v>2005</v>
      </c>
      <c r="Q75" s="194"/>
      <c r="R75" s="194"/>
      <c r="S75" s="194"/>
      <c r="T75" s="194"/>
      <c r="U75" s="194"/>
      <c r="V75" s="194"/>
      <c r="W75" s="194"/>
      <c r="X75" s="194"/>
      <c r="Y75" s="194"/>
      <c r="Z75" s="194"/>
      <c r="AA75" s="194"/>
      <c r="AB75" s="1" t="str">
        <f>IF(基本情報登録!$D$10="","",IF(基本情報登録!$D$10='登録データ（女）'!F75,1,0))</f>
        <v/>
      </c>
      <c r="AC75" s="194"/>
    </row>
    <row r="76" spans="1:37">
      <c r="A76" s="193">
        <v>74</v>
      </c>
      <c r="B76" s="193" t="s">
        <v>1584</v>
      </c>
      <c r="C76" s="193" t="s">
        <v>1585</v>
      </c>
      <c r="D76" s="193" t="s">
        <v>334</v>
      </c>
      <c r="E76" s="193">
        <v>40</v>
      </c>
      <c r="F76" s="193" t="s">
        <v>24</v>
      </c>
      <c r="G76" s="193" t="s">
        <v>343</v>
      </c>
      <c r="H76" s="193" t="s">
        <v>1586</v>
      </c>
      <c r="I76" s="194" t="s">
        <v>2890</v>
      </c>
      <c r="J76" s="194" t="s">
        <v>5934</v>
      </c>
      <c r="K76" s="193" t="s">
        <v>2004</v>
      </c>
      <c r="L76" s="193" t="s">
        <v>2005</v>
      </c>
      <c r="Q76" s="194"/>
      <c r="R76" s="194"/>
      <c r="S76" s="194"/>
      <c r="T76" s="194"/>
      <c r="U76" s="194"/>
      <c r="V76" s="194"/>
      <c r="W76" s="194"/>
      <c r="X76" s="194"/>
      <c r="Y76" s="194"/>
      <c r="Z76" s="194"/>
      <c r="AA76" s="194"/>
      <c r="AB76" s="1" t="str">
        <f>IF(基本情報登録!$D$10="","",IF(基本情報登録!$D$10='登録データ（女）'!F76,1,0))</f>
        <v/>
      </c>
      <c r="AC76" s="194"/>
    </row>
    <row r="77" spans="1:37">
      <c r="A77" s="193">
        <v>75</v>
      </c>
      <c r="B77" s="193" t="s">
        <v>2891</v>
      </c>
      <c r="C77" s="193" t="s">
        <v>2892</v>
      </c>
      <c r="D77" s="193" t="s">
        <v>334</v>
      </c>
      <c r="E77" s="193">
        <v>40</v>
      </c>
      <c r="F77" s="193" t="s">
        <v>24</v>
      </c>
      <c r="G77" s="193" t="s">
        <v>350</v>
      </c>
      <c r="H77" s="193" t="s">
        <v>2601</v>
      </c>
      <c r="I77" s="194" t="s">
        <v>2893</v>
      </c>
      <c r="J77" s="194" t="s">
        <v>5959</v>
      </c>
      <c r="K77" s="193" t="s">
        <v>2004</v>
      </c>
      <c r="L77" s="193" t="s">
        <v>2005</v>
      </c>
      <c r="Q77" s="194"/>
      <c r="R77" s="194"/>
      <c r="S77" s="194"/>
      <c r="T77" s="194"/>
      <c r="U77" s="194"/>
      <c r="V77" s="194"/>
      <c r="W77" s="194"/>
      <c r="X77" s="194"/>
      <c r="Y77" s="194"/>
      <c r="Z77" s="194"/>
      <c r="AA77" s="194"/>
      <c r="AB77" s="1" t="str">
        <f>IF(基本情報登録!$D$10="","",IF(基本情報登録!$D$10='登録データ（女）'!F77,1,0))</f>
        <v/>
      </c>
      <c r="AC77" s="194"/>
    </row>
    <row r="78" spans="1:37">
      <c r="A78" s="193">
        <v>76</v>
      </c>
      <c r="B78" s="193" t="s">
        <v>2894</v>
      </c>
      <c r="C78" s="193" t="s">
        <v>2895</v>
      </c>
      <c r="D78" s="193" t="s">
        <v>339</v>
      </c>
      <c r="E78" s="193">
        <v>35</v>
      </c>
      <c r="F78" s="193" t="s">
        <v>24</v>
      </c>
      <c r="G78" s="193" t="s">
        <v>350</v>
      </c>
      <c r="H78" s="193" t="s">
        <v>2896</v>
      </c>
      <c r="I78" s="194" t="s">
        <v>2897</v>
      </c>
      <c r="J78" s="194" t="s">
        <v>5960</v>
      </c>
      <c r="K78" s="193" t="s">
        <v>2004</v>
      </c>
      <c r="L78" s="193" t="s">
        <v>2005</v>
      </c>
      <c r="Q78" s="194"/>
      <c r="R78" s="194"/>
      <c r="S78" s="194"/>
      <c r="T78" s="194"/>
      <c r="U78" s="194"/>
      <c r="V78" s="194"/>
      <c r="W78" s="194"/>
      <c r="X78" s="194"/>
      <c r="Y78" s="194"/>
      <c r="Z78" s="194"/>
      <c r="AA78" s="194"/>
      <c r="AB78" s="1" t="str">
        <f>IF(基本情報登録!$D$10="","",IF(基本情報登録!$D$10='登録データ（女）'!F78,1,0))</f>
        <v/>
      </c>
      <c r="AC78" s="194"/>
    </row>
    <row r="79" spans="1:37">
      <c r="A79" s="193">
        <v>77</v>
      </c>
      <c r="B79" s="193" t="s">
        <v>1885</v>
      </c>
      <c r="C79" s="193" t="s">
        <v>1886</v>
      </c>
      <c r="D79" s="193" t="s">
        <v>354</v>
      </c>
      <c r="E79" s="193">
        <v>41</v>
      </c>
      <c r="F79" s="193" t="s">
        <v>34</v>
      </c>
      <c r="G79" s="193" t="s">
        <v>343</v>
      </c>
      <c r="H79" s="193" t="s">
        <v>1887</v>
      </c>
      <c r="I79" s="194" t="s">
        <v>2136</v>
      </c>
      <c r="J79" s="194" t="s">
        <v>5953</v>
      </c>
      <c r="K79" s="193" t="s">
        <v>2004</v>
      </c>
      <c r="L79" s="193" t="s">
        <v>2005</v>
      </c>
      <c r="Q79" s="194"/>
      <c r="R79" s="194"/>
      <c r="S79" s="194"/>
      <c r="T79" s="194"/>
      <c r="U79" s="194"/>
      <c r="V79" s="194"/>
      <c r="W79" s="194"/>
      <c r="X79" s="194"/>
      <c r="Y79" s="194"/>
      <c r="Z79" s="194"/>
      <c r="AA79" s="194"/>
      <c r="AB79" s="1" t="str">
        <f>IF(基本情報登録!$D$10="","",IF(基本情報登録!$D$10='登録データ（女）'!F79,1,0))</f>
        <v/>
      </c>
      <c r="AC79" s="194"/>
    </row>
    <row r="80" spans="1:37">
      <c r="A80" s="193">
        <v>78</v>
      </c>
      <c r="B80" s="193" t="s">
        <v>1909</v>
      </c>
      <c r="C80" s="193" t="s">
        <v>1910</v>
      </c>
      <c r="D80" s="193" t="s">
        <v>354</v>
      </c>
      <c r="E80" s="193">
        <v>41</v>
      </c>
      <c r="F80" s="193" t="s">
        <v>34</v>
      </c>
      <c r="G80" s="193" t="s">
        <v>343</v>
      </c>
      <c r="H80" s="193" t="s">
        <v>1130</v>
      </c>
      <c r="I80" s="194" t="s">
        <v>2039</v>
      </c>
      <c r="J80" s="194" t="s">
        <v>5961</v>
      </c>
      <c r="K80" s="193" t="s">
        <v>2004</v>
      </c>
      <c r="L80" s="193" t="s">
        <v>2005</v>
      </c>
      <c r="Q80" s="194"/>
      <c r="R80" s="194"/>
      <c r="S80" s="194"/>
      <c r="T80" s="194"/>
      <c r="U80" s="194"/>
      <c r="V80" s="194"/>
      <c r="W80" s="194"/>
      <c r="X80" s="194"/>
      <c r="Y80" s="194"/>
      <c r="Z80" s="194"/>
      <c r="AA80" s="194"/>
      <c r="AB80" s="1" t="str">
        <f>IF(基本情報登録!$D$10="","",IF(基本情報登録!$D$10='登録データ（女）'!F80,1,0))</f>
        <v/>
      </c>
      <c r="AC80" s="194"/>
    </row>
    <row r="81" spans="1:29">
      <c r="A81" s="193">
        <v>79</v>
      </c>
      <c r="B81" s="193" t="s">
        <v>1594</v>
      </c>
      <c r="C81" s="193" t="s">
        <v>1595</v>
      </c>
      <c r="D81" s="193" t="s">
        <v>347</v>
      </c>
      <c r="E81" s="193">
        <v>43</v>
      </c>
      <c r="F81" s="193" t="s">
        <v>15</v>
      </c>
      <c r="G81" s="193" t="s">
        <v>335</v>
      </c>
      <c r="H81" s="193" t="s">
        <v>1596</v>
      </c>
      <c r="I81" s="194" t="s">
        <v>2944</v>
      </c>
      <c r="J81" s="194" t="s">
        <v>5943</v>
      </c>
      <c r="K81" s="193" t="s">
        <v>2004</v>
      </c>
      <c r="L81" s="193" t="s">
        <v>2005</v>
      </c>
      <c r="Q81" s="194"/>
      <c r="R81" s="194"/>
      <c r="S81" s="194"/>
      <c r="T81" s="194"/>
      <c r="U81" s="194"/>
      <c r="V81" s="194"/>
      <c r="W81" s="194"/>
      <c r="X81" s="194"/>
      <c r="Y81" s="194"/>
      <c r="Z81" s="194"/>
      <c r="AA81" s="194"/>
      <c r="AB81" s="1" t="str">
        <f>IF(基本情報登録!$D$10="","",IF(基本情報登録!$D$10='登録データ（女）'!F81,1,0))</f>
        <v/>
      </c>
      <c r="AC81" s="194"/>
    </row>
    <row r="82" spans="1:29">
      <c r="A82" s="193">
        <v>80</v>
      </c>
      <c r="B82" s="193" t="s">
        <v>1597</v>
      </c>
      <c r="C82" s="193" t="s">
        <v>1598</v>
      </c>
      <c r="D82" s="193" t="s">
        <v>349</v>
      </c>
      <c r="E82" s="193">
        <v>46</v>
      </c>
      <c r="F82" s="193" t="s">
        <v>15</v>
      </c>
      <c r="G82" s="193" t="s">
        <v>335</v>
      </c>
      <c r="H82" s="193" t="s">
        <v>1599</v>
      </c>
      <c r="I82" s="194" t="s">
        <v>2945</v>
      </c>
      <c r="J82" s="194" t="s">
        <v>5945</v>
      </c>
      <c r="K82" s="193" t="s">
        <v>2004</v>
      </c>
      <c r="L82" s="193" t="s">
        <v>2005</v>
      </c>
      <c r="Q82" s="194"/>
      <c r="R82" s="194"/>
      <c r="S82" s="194"/>
      <c r="T82" s="194"/>
      <c r="U82" s="194"/>
      <c r="V82" s="194"/>
      <c r="W82" s="194"/>
      <c r="X82" s="194"/>
      <c r="Y82" s="194"/>
      <c r="Z82" s="194"/>
      <c r="AA82" s="194"/>
      <c r="AB82" s="1" t="str">
        <f>IF(基本情報登録!$D$10="","",IF(基本情報登録!$D$10='登録データ（女）'!F82,1,0))</f>
        <v/>
      </c>
      <c r="AC82" s="194"/>
    </row>
    <row r="83" spans="1:29">
      <c r="A83" s="193">
        <v>81</v>
      </c>
      <c r="B83" s="193" t="s">
        <v>1600</v>
      </c>
      <c r="C83" s="193" t="s">
        <v>1601</v>
      </c>
      <c r="D83" s="193" t="s">
        <v>669</v>
      </c>
      <c r="E83" s="193">
        <v>13</v>
      </c>
      <c r="F83" s="193" t="s">
        <v>15</v>
      </c>
      <c r="G83" s="193" t="s">
        <v>335</v>
      </c>
      <c r="H83" s="193" t="s">
        <v>1602</v>
      </c>
      <c r="I83" s="194" t="s">
        <v>2946</v>
      </c>
      <c r="J83" s="194" t="s">
        <v>5962</v>
      </c>
      <c r="K83" s="193" t="s">
        <v>2004</v>
      </c>
      <c r="L83" s="193" t="s">
        <v>2005</v>
      </c>
      <c r="Q83" s="194"/>
      <c r="R83" s="194"/>
      <c r="S83" s="194"/>
      <c r="T83" s="194"/>
      <c r="U83" s="194"/>
      <c r="V83" s="194"/>
      <c r="W83" s="194"/>
      <c r="X83" s="194"/>
      <c r="Y83" s="194"/>
      <c r="Z83" s="194"/>
      <c r="AA83" s="194"/>
      <c r="AB83" s="1" t="str">
        <f>IF(基本情報登録!$D$10="","",IF(基本情報登録!$D$10='登録データ（女）'!F83,1,0))</f>
        <v/>
      </c>
      <c r="AC83" s="194"/>
    </row>
    <row r="84" spans="1:29">
      <c r="A84" s="193">
        <v>82</v>
      </c>
      <c r="B84" s="193" t="s">
        <v>1603</v>
      </c>
      <c r="C84" s="193" t="s">
        <v>1604</v>
      </c>
      <c r="D84" s="193" t="s">
        <v>474</v>
      </c>
      <c r="E84" s="193">
        <v>27</v>
      </c>
      <c r="F84" s="193" t="s">
        <v>15</v>
      </c>
      <c r="G84" s="193" t="s">
        <v>335</v>
      </c>
      <c r="H84" s="193" t="s">
        <v>602</v>
      </c>
      <c r="I84" s="194" t="s">
        <v>2947</v>
      </c>
      <c r="J84" s="194" t="s">
        <v>5935</v>
      </c>
      <c r="K84" s="193" t="s">
        <v>2004</v>
      </c>
      <c r="L84" s="193" t="s">
        <v>2005</v>
      </c>
      <c r="Q84" s="194"/>
      <c r="R84" s="194"/>
      <c r="S84" s="194"/>
      <c r="T84" s="194"/>
      <c r="U84" s="194"/>
      <c r="V84" s="194"/>
      <c r="W84" s="194"/>
      <c r="X84" s="194"/>
      <c r="Y84" s="194"/>
      <c r="Z84" s="194"/>
      <c r="AA84" s="194"/>
      <c r="AB84" s="1" t="str">
        <f>IF(基本情報登録!$D$10="","",IF(基本情報登録!$D$10='登録データ（女）'!F84,1,0))</f>
        <v/>
      </c>
      <c r="AC84" s="194"/>
    </row>
    <row r="85" spans="1:29">
      <c r="A85" s="193">
        <v>83</v>
      </c>
      <c r="B85" s="193" t="s">
        <v>1605</v>
      </c>
      <c r="C85" s="193" t="s">
        <v>1606</v>
      </c>
      <c r="D85" s="193" t="s">
        <v>338</v>
      </c>
      <c r="E85" s="193">
        <v>44</v>
      </c>
      <c r="F85" s="193" t="s">
        <v>15</v>
      </c>
      <c r="G85" s="193" t="s">
        <v>335</v>
      </c>
      <c r="H85" s="193" t="s">
        <v>1042</v>
      </c>
      <c r="I85" s="194" t="s">
        <v>2948</v>
      </c>
      <c r="J85" s="194" t="s">
        <v>5963</v>
      </c>
      <c r="K85" s="193" t="s">
        <v>2004</v>
      </c>
      <c r="L85" s="193" t="s">
        <v>2005</v>
      </c>
      <c r="Q85" s="194"/>
      <c r="R85" s="194"/>
      <c r="S85" s="194"/>
      <c r="T85" s="194"/>
      <c r="U85" s="194"/>
      <c r="V85" s="194"/>
      <c r="W85" s="194"/>
      <c r="X85" s="194"/>
      <c r="Y85" s="194"/>
      <c r="Z85" s="194"/>
      <c r="AA85" s="194"/>
      <c r="AB85" s="1" t="str">
        <f>IF(基本情報登録!$D$10="","",IF(基本情報登録!$D$10='登録データ（女）'!F85,1,0))</f>
        <v/>
      </c>
      <c r="AC85" s="194"/>
    </row>
    <row r="86" spans="1:29">
      <c r="A86" s="193">
        <v>84</v>
      </c>
      <c r="B86" s="193" t="s">
        <v>1813</v>
      </c>
      <c r="C86" s="193" t="s">
        <v>1814</v>
      </c>
      <c r="D86" s="193" t="s">
        <v>349</v>
      </c>
      <c r="E86" s="193">
        <v>46</v>
      </c>
      <c r="F86" s="193" t="s">
        <v>15</v>
      </c>
      <c r="G86" s="193" t="s">
        <v>343</v>
      </c>
      <c r="H86" s="193" t="s">
        <v>1119</v>
      </c>
      <c r="I86" s="194" t="s">
        <v>2949</v>
      </c>
      <c r="J86" s="194" t="s">
        <v>5964</v>
      </c>
      <c r="K86" s="193" t="s">
        <v>2004</v>
      </c>
      <c r="L86" s="193" t="s">
        <v>2005</v>
      </c>
      <c r="Q86" s="194"/>
      <c r="R86" s="194"/>
      <c r="S86" s="194"/>
      <c r="T86" s="194"/>
      <c r="U86" s="194"/>
      <c r="V86" s="194"/>
      <c r="W86" s="194"/>
      <c r="X86" s="194"/>
      <c r="Y86" s="194"/>
      <c r="Z86" s="194"/>
      <c r="AA86" s="194"/>
      <c r="AB86" s="1" t="str">
        <f>IF(基本情報登録!$D$10="","",IF(基本情報登録!$D$10='登録データ（女）'!F86,1,0))</f>
        <v/>
      </c>
      <c r="AC86" s="194"/>
    </row>
    <row r="87" spans="1:29">
      <c r="A87" s="193">
        <v>85</v>
      </c>
      <c r="B87" s="193" t="s">
        <v>1815</v>
      </c>
      <c r="C87" s="193" t="s">
        <v>1816</v>
      </c>
      <c r="D87" s="193" t="s">
        <v>347</v>
      </c>
      <c r="E87" s="193">
        <v>43</v>
      </c>
      <c r="F87" s="193" t="s">
        <v>15</v>
      </c>
      <c r="G87" s="193" t="s">
        <v>343</v>
      </c>
      <c r="H87" s="193" t="s">
        <v>1817</v>
      </c>
      <c r="I87" s="194" t="s">
        <v>2134</v>
      </c>
      <c r="J87" s="194" t="s">
        <v>5965</v>
      </c>
      <c r="K87" s="193" t="s">
        <v>2004</v>
      </c>
      <c r="L87" s="193" t="s">
        <v>2005</v>
      </c>
      <c r="Q87" s="194"/>
      <c r="R87" s="194"/>
      <c r="S87" s="194"/>
      <c r="T87" s="194"/>
      <c r="U87" s="194"/>
      <c r="V87" s="194"/>
      <c r="W87" s="194"/>
      <c r="X87" s="194"/>
      <c r="Y87" s="194"/>
      <c r="Z87" s="194"/>
      <c r="AA87" s="194"/>
      <c r="AB87" s="1" t="str">
        <f>IF(基本情報登録!$D$10="","",IF(基本情報登録!$D$10='登録データ（女）'!F87,1,0))</f>
        <v/>
      </c>
      <c r="AC87" s="194"/>
    </row>
    <row r="88" spans="1:29">
      <c r="A88" s="193">
        <v>86</v>
      </c>
      <c r="B88" s="193" t="s">
        <v>1818</v>
      </c>
      <c r="C88" s="193" t="s">
        <v>1819</v>
      </c>
      <c r="D88" s="193" t="s">
        <v>512</v>
      </c>
      <c r="E88" s="193">
        <v>22</v>
      </c>
      <c r="F88" s="193" t="s">
        <v>15</v>
      </c>
      <c r="G88" s="193" t="s">
        <v>343</v>
      </c>
      <c r="H88" s="193" t="s">
        <v>1820</v>
      </c>
      <c r="I88" s="194" t="s">
        <v>2196</v>
      </c>
      <c r="J88" s="194" t="s">
        <v>5913</v>
      </c>
      <c r="K88" s="193" t="s">
        <v>2004</v>
      </c>
      <c r="L88" s="193" t="s">
        <v>2005</v>
      </c>
      <c r="Q88" s="194"/>
      <c r="R88" s="194"/>
      <c r="S88" s="194"/>
      <c r="T88" s="194"/>
      <c r="U88" s="194"/>
      <c r="V88" s="194"/>
      <c r="W88" s="194"/>
      <c r="X88" s="194"/>
      <c r="Y88" s="194"/>
      <c r="Z88" s="194"/>
      <c r="AA88" s="194"/>
      <c r="AB88" s="1" t="str">
        <f>IF(基本情報登録!$D$10="","",IF(基本情報登録!$D$10='登録データ（女）'!F88,1,0))</f>
        <v/>
      </c>
      <c r="AC88" s="194"/>
    </row>
    <row r="89" spans="1:29">
      <c r="A89" s="193">
        <v>87</v>
      </c>
      <c r="B89" s="193" t="s">
        <v>1821</v>
      </c>
      <c r="C89" s="193" t="s">
        <v>1822</v>
      </c>
      <c r="D89" s="193" t="s">
        <v>334</v>
      </c>
      <c r="E89" s="193">
        <v>40</v>
      </c>
      <c r="F89" s="193" t="s">
        <v>15</v>
      </c>
      <c r="G89" s="193" t="s">
        <v>343</v>
      </c>
      <c r="H89" s="193" t="s">
        <v>1086</v>
      </c>
      <c r="I89" s="194" t="s">
        <v>2950</v>
      </c>
      <c r="J89" s="194" t="s">
        <v>5966</v>
      </c>
      <c r="K89" s="193" t="s">
        <v>2004</v>
      </c>
      <c r="L89" s="193" t="s">
        <v>2005</v>
      </c>
      <c r="Q89" s="194"/>
      <c r="R89" s="194"/>
      <c r="S89" s="194"/>
      <c r="T89" s="194"/>
      <c r="U89" s="194"/>
      <c r="V89" s="194"/>
      <c r="W89" s="194"/>
      <c r="X89" s="194"/>
      <c r="Y89" s="194"/>
      <c r="Z89" s="194"/>
      <c r="AA89" s="194"/>
      <c r="AB89" s="1" t="str">
        <f>IF(基本情報登録!$D$10="","",IF(基本情報登録!$D$10='登録データ（女）'!F89,1,0))</f>
        <v/>
      </c>
      <c r="AC89" s="194"/>
    </row>
    <row r="90" spans="1:29">
      <c r="A90" s="193">
        <v>88</v>
      </c>
      <c r="B90" s="193" t="s">
        <v>1823</v>
      </c>
      <c r="C90" s="193" t="s">
        <v>1824</v>
      </c>
      <c r="D90" s="193" t="s">
        <v>336</v>
      </c>
      <c r="E90" s="193">
        <v>42</v>
      </c>
      <c r="F90" s="193" t="s">
        <v>15</v>
      </c>
      <c r="G90" s="193" t="s">
        <v>343</v>
      </c>
      <c r="H90" s="193" t="s">
        <v>1825</v>
      </c>
      <c r="I90" s="194" t="s">
        <v>2951</v>
      </c>
      <c r="J90" s="194" t="s">
        <v>5957</v>
      </c>
      <c r="K90" s="193" t="s">
        <v>2004</v>
      </c>
      <c r="L90" s="193" t="s">
        <v>2005</v>
      </c>
      <c r="Q90" s="194"/>
      <c r="R90" s="194"/>
      <c r="S90" s="194"/>
      <c r="T90" s="194"/>
      <c r="U90" s="194"/>
      <c r="V90" s="194"/>
      <c r="W90" s="194"/>
      <c r="X90" s="194"/>
      <c r="Y90" s="194"/>
      <c r="Z90" s="194"/>
      <c r="AA90" s="194"/>
      <c r="AB90" s="1" t="str">
        <f>IF(基本情報登録!$D$10="","",IF(基本情報登録!$D$10='登録データ（女）'!F90,1,0))</f>
        <v/>
      </c>
      <c r="AC90" s="194"/>
    </row>
    <row r="91" spans="1:29">
      <c r="A91" s="193">
        <v>89</v>
      </c>
      <c r="B91" s="193" t="s">
        <v>1826</v>
      </c>
      <c r="C91" s="193" t="s">
        <v>1827</v>
      </c>
      <c r="D91" s="193" t="s">
        <v>721</v>
      </c>
      <c r="E91" s="193">
        <v>47</v>
      </c>
      <c r="F91" s="193" t="s">
        <v>15</v>
      </c>
      <c r="G91" s="193" t="s">
        <v>343</v>
      </c>
      <c r="H91" s="193" t="s">
        <v>788</v>
      </c>
      <c r="I91" s="194" t="s">
        <v>2952</v>
      </c>
      <c r="J91" s="194" t="s">
        <v>5952</v>
      </c>
      <c r="K91" s="193" t="s">
        <v>2004</v>
      </c>
      <c r="L91" s="193" t="s">
        <v>2005</v>
      </c>
      <c r="Q91" s="194"/>
      <c r="R91" s="194"/>
      <c r="S91" s="194"/>
      <c r="T91" s="194"/>
      <c r="U91" s="194"/>
      <c r="V91" s="194"/>
      <c r="W91" s="194"/>
      <c r="X91" s="194"/>
      <c r="Y91" s="194"/>
      <c r="Z91" s="194"/>
      <c r="AA91" s="194"/>
      <c r="AB91" s="1" t="str">
        <f>IF(基本情報登録!$D$10="","",IF(基本情報登録!$D$10='登録データ（女）'!F91,1,0))</f>
        <v/>
      </c>
      <c r="AC91" s="194"/>
    </row>
    <row r="92" spans="1:29">
      <c r="A92" s="193">
        <v>90</v>
      </c>
      <c r="B92" s="193" t="s">
        <v>1828</v>
      </c>
      <c r="C92" s="193" t="s">
        <v>1829</v>
      </c>
      <c r="D92" s="193" t="s">
        <v>489</v>
      </c>
      <c r="E92" s="193">
        <v>33</v>
      </c>
      <c r="F92" s="193" t="s">
        <v>15</v>
      </c>
      <c r="G92" s="193" t="s">
        <v>343</v>
      </c>
      <c r="H92" s="193" t="s">
        <v>1830</v>
      </c>
      <c r="I92" s="194" t="s">
        <v>2193</v>
      </c>
      <c r="J92" s="194" t="s">
        <v>5967</v>
      </c>
      <c r="K92" s="193" t="s">
        <v>2004</v>
      </c>
      <c r="L92" s="193" t="s">
        <v>2005</v>
      </c>
      <c r="Q92" s="194"/>
      <c r="R92" s="194"/>
      <c r="S92" s="194"/>
      <c r="T92" s="194"/>
      <c r="U92" s="194"/>
      <c r="V92" s="194"/>
      <c r="W92" s="194"/>
      <c r="X92" s="194"/>
      <c r="Y92" s="194"/>
      <c r="Z92" s="194"/>
      <c r="AA92" s="194"/>
      <c r="AB92" s="1" t="str">
        <f>IF(基本情報登録!$D$10="","",IF(基本情報登録!$D$10='登録データ（女）'!F92,1,0))</f>
        <v/>
      </c>
      <c r="AC92" s="194"/>
    </row>
    <row r="93" spans="1:29">
      <c r="A93" s="193">
        <v>91</v>
      </c>
      <c r="B93" s="193" t="s">
        <v>1831</v>
      </c>
      <c r="C93" s="193" t="s">
        <v>1832</v>
      </c>
      <c r="D93" s="193" t="s">
        <v>465</v>
      </c>
      <c r="E93" s="193">
        <v>34</v>
      </c>
      <c r="F93" s="193" t="s">
        <v>15</v>
      </c>
      <c r="G93" s="193" t="s">
        <v>343</v>
      </c>
      <c r="H93" s="193" t="s">
        <v>1144</v>
      </c>
      <c r="I93" s="194" t="s">
        <v>2953</v>
      </c>
      <c r="J93" s="194" t="s">
        <v>5968</v>
      </c>
      <c r="K93" s="193" t="s">
        <v>2004</v>
      </c>
      <c r="L93" s="193" t="s">
        <v>2005</v>
      </c>
      <c r="Q93" s="194"/>
      <c r="R93" s="194"/>
      <c r="S93" s="194"/>
      <c r="T93" s="194"/>
      <c r="U93" s="194"/>
      <c r="V93" s="194"/>
      <c r="W93" s="194"/>
      <c r="X93" s="194"/>
      <c r="Y93" s="194"/>
      <c r="Z93" s="194"/>
      <c r="AA93" s="194"/>
      <c r="AB93" s="1" t="str">
        <f>IF(基本情報登録!$D$10="","",IF(基本情報登録!$D$10='登録データ（女）'!F93,1,0))</f>
        <v/>
      </c>
      <c r="AC93" s="194"/>
    </row>
    <row r="94" spans="1:29">
      <c r="A94" s="193">
        <v>92</v>
      </c>
      <c r="B94" s="193" t="s">
        <v>1833</v>
      </c>
      <c r="C94" s="193" t="s">
        <v>1834</v>
      </c>
      <c r="D94" s="193" t="s">
        <v>1265</v>
      </c>
      <c r="E94" s="193">
        <v>39</v>
      </c>
      <c r="F94" s="193" t="s">
        <v>15</v>
      </c>
      <c r="G94" s="193" t="s">
        <v>343</v>
      </c>
      <c r="H94" s="193" t="s">
        <v>1780</v>
      </c>
      <c r="I94" s="194" t="s">
        <v>2954</v>
      </c>
      <c r="J94" s="194" t="s">
        <v>5969</v>
      </c>
      <c r="K94" s="193" t="s">
        <v>2004</v>
      </c>
      <c r="L94" s="193" t="s">
        <v>2005</v>
      </c>
      <c r="Q94" s="194"/>
      <c r="R94" s="194"/>
      <c r="S94" s="194"/>
      <c r="T94" s="194"/>
      <c r="U94" s="194"/>
      <c r="V94" s="194"/>
      <c r="W94" s="194"/>
      <c r="X94" s="194"/>
      <c r="Y94" s="194"/>
      <c r="Z94" s="194"/>
      <c r="AA94" s="194"/>
      <c r="AB94" s="1" t="str">
        <f>IF(基本情報登録!$D$10="","",IF(基本情報登録!$D$10='登録データ（女）'!F94,1,0))</f>
        <v/>
      </c>
      <c r="AC94" s="194"/>
    </row>
    <row r="95" spans="1:29">
      <c r="A95" s="193">
        <v>93</v>
      </c>
      <c r="B95" s="193" t="s">
        <v>1835</v>
      </c>
      <c r="C95" s="193" t="s">
        <v>1836</v>
      </c>
      <c r="D95" s="193" t="s">
        <v>339</v>
      </c>
      <c r="E95" s="193">
        <v>35</v>
      </c>
      <c r="F95" s="193" t="s">
        <v>15</v>
      </c>
      <c r="G95" s="193" t="s">
        <v>343</v>
      </c>
      <c r="H95" s="193" t="s">
        <v>1837</v>
      </c>
      <c r="I95" s="194" t="s">
        <v>2955</v>
      </c>
      <c r="J95" s="194" t="s">
        <v>5970</v>
      </c>
      <c r="K95" s="193" t="s">
        <v>2004</v>
      </c>
      <c r="L95" s="193" t="s">
        <v>2005</v>
      </c>
      <c r="Q95" s="194"/>
      <c r="R95" s="194"/>
      <c r="S95" s="194"/>
      <c r="T95" s="194"/>
      <c r="U95" s="194"/>
      <c r="V95" s="194"/>
      <c r="W95" s="194"/>
      <c r="X95" s="194"/>
      <c r="Y95" s="194"/>
      <c r="Z95" s="194"/>
      <c r="AA95" s="194"/>
      <c r="AB95" s="1" t="str">
        <f>IF(基本情報登録!$D$10="","",IF(基本情報登録!$D$10='登録データ（女）'!F95,1,0))</f>
        <v/>
      </c>
      <c r="AC95" s="194"/>
    </row>
    <row r="96" spans="1:29">
      <c r="A96" s="193">
        <v>94</v>
      </c>
      <c r="B96" s="193" t="s">
        <v>5584</v>
      </c>
      <c r="C96" s="193" t="s">
        <v>1838</v>
      </c>
      <c r="D96" s="193" t="s">
        <v>594</v>
      </c>
      <c r="E96" s="193">
        <v>28</v>
      </c>
      <c r="F96" s="193" t="s">
        <v>15</v>
      </c>
      <c r="G96" s="193" t="s">
        <v>343</v>
      </c>
      <c r="H96" s="193" t="s">
        <v>1839</v>
      </c>
      <c r="I96" s="194" t="s">
        <v>2956</v>
      </c>
      <c r="J96" s="194" t="s">
        <v>5959</v>
      </c>
      <c r="K96" s="193" t="s">
        <v>2004</v>
      </c>
      <c r="L96" s="193" t="s">
        <v>2005</v>
      </c>
      <c r="Q96" s="194"/>
      <c r="R96" s="194"/>
      <c r="S96" s="194"/>
      <c r="T96" s="194"/>
      <c r="U96" s="194"/>
      <c r="V96" s="194"/>
      <c r="W96" s="194"/>
      <c r="X96" s="194"/>
      <c r="Y96" s="194"/>
      <c r="Z96" s="194"/>
      <c r="AA96" s="194"/>
      <c r="AB96" s="1" t="str">
        <f>IF(基本情報登録!$D$10="","",IF(基本情報登録!$D$10='登録データ（女）'!F96,1,0))</f>
        <v/>
      </c>
      <c r="AC96" s="194"/>
    </row>
    <row r="97" spans="1:29">
      <c r="A97" s="193">
        <v>95</v>
      </c>
      <c r="B97" s="193" t="s">
        <v>1840</v>
      </c>
      <c r="C97" s="193" t="s">
        <v>1841</v>
      </c>
      <c r="D97" s="193" t="s">
        <v>512</v>
      </c>
      <c r="E97" s="193">
        <v>22</v>
      </c>
      <c r="F97" s="193" t="s">
        <v>15</v>
      </c>
      <c r="G97" s="193" t="s">
        <v>343</v>
      </c>
      <c r="H97" s="193" t="s">
        <v>636</v>
      </c>
      <c r="I97" s="194" t="s">
        <v>2205</v>
      </c>
      <c r="J97" s="194" t="s">
        <v>5943</v>
      </c>
      <c r="K97" s="193" t="s">
        <v>2004</v>
      </c>
      <c r="L97" s="193" t="s">
        <v>2005</v>
      </c>
      <c r="Q97" s="194"/>
      <c r="R97" s="194"/>
      <c r="S97" s="194"/>
      <c r="T97" s="194"/>
      <c r="U97" s="194"/>
      <c r="V97" s="194"/>
      <c r="W97" s="194"/>
      <c r="X97" s="194"/>
      <c r="Y97" s="194"/>
      <c r="Z97" s="194"/>
      <c r="AA97" s="194"/>
      <c r="AB97" s="1" t="str">
        <f>IF(基本情報登録!$D$10="","",IF(基本情報登録!$D$10='登録データ（女）'!F97,1,0))</f>
        <v/>
      </c>
      <c r="AC97" s="194"/>
    </row>
    <row r="98" spans="1:29">
      <c r="A98" s="193">
        <v>96</v>
      </c>
      <c r="B98" s="193" t="s">
        <v>1842</v>
      </c>
      <c r="C98" s="193" t="s">
        <v>1843</v>
      </c>
      <c r="D98" s="193" t="s">
        <v>336</v>
      </c>
      <c r="E98" s="193">
        <v>42</v>
      </c>
      <c r="F98" s="193" t="s">
        <v>15</v>
      </c>
      <c r="G98" s="193" t="s">
        <v>343</v>
      </c>
      <c r="H98" s="193" t="s">
        <v>1077</v>
      </c>
      <c r="I98" s="194" t="s">
        <v>2957</v>
      </c>
      <c r="J98" s="194" t="s">
        <v>5971</v>
      </c>
      <c r="K98" s="193" t="s">
        <v>2004</v>
      </c>
      <c r="L98" s="193" t="s">
        <v>2005</v>
      </c>
      <c r="Q98" s="194"/>
      <c r="R98" s="194"/>
      <c r="S98" s="194"/>
      <c r="T98" s="194"/>
      <c r="U98" s="194"/>
      <c r="V98" s="194"/>
      <c r="W98" s="194"/>
      <c r="X98" s="194"/>
      <c r="Y98" s="194"/>
      <c r="Z98" s="194"/>
      <c r="AA98" s="194"/>
      <c r="AB98" s="1" t="str">
        <f>IF(基本情報登録!$D$10="","",IF(基本情報登録!$D$10='登録データ（女）'!F98,1,0))</f>
        <v/>
      </c>
      <c r="AC98" s="194"/>
    </row>
    <row r="99" spans="1:29">
      <c r="A99" s="193">
        <v>97</v>
      </c>
      <c r="B99" s="193" t="s">
        <v>3048</v>
      </c>
      <c r="C99" s="193" t="s">
        <v>3049</v>
      </c>
      <c r="D99" s="193" t="s">
        <v>695</v>
      </c>
      <c r="E99" s="193" t="s">
        <v>696</v>
      </c>
      <c r="F99" s="193" t="s">
        <v>15</v>
      </c>
      <c r="G99" s="193" t="s">
        <v>350</v>
      </c>
      <c r="H99" s="193" t="s">
        <v>2113</v>
      </c>
      <c r="I99" s="194" t="s">
        <v>3050</v>
      </c>
      <c r="J99" s="194" t="s">
        <v>5972</v>
      </c>
      <c r="K99" s="193" t="s">
        <v>2004</v>
      </c>
      <c r="L99" s="193" t="s">
        <v>2005</v>
      </c>
      <c r="Q99" s="194"/>
      <c r="R99" s="194"/>
      <c r="S99" s="194"/>
      <c r="T99" s="194"/>
      <c r="U99" s="194"/>
      <c r="V99" s="194"/>
      <c r="W99" s="194"/>
      <c r="X99" s="194"/>
      <c r="Y99" s="194"/>
      <c r="Z99" s="194"/>
      <c r="AA99" s="194"/>
      <c r="AB99" s="1" t="str">
        <f>IF(基本情報登録!$D$10="","",IF(基本情報登録!$D$10='登録データ（女）'!F99,1,0))</f>
        <v/>
      </c>
      <c r="AC99" s="194"/>
    </row>
    <row r="100" spans="1:29">
      <c r="A100" s="193">
        <v>98</v>
      </c>
      <c r="B100" s="193" t="s">
        <v>3051</v>
      </c>
      <c r="C100" s="193" t="s">
        <v>3052</v>
      </c>
      <c r="D100" s="193" t="s">
        <v>512</v>
      </c>
      <c r="E100" s="193">
        <v>22</v>
      </c>
      <c r="F100" s="193" t="s">
        <v>15</v>
      </c>
      <c r="G100" s="193" t="s">
        <v>350</v>
      </c>
      <c r="H100" s="193" t="s">
        <v>2413</v>
      </c>
      <c r="I100" s="194" t="s">
        <v>2137</v>
      </c>
      <c r="J100" s="194" t="s">
        <v>5973</v>
      </c>
      <c r="K100" s="193" t="s">
        <v>2004</v>
      </c>
      <c r="L100" s="193" t="s">
        <v>2005</v>
      </c>
      <c r="Q100" s="194"/>
      <c r="R100" s="194"/>
      <c r="S100" s="194"/>
      <c r="T100" s="194"/>
      <c r="U100" s="194"/>
      <c r="V100" s="194"/>
      <c r="W100" s="194"/>
      <c r="X100" s="194"/>
      <c r="Y100" s="194"/>
      <c r="Z100" s="194"/>
      <c r="AA100" s="194"/>
      <c r="AB100" s="1" t="str">
        <f>IF(基本情報登録!$D$10="","",IF(基本情報登録!$D$10='登録データ（女）'!F100,1,0))</f>
        <v/>
      </c>
      <c r="AC100" s="194"/>
    </row>
    <row r="101" spans="1:29">
      <c r="A101" s="193">
        <v>99</v>
      </c>
      <c r="B101" s="193" t="s">
        <v>3053</v>
      </c>
      <c r="C101" s="193" t="s">
        <v>3054</v>
      </c>
      <c r="D101" s="193" t="s">
        <v>336</v>
      </c>
      <c r="E101" s="193">
        <v>42</v>
      </c>
      <c r="F101" s="193" t="s">
        <v>15</v>
      </c>
      <c r="G101" s="193" t="s">
        <v>350</v>
      </c>
      <c r="H101" s="193" t="s">
        <v>3055</v>
      </c>
      <c r="I101" s="194" t="s">
        <v>2743</v>
      </c>
      <c r="J101" s="194" t="s">
        <v>5974</v>
      </c>
      <c r="K101" s="193" t="s">
        <v>2004</v>
      </c>
      <c r="L101" s="193" t="s">
        <v>2005</v>
      </c>
      <c r="Q101" s="194"/>
      <c r="R101" s="194"/>
      <c r="S101" s="194"/>
      <c r="T101" s="194"/>
      <c r="U101" s="194"/>
      <c r="V101" s="194"/>
      <c r="W101" s="194"/>
      <c r="X101" s="194"/>
      <c r="Y101" s="194"/>
      <c r="Z101" s="194"/>
      <c r="AA101" s="194"/>
      <c r="AB101" s="1" t="str">
        <f>IF(基本情報登録!$D$10="","",IF(基本情報登録!$D$10='登録データ（女）'!F101,1,0))</f>
        <v/>
      </c>
      <c r="AC101" s="194"/>
    </row>
    <row r="102" spans="1:29">
      <c r="A102" s="193">
        <v>100</v>
      </c>
      <c r="B102" s="193" t="s">
        <v>3056</v>
      </c>
      <c r="C102" s="193" t="s">
        <v>3057</v>
      </c>
      <c r="D102" s="193" t="s">
        <v>336</v>
      </c>
      <c r="E102" s="193">
        <v>42</v>
      </c>
      <c r="F102" s="193" t="s">
        <v>15</v>
      </c>
      <c r="G102" s="193" t="s">
        <v>350</v>
      </c>
      <c r="H102" s="193" t="s">
        <v>3058</v>
      </c>
      <c r="I102" s="194" t="s">
        <v>3059</v>
      </c>
      <c r="J102" s="194" t="s">
        <v>5975</v>
      </c>
      <c r="K102" s="193" t="s">
        <v>2004</v>
      </c>
      <c r="L102" s="193" t="s">
        <v>2005</v>
      </c>
      <c r="Q102" s="194"/>
      <c r="R102" s="194"/>
      <c r="S102" s="194"/>
      <c r="T102" s="194"/>
      <c r="U102" s="194"/>
      <c r="V102" s="194"/>
      <c r="W102" s="194"/>
      <c r="X102" s="194"/>
      <c r="Y102" s="194"/>
      <c r="Z102" s="194"/>
      <c r="AA102" s="194"/>
      <c r="AB102" s="1" t="str">
        <f>IF(基本情報登録!$D$10="","",IF(基本情報登録!$D$10='登録データ（女）'!F102,1,0))</f>
        <v/>
      </c>
      <c r="AC102" s="194"/>
    </row>
    <row r="103" spans="1:29">
      <c r="A103" s="193">
        <v>101</v>
      </c>
      <c r="B103" s="193" t="s">
        <v>3061</v>
      </c>
      <c r="C103" s="193" t="s">
        <v>3062</v>
      </c>
      <c r="D103" s="193" t="s">
        <v>594</v>
      </c>
      <c r="E103" s="193">
        <v>28</v>
      </c>
      <c r="F103" s="193" t="s">
        <v>15</v>
      </c>
      <c r="G103" s="193" t="s">
        <v>350</v>
      </c>
      <c r="H103" s="193" t="s">
        <v>2985</v>
      </c>
      <c r="I103" s="194" t="s">
        <v>2061</v>
      </c>
      <c r="J103" s="194" t="s">
        <v>5932</v>
      </c>
      <c r="K103" s="193" t="s">
        <v>2004</v>
      </c>
      <c r="L103" s="193" t="s">
        <v>2005</v>
      </c>
      <c r="Q103" s="194"/>
      <c r="R103" s="194"/>
      <c r="S103" s="194"/>
      <c r="T103" s="194"/>
      <c r="U103" s="194"/>
      <c r="V103" s="194"/>
      <c r="W103" s="194"/>
      <c r="X103" s="194"/>
      <c r="Y103" s="194"/>
      <c r="Z103" s="194"/>
      <c r="AA103" s="194"/>
      <c r="AB103" s="1" t="str">
        <f>IF(基本情報登録!$D$10="","",IF(基本情報登録!$D$10='登録データ（女）'!F103,1,0))</f>
        <v/>
      </c>
      <c r="AC103" s="194"/>
    </row>
    <row r="104" spans="1:29">
      <c r="A104" s="193">
        <v>102</v>
      </c>
      <c r="B104" s="193" t="s">
        <v>1588</v>
      </c>
      <c r="C104" s="193" t="s">
        <v>1589</v>
      </c>
      <c r="D104" s="193" t="s">
        <v>349</v>
      </c>
      <c r="E104" s="193">
        <v>46</v>
      </c>
      <c r="F104" s="193" t="s">
        <v>11</v>
      </c>
      <c r="G104" s="193" t="s">
        <v>335</v>
      </c>
      <c r="H104" s="193" t="s">
        <v>508</v>
      </c>
      <c r="I104" s="194" t="s">
        <v>2097</v>
      </c>
      <c r="J104" s="194" t="s">
        <v>5894</v>
      </c>
      <c r="K104" s="193" t="s">
        <v>2004</v>
      </c>
      <c r="L104" s="193" t="s">
        <v>2005</v>
      </c>
      <c r="Q104" s="194"/>
      <c r="R104" s="194"/>
      <c r="S104" s="194"/>
      <c r="T104" s="194"/>
      <c r="U104" s="194"/>
      <c r="V104" s="194"/>
      <c r="W104" s="194"/>
      <c r="X104" s="194"/>
      <c r="Y104" s="194"/>
      <c r="Z104" s="194"/>
      <c r="AA104" s="194"/>
      <c r="AB104" s="1" t="str">
        <f>IF(基本情報登録!$D$10="","",IF(基本情報登録!$D$10='登録データ（女）'!F104,1,0))</f>
        <v/>
      </c>
      <c r="AC104" s="194"/>
    </row>
    <row r="105" spans="1:29">
      <c r="A105" s="193">
        <v>103</v>
      </c>
      <c r="B105" s="193" t="s">
        <v>1848</v>
      </c>
      <c r="C105" s="193" t="s">
        <v>1849</v>
      </c>
      <c r="D105" s="193" t="s">
        <v>349</v>
      </c>
      <c r="E105" s="193">
        <v>46</v>
      </c>
      <c r="F105" s="193" t="s">
        <v>11</v>
      </c>
      <c r="G105" s="193" t="s">
        <v>343</v>
      </c>
      <c r="H105" s="193" t="s">
        <v>413</v>
      </c>
      <c r="I105" s="194" t="s">
        <v>2859</v>
      </c>
      <c r="J105" s="194" t="s">
        <v>5094</v>
      </c>
      <c r="K105" s="193" t="s">
        <v>2004</v>
      </c>
      <c r="L105" s="193" t="s">
        <v>2005</v>
      </c>
      <c r="Q105" s="194"/>
      <c r="R105" s="194"/>
      <c r="S105" s="194"/>
      <c r="T105" s="194"/>
      <c r="U105" s="194"/>
      <c r="V105" s="194"/>
      <c r="W105" s="194"/>
      <c r="X105" s="194"/>
      <c r="Y105" s="194"/>
      <c r="Z105" s="194"/>
      <c r="AA105" s="194"/>
      <c r="AB105" s="1" t="str">
        <f>IF(基本情報登録!$D$10="","",IF(基本情報登録!$D$10='登録データ（女）'!F105,1,0))</f>
        <v/>
      </c>
      <c r="AC105" s="194"/>
    </row>
    <row r="106" spans="1:29">
      <c r="A106" s="193">
        <v>104</v>
      </c>
      <c r="B106" s="193" t="s">
        <v>5585</v>
      </c>
      <c r="C106" s="193" t="s">
        <v>1587</v>
      </c>
      <c r="D106" s="193" t="s">
        <v>349</v>
      </c>
      <c r="E106" s="193">
        <v>46</v>
      </c>
      <c r="F106" s="193" t="s">
        <v>11</v>
      </c>
      <c r="G106" s="193" t="s">
        <v>335</v>
      </c>
      <c r="H106" s="193" t="s">
        <v>379</v>
      </c>
      <c r="I106" s="194" t="s">
        <v>2145</v>
      </c>
      <c r="J106" s="194" t="s">
        <v>5976</v>
      </c>
      <c r="K106" s="193" t="s">
        <v>2004</v>
      </c>
      <c r="L106" s="193" t="s">
        <v>2005</v>
      </c>
      <c r="Q106" s="194"/>
      <c r="R106" s="194"/>
      <c r="S106" s="194"/>
      <c r="T106" s="194"/>
      <c r="U106" s="194"/>
      <c r="V106" s="194"/>
      <c r="W106" s="194"/>
      <c r="X106" s="194"/>
      <c r="Y106" s="194"/>
      <c r="Z106" s="194"/>
      <c r="AA106" s="194"/>
      <c r="AB106" s="1" t="str">
        <f>IF(基本情報登録!$D$10="","",IF(基本情報登録!$D$10='登録データ（女）'!F106,1,0))</f>
        <v/>
      </c>
      <c r="AC106" s="194"/>
    </row>
    <row r="107" spans="1:29">
      <c r="A107" s="193">
        <v>105</v>
      </c>
      <c r="B107" s="193" t="s">
        <v>1850</v>
      </c>
      <c r="C107" s="193" t="s">
        <v>1851</v>
      </c>
      <c r="D107" s="193" t="s">
        <v>349</v>
      </c>
      <c r="E107" s="193">
        <v>46</v>
      </c>
      <c r="F107" s="193" t="s">
        <v>11</v>
      </c>
      <c r="G107" s="193" t="s">
        <v>335</v>
      </c>
      <c r="H107" s="193" t="s">
        <v>403</v>
      </c>
      <c r="I107" s="194" t="s">
        <v>2860</v>
      </c>
      <c r="J107" s="194" t="s">
        <v>5977</v>
      </c>
      <c r="K107" s="193" t="s">
        <v>2004</v>
      </c>
      <c r="L107" s="193" t="s">
        <v>2005</v>
      </c>
      <c r="Q107" s="194"/>
      <c r="R107" s="194"/>
      <c r="S107" s="194"/>
      <c r="T107" s="194"/>
      <c r="U107" s="194"/>
      <c r="V107" s="194"/>
      <c r="W107" s="194"/>
      <c r="X107" s="194"/>
      <c r="Y107" s="194"/>
      <c r="Z107" s="194"/>
      <c r="AA107" s="194"/>
      <c r="AB107" s="1" t="str">
        <f>IF(基本情報登録!$D$10="","",IF(基本情報登録!$D$10='登録データ（女）'!F107,1,0))</f>
        <v/>
      </c>
      <c r="AC107" s="194"/>
    </row>
    <row r="108" spans="1:29">
      <c r="A108" s="193">
        <v>106</v>
      </c>
      <c r="B108" s="193" t="s">
        <v>3030</v>
      </c>
      <c r="C108" s="193" t="s">
        <v>3031</v>
      </c>
      <c r="D108" s="193" t="s">
        <v>349</v>
      </c>
      <c r="E108" s="193">
        <v>46</v>
      </c>
      <c r="F108" s="193" t="s">
        <v>11</v>
      </c>
      <c r="G108" s="193" t="s">
        <v>350</v>
      </c>
      <c r="H108" s="193" t="s">
        <v>3032</v>
      </c>
      <c r="I108" s="194" t="s">
        <v>3033</v>
      </c>
      <c r="J108" s="194" t="s">
        <v>5978</v>
      </c>
      <c r="K108" s="193" t="s">
        <v>2004</v>
      </c>
      <c r="L108" s="193" t="s">
        <v>2005</v>
      </c>
      <c r="Q108" s="194"/>
      <c r="R108" s="194"/>
      <c r="S108" s="194"/>
      <c r="T108" s="194"/>
      <c r="U108" s="194"/>
      <c r="V108" s="194"/>
      <c r="W108" s="194"/>
      <c r="X108" s="194"/>
      <c r="Y108" s="194"/>
      <c r="Z108" s="194"/>
      <c r="AA108" s="194"/>
      <c r="AB108" s="1" t="str">
        <f>IF(基本情報登録!$D$10="","",IF(基本情報登録!$D$10='登録データ（女）'!F108,1,0))</f>
        <v/>
      </c>
      <c r="AC108" s="194"/>
    </row>
    <row r="109" spans="1:29">
      <c r="A109" s="193">
        <v>107</v>
      </c>
      <c r="B109" s="193" t="s">
        <v>1874</v>
      </c>
      <c r="C109" s="193" t="s">
        <v>2862</v>
      </c>
      <c r="D109" s="193" t="s">
        <v>347</v>
      </c>
      <c r="E109" s="193">
        <v>43</v>
      </c>
      <c r="F109" s="193" t="s">
        <v>40</v>
      </c>
      <c r="G109" s="193" t="s">
        <v>343</v>
      </c>
      <c r="H109" s="193" t="s">
        <v>1875</v>
      </c>
      <c r="I109" s="194" t="s">
        <v>2209</v>
      </c>
      <c r="J109" s="194" t="s">
        <v>5961</v>
      </c>
      <c r="K109" s="193" t="s">
        <v>2004</v>
      </c>
      <c r="L109" s="193" t="s">
        <v>2005</v>
      </c>
      <c r="Q109" s="194"/>
      <c r="R109" s="194"/>
      <c r="S109" s="194"/>
      <c r="T109" s="194"/>
      <c r="U109" s="194"/>
      <c r="V109" s="194"/>
      <c r="W109" s="194"/>
      <c r="X109" s="194"/>
      <c r="Y109" s="194"/>
      <c r="Z109" s="194"/>
      <c r="AA109" s="194"/>
      <c r="AB109" s="1" t="str">
        <f>IF(基本情報登録!$D$10="","",IF(基本情報登録!$D$10='登録データ（女）'!F109,1,0))</f>
        <v/>
      </c>
      <c r="AC109" s="194"/>
    </row>
    <row r="110" spans="1:29">
      <c r="A110" s="193">
        <v>108</v>
      </c>
      <c r="B110" s="193" t="s">
        <v>1985</v>
      </c>
      <c r="C110" s="193" t="s">
        <v>1986</v>
      </c>
      <c r="D110" s="193" t="s">
        <v>334</v>
      </c>
      <c r="E110" s="193">
        <v>40</v>
      </c>
      <c r="F110" s="193" t="s">
        <v>40</v>
      </c>
      <c r="G110" s="193" t="s">
        <v>343</v>
      </c>
      <c r="H110" s="193" t="s">
        <v>1458</v>
      </c>
      <c r="I110" s="194" t="s">
        <v>2061</v>
      </c>
      <c r="J110" s="194" t="s">
        <v>5979</v>
      </c>
      <c r="K110" s="193" t="s">
        <v>2004</v>
      </c>
      <c r="L110" s="193" t="s">
        <v>2005</v>
      </c>
      <c r="Q110" s="194"/>
      <c r="R110" s="194"/>
      <c r="S110" s="194"/>
      <c r="T110" s="194"/>
      <c r="U110" s="194"/>
      <c r="V110" s="194"/>
      <c r="W110" s="194"/>
      <c r="X110" s="194"/>
      <c r="Y110" s="194"/>
      <c r="Z110" s="194"/>
      <c r="AA110" s="194"/>
      <c r="AB110" s="1" t="str">
        <f>IF(基本情報登録!$D$10="","",IF(基本情報登録!$D$10='登録データ（女）'!F110,1,0))</f>
        <v/>
      </c>
      <c r="AC110" s="194"/>
    </row>
    <row r="111" spans="1:29">
      <c r="A111" s="193">
        <v>109</v>
      </c>
      <c r="B111" s="193" t="s">
        <v>1876</v>
      </c>
      <c r="C111" s="193" t="s">
        <v>1877</v>
      </c>
      <c r="D111" s="193" t="s">
        <v>338</v>
      </c>
      <c r="E111" s="193">
        <v>44</v>
      </c>
      <c r="F111" s="193" t="s">
        <v>40</v>
      </c>
      <c r="G111" s="193" t="s">
        <v>343</v>
      </c>
      <c r="H111" s="193" t="s">
        <v>1509</v>
      </c>
      <c r="I111" s="194" t="s">
        <v>2012</v>
      </c>
      <c r="J111" s="194" t="s">
        <v>5980</v>
      </c>
      <c r="K111" s="193" t="s">
        <v>2004</v>
      </c>
      <c r="L111" s="193" t="s">
        <v>2005</v>
      </c>
      <c r="Q111" s="194"/>
      <c r="R111" s="194"/>
      <c r="S111" s="194"/>
      <c r="T111" s="194"/>
      <c r="U111" s="194"/>
      <c r="V111" s="194"/>
      <c r="W111" s="194"/>
      <c r="X111" s="194"/>
      <c r="Y111" s="194"/>
      <c r="Z111" s="194"/>
      <c r="AA111" s="194"/>
      <c r="AB111" s="1" t="str">
        <f>IF(基本情報登録!$D$10="","",IF(基本情報登録!$D$10='登録データ（女）'!F111,1,0))</f>
        <v/>
      </c>
      <c r="AC111" s="194"/>
    </row>
    <row r="112" spans="1:29">
      <c r="A112" s="193">
        <v>110</v>
      </c>
      <c r="B112" s="193" t="s">
        <v>5586</v>
      </c>
      <c r="C112" s="193" t="s">
        <v>5587</v>
      </c>
      <c r="D112" s="193" t="s">
        <v>374</v>
      </c>
      <c r="E112" s="193">
        <v>45</v>
      </c>
      <c r="F112" s="193" t="s">
        <v>40</v>
      </c>
      <c r="G112" s="193" t="s">
        <v>350</v>
      </c>
      <c r="H112" s="193" t="s">
        <v>4062</v>
      </c>
      <c r="I112" s="194" t="s">
        <v>5981</v>
      </c>
      <c r="J112" s="194" t="s">
        <v>5982</v>
      </c>
      <c r="K112" s="193" t="s">
        <v>2004</v>
      </c>
      <c r="L112" s="193" t="s">
        <v>2005</v>
      </c>
      <c r="Q112" s="194"/>
      <c r="R112" s="194"/>
      <c r="S112" s="194"/>
      <c r="T112" s="194"/>
      <c r="U112" s="194"/>
      <c r="V112" s="194"/>
      <c r="W112" s="194"/>
      <c r="X112" s="194"/>
      <c r="Y112" s="194"/>
      <c r="Z112" s="194"/>
      <c r="AA112" s="194"/>
      <c r="AB112" s="1" t="str">
        <f>IF(基本情報登録!$D$10="","",IF(基本情報登録!$D$10='登録データ（女）'!F112,1,0))</f>
        <v/>
      </c>
      <c r="AC112" s="194"/>
    </row>
    <row r="113" spans="1:29">
      <c r="A113" s="193">
        <v>111</v>
      </c>
      <c r="B113" s="193" t="s">
        <v>5588</v>
      </c>
      <c r="C113" s="193" t="s">
        <v>5589</v>
      </c>
      <c r="D113" s="193" t="s">
        <v>334</v>
      </c>
      <c r="E113" s="193">
        <v>40</v>
      </c>
      <c r="F113" s="193" t="s">
        <v>40</v>
      </c>
      <c r="G113" s="193" t="s">
        <v>350</v>
      </c>
      <c r="H113" s="193" t="s">
        <v>2579</v>
      </c>
      <c r="I113" s="194" t="s">
        <v>2329</v>
      </c>
      <c r="J113" s="194" t="s">
        <v>5933</v>
      </c>
      <c r="K113" s="193" t="s">
        <v>2004</v>
      </c>
      <c r="L113" s="193" t="s">
        <v>2005</v>
      </c>
      <c r="Q113" s="194"/>
      <c r="R113" s="194"/>
      <c r="S113" s="194"/>
      <c r="T113" s="194"/>
      <c r="U113" s="194"/>
      <c r="V113" s="194"/>
      <c r="W113" s="194"/>
      <c r="X113" s="194"/>
      <c r="Y113" s="194"/>
      <c r="Z113" s="194"/>
      <c r="AA113" s="194"/>
      <c r="AB113" s="1" t="str">
        <f>IF(基本情報登録!$D$10="","",IF(基本情報登録!$D$10='登録データ（女）'!F113,1,0))</f>
        <v/>
      </c>
      <c r="AC113" s="194"/>
    </row>
    <row r="114" spans="1:29">
      <c r="A114" s="193">
        <v>112</v>
      </c>
      <c r="B114" s="193" t="s">
        <v>1590</v>
      </c>
      <c r="C114" s="193" t="s">
        <v>1591</v>
      </c>
      <c r="D114" s="193" t="s">
        <v>336</v>
      </c>
      <c r="E114" s="193">
        <v>42</v>
      </c>
      <c r="F114" s="193" t="s">
        <v>40</v>
      </c>
      <c r="G114" s="193" t="s">
        <v>335</v>
      </c>
      <c r="H114" s="193" t="s">
        <v>1592</v>
      </c>
      <c r="I114" s="194" t="s">
        <v>2223</v>
      </c>
      <c r="J114" s="194" t="s">
        <v>5928</v>
      </c>
      <c r="K114" s="193" t="s">
        <v>2004</v>
      </c>
      <c r="L114" s="193" t="s">
        <v>2005</v>
      </c>
      <c r="Q114" s="194"/>
      <c r="R114" s="194"/>
      <c r="S114" s="194"/>
      <c r="T114" s="194"/>
      <c r="U114" s="194"/>
      <c r="V114" s="194"/>
      <c r="W114" s="194"/>
      <c r="X114" s="194"/>
      <c r="Y114" s="194"/>
      <c r="Z114" s="194"/>
      <c r="AA114" s="194"/>
      <c r="AB114" s="1" t="str">
        <f>IF(基本情報登録!$D$10="","",IF(基本情報登録!$D$10='登録データ（女）'!F114,1,0))</f>
        <v/>
      </c>
      <c r="AC114" s="194"/>
    </row>
    <row r="115" spans="1:29">
      <c r="A115" s="193">
        <v>113</v>
      </c>
      <c r="B115" s="193" t="s">
        <v>1878</v>
      </c>
      <c r="C115" s="193" t="s">
        <v>1879</v>
      </c>
      <c r="D115" s="193" t="s">
        <v>334</v>
      </c>
      <c r="E115" s="193">
        <v>40</v>
      </c>
      <c r="F115" s="193" t="s">
        <v>40</v>
      </c>
      <c r="G115" s="193" t="s">
        <v>343</v>
      </c>
      <c r="H115" s="193" t="s">
        <v>1422</v>
      </c>
      <c r="I115" s="194" t="s">
        <v>2861</v>
      </c>
      <c r="J115" s="194" t="s">
        <v>5983</v>
      </c>
      <c r="K115" s="193" t="s">
        <v>2004</v>
      </c>
      <c r="L115" s="193" t="s">
        <v>2005</v>
      </c>
      <c r="Q115" s="194"/>
      <c r="R115" s="194"/>
      <c r="S115" s="194"/>
      <c r="T115" s="194"/>
      <c r="U115" s="194"/>
      <c r="V115" s="194"/>
      <c r="W115" s="194"/>
      <c r="X115" s="194"/>
      <c r="Y115" s="194"/>
      <c r="Z115" s="194"/>
      <c r="AA115" s="194"/>
      <c r="AB115" s="1" t="str">
        <f>IF(基本情報登録!$D$10="","",IF(基本情報登録!$D$10='登録データ（女）'!F115,1,0))</f>
        <v/>
      </c>
      <c r="AC115" s="194"/>
    </row>
    <row r="116" spans="1:29">
      <c r="A116" s="193">
        <v>114</v>
      </c>
      <c r="B116" s="193" t="s">
        <v>1882</v>
      </c>
      <c r="C116" s="193" t="s">
        <v>1883</v>
      </c>
      <c r="D116" s="193" t="s">
        <v>334</v>
      </c>
      <c r="E116" s="193">
        <v>40</v>
      </c>
      <c r="F116" s="193" t="s">
        <v>40</v>
      </c>
      <c r="G116" s="193" t="s">
        <v>343</v>
      </c>
      <c r="H116" s="193" t="s">
        <v>1884</v>
      </c>
      <c r="I116" s="194" t="s">
        <v>2864</v>
      </c>
      <c r="J116" s="194" t="s">
        <v>5984</v>
      </c>
      <c r="K116" s="193" t="s">
        <v>2004</v>
      </c>
      <c r="L116" s="193" t="s">
        <v>2005</v>
      </c>
      <c r="Q116" s="194"/>
      <c r="R116" s="194"/>
      <c r="S116" s="194"/>
      <c r="T116" s="194"/>
      <c r="U116" s="194"/>
      <c r="V116" s="194"/>
      <c r="W116" s="194"/>
      <c r="X116" s="194"/>
      <c r="Y116" s="194"/>
      <c r="Z116" s="194"/>
      <c r="AA116" s="194"/>
      <c r="AB116" s="1" t="str">
        <f>IF(基本情報登録!$D$10="","",IF(基本情報登録!$D$10='登録データ（女）'!F116,1,0))</f>
        <v/>
      </c>
      <c r="AC116" s="194"/>
    </row>
    <row r="117" spans="1:29">
      <c r="A117" s="193">
        <v>115</v>
      </c>
      <c r="B117" s="193" t="s">
        <v>1880</v>
      </c>
      <c r="C117" s="193" t="s">
        <v>1881</v>
      </c>
      <c r="D117" s="193" t="s">
        <v>347</v>
      </c>
      <c r="E117" s="193">
        <v>43</v>
      </c>
      <c r="F117" s="193" t="s">
        <v>40</v>
      </c>
      <c r="G117" s="193" t="s">
        <v>343</v>
      </c>
      <c r="H117" s="193" t="s">
        <v>1543</v>
      </c>
      <c r="I117" s="194" t="s">
        <v>2863</v>
      </c>
      <c r="J117" s="194" t="s">
        <v>5929</v>
      </c>
      <c r="K117" s="193" t="s">
        <v>2004</v>
      </c>
      <c r="L117" s="193" t="s">
        <v>2005</v>
      </c>
      <c r="Q117" s="194"/>
      <c r="R117" s="194"/>
      <c r="S117" s="194"/>
      <c r="T117" s="194"/>
      <c r="U117" s="194"/>
      <c r="V117" s="194"/>
      <c r="W117" s="194"/>
      <c r="X117" s="194"/>
      <c r="Y117" s="194"/>
      <c r="Z117" s="194"/>
      <c r="AA117" s="194"/>
      <c r="AB117" s="1" t="str">
        <f>IF(基本情報登録!$D$10="","",IF(基本情報登録!$D$10='登録データ（女）'!F117,1,0))</f>
        <v/>
      </c>
      <c r="AC117" s="194"/>
    </row>
    <row r="118" spans="1:29">
      <c r="A118" s="193">
        <v>116</v>
      </c>
      <c r="B118" s="193" t="s">
        <v>3027</v>
      </c>
      <c r="C118" s="193" t="s">
        <v>1865</v>
      </c>
      <c r="D118" s="193" t="s">
        <v>334</v>
      </c>
      <c r="E118" s="193">
        <v>40</v>
      </c>
      <c r="F118" s="193" t="s">
        <v>50</v>
      </c>
      <c r="G118" s="193" t="s">
        <v>335</v>
      </c>
      <c r="H118" s="193" t="s">
        <v>533</v>
      </c>
      <c r="I118" s="194" t="s">
        <v>3028</v>
      </c>
      <c r="J118" s="194" t="s">
        <v>5924</v>
      </c>
      <c r="K118" s="193" t="s">
        <v>2004</v>
      </c>
      <c r="L118" s="193" t="s">
        <v>2005</v>
      </c>
      <c r="Q118" s="194"/>
      <c r="R118" s="194"/>
      <c r="S118" s="194"/>
      <c r="T118" s="194"/>
      <c r="U118" s="194"/>
      <c r="V118" s="194"/>
      <c r="W118" s="194"/>
      <c r="X118" s="194"/>
      <c r="Y118" s="194"/>
      <c r="Z118" s="194"/>
      <c r="AA118" s="194"/>
      <c r="AB118" s="1" t="str">
        <f>IF(基本情報登録!$D$10="","",IF(基本情報登録!$D$10='登録データ（女）'!F118,1,0))</f>
        <v/>
      </c>
      <c r="AC118" s="194"/>
    </row>
    <row r="119" spans="1:29">
      <c r="A119" s="193">
        <v>117</v>
      </c>
      <c r="B119" s="193" t="s">
        <v>1862</v>
      </c>
      <c r="C119" s="193" t="s">
        <v>1863</v>
      </c>
      <c r="D119" s="193" t="s">
        <v>334</v>
      </c>
      <c r="E119" s="193">
        <v>40</v>
      </c>
      <c r="F119" s="193" t="s">
        <v>50</v>
      </c>
      <c r="G119" s="193" t="s">
        <v>343</v>
      </c>
      <c r="H119" s="193" t="s">
        <v>1864</v>
      </c>
      <c r="I119" s="194" t="s">
        <v>3029</v>
      </c>
      <c r="J119" s="194" t="s">
        <v>5983</v>
      </c>
      <c r="K119" s="193" t="s">
        <v>2004</v>
      </c>
      <c r="L119" s="193" t="s">
        <v>2005</v>
      </c>
      <c r="Q119" s="194"/>
      <c r="R119" s="194"/>
      <c r="S119" s="194"/>
      <c r="T119" s="194"/>
      <c r="U119" s="194"/>
      <c r="V119" s="194"/>
      <c r="W119" s="194"/>
      <c r="X119" s="194"/>
      <c r="Y119" s="194"/>
      <c r="Z119" s="194"/>
      <c r="AA119" s="194"/>
      <c r="AB119" s="1" t="str">
        <f>IF(基本情報登録!$D$10="","",IF(基本情報登録!$D$10='登録データ（女）'!F119,1,0))</f>
        <v/>
      </c>
      <c r="AC119" s="194"/>
    </row>
    <row r="120" spans="1:29">
      <c r="A120" s="193">
        <v>118</v>
      </c>
      <c r="B120" s="193" t="s">
        <v>2865</v>
      </c>
      <c r="C120" s="193" t="s">
        <v>1907</v>
      </c>
      <c r="D120" s="193" t="s">
        <v>334</v>
      </c>
      <c r="E120" s="193">
        <v>40</v>
      </c>
      <c r="F120" s="193" t="s">
        <v>1593</v>
      </c>
      <c r="G120" s="193" t="s">
        <v>350</v>
      </c>
      <c r="H120" s="193" t="s">
        <v>2125</v>
      </c>
      <c r="I120" s="194" t="s">
        <v>2154</v>
      </c>
      <c r="J120" s="194" t="s">
        <v>5938</v>
      </c>
      <c r="K120" s="193" t="s">
        <v>2004</v>
      </c>
      <c r="L120" s="193" t="s">
        <v>2005</v>
      </c>
      <c r="Q120" s="194"/>
      <c r="R120" s="194"/>
      <c r="S120" s="194"/>
      <c r="T120" s="194"/>
      <c r="U120" s="194"/>
      <c r="V120" s="194"/>
      <c r="W120" s="194"/>
      <c r="X120" s="194"/>
      <c r="Y120" s="194"/>
      <c r="Z120" s="194"/>
      <c r="AA120" s="194"/>
      <c r="AB120" s="1" t="str">
        <f>IF(基本情報登録!$D$10="","",IF(基本情報登録!$D$10='登録データ（女）'!F120,1,0))</f>
        <v/>
      </c>
      <c r="AC120" s="194"/>
    </row>
    <row r="121" spans="1:29">
      <c r="A121" s="193">
        <v>119</v>
      </c>
      <c r="B121" s="193" t="s">
        <v>5590</v>
      </c>
      <c r="C121" s="193" t="s">
        <v>5591</v>
      </c>
      <c r="D121" s="193" t="s">
        <v>334</v>
      </c>
      <c r="E121" s="193">
        <v>40</v>
      </c>
      <c r="F121" s="193" t="s">
        <v>1593</v>
      </c>
      <c r="G121" s="193" t="s">
        <v>435</v>
      </c>
      <c r="H121" s="193" t="s">
        <v>5592</v>
      </c>
      <c r="I121" s="194" t="s">
        <v>2361</v>
      </c>
      <c r="J121" s="194" t="s">
        <v>5985</v>
      </c>
      <c r="K121" s="193" t="s">
        <v>2004</v>
      </c>
      <c r="L121" s="193" t="s">
        <v>2005</v>
      </c>
      <c r="Q121" s="194"/>
      <c r="R121" s="194"/>
      <c r="S121" s="194"/>
      <c r="T121" s="194"/>
      <c r="U121" s="194"/>
      <c r="V121" s="194"/>
      <c r="W121" s="194"/>
      <c r="X121" s="194"/>
      <c r="Y121" s="194"/>
      <c r="Z121" s="194"/>
      <c r="AA121" s="194"/>
      <c r="AB121" s="1" t="str">
        <f>IF(基本情報登録!$D$10="","",IF(基本情報登録!$D$10='登録データ（女）'!F121,1,0))</f>
        <v/>
      </c>
      <c r="AC121" s="194"/>
    </row>
    <row r="122" spans="1:29">
      <c r="A122" s="193">
        <v>120</v>
      </c>
      <c r="B122" s="193" t="s">
        <v>5593</v>
      </c>
      <c r="C122" s="193" t="s">
        <v>5594</v>
      </c>
      <c r="D122" s="193" t="s">
        <v>334</v>
      </c>
      <c r="E122" s="193">
        <v>40</v>
      </c>
      <c r="F122" s="193" t="s">
        <v>1593</v>
      </c>
      <c r="G122" s="193" t="s">
        <v>435</v>
      </c>
      <c r="H122" s="193" t="s">
        <v>5595</v>
      </c>
      <c r="I122" s="194" t="s">
        <v>5986</v>
      </c>
      <c r="J122" s="194" t="s">
        <v>5898</v>
      </c>
      <c r="K122" s="193" t="s">
        <v>2004</v>
      </c>
      <c r="L122" s="193" t="s">
        <v>2005</v>
      </c>
      <c r="Q122" s="194"/>
      <c r="R122" s="194"/>
      <c r="S122" s="194"/>
      <c r="T122" s="194"/>
      <c r="U122" s="194"/>
      <c r="V122" s="194"/>
      <c r="W122" s="194"/>
      <c r="X122" s="194"/>
      <c r="Y122" s="194"/>
      <c r="Z122" s="194"/>
      <c r="AA122" s="194"/>
      <c r="AB122" s="1" t="str">
        <f>IF(基本情報登録!$D$10="","",IF(基本情報登録!$D$10='登録データ（女）'!F122,1,0))</f>
        <v/>
      </c>
      <c r="AC122" s="194"/>
    </row>
    <row r="123" spans="1:29">
      <c r="A123" s="193">
        <v>121</v>
      </c>
      <c r="B123" s="193" t="s">
        <v>5596</v>
      </c>
      <c r="C123" s="193" t="s">
        <v>5597</v>
      </c>
      <c r="D123" s="193" t="s">
        <v>334</v>
      </c>
      <c r="E123" s="193">
        <v>40</v>
      </c>
      <c r="F123" s="193" t="s">
        <v>1593</v>
      </c>
      <c r="G123" s="193" t="s">
        <v>435</v>
      </c>
      <c r="H123" s="193" t="s">
        <v>4104</v>
      </c>
      <c r="I123" s="194" t="s">
        <v>5987</v>
      </c>
      <c r="J123" s="194" t="s">
        <v>5942</v>
      </c>
      <c r="K123" s="193" t="s">
        <v>2004</v>
      </c>
      <c r="L123" s="193" t="s">
        <v>2005</v>
      </c>
      <c r="Q123" s="194"/>
      <c r="R123" s="194"/>
      <c r="S123" s="194"/>
      <c r="T123" s="194"/>
      <c r="U123" s="194"/>
      <c r="V123" s="194"/>
      <c r="W123" s="194"/>
      <c r="X123" s="194"/>
      <c r="Y123" s="194"/>
      <c r="Z123" s="194"/>
      <c r="AA123" s="194"/>
      <c r="AB123" s="1" t="str">
        <f>IF(基本情報登録!$D$10="","",IF(基本情報登録!$D$10='登録データ（女）'!F123,1,0))</f>
        <v/>
      </c>
      <c r="AC123" s="194"/>
    </row>
    <row r="124" spans="1:29">
      <c r="A124" s="193">
        <v>122</v>
      </c>
      <c r="B124" s="193" t="s">
        <v>1898</v>
      </c>
      <c r="C124" s="193" t="s">
        <v>5598</v>
      </c>
      <c r="D124" s="193" t="s">
        <v>721</v>
      </c>
      <c r="E124" s="193">
        <v>47</v>
      </c>
      <c r="F124" s="193" t="s">
        <v>65</v>
      </c>
      <c r="G124" s="193" t="s">
        <v>343</v>
      </c>
      <c r="H124" s="193" t="s">
        <v>1899</v>
      </c>
      <c r="I124" s="194" t="s">
        <v>2876</v>
      </c>
      <c r="J124" s="194" t="s">
        <v>5967</v>
      </c>
      <c r="K124" s="193" t="s">
        <v>2004</v>
      </c>
      <c r="L124" s="193" t="s">
        <v>2005</v>
      </c>
      <c r="Q124" s="194"/>
      <c r="R124" s="194"/>
      <c r="S124" s="194"/>
      <c r="T124" s="194"/>
      <c r="U124" s="194"/>
      <c r="V124" s="194"/>
      <c r="W124" s="194"/>
      <c r="X124" s="194"/>
      <c r="Y124" s="194"/>
      <c r="Z124" s="194"/>
      <c r="AA124" s="194"/>
      <c r="AB124" s="1" t="str">
        <f>IF(基本情報登録!$D$10="","",IF(基本情報登録!$D$10='登録データ（女）'!F124,1,0))</f>
        <v/>
      </c>
      <c r="AC124" s="194"/>
    </row>
    <row r="125" spans="1:29">
      <c r="A125" s="193">
        <v>123</v>
      </c>
      <c r="B125" s="193" t="s">
        <v>1856</v>
      </c>
      <c r="C125" s="193" t="s">
        <v>1857</v>
      </c>
      <c r="D125" s="193" t="s">
        <v>721</v>
      </c>
      <c r="E125" s="193">
        <v>47</v>
      </c>
      <c r="F125" s="193" t="s">
        <v>65</v>
      </c>
      <c r="G125" s="193" t="s">
        <v>335</v>
      </c>
      <c r="H125" s="193" t="s">
        <v>1858</v>
      </c>
      <c r="I125" s="194" t="s">
        <v>2602</v>
      </c>
      <c r="J125" s="194" t="s">
        <v>5094</v>
      </c>
      <c r="K125" s="193" t="s">
        <v>2004</v>
      </c>
      <c r="L125" s="193" t="s">
        <v>2005</v>
      </c>
      <c r="Q125" s="194"/>
      <c r="R125" s="194"/>
      <c r="S125" s="194"/>
      <c r="T125" s="194"/>
      <c r="U125" s="194"/>
      <c r="V125" s="194"/>
      <c r="W125" s="194"/>
      <c r="X125" s="194"/>
      <c r="Y125" s="194"/>
      <c r="Z125" s="194"/>
      <c r="AA125" s="194"/>
      <c r="AB125" s="1" t="str">
        <f>IF(基本情報登録!$D$10="","",IF(基本情報登録!$D$10='登録データ（女）'!F125,1,0))</f>
        <v/>
      </c>
      <c r="AC125" s="194"/>
    </row>
    <row r="126" spans="1:29">
      <c r="A126" s="193">
        <v>124</v>
      </c>
      <c r="B126" s="193" t="s">
        <v>2877</v>
      </c>
      <c r="C126" s="193" t="s">
        <v>2878</v>
      </c>
      <c r="D126" s="193" t="s">
        <v>721</v>
      </c>
      <c r="E126" s="193">
        <v>47</v>
      </c>
      <c r="F126" s="193" t="s">
        <v>65</v>
      </c>
      <c r="G126" s="193" t="s">
        <v>335</v>
      </c>
      <c r="H126" s="193" t="s">
        <v>520</v>
      </c>
      <c r="I126" s="194" t="s">
        <v>2879</v>
      </c>
      <c r="J126" s="194" t="s">
        <v>5988</v>
      </c>
      <c r="K126" s="193" t="s">
        <v>2004</v>
      </c>
      <c r="L126" s="193" t="s">
        <v>2005</v>
      </c>
      <c r="Q126" s="194"/>
      <c r="R126" s="194"/>
      <c r="S126" s="194"/>
      <c r="T126" s="194"/>
      <c r="U126" s="194"/>
      <c r="V126" s="194"/>
      <c r="W126" s="194"/>
      <c r="X126" s="194"/>
      <c r="Y126" s="194"/>
      <c r="Z126" s="194"/>
      <c r="AA126" s="194"/>
      <c r="AB126" s="1" t="str">
        <f>IF(基本情報登録!$D$10="","",IF(基本情報登録!$D$10='登録データ（女）'!F126,1,0))</f>
        <v/>
      </c>
      <c r="AC126" s="194"/>
    </row>
    <row r="127" spans="1:29">
      <c r="A127" s="193">
        <v>125</v>
      </c>
      <c r="B127" s="193" t="s">
        <v>1854</v>
      </c>
      <c r="C127" s="193" t="s">
        <v>1855</v>
      </c>
      <c r="D127" s="193" t="s">
        <v>721</v>
      </c>
      <c r="E127" s="193">
        <v>47</v>
      </c>
      <c r="F127" s="193" t="s">
        <v>65</v>
      </c>
      <c r="G127" s="193" t="s">
        <v>335</v>
      </c>
      <c r="H127" s="193" t="s">
        <v>520</v>
      </c>
      <c r="I127" s="194" t="s">
        <v>2880</v>
      </c>
      <c r="J127" s="194" t="s">
        <v>5989</v>
      </c>
      <c r="K127" s="193" t="s">
        <v>2004</v>
      </c>
      <c r="L127" s="193" t="s">
        <v>2005</v>
      </c>
      <c r="Q127" s="194"/>
      <c r="R127" s="194"/>
      <c r="S127" s="194"/>
      <c r="T127" s="194"/>
      <c r="U127" s="194"/>
      <c r="V127" s="194"/>
      <c r="W127" s="194"/>
      <c r="X127" s="194"/>
      <c r="Y127" s="194"/>
      <c r="Z127" s="194"/>
      <c r="AA127" s="194"/>
      <c r="AB127" s="1" t="str">
        <f>IF(基本情報登録!$D$10="","",IF(基本情報登録!$D$10='登録データ（女）'!F127,1,0))</f>
        <v/>
      </c>
      <c r="AC127" s="194"/>
    </row>
    <row r="128" spans="1:29">
      <c r="A128" s="193">
        <v>126</v>
      </c>
      <c r="B128" s="193" t="s">
        <v>1989</v>
      </c>
      <c r="C128" s="193" t="s">
        <v>1990</v>
      </c>
      <c r="D128" s="193" t="s">
        <v>721</v>
      </c>
      <c r="E128" s="193">
        <v>47</v>
      </c>
      <c r="F128" s="193" t="s">
        <v>65</v>
      </c>
      <c r="G128" s="193" t="s">
        <v>343</v>
      </c>
      <c r="H128" s="193" t="s">
        <v>1397</v>
      </c>
      <c r="I128" s="194" t="s">
        <v>2227</v>
      </c>
      <c r="J128" s="194" t="s">
        <v>5895</v>
      </c>
      <c r="K128" s="193" t="s">
        <v>2004</v>
      </c>
      <c r="L128" s="193" t="s">
        <v>2005</v>
      </c>
      <c r="Q128" s="194"/>
      <c r="R128" s="194"/>
      <c r="S128" s="194"/>
      <c r="T128" s="194"/>
      <c r="U128" s="194"/>
      <c r="V128" s="194"/>
      <c r="W128" s="194"/>
      <c r="X128" s="194"/>
      <c r="Y128" s="194"/>
      <c r="Z128" s="194"/>
      <c r="AA128" s="194"/>
      <c r="AB128" s="1" t="str">
        <f>IF(基本情報登録!$D$10="","",IF(基本情報登録!$D$10='登録データ（女）'!F128,1,0))</f>
        <v/>
      </c>
      <c r="AC128" s="194"/>
    </row>
    <row r="129" spans="1:29">
      <c r="A129" s="193">
        <v>127</v>
      </c>
      <c r="B129" s="193" t="s">
        <v>1991</v>
      </c>
      <c r="C129" s="193" t="s">
        <v>1992</v>
      </c>
      <c r="D129" s="193" t="s">
        <v>721</v>
      </c>
      <c r="E129" s="193">
        <v>47</v>
      </c>
      <c r="F129" s="193" t="s">
        <v>65</v>
      </c>
      <c r="G129" s="193" t="s">
        <v>343</v>
      </c>
      <c r="H129" s="193" t="s">
        <v>1993</v>
      </c>
      <c r="I129" s="194" t="s">
        <v>2881</v>
      </c>
      <c r="J129" s="194" t="s">
        <v>5990</v>
      </c>
      <c r="K129" s="193" t="s">
        <v>2004</v>
      </c>
      <c r="L129" s="193" t="s">
        <v>2005</v>
      </c>
      <c r="Q129" s="194"/>
      <c r="R129" s="194"/>
      <c r="S129" s="194"/>
      <c r="T129" s="194"/>
      <c r="U129" s="194"/>
      <c r="V129" s="194"/>
      <c r="W129" s="194"/>
      <c r="X129" s="194"/>
      <c r="Y129" s="194"/>
      <c r="Z129" s="194"/>
      <c r="AA129" s="194"/>
      <c r="AB129" s="1" t="str">
        <f>IF(基本情報登録!$D$10="","",IF(基本情報登録!$D$10='登録データ（女）'!F129,1,0))</f>
        <v/>
      </c>
      <c r="AC129" s="194"/>
    </row>
    <row r="130" spans="1:29">
      <c r="A130" s="193">
        <v>128</v>
      </c>
      <c r="B130" s="193" t="s">
        <v>3034</v>
      </c>
      <c r="C130" s="193" t="s">
        <v>3035</v>
      </c>
      <c r="D130" s="193" t="s">
        <v>721</v>
      </c>
      <c r="E130" s="193">
        <v>47</v>
      </c>
      <c r="F130" s="193" t="s">
        <v>65</v>
      </c>
      <c r="G130" s="193" t="s">
        <v>350</v>
      </c>
      <c r="H130" s="193" t="s">
        <v>3036</v>
      </c>
      <c r="I130" s="194" t="s">
        <v>2006</v>
      </c>
      <c r="J130" s="194" t="s">
        <v>5991</v>
      </c>
      <c r="K130" s="193" t="s">
        <v>2004</v>
      </c>
      <c r="L130" s="193" t="s">
        <v>2005</v>
      </c>
      <c r="Q130" s="194"/>
      <c r="R130" s="194"/>
      <c r="S130" s="194"/>
      <c r="T130" s="194"/>
      <c r="U130" s="194"/>
      <c r="V130" s="194"/>
      <c r="W130" s="194"/>
      <c r="X130" s="194"/>
      <c r="Y130" s="194"/>
      <c r="Z130" s="194"/>
      <c r="AA130" s="194"/>
      <c r="AB130" s="1" t="str">
        <f>IF(基本情報登録!$D$10="","",IF(基本情報登録!$D$10='登録データ（女）'!F130,1,0))</f>
        <v/>
      </c>
      <c r="AC130" s="194"/>
    </row>
    <row r="131" spans="1:29">
      <c r="A131" s="193">
        <v>129</v>
      </c>
      <c r="B131" s="193" t="s">
        <v>3037</v>
      </c>
      <c r="C131" s="193" t="s">
        <v>3038</v>
      </c>
      <c r="D131" s="193" t="s">
        <v>721</v>
      </c>
      <c r="E131" s="193">
        <v>47</v>
      </c>
      <c r="F131" s="193" t="s">
        <v>65</v>
      </c>
      <c r="G131" s="193" t="s">
        <v>350</v>
      </c>
      <c r="H131" s="193" t="s">
        <v>2887</v>
      </c>
      <c r="I131" s="194" t="s">
        <v>3039</v>
      </c>
      <c r="J131" s="194" t="s">
        <v>5929</v>
      </c>
      <c r="K131" s="193" t="s">
        <v>2004</v>
      </c>
      <c r="L131" s="193" t="s">
        <v>2005</v>
      </c>
      <c r="Q131" s="194"/>
      <c r="R131" s="194"/>
      <c r="S131" s="194"/>
      <c r="T131" s="194"/>
      <c r="U131" s="194"/>
      <c r="V131" s="194"/>
      <c r="W131" s="194"/>
      <c r="X131" s="194"/>
      <c r="Y131" s="194"/>
      <c r="Z131" s="194"/>
      <c r="AA131" s="194"/>
      <c r="AB131" s="1" t="str">
        <f>IF(基本情報登録!$D$10="","",IF(基本情報登録!$D$10='登録データ（女）'!F131,1,0))</f>
        <v/>
      </c>
      <c r="AC131" s="194"/>
    </row>
    <row r="132" spans="1:29">
      <c r="A132" s="193">
        <v>130</v>
      </c>
      <c r="B132" s="193" t="s">
        <v>5599</v>
      </c>
      <c r="C132" s="193" t="s">
        <v>5600</v>
      </c>
      <c r="D132" s="193" t="s">
        <v>721</v>
      </c>
      <c r="E132" s="193">
        <v>47</v>
      </c>
      <c r="F132" s="193" t="s">
        <v>65</v>
      </c>
      <c r="G132" s="193" t="s">
        <v>350</v>
      </c>
      <c r="H132" s="193" t="s">
        <v>3040</v>
      </c>
      <c r="I132" s="194" t="s">
        <v>5992</v>
      </c>
      <c r="J132" s="194" t="s">
        <v>5993</v>
      </c>
      <c r="K132" s="193" t="s">
        <v>2004</v>
      </c>
      <c r="L132" s="193" t="s">
        <v>2005</v>
      </c>
      <c r="Q132" s="194"/>
      <c r="R132" s="194"/>
      <c r="S132" s="194"/>
      <c r="T132" s="194"/>
      <c r="U132" s="194"/>
      <c r="V132" s="194"/>
      <c r="W132" s="194"/>
      <c r="X132" s="194"/>
      <c r="Y132" s="194"/>
      <c r="Z132" s="194"/>
      <c r="AA132" s="194"/>
      <c r="AB132" s="1" t="str">
        <f>IF(基本情報登録!$D$10="","",IF(基本情報登録!$D$10='登録データ（女）'!F132,1,0))</f>
        <v/>
      </c>
      <c r="AC132" s="194"/>
    </row>
    <row r="133" spans="1:29">
      <c r="A133" s="193">
        <v>131</v>
      </c>
      <c r="B133" s="193" t="s">
        <v>3072</v>
      </c>
      <c r="C133" s="193" t="s">
        <v>3073</v>
      </c>
      <c r="D133" s="193" t="s">
        <v>721</v>
      </c>
      <c r="E133" s="193">
        <v>47</v>
      </c>
      <c r="F133" s="193" t="s">
        <v>65</v>
      </c>
      <c r="G133" s="193" t="s">
        <v>350</v>
      </c>
      <c r="H133" s="193" t="s">
        <v>2936</v>
      </c>
      <c r="I133" s="194" t="s">
        <v>3074</v>
      </c>
      <c r="J133" s="194" t="s">
        <v>5994</v>
      </c>
      <c r="K133" s="193" t="s">
        <v>2004</v>
      </c>
      <c r="L133" s="193" t="s">
        <v>2005</v>
      </c>
      <c r="Q133" s="194"/>
      <c r="R133" s="194"/>
      <c r="S133" s="194"/>
      <c r="T133" s="194"/>
      <c r="U133" s="194"/>
      <c r="V133" s="194"/>
      <c r="W133" s="194"/>
      <c r="X133" s="194"/>
      <c r="Y133" s="194"/>
      <c r="Z133" s="194"/>
      <c r="AA133" s="194"/>
      <c r="AB133" s="1" t="str">
        <f>IF(基本情報登録!$D$10="","",IF(基本情報登録!$D$10='登録データ（女）'!F133,1,0))</f>
        <v/>
      </c>
      <c r="AC133" s="194"/>
    </row>
    <row r="134" spans="1:29">
      <c r="A134" s="193">
        <v>132</v>
      </c>
      <c r="B134" s="193" t="s">
        <v>3115</v>
      </c>
      <c r="C134" s="193" t="s">
        <v>3116</v>
      </c>
      <c r="D134" s="193" t="s">
        <v>721</v>
      </c>
      <c r="E134" s="193">
        <v>47</v>
      </c>
      <c r="F134" s="193" t="s">
        <v>65</v>
      </c>
      <c r="G134" s="193" t="s">
        <v>350</v>
      </c>
      <c r="H134" s="193" t="s">
        <v>2828</v>
      </c>
      <c r="I134" s="194" t="s">
        <v>3117</v>
      </c>
      <c r="J134" s="194" t="s">
        <v>5953</v>
      </c>
      <c r="K134" s="193" t="s">
        <v>2004</v>
      </c>
      <c r="L134" s="193" t="s">
        <v>2005</v>
      </c>
      <c r="Q134" s="194"/>
      <c r="R134" s="194"/>
      <c r="S134" s="194"/>
      <c r="T134" s="194"/>
      <c r="U134" s="194"/>
      <c r="V134" s="194"/>
      <c r="W134" s="194"/>
      <c r="X134" s="194"/>
      <c r="Y134" s="194"/>
      <c r="Z134" s="194"/>
      <c r="AA134" s="194"/>
      <c r="AB134" s="1" t="str">
        <f>IF(基本情報登録!$D$10="","",IF(基本情報登録!$D$10='登録データ（女）'!F134,1,0))</f>
        <v/>
      </c>
      <c r="AC134" s="194"/>
    </row>
    <row r="135" spans="1:29">
      <c r="A135" s="193">
        <v>133</v>
      </c>
      <c r="B135" s="193" t="s">
        <v>3118</v>
      </c>
      <c r="C135" s="193" t="s">
        <v>3119</v>
      </c>
      <c r="D135" s="193" t="s">
        <v>721</v>
      </c>
      <c r="E135" s="193">
        <v>47</v>
      </c>
      <c r="F135" s="193" t="s">
        <v>65</v>
      </c>
      <c r="G135" s="193" t="s">
        <v>350</v>
      </c>
      <c r="H135" s="193" t="s">
        <v>2401</v>
      </c>
      <c r="I135" s="194" t="s">
        <v>2105</v>
      </c>
      <c r="J135" s="194" t="s">
        <v>5995</v>
      </c>
      <c r="K135" s="193" t="s">
        <v>2004</v>
      </c>
      <c r="L135" s="193" t="s">
        <v>2005</v>
      </c>
      <c r="Q135" s="194"/>
      <c r="R135" s="194"/>
      <c r="S135" s="194"/>
      <c r="T135" s="194"/>
      <c r="U135" s="194"/>
      <c r="V135" s="194"/>
      <c r="W135" s="194"/>
      <c r="X135" s="194"/>
      <c r="Y135" s="194"/>
      <c r="Z135" s="194"/>
      <c r="AA135" s="194"/>
      <c r="AB135" s="1" t="str">
        <f>IF(基本情報登録!$D$10="","",IF(基本情報登録!$D$10='登録データ（女）'!F135,1,0))</f>
        <v/>
      </c>
      <c r="AC135" s="194"/>
    </row>
    <row r="136" spans="1:29">
      <c r="A136" s="193">
        <v>134</v>
      </c>
      <c r="B136" s="193" t="s">
        <v>5601</v>
      </c>
      <c r="C136" s="193" t="s">
        <v>3011</v>
      </c>
      <c r="D136" s="193" t="s">
        <v>334</v>
      </c>
      <c r="E136" s="193">
        <v>40</v>
      </c>
      <c r="F136" s="193" t="s">
        <v>59</v>
      </c>
      <c r="G136" s="193" t="s">
        <v>350</v>
      </c>
      <c r="H136" s="193" t="s">
        <v>3012</v>
      </c>
      <c r="I136" s="194" t="s">
        <v>2217</v>
      </c>
      <c r="J136" s="194" t="s">
        <v>5996</v>
      </c>
      <c r="K136" s="193" t="s">
        <v>2004</v>
      </c>
      <c r="L136" s="193" t="s">
        <v>2005</v>
      </c>
      <c r="Q136" s="194"/>
      <c r="R136" s="194"/>
      <c r="S136" s="194"/>
      <c r="T136" s="194"/>
      <c r="U136" s="194"/>
      <c r="V136" s="194"/>
      <c r="W136" s="194"/>
      <c r="X136" s="194"/>
      <c r="Y136" s="194"/>
      <c r="Z136" s="194"/>
      <c r="AA136" s="194"/>
      <c r="AB136" s="1" t="str">
        <f>IF(基本情報登録!$D$10="","",IF(基本情報登録!$D$10='登録データ（女）'!F136,1,0))</f>
        <v/>
      </c>
      <c r="AC136" s="194"/>
    </row>
    <row r="137" spans="1:29">
      <c r="A137" s="193">
        <v>135</v>
      </c>
      <c r="B137" s="193" t="s">
        <v>5602</v>
      </c>
      <c r="C137" s="193" t="s">
        <v>3010</v>
      </c>
      <c r="D137" s="193" t="s">
        <v>354</v>
      </c>
      <c r="E137" s="193">
        <v>41</v>
      </c>
      <c r="F137" s="193" t="s">
        <v>59</v>
      </c>
      <c r="G137" s="193" t="s">
        <v>350</v>
      </c>
      <c r="H137" s="193" t="s">
        <v>2242</v>
      </c>
      <c r="I137" s="194" t="s">
        <v>2860</v>
      </c>
      <c r="J137" s="194" t="s">
        <v>5912</v>
      </c>
      <c r="K137" s="193" t="s">
        <v>2004</v>
      </c>
      <c r="L137" s="193" t="s">
        <v>2005</v>
      </c>
      <c r="Q137" s="194"/>
      <c r="R137" s="194"/>
      <c r="S137" s="194"/>
      <c r="T137" s="194"/>
      <c r="U137" s="194"/>
      <c r="V137" s="194"/>
      <c r="W137" s="194"/>
      <c r="X137" s="194"/>
      <c r="Y137" s="194"/>
      <c r="Z137" s="194"/>
      <c r="AA137" s="194"/>
      <c r="AB137" s="1" t="str">
        <f>IF(基本情報登録!$D$10="","",IF(基本情報登録!$D$10='登録データ（女）'!F137,1,0))</f>
        <v/>
      </c>
      <c r="AC137" s="194"/>
    </row>
    <row r="138" spans="1:29">
      <c r="A138" s="193">
        <v>136</v>
      </c>
      <c r="B138" s="193" t="s">
        <v>5603</v>
      </c>
      <c r="C138" s="193" t="s">
        <v>3013</v>
      </c>
      <c r="D138" s="193" t="s">
        <v>354</v>
      </c>
      <c r="E138" s="193">
        <v>41</v>
      </c>
      <c r="F138" s="193" t="s">
        <v>59</v>
      </c>
      <c r="G138" s="193" t="s">
        <v>350</v>
      </c>
      <c r="H138" s="193" t="s">
        <v>2449</v>
      </c>
      <c r="I138" s="194" t="s">
        <v>2034</v>
      </c>
      <c r="J138" s="194" t="s">
        <v>5968</v>
      </c>
      <c r="K138" s="193" t="s">
        <v>2004</v>
      </c>
      <c r="L138" s="193" t="s">
        <v>2005</v>
      </c>
      <c r="Q138" s="194"/>
      <c r="R138" s="194"/>
      <c r="S138" s="194"/>
      <c r="T138" s="194"/>
      <c r="U138" s="194"/>
      <c r="V138" s="194"/>
      <c r="W138" s="194"/>
      <c r="X138" s="194"/>
      <c r="Y138" s="194"/>
      <c r="Z138" s="194"/>
      <c r="AA138" s="194"/>
      <c r="AB138" s="1" t="str">
        <f>IF(基本情報登録!$D$10="","",IF(基本情報登録!$D$10='登録データ（女）'!F138,1,0))</f>
        <v/>
      </c>
      <c r="AC138" s="194"/>
    </row>
    <row r="139" spans="1:29">
      <c r="A139" s="193">
        <v>137</v>
      </c>
      <c r="B139" s="193" t="s">
        <v>5604</v>
      </c>
      <c r="C139" s="193" t="s">
        <v>3008</v>
      </c>
      <c r="D139" s="193" t="s">
        <v>334</v>
      </c>
      <c r="E139" s="193">
        <v>40</v>
      </c>
      <c r="F139" s="193" t="s">
        <v>59</v>
      </c>
      <c r="G139" s="193" t="s">
        <v>350</v>
      </c>
      <c r="H139" s="193" t="s">
        <v>2475</v>
      </c>
      <c r="I139" s="194" t="s">
        <v>3009</v>
      </c>
      <c r="J139" s="194" t="s">
        <v>5968</v>
      </c>
      <c r="K139" s="193" t="s">
        <v>2004</v>
      </c>
      <c r="L139" s="193" t="s">
        <v>2005</v>
      </c>
      <c r="Q139" s="194"/>
      <c r="R139" s="194"/>
      <c r="S139" s="194"/>
      <c r="T139" s="194"/>
      <c r="U139" s="194"/>
      <c r="V139" s="194"/>
      <c r="W139" s="194"/>
      <c r="X139" s="194"/>
      <c r="Y139" s="194"/>
      <c r="Z139" s="194"/>
      <c r="AA139" s="194"/>
      <c r="AB139" s="1" t="str">
        <f>IF(基本情報登録!$D$10="","",IF(基本情報登録!$D$10='登録データ（女）'!F139,1,0))</f>
        <v/>
      </c>
      <c r="AC139" s="194"/>
    </row>
    <row r="140" spans="1:29">
      <c r="A140" s="193">
        <v>138</v>
      </c>
      <c r="B140" s="193" t="s">
        <v>1648</v>
      </c>
      <c r="C140" s="193" t="s">
        <v>1649</v>
      </c>
      <c r="D140" s="193" t="s">
        <v>347</v>
      </c>
      <c r="E140" s="193">
        <v>43</v>
      </c>
      <c r="F140" s="193" t="s">
        <v>59</v>
      </c>
      <c r="G140" s="193" t="s">
        <v>343</v>
      </c>
      <c r="H140" s="193" t="s">
        <v>1259</v>
      </c>
      <c r="I140" s="194" t="s">
        <v>2047</v>
      </c>
      <c r="J140" s="194" t="s">
        <v>5934</v>
      </c>
      <c r="K140" s="193" t="s">
        <v>2004</v>
      </c>
      <c r="L140" s="193" t="s">
        <v>2005</v>
      </c>
      <c r="Q140" s="194"/>
      <c r="R140" s="194"/>
      <c r="S140" s="194"/>
      <c r="T140" s="194"/>
      <c r="U140" s="194"/>
      <c r="V140" s="194"/>
      <c r="W140" s="194"/>
      <c r="X140" s="194"/>
      <c r="Y140" s="194"/>
      <c r="Z140" s="194"/>
      <c r="AA140" s="194"/>
      <c r="AB140" s="1" t="str">
        <f>IF(基本情報登録!$D$10="","",IF(基本情報登録!$D$10='登録データ（女）'!F140,1,0))</f>
        <v/>
      </c>
      <c r="AC140" s="194"/>
    </row>
    <row r="141" spans="1:29">
      <c r="A141" s="193">
        <v>139</v>
      </c>
      <c r="B141" s="193" t="s">
        <v>1640</v>
      </c>
      <c r="C141" s="193" t="s">
        <v>1641</v>
      </c>
      <c r="D141" s="193" t="s">
        <v>339</v>
      </c>
      <c r="E141" s="193">
        <v>35</v>
      </c>
      <c r="F141" s="193" t="s">
        <v>59</v>
      </c>
      <c r="G141" s="193" t="s">
        <v>343</v>
      </c>
      <c r="H141" s="193" t="s">
        <v>1642</v>
      </c>
      <c r="I141" s="194" t="s">
        <v>2980</v>
      </c>
      <c r="J141" s="194" t="s">
        <v>5997</v>
      </c>
      <c r="K141" s="193" t="s">
        <v>2004</v>
      </c>
      <c r="L141" s="193" t="s">
        <v>2005</v>
      </c>
      <c r="Q141" s="194"/>
      <c r="R141" s="194"/>
      <c r="S141" s="194"/>
      <c r="T141" s="194"/>
      <c r="U141" s="194"/>
      <c r="V141" s="194"/>
      <c r="W141" s="194"/>
      <c r="X141" s="194"/>
      <c r="Y141" s="194"/>
      <c r="Z141" s="194"/>
      <c r="AA141" s="194"/>
      <c r="AB141" s="1" t="str">
        <f>IF(基本情報登録!$D$10="","",IF(基本情報登録!$D$10='登録データ（女）'!F141,1,0))</f>
        <v/>
      </c>
      <c r="AC141" s="194"/>
    </row>
    <row r="142" spans="1:29">
      <c r="A142" s="193">
        <v>140</v>
      </c>
      <c r="B142" s="193" t="s">
        <v>1643</v>
      </c>
      <c r="C142" s="193" t="s">
        <v>1644</v>
      </c>
      <c r="D142" s="193" t="s">
        <v>336</v>
      </c>
      <c r="E142" s="193">
        <v>42</v>
      </c>
      <c r="F142" s="193" t="s">
        <v>59</v>
      </c>
      <c r="G142" s="193" t="s">
        <v>343</v>
      </c>
      <c r="H142" s="193" t="s">
        <v>1123</v>
      </c>
      <c r="I142" s="194" t="s">
        <v>2138</v>
      </c>
      <c r="J142" s="194" t="s">
        <v>5998</v>
      </c>
      <c r="K142" s="193" t="s">
        <v>2004</v>
      </c>
      <c r="L142" s="193" t="s">
        <v>2005</v>
      </c>
      <c r="Q142" s="194"/>
      <c r="R142" s="194"/>
      <c r="S142" s="194"/>
      <c r="T142" s="194"/>
      <c r="U142" s="194"/>
      <c r="V142" s="194"/>
      <c r="W142" s="194"/>
      <c r="X142" s="194"/>
      <c r="Y142" s="194"/>
      <c r="Z142" s="194"/>
      <c r="AA142" s="194"/>
      <c r="AB142" s="1" t="str">
        <f>IF(基本情報登録!$D$10="","",IF(基本情報登録!$D$10='登録データ（女）'!F142,1,0))</f>
        <v/>
      </c>
      <c r="AC142" s="194"/>
    </row>
    <row r="143" spans="1:29">
      <c r="A143" s="193">
        <v>141</v>
      </c>
      <c r="B143" s="193" t="s">
        <v>1638</v>
      </c>
      <c r="C143" s="193" t="s">
        <v>1639</v>
      </c>
      <c r="D143" s="193" t="s">
        <v>347</v>
      </c>
      <c r="E143" s="193">
        <v>43</v>
      </c>
      <c r="F143" s="193" t="s">
        <v>59</v>
      </c>
      <c r="G143" s="193" t="s">
        <v>343</v>
      </c>
      <c r="H143" s="193" t="s">
        <v>1066</v>
      </c>
      <c r="I143" s="194" t="s">
        <v>2142</v>
      </c>
      <c r="J143" s="194" t="s">
        <v>5999</v>
      </c>
      <c r="K143" s="193" t="s">
        <v>2004</v>
      </c>
      <c r="L143" s="193" t="s">
        <v>2005</v>
      </c>
      <c r="Q143" s="194"/>
      <c r="R143" s="194"/>
      <c r="S143" s="194"/>
      <c r="T143" s="194"/>
      <c r="U143" s="194"/>
      <c r="V143" s="194"/>
      <c r="W143" s="194"/>
      <c r="X143" s="194"/>
      <c r="Y143" s="194"/>
      <c r="Z143" s="194"/>
      <c r="AA143" s="194"/>
      <c r="AB143" s="1" t="str">
        <f>IF(基本情報登録!$D$10="","",IF(基本情報登録!$D$10='登録データ（女）'!F143,1,0))</f>
        <v/>
      </c>
      <c r="AC143" s="194"/>
    </row>
    <row r="144" spans="1:29">
      <c r="A144" s="193">
        <v>142</v>
      </c>
      <c r="B144" s="193" t="s">
        <v>1645</v>
      </c>
      <c r="C144" s="193" t="s">
        <v>1646</v>
      </c>
      <c r="D144" s="193" t="s">
        <v>347</v>
      </c>
      <c r="E144" s="193">
        <v>43</v>
      </c>
      <c r="F144" s="193" t="s">
        <v>59</v>
      </c>
      <c r="G144" s="193" t="s">
        <v>343</v>
      </c>
      <c r="H144" s="193" t="s">
        <v>1647</v>
      </c>
      <c r="I144" s="194" t="s">
        <v>2619</v>
      </c>
      <c r="J144" s="194" t="s">
        <v>5893</v>
      </c>
      <c r="K144" s="193" t="s">
        <v>2004</v>
      </c>
      <c r="L144" s="193" t="s">
        <v>2005</v>
      </c>
      <c r="Q144" s="194"/>
      <c r="R144" s="194"/>
      <c r="S144" s="194"/>
      <c r="T144" s="194"/>
      <c r="U144" s="194"/>
      <c r="V144" s="194"/>
      <c r="W144" s="194"/>
      <c r="X144" s="194"/>
      <c r="Y144" s="194"/>
      <c r="Z144" s="194"/>
      <c r="AA144" s="194"/>
      <c r="AB144" s="1" t="str">
        <f>IF(基本情報登録!$D$10="","",IF(基本情報登録!$D$10='登録データ（女）'!F144,1,0))</f>
        <v/>
      </c>
      <c r="AC144" s="194"/>
    </row>
    <row r="145" spans="1:29">
      <c r="A145" s="193">
        <v>143</v>
      </c>
      <c r="B145" s="193" t="s">
        <v>1702</v>
      </c>
      <c r="C145" s="193" t="s">
        <v>1703</v>
      </c>
      <c r="D145" s="193" t="s">
        <v>336</v>
      </c>
      <c r="E145" s="193">
        <v>42</v>
      </c>
      <c r="F145" s="193" t="s">
        <v>59</v>
      </c>
      <c r="G145" s="193" t="s">
        <v>335</v>
      </c>
      <c r="H145" s="193" t="s">
        <v>1704</v>
      </c>
      <c r="I145" s="194" t="s">
        <v>2978</v>
      </c>
      <c r="J145" s="194" t="s">
        <v>6000</v>
      </c>
      <c r="K145" s="193" t="s">
        <v>2004</v>
      </c>
      <c r="L145" s="193" t="s">
        <v>2005</v>
      </c>
      <c r="Q145" s="194"/>
      <c r="R145" s="194"/>
      <c r="S145" s="194"/>
      <c r="T145" s="194"/>
      <c r="U145" s="194"/>
      <c r="V145" s="194"/>
      <c r="W145" s="194"/>
      <c r="X145" s="194"/>
      <c r="Y145" s="194"/>
      <c r="Z145" s="194"/>
      <c r="AA145" s="194"/>
      <c r="AB145" s="1" t="str">
        <f>IF(基本情報登録!$D$10="","",IF(基本情報登録!$D$10='登録データ（女）'!F145,1,0))</f>
        <v/>
      </c>
      <c r="AC145" s="194"/>
    </row>
    <row r="146" spans="1:29">
      <c r="A146" s="193">
        <v>144</v>
      </c>
      <c r="B146" s="193" t="s">
        <v>5605</v>
      </c>
      <c r="C146" s="193" t="s">
        <v>2989</v>
      </c>
      <c r="D146" s="193" t="s">
        <v>334</v>
      </c>
      <c r="E146" s="193">
        <v>40</v>
      </c>
      <c r="F146" s="193" t="s">
        <v>59</v>
      </c>
      <c r="G146" s="193" t="s">
        <v>350</v>
      </c>
      <c r="H146" s="193" t="s">
        <v>2464</v>
      </c>
      <c r="I146" s="194" t="s">
        <v>2635</v>
      </c>
      <c r="J146" s="194" t="s">
        <v>6001</v>
      </c>
      <c r="K146" s="193" t="s">
        <v>2004</v>
      </c>
      <c r="L146" s="193" t="s">
        <v>2005</v>
      </c>
      <c r="Q146" s="194"/>
      <c r="R146" s="194"/>
      <c r="S146" s="194"/>
      <c r="T146" s="194"/>
      <c r="U146" s="194"/>
      <c r="V146" s="194"/>
      <c r="W146" s="194"/>
      <c r="X146" s="194"/>
      <c r="Y146" s="194"/>
      <c r="Z146" s="194"/>
      <c r="AA146" s="194"/>
      <c r="AB146" s="1" t="str">
        <f>IF(基本情報登録!$D$10="","",IF(基本情報登録!$D$10='登録データ（女）'!F146,1,0))</f>
        <v/>
      </c>
      <c r="AC146" s="194"/>
    </row>
    <row r="147" spans="1:29">
      <c r="A147" s="193">
        <v>145</v>
      </c>
      <c r="B147" s="193" t="s">
        <v>5606</v>
      </c>
      <c r="C147" s="193" t="s">
        <v>2987</v>
      </c>
      <c r="D147" s="193" t="s">
        <v>334</v>
      </c>
      <c r="E147" s="193">
        <v>40</v>
      </c>
      <c r="F147" s="193" t="s">
        <v>59</v>
      </c>
      <c r="G147" s="193" t="s">
        <v>350</v>
      </c>
      <c r="H147" s="193" t="s">
        <v>2344</v>
      </c>
      <c r="I147" s="194" t="s">
        <v>2089</v>
      </c>
      <c r="J147" s="194" t="s">
        <v>5943</v>
      </c>
      <c r="K147" s="193" t="s">
        <v>2004</v>
      </c>
      <c r="L147" s="193" t="s">
        <v>2005</v>
      </c>
      <c r="Q147" s="194"/>
      <c r="R147" s="194"/>
      <c r="S147" s="194"/>
      <c r="T147" s="194"/>
      <c r="U147" s="194"/>
      <c r="V147" s="194"/>
      <c r="W147" s="194"/>
      <c r="X147" s="194"/>
      <c r="Y147" s="194"/>
      <c r="Z147" s="194"/>
      <c r="AA147" s="194"/>
      <c r="AB147" s="1" t="str">
        <f>IF(基本情報登録!$D$10="","",IF(基本情報登録!$D$10='登録データ（女）'!F147,1,0))</f>
        <v/>
      </c>
      <c r="AC147" s="194"/>
    </row>
    <row r="148" spans="1:29">
      <c r="A148" s="193">
        <v>146</v>
      </c>
      <c r="B148" s="193" t="s">
        <v>5607</v>
      </c>
      <c r="C148" s="193" t="s">
        <v>2988</v>
      </c>
      <c r="D148" s="193" t="s">
        <v>338</v>
      </c>
      <c r="E148" s="193">
        <v>44</v>
      </c>
      <c r="F148" s="193" t="s">
        <v>59</v>
      </c>
      <c r="G148" s="193" t="s">
        <v>350</v>
      </c>
      <c r="H148" s="193" t="s">
        <v>2567</v>
      </c>
      <c r="I148" s="194" t="s">
        <v>2856</v>
      </c>
      <c r="J148" s="194" t="s">
        <v>5942</v>
      </c>
      <c r="K148" s="193" t="s">
        <v>2004</v>
      </c>
      <c r="L148" s="193" t="s">
        <v>2005</v>
      </c>
      <c r="Q148" s="194"/>
      <c r="R148" s="194"/>
      <c r="S148" s="194"/>
      <c r="T148" s="194"/>
      <c r="U148" s="194"/>
      <c r="V148" s="194"/>
      <c r="W148" s="194"/>
      <c r="X148" s="194"/>
      <c r="Y148" s="194"/>
      <c r="Z148" s="194"/>
      <c r="AA148" s="194"/>
      <c r="AB148" s="1" t="str">
        <f>IF(基本情報登録!$D$10="","",IF(基本情報登録!$D$10='登録データ（女）'!F148,1,0))</f>
        <v/>
      </c>
      <c r="AC148" s="194"/>
    </row>
    <row r="149" spans="1:29">
      <c r="A149" s="193">
        <v>147</v>
      </c>
      <c r="B149" s="193" t="s">
        <v>5608</v>
      </c>
      <c r="C149" s="193" t="s">
        <v>2990</v>
      </c>
      <c r="D149" s="193" t="s">
        <v>336</v>
      </c>
      <c r="E149" s="193">
        <v>42</v>
      </c>
      <c r="F149" s="193" t="s">
        <v>59</v>
      </c>
      <c r="G149" s="193" t="s">
        <v>350</v>
      </c>
      <c r="H149" s="193" t="s">
        <v>2991</v>
      </c>
      <c r="I149" s="194" t="s">
        <v>2405</v>
      </c>
      <c r="J149" s="194" t="s">
        <v>6002</v>
      </c>
      <c r="K149" s="193" t="s">
        <v>2004</v>
      </c>
      <c r="L149" s="193" t="s">
        <v>2005</v>
      </c>
      <c r="Q149" s="194"/>
      <c r="R149" s="194"/>
      <c r="S149" s="194"/>
      <c r="T149" s="194"/>
      <c r="U149" s="194"/>
      <c r="V149" s="194"/>
      <c r="W149" s="194"/>
      <c r="X149" s="194"/>
      <c r="Y149" s="194"/>
      <c r="Z149" s="194"/>
      <c r="AA149" s="194"/>
      <c r="AB149" s="1" t="str">
        <f>IF(基本情報登録!$D$10="","",IF(基本情報登録!$D$10='登録データ（女）'!F149,1,0))</f>
        <v/>
      </c>
      <c r="AC149" s="194"/>
    </row>
    <row r="150" spans="1:29">
      <c r="A150" s="193">
        <v>148</v>
      </c>
      <c r="B150" s="193" t="s">
        <v>5609</v>
      </c>
      <c r="C150" s="193" t="s">
        <v>2984</v>
      </c>
      <c r="D150" s="193" t="s">
        <v>339</v>
      </c>
      <c r="E150" s="193">
        <v>35</v>
      </c>
      <c r="F150" s="193" t="s">
        <v>59</v>
      </c>
      <c r="G150" s="193" t="s">
        <v>350</v>
      </c>
      <c r="H150" s="193" t="s">
        <v>2985</v>
      </c>
      <c r="I150" s="194" t="s">
        <v>2986</v>
      </c>
      <c r="J150" s="194" t="s">
        <v>6003</v>
      </c>
      <c r="K150" s="193" t="s">
        <v>2004</v>
      </c>
      <c r="L150" s="193" t="s">
        <v>2005</v>
      </c>
      <c r="Q150" s="194"/>
      <c r="R150" s="194"/>
      <c r="S150" s="194"/>
      <c r="T150" s="194"/>
      <c r="U150" s="194"/>
      <c r="V150" s="194"/>
      <c r="W150" s="194"/>
      <c r="X150" s="194"/>
      <c r="Y150" s="194"/>
      <c r="Z150" s="194"/>
      <c r="AA150" s="194"/>
      <c r="AB150" s="1" t="str">
        <f>IF(基本情報登録!$D$10="","",IF(基本情報登録!$D$10='登録データ（女）'!F150,1,0))</f>
        <v/>
      </c>
      <c r="AC150" s="194"/>
    </row>
    <row r="151" spans="1:29">
      <c r="A151" s="193">
        <v>149</v>
      </c>
      <c r="B151" s="193" t="s">
        <v>2981</v>
      </c>
      <c r="C151" s="193" t="s">
        <v>2982</v>
      </c>
      <c r="D151" s="193" t="s">
        <v>338</v>
      </c>
      <c r="E151" s="193">
        <v>44</v>
      </c>
      <c r="F151" s="193" t="s">
        <v>59</v>
      </c>
      <c r="G151" s="193" t="s">
        <v>350</v>
      </c>
      <c r="H151" s="193" t="s">
        <v>2983</v>
      </c>
      <c r="I151" s="194" t="s">
        <v>2215</v>
      </c>
      <c r="J151" s="194" t="s">
        <v>5984</v>
      </c>
      <c r="K151" s="193" t="s">
        <v>2004</v>
      </c>
      <c r="L151" s="193" t="s">
        <v>2005</v>
      </c>
      <c r="Q151" s="194"/>
      <c r="R151" s="194"/>
      <c r="S151" s="194"/>
      <c r="T151" s="194"/>
      <c r="U151" s="194"/>
      <c r="V151" s="194"/>
      <c r="W151" s="194"/>
      <c r="X151" s="194"/>
      <c r="Y151" s="194"/>
      <c r="Z151" s="194"/>
      <c r="AA151" s="194"/>
      <c r="AB151" s="1" t="str">
        <f>IF(基本情報登録!$D$10="","",IF(基本情報登録!$D$10='登録データ（女）'!F151,1,0))</f>
        <v/>
      </c>
      <c r="AC151" s="194"/>
    </row>
    <row r="152" spans="1:29">
      <c r="A152" s="193">
        <v>150</v>
      </c>
      <c r="B152" s="193" t="s">
        <v>5610</v>
      </c>
      <c r="C152" s="193" t="s">
        <v>2992</v>
      </c>
      <c r="D152" s="193" t="s">
        <v>374</v>
      </c>
      <c r="E152" s="193">
        <v>45</v>
      </c>
      <c r="F152" s="193" t="s">
        <v>59</v>
      </c>
      <c r="G152" s="193" t="s">
        <v>350</v>
      </c>
      <c r="H152" s="193" t="s">
        <v>2993</v>
      </c>
      <c r="I152" s="194" t="s">
        <v>2227</v>
      </c>
      <c r="J152" s="194" t="s">
        <v>6004</v>
      </c>
      <c r="K152" s="193" t="s">
        <v>2004</v>
      </c>
      <c r="L152" s="193" t="s">
        <v>2005</v>
      </c>
      <c r="Q152" s="194"/>
      <c r="R152" s="194"/>
      <c r="S152" s="194"/>
      <c r="T152" s="194"/>
      <c r="U152" s="194"/>
      <c r="V152" s="194"/>
      <c r="W152" s="194"/>
      <c r="X152" s="194"/>
      <c r="Y152" s="194"/>
      <c r="Z152" s="194"/>
      <c r="AA152" s="194"/>
      <c r="AB152" s="1" t="str">
        <f>IF(基本情報登録!$D$10="","",IF(基本情報登録!$D$10='登録データ（女）'!F152,1,0))</f>
        <v/>
      </c>
      <c r="AC152" s="194"/>
    </row>
    <row r="153" spans="1:29">
      <c r="A153" s="193">
        <v>151</v>
      </c>
      <c r="B153" s="193" t="s">
        <v>1650</v>
      </c>
      <c r="C153" s="193" t="s">
        <v>1651</v>
      </c>
      <c r="D153" s="193" t="s">
        <v>338</v>
      </c>
      <c r="E153" s="193">
        <v>44</v>
      </c>
      <c r="F153" s="193" t="s">
        <v>59</v>
      </c>
      <c r="G153" s="193" t="s">
        <v>343</v>
      </c>
      <c r="H153" s="193" t="s">
        <v>811</v>
      </c>
      <c r="I153" s="194" t="s">
        <v>2222</v>
      </c>
      <c r="J153" s="194" t="s">
        <v>5912</v>
      </c>
      <c r="K153" s="193" t="s">
        <v>2004</v>
      </c>
      <c r="L153" s="193" t="s">
        <v>2005</v>
      </c>
      <c r="Q153" s="194"/>
      <c r="R153" s="194"/>
      <c r="S153" s="194"/>
      <c r="T153" s="194"/>
      <c r="U153" s="194"/>
      <c r="V153" s="194"/>
      <c r="W153" s="194"/>
      <c r="X153" s="194"/>
      <c r="Y153" s="194"/>
      <c r="Z153" s="194"/>
      <c r="AA153" s="194"/>
      <c r="AB153" s="1" t="str">
        <f>IF(基本情報登録!$D$10="","",IF(基本情報登録!$D$10='登録データ（女）'!F153,1,0))</f>
        <v/>
      </c>
      <c r="AC153" s="194"/>
    </row>
    <row r="154" spans="1:29">
      <c r="A154" s="193">
        <v>152</v>
      </c>
      <c r="B154" s="193" t="s">
        <v>1695</v>
      </c>
      <c r="C154" s="193" t="s">
        <v>1696</v>
      </c>
      <c r="D154" s="193" t="s">
        <v>338</v>
      </c>
      <c r="E154" s="193">
        <v>44</v>
      </c>
      <c r="F154" s="193" t="s">
        <v>59</v>
      </c>
      <c r="G154" s="193" t="s">
        <v>335</v>
      </c>
      <c r="H154" s="193" t="s">
        <v>410</v>
      </c>
      <c r="I154" s="194" t="s">
        <v>2973</v>
      </c>
      <c r="J154" s="194" t="s">
        <v>6005</v>
      </c>
      <c r="K154" s="193" t="s">
        <v>2004</v>
      </c>
      <c r="L154" s="193" t="s">
        <v>2005</v>
      </c>
      <c r="Q154" s="194"/>
      <c r="R154" s="194"/>
      <c r="S154" s="194"/>
      <c r="T154" s="194"/>
      <c r="U154" s="194"/>
      <c r="V154" s="194"/>
      <c r="W154" s="194"/>
      <c r="X154" s="194"/>
      <c r="Y154" s="194"/>
      <c r="Z154" s="194"/>
      <c r="AA154" s="194"/>
      <c r="AB154" s="1" t="str">
        <f>IF(基本情報登録!$D$10="","",IF(基本情報登録!$D$10='登録データ（女）'!F154,1,0))</f>
        <v/>
      </c>
      <c r="AC154" s="194"/>
    </row>
    <row r="155" spans="1:29">
      <c r="A155" s="193">
        <v>153</v>
      </c>
      <c r="B155" s="193" t="s">
        <v>1684</v>
      </c>
      <c r="C155" s="193" t="s">
        <v>1685</v>
      </c>
      <c r="D155" s="193" t="s">
        <v>594</v>
      </c>
      <c r="E155" s="193">
        <v>28</v>
      </c>
      <c r="F155" s="193" t="s">
        <v>59</v>
      </c>
      <c r="G155" s="193" t="s">
        <v>335</v>
      </c>
      <c r="H155" s="193" t="s">
        <v>1686</v>
      </c>
      <c r="I155" s="194" t="s">
        <v>2970</v>
      </c>
      <c r="J155" s="194" t="s">
        <v>6006</v>
      </c>
      <c r="K155" s="193" t="s">
        <v>2004</v>
      </c>
      <c r="L155" s="193" t="s">
        <v>2005</v>
      </c>
      <c r="Q155" s="194"/>
      <c r="R155" s="194"/>
      <c r="S155" s="194"/>
      <c r="T155" s="194"/>
      <c r="U155" s="194"/>
      <c r="V155" s="194"/>
      <c r="W155" s="194"/>
      <c r="X155" s="194"/>
      <c r="Y155" s="194"/>
      <c r="Z155" s="194"/>
      <c r="AA155" s="194"/>
      <c r="AB155" s="1" t="str">
        <f>IF(基本情報登録!$D$10="","",IF(基本情報登録!$D$10='登録データ（女）'!F155,1,0))</f>
        <v/>
      </c>
      <c r="AC155" s="194"/>
    </row>
    <row r="156" spans="1:29">
      <c r="A156" s="193">
        <v>154</v>
      </c>
      <c r="B156" s="193" t="s">
        <v>1705</v>
      </c>
      <c r="C156" s="193" t="s">
        <v>1706</v>
      </c>
      <c r="D156" s="193" t="s">
        <v>532</v>
      </c>
      <c r="E156" s="193">
        <v>31</v>
      </c>
      <c r="F156" s="193" t="s">
        <v>59</v>
      </c>
      <c r="G156" s="193" t="s">
        <v>335</v>
      </c>
      <c r="H156" s="193" t="s">
        <v>1544</v>
      </c>
      <c r="I156" s="194" t="s">
        <v>2979</v>
      </c>
      <c r="J156" s="194" t="s">
        <v>5913</v>
      </c>
      <c r="K156" s="193" t="s">
        <v>2004</v>
      </c>
      <c r="L156" s="193" t="s">
        <v>2005</v>
      </c>
      <c r="Q156" s="194"/>
      <c r="R156" s="194"/>
      <c r="S156" s="194"/>
      <c r="T156" s="194"/>
      <c r="U156" s="194"/>
      <c r="V156" s="194"/>
      <c r="W156" s="194"/>
      <c r="X156" s="194"/>
      <c r="Y156" s="194"/>
      <c r="Z156" s="194"/>
      <c r="AA156" s="194"/>
      <c r="AB156" s="1" t="str">
        <f>IF(基本情報登録!$D$10="","",IF(基本情報登録!$D$10='登録データ（女）'!F156,1,0))</f>
        <v/>
      </c>
      <c r="AC156" s="194"/>
    </row>
    <row r="157" spans="1:29">
      <c r="A157" s="193">
        <v>155</v>
      </c>
      <c r="B157" s="193" t="s">
        <v>1707</v>
      </c>
      <c r="C157" s="193" t="s">
        <v>1708</v>
      </c>
      <c r="D157" s="193" t="s">
        <v>354</v>
      </c>
      <c r="E157" s="193">
        <v>41</v>
      </c>
      <c r="F157" s="193" t="s">
        <v>59</v>
      </c>
      <c r="G157" s="193" t="s">
        <v>335</v>
      </c>
      <c r="H157" s="193" t="s">
        <v>988</v>
      </c>
      <c r="I157" s="194" t="s">
        <v>2012</v>
      </c>
      <c r="J157" s="194" t="s">
        <v>5910</v>
      </c>
      <c r="K157" s="193" t="s">
        <v>2004</v>
      </c>
      <c r="L157" s="193" t="s">
        <v>2005</v>
      </c>
      <c r="Q157" s="194"/>
      <c r="R157" s="194"/>
      <c r="S157" s="194"/>
      <c r="T157" s="194"/>
      <c r="U157" s="194"/>
      <c r="V157" s="194"/>
      <c r="W157" s="194"/>
      <c r="X157" s="194"/>
      <c r="Y157" s="194"/>
      <c r="Z157" s="194"/>
      <c r="AA157" s="194"/>
      <c r="AB157" s="1" t="str">
        <f>IF(基本情報登録!$D$10="","",IF(基本情報登録!$D$10='登録データ（女）'!F157,1,0))</f>
        <v/>
      </c>
      <c r="AC157" s="194"/>
    </row>
    <row r="158" spans="1:29">
      <c r="A158" s="193">
        <v>156</v>
      </c>
      <c r="B158" s="193" t="s">
        <v>1682</v>
      </c>
      <c r="C158" s="193" t="s">
        <v>1683</v>
      </c>
      <c r="D158" s="193" t="s">
        <v>349</v>
      </c>
      <c r="E158" s="193">
        <v>46</v>
      </c>
      <c r="F158" s="193" t="s">
        <v>59</v>
      </c>
      <c r="G158" s="193" t="s">
        <v>335</v>
      </c>
      <c r="H158" s="193" t="s">
        <v>1599</v>
      </c>
      <c r="I158" s="194" t="s">
        <v>2969</v>
      </c>
      <c r="J158" s="194" t="s">
        <v>6007</v>
      </c>
      <c r="K158" s="193" t="s">
        <v>2004</v>
      </c>
      <c r="L158" s="193" t="s">
        <v>2005</v>
      </c>
      <c r="Q158" s="194"/>
      <c r="R158" s="194"/>
      <c r="S158" s="194"/>
      <c r="T158" s="194"/>
      <c r="U158" s="194"/>
      <c r="V158" s="194"/>
      <c r="W158" s="194"/>
      <c r="X158" s="194"/>
      <c r="Y158" s="194"/>
      <c r="Z158" s="194"/>
      <c r="AA158" s="194"/>
      <c r="AB158" s="1" t="str">
        <f>IF(基本情報登録!$D$10="","",IF(基本情報登録!$D$10='登録データ（女）'!F158,1,0))</f>
        <v/>
      </c>
      <c r="AC158" s="194"/>
    </row>
    <row r="159" spans="1:29">
      <c r="A159" s="193">
        <v>157</v>
      </c>
      <c r="B159" s="193" t="s">
        <v>1679</v>
      </c>
      <c r="C159" s="193" t="s">
        <v>1680</v>
      </c>
      <c r="D159" s="193" t="s">
        <v>465</v>
      </c>
      <c r="E159" s="193">
        <v>34</v>
      </c>
      <c r="F159" s="193" t="s">
        <v>59</v>
      </c>
      <c r="G159" s="193" t="s">
        <v>335</v>
      </c>
      <c r="H159" s="193" t="s">
        <v>1681</v>
      </c>
      <c r="I159" s="194" t="s">
        <v>2322</v>
      </c>
      <c r="J159" s="194" t="s">
        <v>5912</v>
      </c>
      <c r="K159" s="193" t="s">
        <v>2004</v>
      </c>
      <c r="L159" s="193" t="s">
        <v>2005</v>
      </c>
      <c r="Q159" s="194"/>
      <c r="R159" s="194"/>
      <c r="S159" s="194"/>
      <c r="T159" s="194"/>
      <c r="U159" s="194"/>
      <c r="V159" s="194"/>
      <c r="W159" s="194"/>
      <c r="X159" s="194"/>
      <c r="Y159" s="194"/>
      <c r="Z159" s="194"/>
      <c r="AA159" s="194"/>
      <c r="AB159" s="1" t="str">
        <f>IF(基本情報登録!$D$10="","",IF(基本情報登録!$D$10='登録データ（女）'!F159,1,0))</f>
        <v/>
      </c>
      <c r="AC159" s="194"/>
    </row>
    <row r="160" spans="1:29">
      <c r="A160" s="193">
        <v>158</v>
      </c>
      <c r="B160" s="193" t="s">
        <v>1626</v>
      </c>
      <c r="C160" s="193" t="s">
        <v>1627</v>
      </c>
      <c r="D160" s="193" t="s">
        <v>474</v>
      </c>
      <c r="E160" s="193">
        <v>27</v>
      </c>
      <c r="F160" s="193" t="s">
        <v>59</v>
      </c>
      <c r="G160" s="193" t="s">
        <v>343</v>
      </c>
      <c r="H160" s="193" t="s">
        <v>1628</v>
      </c>
      <c r="I160" s="194" t="s">
        <v>2972</v>
      </c>
      <c r="J160" s="194" t="s">
        <v>6008</v>
      </c>
      <c r="K160" s="193" t="s">
        <v>2004</v>
      </c>
      <c r="L160" s="193" t="s">
        <v>2005</v>
      </c>
      <c r="Q160" s="194"/>
      <c r="R160" s="194"/>
      <c r="S160" s="194"/>
      <c r="T160" s="194"/>
      <c r="U160" s="194"/>
      <c r="V160" s="194"/>
      <c r="W160" s="194"/>
      <c r="X160" s="194"/>
      <c r="Y160" s="194"/>
      <c r="Z160" s="194"/>
      <c r="AA160" s="194"/>
      <c r="AB160" s="1" t="str">
        <f>IF(基本情報登録!$D$10="","",IF(基本情報登録!$D$10='登録データ（女）'!F160,1,0))</f>
        <v/>
      </c>
      <c r="AC160" s="194"/>
    </row>
    <row r="161" spans="1:29">
      <c r="A161" s="193">
        <v>159</v>
      </c>
      <c r="B161" s="193" t="s">
        <v>1632</v>
      </c>
      <c r="C161" s="193" t="s">
        <v>1633</v>
      </c>
      <c r="D161" s="193" t="s">
        <v>334</v>
      </c>
      <c r="E161" s="193">
        <v>40</v>
      </c>
      <c r="F161" s="193" t="s">
        <v>59</v>
      </c>
      <c r="G161" s="193" t="s">
        <v>343</v>
      </c>
      <c r="H161" s="193" t="s">
        <v>1634</v>
      </c>
      <c r="I161" s="194" t="s">
        <v>2199</v>
      </c>
      <c r="J161" s="194" t="s">
        <v>6009</v>
      </c>
      <c r="K161" s="193" t="s">
        <v>2004</v>
      </c>
      <c r="L161" s="193" t="s">
        <v>2005</v>
      </c>
      <c r="Q161" s="194"/>
      <c r="R161" s="194"/>
      <c r="S161" s="194"/>
      <c r="T161" s="194"/>
      <c r="U161" s="194"/>
      <c r="V161" s="194"/>
      <c r="W161" s="194"/>
      <c r="X161" s="194"/>
      <c r="Y161" s="194"/>
      <c r="Z161" s="194"/>
      <c r="AA161" s="194"/>
      <c r="AB161" s="1" t="str">
        <f>IF(基本情報登録!$D$10="","",IF(基本情報登録!$D$10='登録データ（女）'!F161,1,0))</f>
        <v/>
      </c>
      <c r="AC161" s="194"/>
    </row>
    <row r="162" spans="1:29">
      <c r="A162" s="193">
        <v>160</v>
      </c>
      <c r="B162" s="193" t="s">
        <v>1629</v>
      </c>
      <c r="C162" s="193" t="s">
        <v>1630</v>
      </c>
      <c r="D162" s="193" t="s">
        <v>938</v>
      </c>
      <c r="E162" s="193">
        <v>15</v>
      </c>
      <c r="F162" s="193" t="s">
        <v>59</v>
      </c>
      <c r="G162" s="193" t="s">
        <v>343</v>
      </c>
      <c r="H162" s="193" t="s">
        <v>1631</v>
      </c>
      <c r="I162" s="194" t="s">
        <v>6010</v>
      </c>
      <c r="J162" s="194" t="s">
        <v>6011</v>
      </c>
      <c r="K162" s="193" t="s">
        <v>2004</v>
      </c>
      <c r="L162" s="193" t="s">
        <v>2005</v>
      </c>
      <c r="Q162" s="194"/>
      <c r="R162" s="194"/>
      <c r="S162" s="194"/>
      <c r="T162" s="194"/>
      <c r="U162" s="194"/>
      <c r="V162" s="194"/>
      <c r="W162" s="194"/>
      <c r="X162" s="194"/>
      <c r="Y162" s="194"/>
      <c r="Z162" s="194"/>
      <c r="AA162" s="194"/>
      <c r="AB162" s="1" t="str">
        <f>IF(基本情報登録!$D$10="","",IF(基本情報登録!$D$10='登録データ（女）'!F162,1,0))</f>
        <v/>
      </c>
      <c r="AC162" s="194"/>
    </row>
    <row r="163" spans="1:29">
      <c r="A163" s="193">
        <v>161</v>
      </c>
      <c r="B163" s="193" t="s">
        <v>1623</v>
      </c>
      <c r="C163" s="193" t="s">
        <v>1624</v>
      </c>
      <c r="D163" s="193" t="s">
        <v>334</v>
      </c>
      <c r="E163" s="193">
        <v>40</v>
      </c>
      <c r="F163" s="193" t="s">
        <v>59</v>
      </c>
      <c r="G163" s="193" t="s">
        <v>343</v>
      </c>
      <c r="H163" s="193" t="s">
        <v>1625</v>
      </c>
      <c r="I163" s="194" t="s">
        <v>2218</v>
      </c>
      <c r="J163" s="194" t="s">
        <v>6012</v>
      </c>
      <c r="K163" s="193" t="s">
        <v>2004</v>
      </c>
      <c r="L163" s="193" t="s">
        <v>2005</v>
      </c>
      <c r="Q163" s="194"/>
      <c r="R163" s="194"/>
      <c r="S163" s="194"/>
      <c r="T163" s="194"/>
      <c r="U163" s="194"/>
      <c r="V163" s="194"/>
      <c r="W163" s="194"/>
      <c r="X163" s="194"/>
      <c r="Y163" s="194"/>
      <c r="Z163" s="194"/>
      <c r="AA163" s="194"/>
      <c r="AB163" s="1" t="str">
        <f>IF(基本情報登録!$D$10="","",IF(基本情報登録!$D$10='登録データ（女）'!F163,1,0))</f>
        <v/>
      </c>
      <c r="AC163" s="194"/>
    </row>
    <row r="164" spans="1:29">
      <c r="A164" s="193">
        <v>162</v>
      </c>
      <c r="B164" s="193" t="s">
        <v>5611</v>
      </c>
      <c r="C164" s="193" t="s">
        <v>2994</v>
      </c>
      <c r="D164" s="193" t="s">
        <v>347</v>
      </c>
      <c r="E164" s="193">
        <v>43</v>
      </c>
      <c r="F164" s="193" t="s">
        <v>59</v>
      </c>
      <c r="G164" s="193" t="s">
        <v>350</v>
      </c>
      <c r="H164" s="193" t="s">
        <v>2852</v>
      </c>
      <c r="I164" s="194" t="s">
        <v>2995</v>
      </c>
      <c r="J164" s="194" t="s">
        <v>6013</v>
      </c>
      <c r="K164" s="193" t="s">
        <v>2004</v>
      </c>
      <c r="L164" s="193" t="s">
        <v>2005</v>
      </c>
      <c r="Q164" s="194"/>
      <c r="R164" s="194"/>
      <c r="S164" s="194"/>
      <c r="T164" s="194"/>
      <c r="U164" s="194"/>
      <c r="V164" s="194"/>
      <c r="W164" s="194"/>
      <c r="X164" s="194"/>
      <c r="Y164" s="194"/>
      <c r="Z164" s="194"/>
      <c r="AA164" s="194"/>
      <c r="AB164" s="1" t="str">
        <f>IF(基本情報登録!$D$10="","",IF(基本情報登録!$D$10='登録データ（女）'!F164,1,0))</f>
        <v/>
      </c>
      <c r="AC164" s="194"/>
    </row>
    <row r="165" spans="1:29">
      <c r="A165" s="193">
        <v>163</v>
      </c>
      <c r="B165" s="193" t="s">
        <v>5612</v>
      </c>
      <c r="C165" s="193" t="s">
        <v>3004</v>
      </c>
      <c r="D165" s="193" t="s">
        <v>1525</v>
      </c>
      <c r="E165" s="193">
        <v>36</v>
      </c>
      <c r="F165" s="193" t="s">
        <v>59</v>
      </c>
      <c r="G165" s="193" t="s">
        <v>350</v>
      </c>
      <c r="H165" s="193" t="s">
        <v>2735</v>
      </c>
      <c r="I165" s="194" t="s">
        <v>2051</v>
      </c>
      <c r="J165" s="194" t="s">
        <v>5967</v>
      </c>
      <c r="K165" s="193" t="s">
        <v>2004</v>
      </c>
      <c r="L165" s="193" t="s">
        <v>2005</v>
      </c>
      <c r="Q165" s="194"/>
      <c r="R165" s="194"/>
      <c r="S165" s="194"/>
      <c r="T165" s="194"/>
      <c r="U165" s="194"/>
      <c r="V165" s="194"/>
      <c r="W165" s="194"/>
      <c r="X165" s="194"/>
      <c r="Y165" s="194"/>
      <c r="Z165" s="194"/>
      <c r="AA165" s="194"/>
      <c r="AB165" s="1" t="str">
        <f>IF(基本情報登録!$D$10="","",IF(基本情報登録!$D$10='登録データ（女）'!F165,1,0))</f>
        <v/>
      </c>
      <c r="AC165" s="194"/>
    </row>
    <row r="166" spans="1:29">
      <c r="A166" s="193">
        <v>164</v>
      </c>
      <c r="B166" s="193" t="s">
        <v>5613</v>
      </c>
      <c r="C166" s="193" t="s">
        <v>2998</v>
      </c>
      <c r="D166" s="193" t="s">
        <v>653</v>
      </c>
      <c r="E166" s="193">
        <v>37</v>
      </c>
      <c r="F166" s="193" t="s">
        <v>59</v>
      </c>
      <c r="G166" s="193" t="s">
        <v>350</v>
      </c>
      <c r="H166" s="193" t="s">
        <v>2999</v>
      </c>
      <c r="I166" s="194" t="s">
        <v>3000</v>
      </c>
      <c r="J166" s="194" t="s">
        <v>6014</v>
      </c>
      <c r="K166" s="193" t="s">
        <v>2004</v>
      </c>
      <c r="L166" s="193" t="s">
        <v>2005</v>
      </c>
      <c r="Q166" s="194"/>
      <c r="R166" s="194"/>
      <c r="S166" s="194"/>
      <c r="T166" s="194"/>
      <c r="U166" s="194"/>
      <c r="V166" s="194"/>
      <c r="W166" s="194"/>
      <c r="X166" s="194"/>
      <c r="Y166" s="194"/>
      <c r="Z166" s="194"/>
      <c r="AA166" s="194"/>
      <c r="AB166" s="1" t="str">
        <f>IF(基本情報登録!$D$10="","",IF(基本情報登録!$D$10='登録データ（女）'!F166,1,0))</f>
        <v/>
      </c>
      <c r="AC166" s="194"/>
    </row>
    <row r="167" spans="1:29">
      <c r="A167" s="193">
        <v>165</v>
      </c>
      <c r="B167" s="193" t="s">
        <v>5614</v>
      </c>
      <c r="C167" s="193" t="s">
        <v>2996</v>
      </c>
      <c r="D167" s="193" t="s">
        <v>334</v>
      </c>
      <c r="E167" s="193">
        <v>40</v>
      </c>
      <c r="F167" s="193" t="s">
        <v>59</v>
      </c>
      <c r="G167" s="193" t="s">
        <v>350</v>
      </c>
      <c r="H167" s="193" t="s">
        <v>2314</v>
      </c>
      <c r="I167" s="194" t="s">
        <v>2997</v>
      </c>
      <c r="J167" s="194" t="s">
        <v>6015</v>
      </c>
      <c r="K167" s="193" t="s">
        <v>2004</v>
      </c>
      <c r="L167" s="193" t="s">
        <v>2005</v>
      </c>
      <c r="Q167" s="194"/>
      <c r="R167" s="194"/>
      <c r="S167" s="194"/>
      <c r="T167" s="194"/>
      <c r="U167" s="194"/>
      <c r="V167" s="194"/>
      <c r="W167" s="194"/>
      <c r="X167" s="194"/>
      <c r="Y167" s="194"/>
      <c r="Z167" s="194"/>
      <c r="AA167" s="194"/>
      <c r="AB167" s="1" t="str">
        <f>IF(基本情報登録!$D$10="","",IF(基本情報登録!$D$10='登録データ（女）'!F167,1,0))</f>
        <v/>
      </c>
      <c r="AC167" s="194"/>
    </row>
    <row r="168" spans="1:29">
      <c r="A168" s="193">
        <v>166</v>
      </c>
      <c r="B168" s="193" t="s">
        <v>5615</v>
      </c>
      <c r="C168" s="193" t="s">
        <v>3001</v>
      </c>
      <c r="D168" s="193" t="s">
        <v>334</v>
      </c>
      <c r="E168" s="193">
        <v>40</v>
      </c>
      <c r="F168" s="193" t="s">
        <v>59</v>
      </c>
      <c r="G168" s="193" t="s">
        <v>350</v>
      </c>
      <c r="H168" s="193" t="s">
        <v>3002</v>
      </c>
      <c r="I168" s="194" t="s">
        <v>3003</v>
      </c>
      <c r="J168" s="194" t="s">
        <v>6016</v>
      </c>
      <c r="K168" s="193" t="s">
        <v>2004</v>
      </c>
      <c r="L168" s="193" t="s">
        <v>2005</v>
      </c>
      <c r="Q168" s="194"/>
      <c r="R168" s="194"/>
      <c r="S168" s="194"/>
      <c r="T168" s="194"/>
      <c r="U168" s="194"/>
      <c r="V168" s="194"/>
      <c r="W168" s="194"/>
      <c r="X168" s="194"/>
      <c r="Y168" s="194"/>
      <c r="Z168" s="194"/>
      <c r="AA168" s="194"/>
      <c r="AB168" s="1" t="str">
        <f>IF(基本情報登録!$D$10="","",IF(基本情報登録!$D$10='登録データ（女）'!F168,1,0))</f>
        <v/>
      </c>
      <c r="AC168" s="194"/>
    </row>
    <row r="169" spans="1:29">
      <c r="A169" s="193">
        <v>167</v>
      </c>
      <c r="B169" s="193" t="s">
        <v>1677</v>
      </c>
      <c r="C169" s="193" t="s">
        <v>1678</v>
      </c>
      <c r="D169" s="193" t="s">
        <v>334</v>
      </c>
      <c r="E169" s="193">
        <v>40</v>
      </c>
      <c r="F169" s="193" t="s">
        <v>59</v>
      </c>
      <c r="G169" s="193" t="s">
        <v>335</v>
      </c>
      <c r="H169" s="193" t="s">
        <v>400</v>
      </c>
      <c r="I169" s="194" t="s">
        <v>2172</v>
      </c>
      <c r="J169" s="194" t="s">
        <v>5967</v>
      </c>
      <c r="K169" s="193" t="s">
        <v>2004</v>
      </c>
      <c r="L169" s="193" t="s">
        <v>2005</v>
      </c>
      <c r="Q169" s="194"/>
      <c r="R169" s="194"/>
      <c r="S169" s="194"/>
      <c r="T169" s="194"/>
      <c r="U169" s="194"/>
      <c r="V169" s="194"/>
      <c r="W169" s="194"/>
      <c r="X169" s="194"/>
      <c r="Y169" s="194"/>
      <c r="Z169" s="194"/>
      <c r="AA169" s="194"/>
      <c r="AB169" s="1" t="str">
        <f>IF(基本情報登録!$D$10="","",IF(基本情報登録!$D$10='登録データ（女）'!F169,1,0))</f>
        <v/>
      </c>
      <c r="AC169" s="194"/>
    </row>
    <row r="170" spans="1:29">
      <c r="A170" s="193">
        <v>168</v>
      </c>
      <c r="B170" s="193" t="s">
        <v>1635</v>
      </c>
      <c r="C170" s="193" t="s">
        <v>1636</v>
      </c>
      <c r="D170" s="193" t="s">
        <v>465</v>
      </c>
      <c r="E170" s="193">
        <v>34</v>
      </c>
      <c r="F170" s="193" t="s">
        <v>59</v>
      </c>
      <c r="G170" s="193" t="s">
        <v>343</v>
      </c>
      <c r="H170" s="193" t="s">
        <v>1637</v>
      </c>
      <c r="I170" s="194" t="s">
        <v>2971</v>
      </c>
      <c r="J170" s="194" t="s">
        <v>5989</v>
      </c>
      <c r="K170" s="193" t="s">
        <v>2004</v>
      </c>
      <c r="L170" s="193" t="s">
        <v>2005</v>
      </c>
      <c r="Q170" s="194"/>
      <c r="R170" s="194"/>
      <c r="S170" s="194"/>
      <c r="T170" s="194"/>
      <c r="U170" s="194"/>
      <c r="V170" s="194"/>
      <c r="W170" s="194"/>
      <c r="X170" s="194"/>
      <c r="Y170" s="194"/>
      <c r="Z170" s="194"/>
      <c r="AA170" s="194"/>
      <c r="AB170" s="1" t="str">
        <f>IF(基本情報登録!$D$10="","",IF(基本情報登録!$D$10='登録データ（女）'!F170,1,0))</f>
        <v/>
      </c>
      <c r="AC170" s="194"/>
    </row>
    <row r="171" spans="1:29">
      <c r="A171" s="193">
        <v>169</v>
      </c>
      <c r="B171" s="193" t="s">
        <v>1619</v>
      </c>
      <c r="C171" s="193" t="s">
        <v>1620</v>
      </c>
      <c r="D171" s="193" t="s">
        <v>489</v>
      </c>
      <c r="E171" s="193">
        <v>33</v>
      </c>
      <c r="F171" s="193" t="s">
        <v>59</v>
      </c>
      <c r="G171" s="193" t="s">
        <v>343</v>
      </c>
      <c r="H171" s="193" t="s">
        <v>1262</v>
      </c>
      <c r="I171" s="194" t="s">
        <v>2968</v>
      </c>
      <c r="J171" s="194" t="s">
        <v>5910</v>
      </c>
      <c r="K171" s="193" t="s">
        <v>2004</v>
      </c>
      <c r="L171" s="193" t="s">
        <v>2005</v>
      </c>
      <c r="Q171" s="194"/>
      <c r="R171" s="194"/>
      <c r="S171" s="194"/>
      <c r="T171" s="194"/>
      <c r="U171" s="194"/>
      <c r="V171" s="194"/>
      <c r="W171" s="194"/>
      <c r="X171" s="194"/>
      <c r="Y171" s="194"/>
      <c r="Z171" s="194"/>
      <c r="AA171" s="194"/>
      <c r="AB171" s="1" t="str">
        <f>IF(基本情報登録!$D$10="","",IF(基本情報登録!$D$10='登録データ（女）'!F171,1,0))</f>
        <v/>
      </c>
      <c r="AC171" s="194"/>
    </row>
    <row r="172" spans="1:29">
      <c r="A172" s="193">
        <v>170</v>
      </c>
      <c r="B172" s="193" t="s">
        <v>1868</v>
      </c>
      <c r="C172" s="193" t="s">
        <v>1869</v>
      </c>
      <c r="D172" s="193" t="s">
        <v>339</v>
      </c>
      <c r="E172" s="193">
        <v>35</v>
      </c>
      <c r="F172" s="193" t="s">
        <v>59</v>
      </c>
      <c r="G172" s="193" t="s">
        <v>343</v>
      </c>
      <c r="H172" s="193" t="s">
        <v>1171</v>
      </c>
      <c r="I172" s="194" t="s">
        <v>2205</v>
      </c>
      <c r="J172" s="194" t="s">
        <v>6017</v>
      </c>
      <c r="K172" s="193" t="s">
        <v>2004</v>
      </c>
      <c r="L172" s="193" t="s">
        <v>2005</v>
      </c>
      <c r="Q172" s="194"/>
      <c r="R172" s="194"/>
      <c r="S172" s="194"/>
      <c r="T172" s="194"/>
      <c r="U172" s="194"/>
      <c r="V172" s="194"/>
      <c r="W172" s="194"/>
      <c r="X172" s="194"/>
      <c r="Y172" s="194"/>
      <c r="Z172" s="194"/>
      <c r="AA172" s="194"/>
      <c r="AB172" s="1" t="str">
        <f>IF(基本情報登録!$D$10="","",IF(基本情報登録!$D$10='登録データ（女）'!F172,1,0))</f>
        <v/>
      </c>
      <c r="AC172" s="194"/>
    </row>
    <row r="173" spans="1:29">
      <c r="A173" s="193">
        <v>171</v>
      </c>
      <c r="B173" s="193" t="s">
        <v>1615</v>
      </c>
      <c r="C173" s="193" t="s">
        <v>1616</v>
      </c>
      <c r="D173" s="193" t="s">
        <v>465</v>
      </c>
      <c r="E173" s="193">
        <v>34</v>
      </c>
      <c r="F173" s="193" t="s">
        <v>59</v>
      </c>
      <c r="G173" s="193" t="s">
        <v>343</v>
      </c>
      <c r="H173" s="193" t="s">
        <v>1247</v>
      </c>
      <c r="I173" s="194" t="s">
        <v>2966</v>
      </c>
      <c r="J173" s="194" t="s">
        <v>6018</v>
      </c>
      <c r="K173" s="193" t="s">
        <v>2004</v>
      </c>
      <c r="L173" s="193" t="s">
        <v>2005</v>
      </c>
      <c r="Q173" s="194"/>
      <c r="R173" s="194"/>
      <c r="S173" s="194"/>
      <c r="T173" s="194"/>
      <c r="U173" s="194"/>
      <c r="V173" s="194"/>
      <c r="W173" s="194"/>
      <c r="X173" s="194"/>
      <c r="Y173" s="194"/>
      <c r="Z173" s="194"/>
      <c r="AA173" s="194"/>
      <c r="AB173" s="1" t="str">
        <f>IF(基本情報登録!$D$10="","",IF(基本情報登録!$D$10='登録データ（女）'!F173,1,0))</f>
        <v/>
      </c>
      <c r="AC173" s="194"/>
    </row>
    <row r="174" spans="1:29">
      <c r="A174" s="193">
        <v>172</v>
      </c>
      <c r="B174" s="193" t="s">
        <v>1621</v>
      </c>
      <c r="C174" s="193" t="s">
        <v>1622</v>
      </c>
      <c r="D174" s="193" t="s">
        <v>489</v>
      </c>
      <c r="E174" s="193">
        <v>33</v>
      </c>
      <c r="F174" s="193" t="s">
        <v>59</v>
      </c>
      <c r="G174" s="193" t="s">
        <v>343</v>
      </c>
      <c r="H174" s="193" t="s">
        <v>775</v>
      </c>
      <c r="I174" s="194" t="s">
        <v>2146</v>
      </c>
      <c r="J174" s="194" t="s">
        <v>5943</v>
      </c>
      <c r="K174" s="193" t="s">
        <v>2004</v>
      </c>
      <c r="L174" s="193" t="s">
        <v>2005</v>
      </c>
      <c r="Q174" s="194"/>
      <c r="R174" s="194"/>
      <c r="S174" s="194"/>
      <c r="T174" s="194"/>
      <c r="U174" s="194"/>
      <c r="V174" s="194"/>
      <c r="W174" s="194"/>
      <c r="X174" s="194"/>
      <c r="Y174" s="194"/>
      <c r="Z174" s="194"/>
      <c r="AA174" s="194"/>
      <c r="AB174" s="1" t="str">
        <f>IF(基本情報登録!$D$10="","",IF(基本情報登録!$D$10='登録データ（女）'!F174,1,0))</f>
        <v/>
      </c>
      <c r="AC174" s="194"/>
    </row>
    <row r="175" spans="1:29">
      <c r="A175" s="193">
        <v>173</v>
      </c>
      <c r="B175" s="193" t="s">
        <v>1617</v>
      </c>
      <c r="C175" s="193" t="s">
        <v>1618</v>
      </c>
      <c r="D175" s="193" t="s">
        <v>354</v>
      </c>
      <c r="E175" s="193">
        <v>41</v>
      </c>
      <c r="F175" s="193" t="s">
        <v>59</v>
      </c>
      <c r="G175" s="193" t="s">
        <v>343</v>
      </c>
      <c r="H175" s="193" t="s">
        <v>1346</v>
      </c>
      <c r="I175" s="194" t="s">
        <v>2967</v>
      </c>
      <c r="J175" s="194" t="s">
        <v>5968</v>
      </c>
      <c r="K175" s="193" t="s">
        <v>2004</v>
      </c>
      <c r="L175" s="193" t="s">
        <v>2005</v>
      </c>
      <c r="Q175" s="194"/>
      <c r="R175" s="194"/>
      <c r="S175" s="194"/>
      <c r="T175" s="194"/>
      <c r="U175" s="194"/>
      <c r="V175" s="194"/>
      <c r="W175" s="194"/>
      <c r="X175" s="194"/>
      <c r="Y175" s="194"/>
      <c r="Z175" s="194"/>
      <c r="AA175" s="194"/>
      <c r="AB175" s="1" t="str">
        <f>IF(基本情報登録!$D$10="","",IF(基本情報登録!$D$10='登録データ（女）'!F175,1,0))</f>
        <v/>
      </c>
      <c r="AC175" s="194"/>
    </row>
    <row r="176" spans="1:29">
      <c r="A176" s="193">
        <v>174</v>
      </c>
      <c r="B176" s="193" t="s">
        <v>5616</v>
      </c>
      <c r="C176" s="193" t="s">
        <v>1670</v>
      </c>
      <c r="D176" s="193" t="s">
        <v>334</v>
      </c>
      <c r="E176" s="193">
        <v>40</v>
      </c>
      <c r="F176" s="193" t="s">
        <v>59</v>
      </c>
      <c r="G176" s="193" t="s">
        <v>335</v>
      </c>
      <c r="H176" s="193" t="s">
        <v>1671</v>
      </c>
      <c r="I176" s="194" t="s">
        <v>2389</v>
      </c>
      <c r="J176" s="194" t="s">
        <v>5916</v>
      </c>
      <c r="K176" s="193" t="s">
        <v>2004</v>
      </c>
      <c r="L176" s="193" t="s">
        <v>2005</v>
      </c>
      <c r="Q176" s="194"/>
      <c r="R176" s="194"/>
      <c r="S176" s="194"/>
      <c r="T176" s="194"/>
      <c r="U176" s="194"/>
      <c r="V176" s="194"/>
      <c r="W176" s="194"/>
      <c r="X176" s="194"/>
      <c r="Y176" s="194"/>
      <c r="Z176" s="194"/>
      <c r="AA176" s="194"/>
      <c r="AB176" s="1" t="str">
        <f>IF(基本情報登録!$D$10="","",IF(基本情報登録!$D$10='登録データ（女）'!F176,1,0))</f>
        <v/>
      </c>
      <c r="AC176" s="194"/>
    </row>
    <row r="177" spans="1:29">
      <c r="A177" s="193">
        <v>175</v>
      </c>
      <c r="B177" s="193" t="s">
        <v>1667</v>
      </c>
      <c r="C177" s="193" t="s">
        <v>1668</v>
      </c>
      <c r="D177" s="193" t="s">
        <v>721</v>
      </c>
      <c r="E177" s="193">
        <v>47</v>
      </c>
      <c r="F177" s="193" t="s">
        <v>59</v>
      </c>
      <c r="G177" s="193" t="s">
        <v>335</v>
      </c>
      <c r="H177" s="193" t="s">
        <v>1669</v>
      </c>
      <c r="I177" s="194" t="s">
        <v>2965</v>
      </c>
      <c r="J177" s="194" t="s">
        <v>6019</v>
      </c>
      <c r="K177" s="193" t="s">
        <v>2004</v>
      </c>
      <c r="L177" s="193" t="s">
        <v>2005</v>
      </c>
      <c r="Q177" s="194"/>
      <c r="R177" s="194"/>
      <c r="S177" s="194"/>
      <c r="T177" s="194"/>
      <c r="U177" s="194"/>
      <c r="V177" s="194"/>
      <c r="W177" s="194"/>
      <c r="X177" s="194"/>
      <c r="Y177" s="194"/>
      <c r="Z177" s="194"/>
      <c r="AA177" s="194"/>
      <c r="AB177" s="1" t="str">
        <f>IF(基本情報登録!$D$10="","",IF(基本情報登録!$D$10='登録データ（女）'!F177,1,0))</f>
        <v/>
      </c>
      <c r="AC177" s="194"/>
    </row>
    <row r="178" spans="1:29">
      <c r="A178" s="193">
        <v>176</v>
      </c>
      <c r="B178" s="193" t="s">
        <v>1662</v>
      </c>
      <c r="C178" s="193" t="s">
        <v>1663</v>
      </c>
      <c r="D178" s="193" t="s">
        <v>489</v>
      </c>
      <c r="E178" s="193">
        <v>33</v>
      </c>
      <c r="F178" s="193" t="s">
        <v>59</v>
      </c>
      <c r="G178" s="193" t="s">
        <v>335</v>
      </c>
      <c r="H178" s="193" t="s">
        <v>689</v>
      </c>
      <c r="I178" s="194" t="s">
        <v>2963</v>
      </c>
      <c r="J178" s="194" t="s">
        <v>5904</v>
      </c>
      <c r="K178" s="193" t="s">
        <v>2004</v>
      </c>
      <c r="L178" s="193" t="s">
        <v>2005</v>
      </c>
      <c r="Q178" s="194"/>
      <c r="R178" s="194"/>
      <c r="S178" s="194"/>
      <c r="T178" s="194"/>
      <c r="U178" s="194"/>
      <c r="V178" s="194"/>
      <c r="W178" s="194"/>
      <c r="X178" s="194"/>
      <c r="Y178" s="194"/>
      <c r="Z178" s="194"/>
      <c r="AA178" s="194"/>
      <c r="AB178" s="1" t="str">
        <f>IF(基本情報登録!$D$10="","",IF(基本情報登録!$D$10='登録データ（女）'!F178,1,0))</f>
        <v/>
      </c>
      <c r="AC178" s="194"/>
    </row>
    <row r="179" spans="1:29">
      <c r="A179" s="193">
        <v>177</v>
      </c>
      <c r="B179" s="193" t="s">
        <v>1660</v>
      </c>
      <c r="C179" s="193" t="s">
        <v>1661</v>
      </c>
      <c r="D179" s="193" t="s">
        <v>338</v>
      </c>
      <c r="E179" s="193">
        <v>44</v>
      </c>
      <c r="F179" s="193" t="s">
        <v>59</v>
      </c>
      <c r="G179" s="193" t="s">
        <v>335</v>
      </c>
      <c r="H179" s="193" t="s">
        <v>1391</v>
      </c>
      <c r="I179" s="194" t="s">
        <v>2656</v>
      </c>
      <c r="J179" s="194" t="s">
        <v>5951</v>
      </c>
      <c r="K179" s="193" t="s">
        <v>2004</v>
      </c>
      <c r="L179" s="193" t="s">
        <v>2005</v>
      </c>
      <c r="Q179" s="194"/>
      <c r="R179" s="194"/>
      <c r="S179" s="194"/>
      <c r="T179" s="194"/>
      <c r="U179" s="194"/>
      <c r="V179" s="194"/>
      <c r="W179" s="194"/>
      <c r="X179" s="194"/>
      <c r="Y179" s="194"/>
      <c r="Z179" s="194"/>
      <c r="AA179" s="194"/>
      <c r="AB179" s="1" t="str">
        <f>IF(基本情報登録!$D$10="","",IF(基本情報登録!$D$10='登録データ（女）'!F179,1,0))</f>
        <v/>
      </c>
      <c r="AC179" s="194"/>
    </row>
    <row r="180" spans="1:29">
      <c r="A180" s="193">
        <v>178</v>
      </c>
      <c r="B180" s="193" t="s">
        <v>1664</v>
      </c>
      <c r="C180" s="193" t="s">
        <v>1665</v>
      </c>
      <c r="D180" s="193" t="s">
        <v>347</v>
      </c>
      <c r="E180" s="193">
        <v>43</v>
      </c>
      <c r="F180" s="193" t="s">
        <v>59</v>
      </c>
      <c r="G180" s="193" t="s">
        <v>335</v>
      </c>
      <c r="H180" s="193" t="s">
        <v>1666</v>
      </c>
      <c r="I180" s="194" t="s">
        <v>2964</v>
      </c>
      <c r="J180" s="194" t="s">
        <v>5893</v>
      </c>
      <c r="K180" s="193" t="s">
        <v>2004</v>
      </c>
      <c r="L180" s="193" t="s">
        <v>2005</v>
      </c>
      <c r="Q180" s="194"/>
      <c r="R180" s="194"/>
      <c r="S180" s="194"/>
      <c r="T180" s="194"/>
      <c r="U180" s="194"/>
      <c r="V180" s="194"/>
      <c r="W180" s="194"/>
      <c r="X180" s="194"/>
      <c r="Y180" s="194"/>
      <c r="Z180" s="194"/>
      <c r="AA180" s="194"/>
      <c r="AB180" s="1" t="str">
        <f>IF(基本情報登録!$D$10="","",IF(基本情報登録!$D$10='登録データ（女）'!F180,1,0))</f>
        <v/>
      </c>
      <c r="AC180" s="194"/>
    </row>
    <row r="181" spans="1:29">
      <c r="A181" s="193">
        <v>179</v>
      </c>
      <c r="B181" s="193" t="s">
        <v>1674</v>
      </c>
      <c r="C181" s="193" t="s">
        <v>1675</v>
      </c>
      <c r="D181" s="193" t="s">
        <v>336</v>
      </c>
      <c r="E181" s="193">
        <v>42</v>
      </c>
      <c r="F181" s="193" t="s">
        <v>59</v>
      </c>
      <c r="G181" s="193" t="s">
        <v>335</v>
      </c>
      <c r="H181" s="193" t="s">
        <v>1676</v>
      </c>
      <c r="I181" s="194" t="s">
        <v>2022</v>
      </c>
      <c r="J181" s="194" t="s">
        <v>6020</v>
      </c>
      <c r="K181" s="193" t="s">
        <v>2004</v>
      </c>
      <c r="L181" s="193" t="s">
        <v>2005</v>
      </c>
      <c r="Q181" s="194"/>
      <c r="R181" s="194"/>
      <c r="S181" s="194"/>
      <c r="T181" s="194"/>
      <c r="U181" s="194"/>
      <c r="V181" s="194"/>
      <c r="W181" s="194"/>
      <c r="X181" s="194"/>
      <c r="Y181" s="194"/>
      <c r="Z181" s="194"/>
      <c r="AA181" s="194"/>
      <c r="AB181" s="1" t="str">
        <f>IF(基本情報登録!$D$10="","",IF(基本情報登録!$D$10='登録データ（女）'!F181,1,0))</f>
        <v/>
      </c>
      <c r="AC181" s="194"/>
    </row>
    <row r="182" spans="1:29">
      <c r="A182" s="193">
        <v>180</v>
      </c>
      <c r="B182" s="193" t="s">
        <v>1672</v>
      </c>
      <c r="C182" s="193" t="s">
        <v>1673</v>
      </c>
      <c r="D182" s="193" t="s">
        <v>334</v>
      </c>
      <c r="E182" s="193">
        <v>40</v>
      </c>
      <c r="F182" s="193" t="s">
        <v>59</v>
      </c>
      <c r="G182" s="193" t="s">
        <v>335</v>
      </c>
      <c r="H182" s="193" t="s">
        <v>750</v>
      </c>
      <c r="I182" s="194" t="s">
        <v>2054</v>
      </c>
      <c r="J182" s="194" t="s">
        <v>6021</v>
      </c>
      <c r="K182" s="193" t="s">
        <v>2004</v>
      </c>
      <c r="L182" s="193" t="s">
        <v>2005</v>
      </c>
      <c r="Q182" s="194"/>
      <c r="R182" s="194"/>
      <c r="S182" s="194"/>
      <c r="T182" s="194"/>
      <c r="U182" s="194"/>
      <c r="V182" s="194"/>
      <c r="W182" s="194"/>
      <c r="X182" s="194"/>
      <c r="Y182" s="194"/>
      <c r="Z182" s="194"/>
      <c r="AA182" s="194"/>
      <c r="AB182" s="1" t="str">
        <f>IF(基本情報登録!$D$10="","",IF(基本情報登録!$D$10='登録データ（女）'!F182,1,0))</f>
        <v/>
      </c>
      <c r="AC182" s="194"/>
    </row>
    <row r="183" spans="1:29">
      <c r="A183" s="193">
        <v>181</v>
      </c>
      <c r="B183" s="193" t="s">
        <v>1699</v>
      </c>
      <c r="C183" s="193" t="s">
        <v>1700</v>
      </c>
      <c r="D183" s="193" t="s">
        <v>334</v>
      </c>
      <c r="E183" s="193">
        <v>40</v>
      </c>
      <c r="F183" s="193" t="s">
        <v>59</v>
      </c>
      <c r="G183" s="193" t="s">
        <v>335</v>
      </c>
      <c r="H183" s="193" t="s">
        <v>1701</v>
      </c>
      <c r="I183" s="194" t="s">
        <v>2974</v>
      </c>
      <c r="J183" s="194" t="s">
        <v>6008</v>
      </c>
      <c r="K183" s="193" t="s">
        <v>2004</v>
      </c>
      <c r="L183" s="193" t="s">
        <v>2005</v>
      </c>
      <c r="Q183" s="194"/>
      <c r="R183" s="194"/>
      <c r="S183" s="194"/>
      <c r="T183" s="194"/>
      <c r="U183" s="194"/>
      <c r="V183" s="194"/>
      <c r="W183" s="194"/>
      <c r="X183" s="194"/>
      <c r="Y183" s="194"/>
      <c r="Z183" s="194"/>
      <c r="AA183" s="194"/>
      <c r="AB183" s="1" t="str">
        <f>IF(基本情報登録!$D$10="","",IF(基本情報登録!$D$10='登録データ（女）'!F183,1,0))</f>
        <v/>
      </c>
      <c r="AC183" s="194"/>
    </row>
    <row r="184" spans="1:29">
      <c r="A184" s="193">
        <v>182</v>
      </c>
      <c r="B184" s="193" t="s">
        <v>5617</v>
      </c>
      <c r="C184" s="193" t="s">
        <v>3007</v>
      </c>
      <c r="D184" s="193" t="s">
        <v>338</v>
      </c>
      <c r="E184" s="193">
        <v>44</v>
      </c>
      <c r="F184" s="193" t="s">
        <v>59</v>
      </c>
      <c r="G184" s="193" t="s">
        <v>350</v>
      </c>
      <c r="H184" s="193" t="s">
        <v>2775</v>
      </c>
      <c r="I184" s="194" t="s">
        <v>2866</v>
      </c>
      <c r="J184" s="194" t="s">
        <v>6022</v>
      </c>
      <c r="K184" s="193" t="s">
        <v>2004</v>
      </c>
      <c r="L184" s="193" t="s">
        <v>2005</v>
      </c>
      <c r="Q184" s="194"/>
      <c r="R184" s="194"/>
      <c r="S184" s="194"/>
      <c r="T184" s="194"/>
      <c r="U184" s="194"/>
      <c r="V184" s="194"/>
      <c r="W184" s="194"/>
      <c r="X184" s="194"/>
      <c r="Y184" s="194"/>
      <c r="Z184" s="194"/>
      <c r="AA184" s="194"/>
      <c r="AB184" s="1" t="str">
        <f>IF(基本情報登録!$D$10="","",IF(基本情報登録!$D$10='登録データ（女）'!F184,1,0))</f>
        <v/>
      </c>
      <c r="AC184" s="194"/>
    </row>
    <row r="185" spans="1:29">
      <c r="A185" s="193">
        <v>183</v>
      </c>
      <c r="B185" s="193" t="s">
        <v>5618</v>
      </c>
      <c r="C185" s="193" t="s">
        <v>3005</v>
      </c>
      <c r="D185" s="193" t="s">
        <v>512</v>
      </c>
      <c r="E185" s="193">
        <v>22</v>
      </c>
      <c r="F185" s="193" t="s">
        <v>59</v>
      </c>
      <c r="G185" s="193" t="s">
        <v>350</v>
      </c>
      <c r="H185" s="193" t="s">
        <v>2446</v>
      </c>
      <c r="I185" s="194" t="s">
        <v>3006</v>
      </c>
      <c r="J185" s="194" t="s">
        <v>5999</v>
      </c>
      <c r="K185" s="193" t="s">
        <v>2004</v>
      </c>
      <c r="L185" s="193" t="s">
        <v>2005</v>
      </c>
      <c r="Q185" s="194"/>
      <c r="R185" s="194"/>
      <c r="S185" s="194"/>
      <c r="T185" s="194"/>
      <c r="U185" s="194"/>
      <c r="V185" s="194"/>
      <c r="W185" s="194"/>
      <c r="X185" s="194"/>
      <c r="Y185" s="194"/>
      <c r="Z185" s="194"/>
      <c r="AA185" s="194"/>
      <c r="AB185" s="1" t="str">
        <f>IF(基本情報登録!$D$10="","",IF(基本情報登録!$D$10='登録データ（女）'!F185,1,0))</f>
        <v/>
      </c>
      <c r="AC185" s="194"/>
    </row>
    <row r="186" spans="1:29">
      <c r="A186" s="193">
        <v>184</v>
      </c>
      <c r="B186" s="193" t="s">
        <v>1689</v>
      </c>
      <c r="C186" s="193" t="s">
        <v>1690</v>
      </c>
      <c r="D186" s="193" t="s">
        <v>1687</v>
      </c>
      <c r="E186" s="193" t="s">
        <v>1688</v>
      </c>
      <c r="F186" s="193" t="s">
        <v>59</v>
      </c>
      <c r="G186" s="193" t="s">
        <v>335</v>
      </c>
      <c r="H186" s="193" t="s">
        <v>1691</v>
      </c>
      <c r="I186" s="194" t="s">
        <v>2882</v>
      </c>
      <c r="J186" s="194" t="s">
        <v>6023</v>
      </c>
      <c r="K186" s="193" t="s">
        <v>2004</v>
      </c>
      <c r="L186" s="193" t="s">
        <v>2005</v>
      </c>
      <c r="Q186" s="194"/>
      <c r="R186" s="194"/>
      <c r="S186" s="194"/>
      <c r="T186" s="194"/>
      <c r="U186" s="194"/>
      <c r="V186" s="194"/>
      <c r="W186" s="194"/>
      <c r="X186" s="194"/>
      <c r="Y186" s="194"/>
      <c r="Z186" s="194"/>
      <c r="AA186" s="194"/>
      <c r="AB186" s="1" t="str">
        <f>IF(基本情報登録!$D$10="","",IF(基本情報登録!$D$10='登録データ（女）'!F186,1,0))</f>
        <v/>
      </c>
      <c r="AC186" s="194"/>
    </row>
    <row r="187" spans="1:29">
      <c r="A187" s="193">
        <v>185</v>
      </c>
      <c r="B187" s="193" t="s">
        <v>1692</v>
      </c>
      <c r="C187" s="193" t="s">
        <v>1693</v>
      </c>
      <c r="D187" s="193" t="s">
        <v>334</v>
      </c>
      <c r="E187" s="193">
        <v>40</v>
      </c>
      <c r="F187" s="193" t="s">
        <v>59</v>
      </c>
      <c r="G187" s="193" t="s">
        <v>335</v>
      </c>
      <c r="H187" s="193" t="s">
        <v>1694</v>
      </c>
      <c r="I187" s="194" t="s">
        <v>2134</v>
      </c>
      <c r="J187" s="194" t="s">
        <v>6024</v>
      </c>
      <c r="K187" s="193" t="s">
        <v>2004</v>
      </c>
      <c r="L187" s="193" t="s">
        <v>2005</v>
      </c>
      <c r="Q187" s="194"/>
      <c r="R187" s="194"/>
      <c r="S187" s="194"/>
      <c r="T187" s="194"/>
      <c r="U187" s="194"/>
      <c r="V187" s="194"/>
      <c r="W187" s="194"/>
      <c r="X187" s="194"/>
      <c r="Y187" s="194"/>
      <c r="Z187" s="194"/>
      <c r="AA187" s="194"/>
      <c r="AB187" s="1" t="str">
        <f>IF(基本情報登録!$D$10="","",IF(基本情報登録!$D$10='登録データ（女）'!F187,1,0))</f>
        <v/>
      </c>
      <c r="AC187" s="194"/>
    </row>
    <row r="188" spans="1:29">
      <c r="A188" s="193">
        <v>186</v>
      </c>
      <c r="B188" s="193" t="s">
        <v>1697</v>
      </c>
      <c r="C188" s="193" t="s">
        <v>1698</v>
      </c>
      <c r="D188" s="193" t="s">
        <v>334</v>
      </c>
      <c r="E188" s="193">
        <v>40</v>
      </c>
      <c r="F188" s="193" t="s">
        <v>59</v>
      </c>
      <c r="G188" s="193" t="s">
        <v>335</v>
      </c>
      <c r="H188" s="193" t="s">
        <v>816</v>
      </c>
      <c r="I188" s="194" t="s">
        <v>2047</v>
      </c>
      <c r="J188" s="194" t="s">
        <v>5945</v>
      </c>
      <c r="K188" s="193" t="s">
        <v>2004</v>
      </c>
      <c r="L188" s="193" t="s">
        <v>2005</v>
      </c>
      <c r="Q188" s="194"/>
      <c r="R188" s="194"/>
      <c r="S188" s="194"/>
      <c r="T188" s="194"/>
      <c r="U188" s="194"/>
      <c r="V188" s="194"/>
      <c r="W188" s="194"/>
      <c r="X188" s="194"/>
      <c r="Y188" s="194"/>
      <c r="Z188" s="194"/>
      <c r="AA188" s="194"/>
      <c r="AB188" s="1" t="str">
        <f>IF(基本情報登録!$D$10="","",IF(基本情報登録!$D$10='登録データ（女）'!F188,1,0))</f>
        <v/>
      </c>
      <c r="AC188" s="194"/>
    </row>
    <row r="189" spans="1:29">
      <c r="A189" s="193">
        <v>187</v>
      </c>
      <c r="B189" s="193" t="s">
        <v>1652</v>
      </c>
      <c r="C189" s="193" t="s">
        <v>1653</v>
      </c>
      <c r="D189" s="193" t="s">
        <v>334</v>
      </c>
      <c r="E189" s="193">
        <v>40</v>
      </c>
      <c r="F189" s="193" t="s">
        <v>59</v>
      </c>
      <c r="G189" s="193" t="s">
        <v>343</v>
      </c>
      <c r="H189" s="193" t="s">
        <v>1259</v>
      </c>
      <c r="I189" s="194" t="s">
        <v>2977</v>
      </c>
      <c r="J189" s="194" t="s">
        <v>6025</v>
      </c>
      <c r="K189" s="193" t="s">
        <v>2004</v>
      </c>
      <c r="L189" s="193" t="s">
        <v>2005</v>
      </c>
      <c r="Q189" s="194"/>
      <c r="R189" s="194"/>
      <c r="S189" s="194"/>
      <c r="T189" s="194"/>
      <c r="U189" s="194"/>
      <c r="V189" s="194"/>
      <c r="W189" s="194"/>
      <c r="X189" s="194"/>
      <c r="Y189" s="194"/>
      <c r="Z189" s="194"/>
      <c r="AA189" s="194"/>
      <c r="AB189" s="1" t="str">
        <f>IF(基本情報登録!$D$10="","",IF(基本情報登録!$D$10='登録データ（女）'!F189,1,0))</f>
        <v/>
      </c>
      <c r="AC189" s="194"/>
    </row>
    <row r="190" spans="1:29">
      <c r="A190" s="193">
        <v>188</v>
      </c>
      <c r="B190" s="193" t="s">
        <v>5619</v>
      </c>
      <c r="C190" s="193" t="s">
        <v>5620</v>
      </c>
      <c r="D190" s="193" t="s">
        <v>5621</v>
      </c>
      <c r="E190" s="193">
        <v>12</v>
      </c>
      <c r="F190" s="193" t="s">
        <v>59</v>
      </c>
      <c r="G190" s="193" t="s">
        <v>435</v>
      </c>
      <c r="H190" s="193" t="s">
        <v>4227</v>
      </c>
      <c r="I190" s="194" t="s">
        <v>6026</v>
      </c>
      <c r="J190" s="194" t="s">
        <v>5943</v>
      </c>
      <c r="K190" s="193" t="s">
        <v>2004</v>
      </c>
      <c r="L190" s="193" t="s">
        <v>2005</v>
      </c>
      <c r="Q190" s="194"/>
      <c r="R190" s="194"/>
      <c r="S190" s="194"/>
      <c r="T190" s="194"/>
      <c r="U190" s="194"/>
      <c r="V190" s="194"/>
      <c r="W190" s="194"/>
      <c r="X190" s="194"/>
      <c r="Y190" s="194"/>
      <c r="Z190" s="194"/>
      <c r="AA190" s="194"/>
      <c r="AB190" s="1" t="str">
        <f>IF(基本情報登録!$D$10="","",IF(基本情報登録!$D$10='登録データ（女）'!F190,1,0))</f>
        <v/>
      </c>
      <c r="AC190" s="194"/>
    </row>
    <row r="191" spans="1:29">
      <c r="A191" s="193">
        <v>189</v>
      </c>
      <c r="B191" s="193" t="s">
        <v>5622</v>
      </c>
      <c r="C191" s="193" t="s">
        <v>5623</v>
      </c>
      <c r="D191" s="193" t="s">
        <v>334</v>
      </c>
      <c r="E191" s="193">
        <v>40</v>
      </c>
      <c r="F191" s="193" t="s">
        <v>59</v>
      </c>
      <c r="G191" s="193" t="s">
        <v>435</v>
      </c>
      <c r="H191" s="193" t="s">
        <v>5624</v>
      </c>
      <c r="I191" s="194" t="s">
        <v>2195</v>
      </c>
      <c r="J191" s="194" t="s">
        <v>5932</v>
      </c>
      <c r="K191" s="193" t="s">
        <v>2004</v>
      </c>
      <c r="L191" s="193" t="s">
        <v>2005</v>
      </c>
      <c r="Q191" s="194"/>
      <c r="R191" s="194"/>
      <c r="S191" s="194"/>
      <c r="T191" s="194"/>
      <c r="U191" s="194"/>
      <c r="V191" s="194"/>
      <c r="W191" s="194"/>
      <c r="X191" s="194"/>
      <c r="Y191" s="194"/>
      <c r="Z191" s="194"/>
      <c r="AA191" s="194"/>
      <c r="AB191" s="1" t="str">
        <f>IF(基本情報登録!$D$10="","",IF(基本情報登録!$D$10='登録データ（女）'!F191,1,0))</f>
        <v/>
      </c>
      <c r="AC191" s="194"/>
    </row>
    <row r="192" spans="1:29">
      <c r="A192" s="193">
        <v>190</v>
      </c>
      <c r="B192" s="193" t="s">
        <v>5625</v>
      </c>
      <c r="C192" s="193" t="s">
        <v>5626</v>
      </c>
      <c r="D192" s="193" t="s">
        <v>334</v>
      </c>
      <c r="E192" s="193">
        <v>40</v>
      </c>
      <c r="F192" s="193" t="s">
        <v>59</v>
      </c>
      <c r="G192" s="193" t="s">
        <v>435</v>
      </c>
      <c r="H192" s="193" t="s">
        <v>4041</v>
      </c>
      <c r="I192" s="194" t="s">
        <v>6027</v>
      </c>
      <c r="J192" s="194" t="s">
        <v>5951</v>
      </c>
      <c r="K192" s="193" t="s">
        <v>2004</v>
      </c>
      <c r="L192" s="193" t="s">
        <v>2005</v>
      </c>
      <c r="Q192" s="194"/>
      <c r="R192" s="194"/>
      <c r="S192" s="194"/>
      <c r="T192" s="194"/>
      <c r="U192" s="194"/>
      <c r="V192" s="194"/>
      <c r="W192" s="194"/>
      <c r="X192" s="194"/>
      <c r="Y192" s="194"/>
      <c r="Z192" s="194"/>
      <c r="AA192" s="194"/>
      <c r="AB192" s="1" t="str">
        <f>IF(基本情報登録!$D$10="","",IF(基本情報登録!$D$10='登録データ（女）'!F192,1,0))</f>
        <v/>
      </c>
      <c r="AC192" s="194"/>
    </row>
    <row r="193" spans="1:29">
      <c r="A193" s="193">
        <v>191</v>
      </c>
      <c r="B193" s="193" t="s">
        <v>5627</v>
      </c>
      <c r="C193" s="193" t="s">
        <v>5628</v>
      </c>
      <c r="D193" s="193" t="s">
        <v>334</v>
      </c>
      <c r="E193" s="193">
        <v>40</v>
      </c>
      <c r="F193" s="193" t="s">
        <v>59</v>
      </c>
      <c r="G193" s="193" t="s">
        <v>435</v>
      </c>
      <c r="H193" s="193" t="s">
        <v>4042</v>
      </c>
      <c r="I193" s="194" t="s">
        <v>6028</v>
      </c>
      <c r="J193" s="194" t="s">
        <v>6029</v>
      </c>
      <c r="K193" s="193" t="s">
        <v>2004</v>
      </c>
      <c r="L193" s="193" t="s">
        <v>2005</v>
      </c>
      <c r="Q193" s="194"/>
      <c r="R193" s="194"/>
      <c r="S193" s="194"/>
      <c r="T193" s="194"/>
      <c r="U193" s="194"/>
      <c r="V193" s="194"/>
      <c r="W193" s="194"/>
      <c r="X193" s="194"/>
      <c r="Y193" s="194"/>
      <c r="Z193" s="194"/>
      <c r="AA193" s="194"/>
      <c r="AB193" s="1" t="str">
        <f>IF(基本情報登録!$D$10="","",IF(基本情報登録!$D$10='登録データ（女）'!F193,1,0))</f>
        <v/>
      </c>
      <c r="AC193" s="194"/>
    </row>
    <row r="194" spans="1:29">
      <c r="A194" s="193">
        <v>192</v>
      </c>
      <c r="B194" s="193" t="s">
        <v>5629</v>
      </c>
      <c r="C194" s="193" t="s">
        <v>5630</v>
      </c>
      <c r="D194" s="193" t="s">
        <v>648</v>
      </c>
      <c r="E194" s="193">
        <v>38</v>
      </c>
      <c r="F194" s="193" t="s">
        <v>59</v>
      </c>
      <c r="G194" s="193" t="s">
        <v>435</v>
      </c>
      <c r="H194" s="193" t="s">
        <v>5624</v>
      </c>
      <c r="I194" s="194" t="s">
        <v>3006</v>
      </c>
      <c r="J194" s="194" t="s">
        <v>5960</v>
      </c>
      <c r="K194" s="193" t="s">
        <v>2004</v>
      </c>
      <c r="L194" s="193" t="s">
        <v>2005</v>
      </c>
      <c r="Q194" s="194"/>
      <c r="R194" s="194"/>
      <c r="S194" s="194"/>
      <c r="T194" s="194"/>
      <c r="U194" s="194"/>
      <c r="V194" s="194"/>
      <c r="W194" s="194"/>
      <c r="X194" s="194"/>
      <c r="Y194" s="194"/>
      <c r="Z194" s="194"/>
      <c r="AA194" s="194"/>
      <c r="AB194" s="1" t="str">
        <f>IF(基本情報登録!$D$10="","",IF(基本情報登録!$D$10='登録データ（女）'!F194,1,0))</f>
        <v/>
      </c>
      <c r="AC194" s="194"/>
    </row>
    <row r="195" spans="1:29">
      <c r="A195" s="193">
        <v>193</v>
      </c>
      <c r="B195" s="193" t="s">
        <v>5631</v>
      </c>
      <c r="C195" s="193" t="s">
        <v>5632</v>
      </c>
      <c r="D195" s="193" t="s">
        <v>334</v>
      </c>
      <c r="E195" s="193">
        <v>40</v>
      </c>
      <c r="F195" s="193" t="s">
        <v>59</v>
      </c>
      <c r="G195" s="193" t="s">
        <v>435</v>
      </c>
      <c r="H195" s="193" t="s">
        <v>5583</v>
      </c>
      <c r="I195" s="194" t="s">
        <v>2105</v>
      </c>
      <c r="J195" s="194" t="s">
        <v>5928</v>
      </c>
      <c r="K195" s="193" t="s">
        <v>2004</v>
      </c>
      <c r="L195" s="193" t="s">
        <v>2005</v>
      </c>
      <c r="Q195" s="194"/>
      <c r="R195" s="194"/>
      <c r="S195" s="194"/>
      <c r="T195" s="194"/>
      <c r="U195" s="194"/>
      <c r="V195" s="194"/>
      <c r="W195" s="194"/>
      <c r="X195" s="194"/>
      <c r="Y195" s="194"/>
      <c r="Z195" s="194"/>
      <c r="AA195" s="194"/>
      <c r="AB195" s="1" t="str">
        <f>IF(基本情報登録!$D$10="","",IF(基本情報登録!$D$10='登録データ（女）'!F195,1,0))</f>
        <v/>
      </c>
      <c r="AC195" s="194"/>
    </row>
    <row r="196" spans="1:29">
      <c r="A196" s="193">
        <v>194</v>
      </c>
      <c r="B196" s="193" t="s">
        <v>5633</v>
      </c>
      <c r="C196" s="193" t="s">
        <v>5634</v>
      </c>
      <c r="D196" s="193" t="s">
        <v>1265</v>
      </c>
      <c r="E196" s="193">
        <v>39</v>
      </c>
      <c r="F196" s="193" t="s">
        <v>59</v>
      </c>
      <c r="G196" s="193" t="s">
        <v>435</v>
      </c>
      <c r="H196" s="193" t="s">
        <v>4084</v>
      </c>
      <c r="I196" s="194" t="s">
        <v>6030</v>
      </c>
      <c r="J196" s="194" t="s">
        <v>6031</v>
      </c>
      <c r="K196" s="193" t="s">
        <v>2004</v>
      </c>
      <c r="L196" s="193" t="s">
        <v>2005</v>
      </c>
      <c r="Q196" s="194"/>
      <c r="R196" s="194"/>
      <c r="S196" s="194"/>
      <c r="T196" s="194"/>
      <c r="U196" s="194"/>
      <c r="V196" s="194"/>
      <c r="W196" s="194"/>
      <c r="X196" s="194"/>
      <c r="Y196" s="194"/>
      <c r="Z196" s="194"/>
      <c r="AA196" s="194"/>
      <c r="AB196" s="1" t="str">
        <f>IF(基本情報登録!$D$10="","",IF(基本情報登録!$D$10='登録データ（女）'!F196,1,0))</f>
        <v/>
      </c>
      <c r="AC196" s="194"/>
    </row>
    <row r="197" spans="1:29">
      <c r="A197" s="193">
        <v>195</v>
      </c>
      <c r="B197" s="193" t="s">
        <v>5635</v>
      </c>
      <c r="C197" s="193" t="s">
        <v>5636</v>
      </c>
      <c r="D197" s="193" t="s">
        <v>505</v>
      </c>
      <c r="E197" s="193">
        <v>17</v>
      </c>
      <c r="F197" s="193" t="s">
        <v>59</v>
      </c>
      <c r="G197" s="193" t="s">
        <v>435</v>
      </c>
      <c r="H197" s="193" t="s">
        <v>5637</v>
      </c>
      <c r="I197" s="194" t="s">
        <v>2224</v>
      </c>
      <c r="J197" s="194" t="s">
        <v>5959</v>
      </c>
      <c r="K197" s="193" t="s">
        <v>2004</v>
      </c>
      <c r="L197" s="193" t="s">
        <v>2005</v>
      </c>
      <c r="Q197" s="194"/>
      <c r="R197" s="194"/>
      <c r="S197" s="194"/>
      <c r="T197" s="194"/>
      <c r="U197" s="194"/>
      <c r="V197" s="194"/>
      <c r="W197" s="194"/>
      <c r="X197" s="194"/>
      <c r="Y197" s="194"/>
      <c r="Z197" s="194"/>
      <c r="AA197" s="194"/>
      <c r="AB197" s="1" t="str">
        <f>IF(基本情報登録!$D$10="","",IF(基本情報登録!$D$10='登録データ（女）'!F197,1,0))</f>
        <v/>
      </c>
      <c r="AC197" s="194"/>
    </row>
    <row r="198" spans="1:29">
      <c r="A198" s="193">
        <v>196</v>
      </c>
      <c r="B198" s="193" t="s">
        <v>5638</v>
      </c>
      <c r="C198" s="193" t="s">
        <v>5639</v>
      </c>
      <c r="D198" s="193" t="s">
        <v>334</v>
      </c>
      <c r="E198" s="193">
        <v>40</v>
      </c>
      <c r="F198" s="193" t="s">
        <v>59</v>
      </c>
      <c r="G198" s="193" t="s">
        <v>435</v>
      </c>
      <c r="H198" s="193" t="s">
        <v>5640</v>
      </c>
      <c r="I198" s="194" t="s">
        <v>6032</v>
      </c>
      <c r="J198" s="194" t="s">
        <v>6033</v>
      </c>
      <c r="K198" s="193" t="s">
        <v>2004</v>
      </c>
      <c r="L198" s="193" t="s">
        <v>2005</v>
      </c>
      <c r="Q198" s="194"/>
      <c r="R198" s="194"/>
      <c r="S198" s="194"/>
      <c r="T198" s="194"/>
      <c r="U198" s="194"/>
      <c r="V198" s="194"/>
      <c r="W198" s="194"/>
      <c r="X198" s="194"/>
      <c r="Y198" s="194"/>
      <c r="Z198" s="194"/>
      <c r="AA198" s="194"/>
      <c r="AB198" s="1" t="str">
        <f>IF(基本情報登録!$D$10="","",IF(基本情報登録!$D$10='登録データ（女）'!F198,1,0))</f>
        <v/>
      </c>
      <c r="AC198" s="194"/>
    </row>
    <row r="199" spans="1:29">
      <c r="A199" s="193">
        <v>197</v>
      </c>
      <c r="B199" s="193" t="s">
        <v>5641</v>
      </c>
      <c r="C199" s="193" t="s">
        <v>5642</v>
      </c>
      <c r="D199" s="193" t="s">
        <v>334</v>
      </c>
      <c r="E199" s="193">
        <v>40</v>
      </c>
      <c r="F199" s="193" t="s">
        <v>59</v>
      </c>
      <c r="G199" s="193" t="s">
        <v>435</v>
      </c>
      <c r="H199" s="193" t="s">
        <v>4113</v>
      </c>
      <c r="I199" s="194" t="s">
        <v>6034</v>
      </c>
      <c r="J199" s="194" t="s">
        <v>6035</v>
      </c>
      <c r="K199" s="193" t="s">
        <v>2004</v>
      </c>
      <c r="L199" s="193" t="s">
        <v>2005</v>
      </c>
      <c r="Q199" s="194"/>
      <c r="R199" s="194"/>
      <c r="S199" s="194"/>
      <c r="T199" s="194"/>
      <c r="U199" s="194"/>
      <c r="V199" s="194"/>
      <c r="W199" s="194"/>
      <c r="X199" s="194"/>
      <c r="Y199" s="194"/>
      <c r="Z199" s="194"/>
      <c r="AA199" s="194"/>
      <c r="AB199" s="1" t="str">
        <f>IF(基本情報登録!$D$10="","",IF(基本情報登録!$D$10='登録データ（女）'!F199,1,0))</f>
        <v/>
      </c>
      <c r="AC199" s="194"/>
    </row>
    <row r="200" spans="1:29">
      <c r="A200" s="193">
        <v>198</v>
      </c>
      <c r="B200" s="193" t="s">
        <v>5643</v>
      </c>
      <c r="C200" s="193" t="s">
        <v>5644</v>
      </c>
      <c r="D200" s="193" t="s">
        <v>474</v>
      </c>
      <c r="E200" s="193">
        <v>27</v>
      </c>
      <c r="F200" s="193" t="s">
        <v>59</v>
      </c>
      <c r="G200" s="193" t="s">
        <v>435</v>
      </c>
      <c r="H200" s="193" t="s">
        <v>4256</v>
      </c>
      <c r="I200" s="194" t="s">
        <v>6036</v>
      </c>
      <c r="J200" s="194" t="s">
        <v>6037</v>
      </c>
      <c r="K200" s="193" t="s">
        <v>2004</v>
      </c>
      <c r="L200" s="193" t="s">
        <v>2005</v>
      </c>
      <c r="Q200" s="194"/>
      <c r="R200" s="194"/>
      <c r="S200" s="194"/>
      <c r="T200" s="194"/>
      <c r="U200" s="194"/>
      <c r="V200" s="194"/>
      <c r="W200" s="194"/>
      <c r="X200" s="194"/>
      <c r="Y200" s="194"/>
      <c r="Z200" s="194"/>
      <c r="AA200" s="194"/>
      <c r="AB200" s="1" t="str">
        <f>IF(基本情報登録!$D$10="","",IF(基本情報登録!$D$10='登録データ（女）'!F200,1,0))</f>
        <v/>
      </c>
      <c r="AC200" s="194"/>
    </row>
    <row r="201" spans="1:29">
      <c r="A201" s="193">
        <v>199</v>
      </c>
      <c r="B201" s="193" t="s">
        <v>5645</v>
      </c>
      <c r="C201" s="193" t="s">
        <v>5646</v>
      </c>
      <c r="D201" s="193" t="s">
        <v>349</v>
      </c>
      <c r="E201" s="193">
        <v>46</v>
      </c>
      <c r="F201" s="193" t="s">
        <v>59</v>
      </c>
      <c r="G201" s="193" t="s">
        <v>435</v>
      </c>
      <c r="H201" s="193" t="s">
        <v>5647</v>
      </c>
      <c r="I201" s="194" t="s">
        <v>6038</v>
      </c>
      <c r="J201" s="194" t="s">
        <v>5906</v>
      </c>
      <c r="K201" s="193" t="s">
        <v>2004</v>
      </c>
      <c r="L201" s="193" t="s">
        <v>2005</v>
      </c>
      <c r="Q201" s="194"/>
      <c r="R201" s="194"/>
      <c r="S201" s="194"/>
      <c r="T201" s="194"/>
      <c r="U201" s="194"/>
      <c r="V201" s="194"/>
      <c r="W201" s="194"/>
      <c r="X201" s="194"/>
      <c r="Y201" s="194"/>
      <c r="Z201" s="194"/>
      <c r="AA201" s="194"/>
      <c r="AB201" s="1" t="str">
        <f>IF(基本情報登録!$D$10="","",IF(基本情報登録!$D$10='登録データ（女）'!F201,1,0))</f>
        <v/>
      </c>
      <c r="AC201" s="194"/>
    </row>
    <row r="202" spans="1:29">
      <c r="A202" s="193">
        <v>200</v>
      </c>
      <c r="B202" s="193" t="s">
        <v>5648</v>
      </c>
      <c r="C202" s="193" t="s">
        <v>5649</v>
      </c>
      <c r="D202" s="193" t="s">
        <v>336</v>
      </c>
      <c r="E202" s="193">
        <v>42</v>
      </c>
      <c r="F202" s="193" t="s">
        <v>59</v>
      </c>
      <c r="G202" s="193" t="s">
        <v>435</v>
      </c>
      <c r="H202" s="193" t="s">
        <v>5650</v>
      </c>
      <c r="I202" s="194" t="s">
        <v>6039</v>
      </c>
      <c r="J202" s="194" t="s">
        <v>6040</v>
      </c>
      <c r="K202" s="193" t="s">
        <v>2004</v>
      </c>
      <c r="L202" s="193" t="s">
        <v>2005</v>
      </c>
      <c r="Q202" s="194"/>
      <c r="R202" s="194"/>
      <c r="S202" s="194"/>
      <c r="T202" s="194"/>
      <c r="U202" s="194"/>
      <c r="V202" s="194"/>
      <c r="W202" s="194"/>
      <c r="X202" s="194"/>
      <c r="Y202" s="194"/>
      <c r="Z202" s="194"/>
      <c r="AA202" s="194"/>
      <c r="AB202" s="1" t="str">
        <f>IF(基本情報登録!$D$10="","",IF(基本情報登録!$D$10='登録データ（女）'!F202,1,0))</f>
        <v/>
      </c>
      <c r="AC202" s="194"/>
    </row>
    <row r="203" spans="1:29">
      <c r="A203" s="193">
        <v>201</v>
      </c>
      <c r="B203" s="193" t="s">
        <v>5651</v>
      </c>
      <c r="C203" s="193" t="s">
        <v>5652</v>
      </c>
      <c r="D203" s="193" t="s">
        <v>465</v>
      </c>
      <c r="E203" s="193">
        <v>34</v>
      </c>
      <c r="F203" s="193" t="s">
        <v>59</v>
      </c>
      <c r="G203" s="193" t="s">
        <v>435</v>
      </c>
      <c r="H203" s="193" t="s">
        <v>5640</v>
      </c>
      <c r="I203" s="194" t="s">
        <v>6041</v>
      </c>
      <c r="J203" s="194" t="s">
        <v>6042</v>
      </c>
      <c r="K203" s="193" t="s">
        <v>2004</v>
      </c>
      <c r="L203" s="193" t="s">
        <v>2005</v>
      </c>
      <c r="Q203" s="194"/>
      <c r="R203" s="194"/>
      <c r="S203" s="194"/>
      <c r="T203" s="194"/>
      <c r="U203" s="194"/>
      <c r="V203" s="194"/>
      <c r="W203" s="194"/>
      <c r="X203" s="194"/>
      <c r="Y203" s="194"/>
      <c r="Z203" s="194"/>
      <c r="AA203" s="194"/>
      <c r="AB203" s="1" t="str">
        <f>IF(基本情報登録!$D$10="","",IF(基本情報登録!$D$10='登録データ（女）'!F203,1,0))</f>
        <v/>
      </c>
      <c r="AC203" s="194"/>
    </row>
    <row r="204" spans="1:29">
      <c r="A204" s="193">
        <v>202</v>
      </c>
      <c r="B204" s="193" t="s">
        <v>5653</v>
      </c>
      <c r="C204" s="193" t="s">
        <v>5654</v>
      </c>
      <c r="D204" s="193" t="s">
        <v>336</v>
      </c>
      <c r="E204" s="193">
        <v>42</v>
      </c>
      <c r="F204" s="193" t="s">
        <v>59</v>
      </c>
      <c r="G204" s="193" t="s">
        <v>435</v>
      </c>
      <c r="H204" s="193" t="s">
        <v>5655</v>
      </c>
      <c r="I204" s="194" t="s">
        <v>2359</v>
      </c>
      <c r="J204" s="194" t="s">
        <v>6043</v>
      </c>
      <c r="K204" s="193" t="s">
        <v>2004</v>
      </c>
      <c r="L204" s="193" t="s">
        <v>2005</v>
      </c>
      <c r="Q204" s="194"/>
      <c r="R204" s="194"/>
      <c r="S204" s="194"/>
      <c r="T204" s="194"/>
      <c r="U204" s="194"/>
      <c r="V204" s="194"/>
      <c r="W204" s="194"/>
      <c r="X204" s="194"/>
      <c r="Y204" s="194"/>
      <c r="Z204" s="194"/>
      <c r="AA204" s="194"/>
      <c r="AB204" s="1" t="str">
        <f>IF(基本情報登録!$D$10="","",IF(基本情報登録!$D$10='登録データ（女）'!F204,1,0))</f>
        <v/>
      </c>
      <c r="AC204" s="194"/>
    </row>
    <row r="205" spans="1:29">
      <c r="A205" s="193">
        <v>203</v>
      </c>
      <c r="B205" s="193" t="s">
        <v>5656</v>
      </c>
      <c r="C205" s="193" t="s">
        <v>5657</v>
      </c>
      <c r="D205" s="193" t="s">
        <v>336</v>
      </c>
      <c r="E205" s="193">
        <v>42</v>
      </c>
      <c r="F205" s="193" t="s">
        <v>59</v>
      </c>
      <c r="G205" s="193" t="s">
        <v>435</v>
      </c>
      <c r="H205" s="193" t="s">
        <v>4126</v>
      </c>
      <c r="I205" s="194" t="s">
        <v>2189</v>
      </c>
      <c r="J205" s="194" t="s">
        <v>5926</v>
      </c>
      <c r="K205" s="193" t="s">
        <v>2004</v>
      </c>
      <c r="L205" s="193" t="s">
        <v>2005</v>
      </c>
      <c r="Q205" s="194"/>
      <c r="R205" s="194"/>
      <c r="S205" s="194"/>
      <c r="T205" s="194"/>
      <c r="U205" s="194"/>
      <c r="V205" s="194"/>
      <c r="W205" s="194"/>
      <c r="X205" s="194"/>
      <c r="Y205" s="194"/>
      <c r="Z205" s="194"/>
      <c r="AA205" s="194"/>
      <c r="AB205" s="1" t="str">
        <f>IF(基本情報登録!$D$10="","",IF(基本情報登録!$D$10='登録データ（女）'!F205,1,0))</f>
        <v/>
      </c>
      <c r="AC205" s="194"/>
    </row>
    <row r="206" spans="1:29">
      <c r="A206" s="193">
        <v>204</v>
      </c>
      <c r="B206" s="193" t="s">
        <v>5658</v>
      </c>
      <c r="C206" s="193" t="s">
        <v>5659</v>
      </c>
      <c r="D206" s="193" t="s">
        <v>669</v>
      </c>
      <c r="E206" s="193">
        <v>13</v>
      </c>
      <c r="F206" s="193" t="s">
        <v>59</v>
      </c>
      <c r="G206" s="193" t="s">
        <v>435</v>
      </c>
      <c r="H206" s="193" t="s">
        <v>5660</v>
      </c>
      <c r="I206" s="194" t="s">
        <v>2193</v>
      </c>
      <c r="J206" s="194" t="s">
        <v>5973</v>
      </c>
      <c r="K206" s="193" t="s">
        <v>2004</v>
      </c>
      <c r="L206" s="193" t="s">
        <v>2005</v>
      </c>
      <c r="Q206" s="194"/>
      <c r="R206" s="194"/>
      <c r="S206" s="194"/>
      <c r="T206" s="194"/>
      <c r="U206" s="194"/>
      <c r="V206" s="194"/>
      <c r="W206" s="194"/>
      <c r="X206" s="194"/>
      <c r="Y206" s="194"/>
      <c r="Z206" s="194"/>
      <c r="AA206" s="194"/>
      <c r="AB206" s="1" t="str">
        <f>IF(基本情報登録!$D$10="","",IF(基本情報登録!$D$10='登録データ（女）'!F206,1,0))</f>
        <v/>
      </c>
      <c r="AC206" s="194"/>
    </row>
    <row r="207" spans="1:29">
      <c r="A207" s="193">
        <v>205</v>
      </c>
      <c r="B207" s="193" t="s">
        <v>5661</v>
      </c>
      <c r="C207" s="193" t="s">
        <v>5662</v>
      </c>
      <c r="D207" s="193" t="s">
        <v>721</v>
      </c>
      <c r="E207" s="193">
        <v>47</v>
      </c>
      <c r="F207" s="193" t="s">
        <v>59</v>
      </c>
      <c r="G207" s="193" t="s">
        <v>435</v>
      </c>
      <c r="H207" s="193" t="s">
        <v>5663</v>
      </c>
      <c r="I207" s="194" t="s">
        <v>6044</v>
      </c>
      <c r="J207" s="194" t="s">
        <v>6008</v>
      </c>
      <c r="K207" s="193" t="s">
        <v>2004</v>
      </c>
      <c r="L207" s="193" t="s">
        <v>2005</v>
      </c>
      <c r="Q207" s="194"/>
      <c r="R207" s="194"/>
      <c r="S207" s="194"/>
      <c r="T207" s="194"/>
      <c r="U207" s="194"/>
      <c r="V207" s="194"/>
      <c r="W207" s="194"/>
      <c r="X207" s="194"/>
      <c r="Y207" s="194"/>
      <c r="Z207" s="194"/>
      <c r="AA207" s="194"/>
      <c r="AB207" s="1" t="str">
        <f>IF(基本情報登録!$D$10="","",IF(基本情報登録!$D$10='登録データ（女）'!F207,1,0))</f>
        <v/>
      </c>
      <c r="AC207" s="194"/>
    </row>
    <row r="208" spans="1:29">
      <c r="A208" s="193">
        <v>206</v>
      </c>
      <c r="B208" s="193" t="s">
        <v>1654</v>
      </c>
      <c r="C208" s="193" t="s">
        <v>1655</v>
      </c>
      <c r="D208" s="193" t="s">
        <v>797</v>
      </c>
      <c r="E208" s="193">
        <v>16</v>
      </c>
      <c r="F208" s="193" t="s">
        <v>59</v>
      </c>
      <c r="G208" s="193" t="s">
        <v>343</v>
      </c>
      <c r="H208" s="193" t="s">
        <v>1656</v>
      </c>
      <c r="I208" s="194" t="s">
        <v>2975</v>
      </c>
      <c r="J208" s="194" t="s">
        <v>6045</v>
      </c>
      <c r="K208" s="193" t="s">
        <v>2004</v>
      </c>
      <c r="L208" s="193" t="s">
        <v>2005</v>
      </c>
      <c r="Q208" s="194"/>
      <c r="R208" s="194"/>
      <c r="S208" s="194"/>
      <c r="T208" s="194"/>
      <c r="U208" s="194"/>
      <c r="V208" s="194"/>
      <c r="W208" s="194"/>
      <c r="X208" s="194"/>
      <c r="Y208" s="194"/>
      <c r="Z208" s="194"/>
      <c r="AA208" s="194"/>
      <c r="AB208" s="1" t="str">
        <f>IF(基本情報登録!$D$10="","",IF(基本情報登録!$D$10='登録データ（女）'!F208,1,0))</f>
        <v/>
      </c>
      <c r="AC208" s="194"/>
    </row>
    <row r="209" spans="1:29">
      <c r="A209" s="193">
        <v>207</v>
      </c>
      <c r="B209" s="193" t="s">
        <v>1657</v>
      </c>
      <c r="C209" s="193" t="s">
        <v>1658</v>
      </c>
      <c r="D209" s="193" t="s">
        <v>465</v>
      </c>
      <c r="E209" s="193">
        <v>34</v>
      </c>
      <c r="F209" s="193" t="s">
        <v>59</v>
      </c>
      <c r="G209" s="193" t="s">
        <v>343</v>
      </c>
      <c r="H209" s="193" t="s">
        <v>1659</v>
      </c>
      <c r="I209" s="194" t="s">
        <v>2976</v>
      </c>
      <c r="J209" s="194" t="s">
        <v>5897</v>
      </c>
      <c r="K209" s="193" t="s">
        <v>2004</v>
      </c>
      <c r="L209" s="193" t="s">
        <v>2005</v>
      </c>
      <c r="Q209" s="194"/>
      <c r="R209" s="194"/>
      <c r="S209" s="194"/>
      <c r="T209" s="194"/>
      <c r="U209" s="194"/>
      <c r="V209" s="194"/>
      <c r="W209" s="194"/>
      <c r="X209" s="194"/>
      <c r="Y209" s="194"/>
      <c r="Z209" s="194"/>
      <c r="AA209" s="194"/>
      <c r="AB209" s="1" t="str">
        <f>IF(基本情報登録!$D$10="","",IF(基本情報登録!$D$10='登録データ（女）'!F209,1,0))</f>
        <v/>
      </c>
      <c r="AC209" s="194"/>
    </row>
    <row r="210" spans="1:29">
      <c r="A210" s="193">
        <v>208</v>
      </c>
      <c r="B210" s="193" t="s">
        <v>5664</v>
      </c>
      <c r="C210" s="193" t="s">
        <v>5665</v>
      </c>
      <c r="D210" s="193" t="s">
        <v>465</v>
      </c>
      <c r="E210" s="193">
        <v>34</v>
      </c>
      <c r="F210" s="193" t="s">
        <v>59</v>
      </c>
      <c r="G210" s="193" t="s">
        <v>435</v>
      </c>
      <c r="H210" s="193" t="s">
        <v>4233</v>
      </c>
      <c r="I210" s="194" t="s">
        <v>6046</v>
      </c>
      <c r="J210" s="194" t="s">
        <v>6047</v>
      </c>
      <c r="K210" s="193" t="s">
        <v>2004</v>
      </c>
      <c r="L210" s="193" t="s">
        <v>2005</v>
      </c>
      <c r="Q210" s="194"/>
      <c r="R210" s="194"/>
      <c r="S210" s="194"/>
      <c r="T210" s="194"/>
      <c r="U210" s="194"/>
      <c r="V210" s="194"/>
      <c r="W210" s="194"/>
      <c r="X210" s="194"/>
      <c r="Y210" s="194"/>
      <c r="Z210" s="194"/>
      <c r="AA210" s="194"/>
      <c r="AB210" s="1" t="str">
        <f>IF(基本情報登録!$D$10="","",IF(基本情報登録!$D$10='登録データ（女）'!F210,1,0))</f>
        <v/>
      </c>
      <c r="AC210" s="194"/>
    </row>
    <row r="211" spans="1:29">
      <c r="A211" s="193">
        <v>209</v>
      </c>
      <c r="B211" s="193" t="s">
        <v>2857</v>
      </c>
      <c r="C211" s="193" t="s">
        <v>2858</v>
      </c>
      <c r="D211" s="193" t="s">
        <v>347</v>
      </c>
      <c r="E211" s="193">
        <v>43</v>
      </c>
      <c r="F211" s="193" t="s">
        <v>30</v>
      </c>
      <c r="G211" s="193" t="s">
        <v>335</v>
      </c>
      <c r="H211" s="193" t="s">
        <v>685</v>
      </c>
      <c r="I211" s="194" t="s">
        <v>2212</v>
      </c>
      <c r="J211" s="194" t="s">
        <v>6047</v>
      </c>
      <c r="K211" s="193" t="s">
        <v>2004</v>
      </c>
      <c r="L211" s="193" t="s">
        <v>2005</v>
      </c>
      <c r="Q211" s="194"/>
      <c r="R211" s="194"/>
      <c r="S211" s="194"/>
      <c r="T211" s="194"/>
      <c r="U211" s="194"/>
      <c r="V211" s="194"/>
      <c r="W211" s="194"/>
      <c r="X211" s="194"/>
      <c r="Y211" s="194"/>
      <c r="Z211" s="194"/>
      <c r="AA211" s="194"/>
      <c r="AB211" s="1" t="str">
        <f>IF(基本情報登録!$D$10="","",IF(基本情報登録!$D$10='登録データ（女）'!F211,1,0))</f>
        <v/>
      </c>
      <c r="AC211" s="194"/>
    </row>
    <row r="212" spans="1:29">
      <c r="A212" s="193">
        <v>210</v>
      </c>
      <c r="B212" s="193" t="s">
        <v>1900</v>
      </c>
      <c r="C212" s="193" t="s">
        <v>1901</v>
      </c>
      <c r="D212" s="193" t="s">
        <v>347</v>
      </c>
      <c r="E212" s="193">
        <v>43</v>
      </c>
      <c r="F212" s="193" t="s">
        <v>30</v>
      </c>
      <c r="G212" s="193" t="s">
        <v>343</v>
      </c>
      <c r="H212" s="193" t="s">
        <v>1902</v>
      </c>
      <c r="I212" s="194" t="s">
        <v>2029</v>
      </c>
      <c r="J212" s="194" t="s">
        <v>5896</v>
      </c>
      <c r="K212" s="193" t="s">
        <v>2004</v>
      </c>
      <c r="L212" s="193" t="s">
        <v>2005</v>
      </c>
      <c r="Q212" s="194"/>
      <c r="R212" s="194"/>
      <c r="S212" s="194"/>
      <c r="T212" s="194"/>
      <c r="U212" s="194"/>
      <c r="V212" s="194"/>
      <c r="W212" s="194"/>
      <c r="X212" s="194"/>
      <c r="Y212" s="194"/>
      <c r="Z212" s="194"/>
      <c r="AA212" s="194"/>
      <c r="AB212" s="1" t="str">
        <f>IF(基本情報登録!$D$10="","",IF(基本情報登録!$D$10='登録データ（女）'!F212,1,0))</f>
        <v/>
      </c>
      <c r="AC212" s="194"/>
    </row>
    <row r="213" spans="1:29">
      <c r="A213" s="193">
        <v>211</v>
      </c>
      <c r="B213" s="193" t="s">
        <v>1852</v>
      </c>
      <c r="C213" s="193" t="s">
        <v>1853</v>
      </c>
      <c r="D213" s="193" t="s">
        <v>349</v>
      </c>
      <c r="E213" s="193">
        <v>46</v>
      </c>
      <c r="F213" s="193" t="s">
        <v>11</v>
      </c>
      <c r="G213" s="193" t="s">
        <v>343</v>
      </c>
      <c r="H213" s="193" t="s">
        <v>1428</v>
      </c>
      <c r="I213" s="194" t="s">
        <v>2272</v>
      </c>
      <c r="J213" s="194" t="s">
        <v>6048</v>
      </c>
      <c r="K213" s="193" t="s">
        <v>2004</v>
      </c>
      <c r="L213" s="193" t="s">
        <v>2005</v>
      </c>
      <c r="Q213" s="194"/>
      <c r="R213" s="194"/>
      <c r="S213" s="194"/>
      <c r="T213" s="194"/>
      <c r="U213" s="194"/>
      <c r="V213" s="194"/>
      <c r="W213" s="194"/>
      <c r="X213" s="194"/>
      <c r="Y213" s="194"/>
      <c r="Z213" s="194"/>
      <c r="AA213" s="194"/>
      <c r="AB213" s="1" t="str">
        <f>IF(基本情報登録!$D$10="","",IF(基本情報登録!$D$10='登録データ（女）'!F213,1,0))</f>
        <v/>
      </c>
      <c r="AC213" s="194"/>
    </row>
    <row r="214" spans="1:29">
      <c r="A214" s="193">
        <v>212</v>
      </c>
      <c r="B214" s="193" t="s">
        <v>1607</v>
      </c>
      <c r="C214" s="193" t="s">
        <v>1608</v>
      </c>
      <c r="D214" s="193" t="s">
        <v>338</v>
      </c>
      <c r="E214" s="193">
        <v>44</v>
      </c>
      <c r="F214" s="193" t="s">
        <v>103</v>
      </c>
      <c r="G214" s="193" t="s">
        <v>343</v>
      </c>
      <c r="H214" s="193" t="s">
        <v>734</v>
      </c>
      <c r="I214" s="194" t="s">
        <v>2137</v>
      </c>
      <c r="J214" s="194" t="s">
        <v>5943</v>
      </c>
      <c r="K214" s="193" t="s">
        <v>2004</v>
      </c>
      <c r="L214" s="193" t="s">
        <v>2005</v>
      </c>
      <c r="Q214" s="194"/>
      <c r="R214" s="194"/>
      <c r="S214" s="194"/>
      <c r="T214" s="194"/>
      <c r="U214" s="194"/>
      <c r="V214" s="194"/>
      <c r="W214" s="194"/>
      <c r="X214" s="194"/>
      <c r="Y214" s="194"/>
      <c r="Z214" s="194"/>
      <c r="AA214" s="194"/>
      <c r="AB214" s="1" t="str">
        <f>IF(基本情報登録!$D$10="","",IF(基本情報登録!$D$10='登録データ（女）'!F214,1,0))</f>
        <v/>
      </c>
      <c r="AC214" s="194"/>
    </row>
    <row r="215" spans="1:29">
      <c r="A215" s="193">
        <v>213</v>
      </c>
      <c r="B215" s="193" t="s">
        <v>1609</v>
      </c>
      <c r="C215" s="193" t="s">
        <v>1610</v>
      </c>
      <c r="D215" s="193" t="s">
        <v>338</v>
      </c>
      <c r="E215" s="193">
        <v>44</v>
      </c>
      <c r="F215" s="193" t="s">
        <v>103</v>
      </c>
      <c r="G215" s="193" t="s">
        <v>335</v>
      </c>
      <c r="H215" s="193" t="s">
        <v>1611</v>
      </c>
      <c r="I215" s="194" t="s">
        <v>2901</v>
      </c>
      <c r="J215" s="194" t="s">
        <v>5934</v>
      </c>
      <c r="K215" s="193" t="s">
        <v>2004</v>
      </c>
      <c r="L215" s="193" t="s">
        <v>2005</v>
      </c>
      <c r="Q215" s="194"/>
      <c r="R215" s="194"/>
      <c r="S215" s="194"/>
      <c r="T215" s="194"/>
      <c r="U215" s="194"/>
      <c r="V215" s="194"/>
      <c r="W215" s="194"/>
      <c r="X215" s="194"/>
      <c r="Y215" s="194"/>
      <c r="Z215" s="194"/>
      <c r="AA215" s="194"/>
      <c r="AB215" s="1" t="str">
        <f>IF(基本情報登録!$D$10="","",IF(基本情報登録!$D$10='登録データ（女）'!F215,1,0))</f>
        <v/>
      </c>
      <c r="AC215" s="194"/>
    </row>
    <row r="216" spans="1:29">
      <c r="A216" s="193">
        <v>214</v>
      </c>
      <c r="B216" s="193" t="s">
        <v>1716</v>
      </c>
      <c r="C216" s="193" t="s">
        <v>1717</v>
      </c>
      <c r="D216" s="193" t="s">
        <v>338</v>
      </c>
      <c r="E216" s="193">
        <v>44</v>
      </c>
      <c r="F216" s="193" t="s">
        <v>103</v>
      </c>
      <c r="G216" s="193" t="s">
        <v>343</v>
      </c>
      <c r="H216" s="193" t="s">
        <v>1718</v>
      </c>
      <c r="I216" s="194" t="s">
        <v>2047</v>
      </c>
      <c r="J216" s="194" t="s">
        <v>6049</v>
      </c>
      <c r="K216" s="193" t="s">
        <v>2004</v>
      </c>
      <c r="L216" s="193" t="s">
        <v>2005</v>
      </c>
      <c r="Q216" s="194"/>
      <c r="R216" s="194"/>
      <c r="S216" s="194"/>
      <c r="T216" s="194"/>
      <c r="U216" s="194"/>
      <c r="V216" s="194"/>
      <c r="W216" s="194"/>
      <c r="X216" s="194"/>
      <c r="Y216" s="194"/>
      <c r="Z216" s="194"/>
      <c r="AA216" s="194"/>
      <c r="AB216" s="1" t="str">
        <f>IF(基本情報登録!$D$10="","",IF(基本情報登録!$D$10='登録データ（女）'!F216,1,0))</f>
        <v/>
      </c>
      <c r="AC216" s="194"/>
    </row>
    <row r="217" spans="1:29">
      <c r="A217" s="193">
        <v>215</v>
      </c>
      <c r="B217" s="193" t="s">
        <v>5666</v>
      </c>
      <c r="C217" s="193" t="s">
        <v>5667</v>
      </c>
      <c r="D217" s="193" t="s">
        <v>334</v>
      </c>
      <c r="E217" s="193">
        <v>40</v>
      </c>
      <c r="F217" s="193" t="s">
        <v>51</v>
      </c>
      <c r="G217" s="193" t="s">
        <v>350</v>
      </c>
      <c r="H217" s="193" t="s">
        <v>4173</v>
      </c>
      <c r="I217" s="194" t="s">
        <v>6050</v>
      </c>
      <c r="J217" s="194" t="s">
        <v>6013</v>
      </c>
      <c r="K217" s="193" t="s">
        <v>2004</v>
      </c>
      <c r="L217" s="193" t="s">
        <v>2005</v>
      </c>
      <c r="Q217" s="194"/>
      <c r="R217" s="194"/>
      <c r="S217" s="194"/>
      <c r="T217" s="194"/>
      <c r="U217" s="194"/>
      <c r="V217" s="194"/>
      <c r="W217" s="194"/>
      <c r="X217" s="194"/>
      <c r="Y217" s="194"/>
      <c r="Z217" s="194"/>
      <c r="AA217" s="194"/>
      <c r="AB217" s="1" t="str">
        <f>IF(基本情報登録!$D$10="","",IF(基本情報登録!$D$10='登録データ（女）'!F217,1,0))</f>
        <v/>
      </c>
      <c r="AC217" s="194"/>
    </row>
    <row r="218" spans="1:29">
      <c r="A218" s="193">
        <v>216</v>
      </c>
      <c r="B218" s="193" t="s">
        <v>1711</v>
      </c>
      <c r="C218" s="193" t="s">
        <v>1712</v>
      </c>
      <c r="D218" s="193" t="s">
        <v>336</v>
      </c>
      <c r="E218" s="193">
        <v>42</v>
      </c>
      <c r="F218" s="193" t="s">
        <v>55</v>
      </c>
      <c r="G218" s="193" t="s">
        <v>4076</v>
      </c>
      <c r="H218" s="193" t="s">
        <v>1713</v>
      </c>
      <c r="I218" s="194" t="s">
        <v>2871</v>
      </c>
      <c r="J218" s="194" t="s">
        <v>5913</v>
      </c>
      <c r="K218" s="193" t="s">
        <v>2004</v>
      </c>
      <c r="L218" s="193" t="s">
        <v>2005</v>
      </c>
      <c r="Q218" s="194"/>
      <c r="R218" s="194"/>
      <c r="S218" s="194"/>
      <c r="T218" s="194"/>
      <c r="U218" s="194"/>
      <c r="V218" s="194"/>
      <c r="W218" s="194"/>
      <c r="X218" s="194"/>
      <c r="Y218" s="194"/>
      <c r="Z218" s="194"/>
      <c r="AA218" s="194"/>
      <c r="AB218" s="1" t="str">
        <f>IF(基本情報登録!$D$10="","",IF(基本情報登録!$D$10='登録データ（女）'!F218,1,0))</f>
        <v/>
      </c>
      <c r="AC218" s="194"/>
    </row>
    <row r="219" spans="1:29">
      <c r="A219" s="193">
        <v>217</v>
      </c>
      <c r="B219" s="193" t="s">
        <v>1709</v>
      </c>
      <c r="C219" s="193" t="s">
        <v>1710</v>
      </c>
      <c r="D219" s="193" t="s">
        <v>465</v>
      </c>
      <c r="E219" s="193">
        <v>34</v>
      </c>
      <c r="F219" s="193" t="s">
        <v>55</v>
      </c>
      <c r="G219" s="193" t="s">
        <v>4076</v>
      </c>
      <c r="H219" s="193" t="s">
        <v>819</v>
      </c>
      <c r="I219" s="194" t="s">
        <v>2870</v>
      </c>
      <c r="J219" s="194" t="s">
        <v>5968</v>
      </c>
      <c r="K219" s="193" t="s">
        <v>2004</v>
      </c>
      <c r="L219" s="193" t="s">
        <v>2005</v>
      </c>
      <c r="Q219" s="194"/>
      <c r="R219" s="194"/>
      <c r="S219" s="194"/>
      <c r="T219" s="194"/>
      <c r="U219" s="194"/>
      <c r="V219" s="194"/>
      <c r="W219" s="194"/>
      <c r="X219" s="194"/>
      <c r="Y219" s="194"/>
      <c r="Z219" s="194"/>
      <c r="AA219" s="194"/>
      <c r="AB219" s="1" t="str">
        <f>IF(基本情報登録!$D$10="","",IF(基本情報登録!$D$10='登録データ（女）'!F219,1,0))</f>
        <v/>
      </c>
      <c r="AC219" s="194"/>
    </row>
    <row r="220" spans="1:29">
      <c r="A220" s="193">
        <v>218</v>
      </c>
      <c r="B220" s="193" t="s">
        <v>1859</v>
      </c>
      <c r="C220" s="193" t="s">
        <v>1860</v>
      </c>
      <c r="D220" s="193" t="s">
        <v>489</v>
      </c>
      <c r="E220" s="193">
        <v>33</v>
      </c>
      <c r="F220" s="193" t="s">
        <v>55</v>
      </c>
      <c r="G220" s="193" t="s">
        <v>4077</v>
      </c>
      <c r="H220" s="193" t="s">
        <v>1861</v>
      </c>
      <c r="I220" s="194" t="s">
        <v>2872</v>
      </c>
      <c r="J220" s="194" t="s">
        <v>5977</v>
      </c>
      <c r="K220" s="193" t="s">
        <v>2004</v>
      </c>
      <c r="L220" s="193" t="s">
        <v>2005</v>
      </c>
      <c r="Q220" s="194"/>
      <c r="R220" s="194"/>
      <c r="S220" s="194"/>
      <c r="T220" s="194"/>
      <c r="U220" s="194"/>
      <c r="V220" s="194"/>
      <c r="W220" s="194"/>
      <c r="X220" s="194"/>
      <c r="Y220" s="194"/>
      <c r="Z220" s="194"/>
      <c r="AA220" s="194"/>
      <c r="AB220" s="1" t="str">
        <f>IF(基本情報登録!$D$10="","",IF(基本情報登録!$D$10='登録データ（女）'!F220,1,0))</f>
        <v/>
      </c>
      <c r="AC220" s="194"/>
    </row>
    <row r="221" spans="1:29">
      <c r="A221" s="193">
        <v>219</v>
      </c>
      <c r="B221" s="193" t="s">
        <v>1987</v>
      </c>
      <c r="C221" s="193" t="s">
        <v>1988</v>
      </c>
      <c r="D221" s="193" t="s">
        <v>354</v>
      </c>
      <c r="E221" s="193">
        <v>41</v>
      </c>
      <c r="F221" s="193" t="s">
        <v>55</v>
      </c>
      <c r="G221" s="193" t="s">
        <v>4077</v>
      </c>
      <c r="H221" s="193" t="s">
        <v>1458</v>
      </c>
      <c r="I221" s="194" t="s">
        <v>2873</v>
      </c>
      <c r="J221" s="194" t="s">
        <v>6051</v>
      </c>
      <c r="K221" s="193" t="s">
        <v>2004</v>
      </c>
      <c r="L221" s="193" t="s">
        <v>2005</v>
      </c>
      <c r="Q221" s="194"/>
      <c r="R221" s="194"/>
      <c r="S221" s="194"/>
      <c r="T221" s="194"/>
      <c r="U221" s="194"/>
      <c r="V221" s="194"/>
      <c r="W221" s="194"/>
      <c r="X221" s="194"/>
      <c r="Y221" s="194"/>
      <c r="Z221" s="194"/>
      <c r="AA221" s="194"/>
      <c r="AB221" s="1" t="str">
        <f>IF(基本情報登録!$D$10="","",IF(基本情報登録!$D$10='登録データ（女）'!F221,1,0))</f>
        <v/>
      </c>
      <c r="AC221" s="194"/>
    </row>
    <row r="222" spans="1:29">
      <c r="A222" s="193">
        <v>220</v>
      </c>
      <c r="B222" s="193" t="s">
        <v>3065</v>
      </c>
      <c r="C222" s="193" t="s">
        <v>3066</v>
      </c>
      <c r="D222" s="193" t="s">
        <v>465</v>
      </c>
      <c r="E222" s="193">
        <v>34</v>
      </c>
      <c r="F222" s="193" t="s">
        <v>55</v>
      </c>
      <c r="G222" s="193" t="s">
        <v>4078</v>
      </c>
      <c r="H222" s="193" t="s">
        <v>3067</v>
      </c>
      <c r="I222" s="194" t="s">
        <v>3068</v>
      </c>
      <c r="J222" s="194" t="s">
        <v>6052</v>
      </c>
      <c r="K222" s="193" t="s">
        <v>2004</v>
      </c>
      <c r="L222" s="193" t="s">
        <v>2005</v>
      </c>
      <c r="Q222" s="194"/>
      <c r="R222" s="194"/>
      <c r="S222" s="194"/>
      <c r="T222" s="194"/>
      <c r="U222" s="194"/>
      <c r="V222" s="194"/>
      <c r="W222" s="194"/>
      <c r="X222" s="194"/>
      <c r="Y222" s="194"/>
      <c r="Z222" s="194"/>
      <c r="AA222" s="194"/>
      <c r="AB222" s="1" t="str">
        <f>IF(基本情報登録!$D$10="","",IF(基本情報登録!$D$10='登録データ（女）'!F222,1,0))</f>
        <v/>
      </c>
      <c r="AC222" s="194"/>
    </row>
    <row r="223" spans="1:29">
      <c r="A223" s="193">
        <v>221</v>
      </c>
      <c r="B223" s="193" t="s">
        <v>3069</v>
      </c>
      <c r="C223" s="193" t="s">
        <v>3070</v>
      </c>
      <c r="D223" s="193" t="s">
        <v>465</v>
      </c>
      <c r="E223" s="193">
        <v>34</v>
      </c>
      <c r="F223" s="193" t="s">
        <v>55</v>
      </c>
      <c r="G223" s="193" t="s">
        <v>4078</v>
      </c>
      <c r="H223" s="193" t="s">
        <v>2773</v>
      </c>
      <c r="I223" s="194" t="s">
        <v>3071</v>
      </c>
      <c r="J223" s="194" t="s">
        <v>5894</v>
      </c>
      <c r="K223" s="193" t="s">
        <v>2004</v>
      </c>
      <c r="L223" s="193" t="s">
        <v>2005</v>
      </c>
      <c r="Q223" s="194"/>
      <c r="R223" s="194"/>
      <c r="S223" s="194"/>
      <c r="T223" s="194"/>
      <c r="U223" s="194"/>
      <c r="V223" s="194"/>
      <c r="W223" s="194"/>
      <c r="X223" s="194"/>
      <c r="Y223" s="194"/>
      <c r="Z223" s="194"/>
      <c r="AA223" s="194"/>
      <c r="AB223" s="1" t="str">
        <f>IF(基本情報登録!$D$10="","",IF(基本情報登録!$D$10='登録データ（女）'!F223,1,0))</f>
        <v/>
      </c>
      <c r="AC223" s="194"/>
    </row>
    <row r="224" spans="1:29">
      <c r="A224" s="193">
        <v>222</v>
      </c>
      <c r="B224" s="193" t="s">
        <v>3105</v>
      </c>
      <c r="C224" s="193" t="s">
        <v>3106</v>
      </c>
      <c r="D224" s="193" t="s">
        <v>334</v>
      </c>
      <c r="E224" s="193">
        <v>40</v>
      </c>
      <c r="F224" s="193" t="s">
        <v>55</v>
      </c>
      <c r="G224" s="193" t="s">
        <v>4078</v>
      </c>
      <c r="H224" s="193" t="s">
        <v>3107</v>
      </c>
      <c r="I224" s="194" t="s">
        <v>2214</v>
      </c>
      <c r="J224" s="194" t="s">
        <v>5906</v>
      </c>
      <c r="K224" s="193" t="s">
        <v>2004</v>
      </c>
      <c r="L224" s="193" t="s">
        <v>2005</v>
      </c>
      <c r="Q224" s="194"/>
      <c r="R224" s="194"/>
      <c r="S224" s="194"/>
      <c r="T224" s="194"/>
      <c r="U224" s="194"/>
      <c r="V224" s="194"/>
      <c r="W224" s="194"/>
      <c r="X224" s="194"/>
      <c r="Y224" s="194"/>
      <c r="Z224" s="194"/>
      <c r="AA224" s="194"/>
      <c r="AB224" s="1" t="str">
        <f>IF(基本情報登録!$D$10="","",IF(基本情報登録!$D$10='登録データ（女）'!F224,1,0))</f>
        <v/>
      </c>
      <c r="AC224" s="194"/>
    </row>
    <row r="225" spans="1:29">
      <c r="A225" s="193">
        <v>223</v>
      </c>
      <c r="B225" s="193" t="s">
        <v>3111</v>
      </c>
      <c r="C225" s="193" t="s">
        <v>3112</v>
      </c>
      <c r="D225" s="193" t="s">
        <v>465</v>
      </c>
      <c r="E225" s="193">
        <v>34</v>
      </c>
      <c r="F225" s="193" t="s">
        <v>55</v>
      </c>
      <c r="G225" s="193" t="s">
        <v>4078</v>
      </c>
      <c r="H225" s="193" t="s">
        <v>3113</v>
      </c>
      <c r="I225" s="194" t="s">
        <v>3114</v>
      </c>
      <c r="J225" s="194" t="s">
        <v>5976</v>
      </c>
      <c r="K225" s="193" t="s">
        <v>2004</v>
      </c>
      <c r="L225" s="193" t="s">
        <v>2005</v>
      </c>
      <c r="Q225" s="194"/>
      <c r="R225" s="194"/>
      <c r="S225" s="194"/>
      <c r="T225" s="194"/>
      <c r="U225" s="194"/>
      <c r="V225" s="194"/>
      <c r="W225" s="194"/>
      <c r="X225" s="194"/>
      <c r="Y225" s="194"/>
      <c r="Z225" s="194"/>
      <c r="AA225" s="194"/>
      <c r="AB225" s="1" t="str">
        <f>IF(基本情報登録!$D$10="","",IF(基本情報登録!$D$10='登録データ（女）'!F225,1,0))</f>
        <v/>
      </c>
      <c r="AC225" s="194"/>
    </row>
    <row r="226" spans="1:29">
      <c r="A226" s="193">
        <v>224</v>
      </c>
      <c r="B226" s="193" t="s">
        <v>3108</v>
      </c>
      <c r="C226" s="193" t="s">
        <v>3109</v>
      </c>
      <c r="D226" s="193" t="s">
        <v>465</v>
      </c>
      <c r="E226" s="193">
        <v>34</v>
      </c>
      <c r="F226" s="193" t="s">
        <v>55</v>
      </c>
      <c r="G226" s="193" t="s">
        <v>4078</v>
      </c>
      <c r="H226" s="193" t="s">
        <v>2128</v>
      </c>
      <c r="I226" s="194" t="s">
        <v>3110</v>
      </c>
      <c r="J226" s="194" t="s">
        <v>6053</v>
      </c>
      <c r="K226" s="193" t="s">
        <v>2004</v>
      </c>
      <c r="L226" s="193" t="s">
        <v>2005</v>
      </c>
      <c r="Q226" s="194"/>
      <c r="R226" s="194"/>
      <c r="S226" s="194"/>
      <c r="T226" s="194"/>
      <c r="U226" s="194"/>
      <c r="V226" s="194"/>
      <c r="W226" s="194"/>
      <c r="X226" s="194"/>
      <c r="Y226" s="194"/>
      <c r="Z226" s="194"/>
      <c r="AA226" s="194"/>
      <c r="AB226" s="1" t="str">
        <f>IF(基本情報登録!$D$10="","",IF(基本情報登録!$D$10='登録データ（女）'!F226,1,0))</f>
        <v/>
      </c>
      <c r="AC226" s="194"/>
    </row>
    <row r="227" spans="1:29">
      <c r="A227" s="193">
        <v>225</v>
      </c>
      <c r="B227" s="193" t="s">
        <v>1891</v>
      </c>
      <c r="C227" s="193" t="s">
        <v>1892</v>
      </c>
      <c r="D227" s="193" t="s">
        <v>334</v>
      </c>
      <c r="E227" s="193">
        <v>40</v>
      </c>
      <c r="F227" s="193" t="s">
        <v>57</v>
      </c>
      <c r="G227" s="193" t="s">
        <v>343</v>
      </c>
      <c r="H227" s="193" t="s">
        <v>842</v>
      </c>
      <c r="I227" s="194" t="s">
        <v>2071</v>
      </c>
      <c r="J227" s="194" t="s">
        <v>6054</v>
      </c>
      <c r="K227" s="193" t="s">
        <v>2004</v>
      </c>
      <c r="L227" s="193" t="s">
        <v>2005</v>
      </c>
      <c r="Q227" s="194"/>
      <c r="R227" s="194"/>
      <c r="S227" s="194"/>
      <c r="T227" s="194"/>
      <c r="U227" s="194"/>
      <c r="V227" s="194"/>
      <c r="W227" s="194"/>
      <c r="X227" s="194"/>
      <c r="Y227" s="194"/>
      <c r="Z227" s="194"/>
      <c r="AA227" s="194"/>
      <c r="AB227" s="1" t="str">
        <f>IF(基本情報登録!$D$10="","",IF(基本情報登録!$D$10='登録データ（女）'!F227,1,0))</f>
        <v/>
      </c>
      <c r="AC227" s="194"/>
    </row>
    <row r="228" spans="1:29">
      <c r="A228" s="193">
        <v>226</v>
      </c>
      <c r="B228" s="193" t="s">
        <v>5668</v>
      </c>
      <c r="C228" s="193" t="s">
        <v>1890</v>
      </c>
      <c r="D228" s="193" t="s">
        <v>354</v>
      </c>
      <c r="E228" s="193">
        <v>41</v>
      </c>
      <c r="F228" s="193" t="s">
        <v>57</v>
      </c>
      <c r="G228" s="193" t="s">
        <v>343</v>
      </c>
      <c r="H228" s="193" t="s">
        <v>1056</v>
      </c>
      <c r="I228" s="194" t="s">
        <v>2826</v>
      </c>
      <c r="J228" s="194" t="s">
        <v>6016</v>
      </c>
      <c r="K228" s="193" t="s">
        <v>2004</v>
      </c>
      <c r="L228" s="193" t="s">
        <v>2005</v>
      </c>
      <c r="Q228" s="194"/>
      <c r="R228" s="194"/>
      <c r="S228" s="194"/>
      <c r="T228" s="194"/>
      <c r="U228" s="194"/>
      <c r="V228" s="194"/>
      <c r="W228" s="194"/>
      <c r="X228" s="194"/>
      <c r="Y228" s="194"/>
      <c r="Z228" s="194"/>
      <c r="AA228" s="194"/>
      <c r="AB228" s="1" t="str">
        <f>IF(基本情報登録!$D$10="","",IF(基本情報登録!$D$10='登録データ（女）'!F228,1,0))</f>
        <v/>
      </c>
      <c r="AC228" s="194"/>
    </row>
    <row r="229" spans="1:29">
      <c r="A229" s="193">
        <v>227</v>
      </c>
      <c r="B229" s="193" t="s">
        <v>1896</v>
      </c>
      <c r="C229" s="193" t="s">
        <v>1897</v>
      </c>
      <c r="D229" s="193" t="s">
        <v>334</v>
      </c>
      <c r="E229" s="193">
        <v>40</v>
      </c>
      <c r="F229" s="193" t="s">
        <v>57</v>
      </c>
      <c r="G229" s="193" t="s">
        <v>335</v>
      </c>
      <c r="H229" s="193" t="s">
        <v>933</v>
      </c>
      <c r="I229" s="194" t="s">
        <v>3016</v>
      </c>
      <c r="J229" s="194" t="s">
        <v>6051</v>
      </c>
      <c r="K229" s="193" t="s">
        <v>2004</v>
      </c>
      <c r="L229" s="193" t="s">
        <v>2005</v>
      </c>
      <c r="Q229" s="194"/>
      <c r="R229" s="194"/>
      <c r="S229" s="194"/>
      <c r="T229" s="194"/>
      <c r="U229" s="194"/>
      <c r="V229" s="194"/>
      <c r="W229" s="194"/>
      <c r="X229" s="194"/>
      <c r="Y229" s="194"/>
      <c r="Z229" s="194"/>
      <c r="AA229" s="194"/>
      <c r="AB229" s="1" t="str">
        <f>IF(基本情報登録!$D$10="","",IF(基本情報登録!$D$10='登録データ（女）'!F229,1,0))</f>
        <v/>
      </c>
      <c r="AC229" s="194"/>
    </row>
    <row r="230" spans="1:29">
      <c r="A230" s="193">
        <v>228</v>
      </c>
      <c r="B230" s="193" t="s">
        <v>1893</v>
      </c>
      <c r="C230" s="193" t="s">
        <v>1894</v>
      </c>
      <c r="D230" s="193" t="s">
        <v>347</v>
      </c>
      <c r="E230" s="193">
        <v>43</v>
      </c>
      <c r="F230" s="193" t="s">
        <v>57</v>
      </c>
      <c r="G230" s="193" t="s">
        <v>343</v>
      </c>
      <c r="H230" s="193" t="s">
        <v>1895</v>
      </c>
      <c r="I230" s="194" t="s">
        <v>3015</v>
      </c>
      <c r="J230" s="194" t="s">
        <v>5939</v>
      </c>
      <c r="K230" s="193" t="s">
        <v>2004</v>
      </c>
      <c r="L230" s="193" t="s">
        <v>2005</v>
      </c>
      <c r="Q230" s="194"/>
      <c r="R230" s="194"/>
      <c r="S230" s="194"/>
      <c r="T230" s="194"/>
      <c r="U230" s="194"/>
      <c r="V230" s="194"/>
      <c r="W230" s="194"/>
      <c r="X230" s="194"/>
      <c r="Y230" s="194"/>
      <c r="Z230" s="194"/>
      <c r="AA230" s="194"/>
      <c r="AB230" s="1" t="str">
        <f>IF(基本情報登録!$D$10="","",IF(基本情報登録!$D$10='登録データ（女）'!F230,1,0))</f>
        <v/>
      </c>
      <c r="AC230" s="194"/>
    </row>
    <row r="231" spans="1:29">
      <c r="A231" s="193">
        <v>229</v>
      </c>
      <c r="B231" s="193" t="s">
        <v>5669</v>
      </c>
      <c r="C231" s="193" t="s">
        <v>5670</v>
      </c>
      <c r="D231" s="193" t="s">
        <v>465</v>
      </c>
      <c r="E231" s="193">
        <v>34</v>
      </c>
      <c r="F231" s="193" t="s">
        <v>59</v>
      </c>
      <c r="G231" s="193" t="s">
        <v>435</v>
      </c>
      <c r="H231" s="193" t="s">
        <v>4211</v>
      </c>
      <c r="I231" s="194" t="s">
        <v>6055</v>
      </c>
      <c r="J231" s="194" t="s">
        <v>6056</v>
      </c>
      <c r="K231" s="193" t="s">
        <v>2004</v>
      </c>
      <c r="L231" s="193" t="s">
        <v>2005</v>
      </c>
      <c r="Q231" s="194"/>
      <c r="R231" s="194"/>
      <c r="S231" s="194"/>
      <c r="T231" s="194"/>
      <c r="U231" s="194"/>
      <c r="V231" s="194"/>
      <c r="W231" s="194"/>
      <c r="X231" s="194"/>
      <c r="Y231" s="194"/>
      <c r="Z231" s="194"/>
      <c r="AA231" s="194"/>
      <c r="AB231" s="1" t="str">
        <f>IF(基本情報登録!$D$10="","",IF(基本情報登録!$D$10='登録データ（女）'!F231,1,0))</f>
        <v/>
      </c>
      <c r="AC231" s="194"/>
    </row>
    <row r="232" spans="1:29">
      <c r="A232" s="193">
        <v>230</v>
      </c>
      <c r="B232" s="193" t="s">
        <v>5671</v>
      </c>
      <c r="C232" s="193" t="s">
        <v>5672</v>
      </c>
      <c r="D232" s="193" t="s">
        <v>354</v>
      </c>
      <c r="E232" s="193">
        <v>41</v>
      </c>
      <c r="F232" s="193" t="s">
        <v>59</v>
      </c>
      <c r="G232" s="193" t="s">
        <v>435</v>
      </c>
      <c r="H232" s="193" t="s">
        <v>4122</v>
      </c>
      <c r="I232" s="194" t="s">
        <v>6057</v>
      </c>
      <c r="J232" s="194" t="s">
        <v>6058</v>
      </c>
      <c r="K232" s="193" t="s">
        <v>2004</v>
      </c>
      <c r="L232" s="193" t="s">
        <v>2005</v>
      </c>
      <c r="Q232" s="194"/>
      <c r="R232" s="194"/>
      <c r="S232" s="194"/>
      <c r="T232" s="194"/>
      <c r="U232" s="194"/>
      <c r="V232" s="194"/>
      <c r="W232" s="194"/>
      <c r="X232" s="194"/>
      <c r="Y232" s="194"/>
      <c r="Z232" s="194"/>
      <c r="AA232" s="194"/>
      <c r="AB232" s="1" t="str">
        <f>IF(基本情報登録!$D$10="","",IF(基本情報登録!$D$10='登録データ（女）'!F232,1,0))</f>
        <v/>
      </c>
      <c r="AC232" s="194"/>
    </row>
    <row r="233" spans="1:29">
      <c r="A233" s="193">
        <v>231</v>
      </c>
      <c r="B233" s="193" t="s">
        <v>5673</v>
      </c>
      <c r="C233" s="193" t="s">
        <v>5674</v>
      </c>
      <c r="D233" s="193" t="s">
        <v>338</v>
      </c>
      <c r="E233" s="193">
        <v>44</v>
      </c>
      <c r="F233" s="193" t="s">
        <v>26</v>
      </c>
      <c r="G233" s="193" t="s">
        <v>350</v>
      </c>
      <c r="H233" s="193" t="s">
        <v>2372</v>
      </c>
      <c r="I233" s="194" t="s">
        <v>2263</v>
      </c>
      <c r="J233" s="194" t="s">
        <v>5897</v>
      </c>
      <c r="K233" s="193" t="s">
        <v>2004</v>
      </c>
      <c r="L233" s="193" t="s">
        <v>2005</v>
      </c>
      <c r="Q233" s="194"/>
      <c r="R233" s="194"/>
      <c r="S233" s="194"/>
      <c r="T233" s="194"/>
      <c r="U233" s="194"/>
      <c r="V233" s="194"/>
      <c r="W233" s="194"/>
      <c r="X233" s="194"/>
      <c r="Y233" s="194"/>
      <c r="Z233" s="194"/>
      <c r="AA233" s="194"/>
      <c r="AB233" s="1" t="str">
        <f>IF(基本情報登録!$D$10="","",IF(基本情報登録!$D$10='登録データ（女）'!F233,1,0))</f>
        <v/>
      </c>
      <c r="AC233" s="194"/>
    </row>
    <row r="234" spans="1:29">
      <c r="A234" s="193">
        <v>232</v>
      </c>
      <c r="B234" s="193" t="s">
        <v>2937</v>
      </c>
      <c r="C234" s="193" t="s">
        <v>2938</v>
      </c>
      <c r="D234" s="193" t="s">
        <v>349</v>
      </c>
      <c r="E234" s="193">
        <v>46</v>
      </c>
      <c r="F234" s="193" t="s">
        <v>26</v>
      </c>
      <c r="G234" s="193" t="s">
        <v>343</v>
      </c>
      <c r="H234" s="193" t="s">
        <v>1200</v>
      </c>
      <c r="I234" s="194" t="s">
        <v>2799</v>
      </c>
      <c r="J234" s="194" t="s">
        <v>6059</v>
      </c>
      <c r="K234" s="193" t="s">
        <v>2004</v>
      </c>
      <c r="L234" s="193" t="s">
        <v>2005</v>
      </c>
      <c r="Q234" s="194"/>
      <c r="R234" s="194"/>
      <c r="S234" s="194"/>
      <c r="T234" s="194"/>
      <c r="U234" s="194"/>
      <c r="V234" s="194"/>
      <c r="W234" s="194"/>
      <c r="X234" s="194"/>
      <c r="Y234" s="194"/>
      <c r="Z234" s="194"/>
      <c r="AA234" s="194"/>
      <c r="AB234" s="1" t="str">
        <f>IF(基本情報登録!$D$10="","",IF(基本情報登録!$D$10='登録データ（女）'!F234,1,0))</f>
        <v/>
      </c>
      <c r="AC234" s="194"/>
    </row>
    <row r="235" spans="1:29">
      <c r="A235" s="193">
        <v>233</v>
      </c>
      <c r="B235" s="193" t="s">
        <v>1911</v>
      </c>
      <c r="C235" s="193" t="s">
        <v>1912</v>
      </c>
      <c r="D235" s="193" t="s">
        <v>349</v>
      </c>
      <c r="E235" s="193">
        <v>46</v>
      </c>
      <c r="F235" s="193" t="s">
        <v>26</v>
      </c>
      <c r="G235" s="193" t="s">
        <v>343</v>
      </c>
      <c r="H235" s="193" t="s">
        <v>1913</v>
      </c>
      <c r="I235" s="194" t="s">
        <v>2941</v>
      </c>
      <c r="J235" s="194" t="s">
        <v>6060</v>
      </c>
      <c r="K235" s="193" t="s">
        <v>2004</v>
      </c>
      <c r="L235" s="193" t="s">
        <v>2005</v>
      </c>
      <c r="Q235" s="194"/>
      <c r="R235" s="194"/>
      <c r="S235" s="194"/>
      <c r="T235" s="194"/>
      <c r="U235" s="194"/>
      <c r="V235" s="194"/>
      <c r="W235" s="194"/>
      <c r="X235" s="194"/>
      <c r="Y235" s="194"/>
      <c r="Z235" s="194"/>
      <c r="AA235" s="194"/>
      <c r="AB235" s="1" t="str">
        <f>IF(基本情報登録!$D$10="","",IF(基本情報登録!$D$10='登録データ（女）'!F235,1,0))</f>
        <v/>
      </c>
      <c r="AC235" s="194"/>
    </row>
    <row r="236" spans="1:29">
      <c r="A236" s="193">
        <v>234</v>
      </c>
      <c r="B236" s="193" t="s">
        <v>2939</v>
      </c>
      <c r="C236" s="193" t="s">
        <v>2940</v>
      </c>
      <c r="D236" s="193" t="s">
        <v>336</v>
      </c>
      <c r="E236" s="193">
        <v>42</v>
      </c>
      <c r="F236" s="193" t="s">
        <v>26</v>
      </c>
      <c r="G236" s="193" t="s">
        <v>343</v>
      </c>
      <c r="H236" s="193" t="s">
        <v>1411</v>
      </c>
      <c r="I236" s="194" t="s">
        <v>2359</v>
      </c>
      <c r="J236" s="194" t="s">
        <v>6002</v>
      </c>
      <c r="K236" s="193" t="s">
        <v>2004</v>
      </c>
      <c r="L236" s="193" t="s">
        <v>2005</v>
      </c>
      <c r="Q236" s="194"/>
      <c r="R236" s="194"/>
      <c r="S236" s="194"/>
      <c r="T236" s="194"/>
      <c r="U236" s="194"/>
      <c r="V236" s="194"/>
      <c r="W236" s="194"/>
      <c r="X236" s="194"/>
      <c r="Y236" s="194"/>
      <c r="Z236" s="194"/>
      <c r="AA236" s="194"/>
      <c r="AB236" s="1" t="str">
        <f>IF(基本情報登録!$D$10="","",IF(基本情報登録!$D$10='登録データ（女）'!F236,1,0))</f>
        <v/>
      </c>
      <c r="AC236" s="194"/>
    </row>
    <row r="237" spans="1:29">
      <c r="A237" s="193">
        <v>235</v>
      </c>
      <c r="B237" s="193" t="s">
        <v>1914</v>
      </c>
      <c r="C237" s="193" t="s">
        <v>1915</v>
      </c>
      <c r="D237" s="193" t="s">
        <v>334</v>
      </c>
      <c r="E237" s="193">
        <v>40</v>
      </c>
      <c r="F237" s="193" t="s">
        <v>26</v>
      </c>
      <c r="G237" s="193" t="s">
        <v>343</v>
      </c>
      <c r="H237" s="193" t="s">
        <v>1200</v>
      </c>
      <c r="I237" s="194" t="s">
        <v>2942</v>
      </c>
      <c r="J237" s="194" t="s">
        <v>6061</v>
      </c>
      <c r="K237" s="193" t="s">
        <v>2004</v>
      </c>
      <c r="L237" s="193" t="s">
        <v>2005</v>
      </c>
      <c r="Q237" s="194"/>
      <c r="R237" s="194"/>
      <c r="S237" s="194"/>
      <c r="T237" s="194"/>
      <c r="U237" s="194"/>
      <c r="V237" s="194"/>
      <c r="W237" s="194"/>
      <c r="X237" s="194"/>
      <c r="Y237" s="194"/>
      <c r="Z237" s="194"/>
      <c r="AA237" s="194"/>
      <c r="AB237" s="1" t="str">
        <f>IF(基本情報登録!$D$10="","",IF(基本情報登録!$D$10='登録データ（女）'!F237,1,0))</f>
        <v/>
      </c>
      <c r="AC237" s="194"/>
    </row>
    <row r="238" spans="1:29">
      <c r="A238" s="193">
        <v>236</v>
      </c>
      <c r="B238" s="193" t="s">
        <v>1866</v>
      </c>
      <c r="C238" s="193" t="s">
        <v>1867</v>
      </c>
      <c r="D238" s="193" t="s">
        <v>336</v>
      </c>
      <c r="E238" s="193">
        <v>42</v>
      </c>
      <c r="F238" s="193" t="s">
        <v>26</v>
      </c>
      <c r="G238" s="193" t="s">
        <v>335</v>
      </c>
      <c r="H238" s="193" t="s">
        <v>484</v>
      </c>
      <c r="I238" s="194" t="s">
        <v>2943</v>
      </c>
      <c r="J238" s="194" t="s">
        <v>6062</v>
      </c>
      <c r="K238" s="193" t="s">
        <v>2004</v>
      </c>
      <c r="L238" s="193" t="s">
        <v>2005</v>
      </c>
      <c r="Q238" s="194"/>
      <c r="R238" s="194"/>
      <c r="S238" s="194"/>
      <c r="T238" s="194"/>
      <c r="U238" s="194"/>
      <c r="V238" s="194"/>
      <c r="W238" s="194"/>
      <c r="X238" s="194"/>
      <c r="Y238" s="194"/>
      <c r="Z238" s="194"/>
      <c r="AA238" s="194"/>
      <c r="AB238" s="1" t="str">
        <f>IF(基本情報登録!$D$10="","",IF(基本情報登録!$D$10='登録データ（女）'!F238,1,0))</f>
        <v/>
      </c>
      <c r="AC238" s="194"/>
    </row>
    <row r="239" spans="1:29">
      <c r="A239" s="193">
        <v>237</v>
      </c>
      <c r="B239" s="193" t="s">
        <v>5675</v>
      </c>
      <c r="C239" s="193" t="s">
        <v>5676</v>
      </c>
      <c r="D239" s="193" t="s">
        <v>334</v>
      </c>
      <c r="E239" s="193">
        <v>40</v>
      </c>
      <c r="F239" s="193" t="s">
        <v>26</v>
      </c>
      <c r="G239" s="193" t="s">
        <v>350</v>
      </c>
      <c r="H239" s="193" t="s">
        <v>5677</v>
      </c>
      <c r="I239" s="194" t="s">
        <v>2481</v>
      </c>
      <c r="J239" s="194" t="s">
        <v>6063</v>
      </c>
      <c r="K239" s="193" t="s">
        <v>2004</v>
      </c>
      <c r="L239" s="193" t="s">
        <v>2005</v>
      </c>
      <c r="Q239" s="194"/>
      <c r="R239" s="194"/>
      <c r="S239" s="194"/>
      <c r="T239" s="194"/>
      <c r="U239" s="194"/>
      <c r="V239" s="194"/>
      <c r="W239" s="194"/>
      <c r="X239" s="194"/>
      <c r="Y239" s="194"/>
      <c r="Z239" s="194"/>
      <c r="AA239" s="194"/>
      <c r="AB239" s="1" t="str">
        <f>IF(基本情報登録!$D$10="","",IF(基本情報登録!$D$10='登録データ（女）'!F239,1,0))</f>
        <v/>
      </c>
      <c r="AC239" s="194"/>
    </row>
    <row r="240" spans="1:29">
      <c r="A240" s="193">
        <v>238</v>
      </c>
      <c r="B240" s="193" t="s">
        <v>1575</v>
      </c>
      <c r="C240" s="193" t="s">
        <v>1576</v>
      </c>
      <c r="D240" s="193" t="s">
        <v>374</v>
      </c>
      <c r="E240" s="193">
        <v>45</v>
      </c>
      <c r="F240" s="193" t="s">
        <v>63</v>
      </c>
      <c r="G240" s="193" t="s">
        <v>335</v>
      </c>
      <c r="H240" s="193" t="s">
        <v>983</v>
      </c>
      <c r="I240" s="194" t="s">
        <v>2867</v>
      </c>
      <c r="J240" s="194" t="s">
        <v>5902</v>
      </c>
      <c r="K240" s="193" t="s">
        <v>2004</v>
      </c>
      <c r="L240" s="193" t="s">
        <v>2005</v>
      </c>
      <c r="Q240" s="194"/>
      <c r="R240" s="194"/>
      <c r="S240" s="194"/>
      <c r="T240" s="194"/>
      <c r="U240" s="194"/>
      <c r="V240" s="194"/>
      <c r="W240" s="194"/>
      <c r="X240" s="194"/>
      <c r="Y240" s="194"/>
      <c r="Z240" s="194"/>
      <c r="AA240" s="194"/>
      <c r="AB240" s="1" t="str">
        <f>IF(基本情報登録!$D$10="","",IF(基本情報登録!$D$10='登録データ（女）'!F240,1,0))</f>
        <v/>
      </c>
      <c r="AC240" s="194"/>
    </row>
    <row r="241" spans="1:29">
      <c r="A241" s="193">
        <v>239</v>
      </c>
      <c r="B241" s="193" t="s">
        <v>2868</v>
      </c>
      <c r="C241" s="193" t="s">
        <v>2869</v>
      </c>
      <c r="D241" s="193" t="s">
        <v>374</v>
      </c>
      <c r="E241" s="193">
        <v>45</v>
      </c>
      <c r="F241" s="193" t="s">
        <v>63</v>
      </c>
      <c r="G241" s="193" t="s">
        <v>350</v>
      </c>
      <c r="H241" s="193" t="s">
        <v>2116</v>
      </c>
      <c r="I241" s="194" t="s">
        <v>2867</v>
      </c>
      <c r="J241" s="194" t="s">
        <v>5903</v>
      </c>
      <c r="K241" s="193" t="s">
        <v>2004</v>
      </c>
      <c r="L241" s="193" t="s">
        <v>2005</v>
      </c>
      <c r="Q241" s="194"/>
      <c r="R241" s="194"/>
      <c r="S241" s="194"/>
      <c r="T241" s="194"/>
      <c r="U241" s="194"/>
      <c r="V241" s="194"/>
      <c r="W241" s="194"/>
      <c r="X241" s="194"/>
      <c r="Y241" s="194"/>
      <c r="Z241" s="194"/>
      <c r="AA241" s="194"/>
      <c r="AB241" s="1" t="str">
        <f>IF(基本情報登録!$D$10="","",IF(基本情報登録!$D$10='登録データ（女）'!F241,1,0))</f>
        <v/>
      </c>
      <c r="AC241" s="194"/>
    </row>
    <row r="242" spans="1:29">
      <c r="A242" s="193">
        <v>240</v>
      </c>
      <c r="B242" s="193" t="s">
        <v>1573</v>
      </c>
      <c r="C242" s="193" t="s">
        <v>1574</v>
      </c>
      <c r="D242" s="193" t="s">
        <v>374</v>
      </c>
      <c r="E242" s="193">
        <v>45</v>
      </c>
      <c r="F242" s="193" t="s">
        <v>63</v>
      </c>
      <c r="G242" s="193" t="s">
        <v>335</v>
      </c>
      <c r="H242" s="193" t="s">
        <v>1229</v>
      </c>
      <c r="I242" s="194" t="s">
        <v>2102</v>
      </c>
      <c r="J242" s="194" t="s">
        <v>5904</v>
      </c>
      <c r="K242" s="193" t="s">
        <v>2004</v>
      </c>
      <c r="L242" s="193" t="s">
        <v>2005</v>
      </c>
      <c r="Q242" s="194"/>
      <c r="R242" s="194"/>
      <c r="S242" s="194"/>
      <c r="T242" s="194"/>
      <c r="U242" s="194"/>
      <c r="V242" s="194"/>
      <c r="W242" s="194"/>
      <c r="X242" s="194"/>
      <c r="Y242" s="194"/>
      <c r="Z242" s="194"/>
      <c r="AA242" s="194"/>
      <c r="AB242" s="1" t="str">
        <f>IF(基本情報登録!$D$10="","",IF(基本情報登録!$D$10='登録データ（女）'!F242,1,0))</f>
        <v/>
      </c>
      <c r="AC242" s="194"/>
    </row>
    <row r="243" spans="1:29">
      <c r="A243" s="193">
        <v>241</v>
      </c>
      <c r="B243" s="193" t="s">
        <v>5560</v>
      </c>
      <c r="C243" s="193" t="s">
        <v>1982</v>
      </c>
      <c r="D243" s="193" t="s">
        <v>374</v>
      </c>
      <c r="E243" s="193">
        <v>45</v>
      </c>
      <c r="F243" s="193" t="s">
        <v>63</v>
      </c>
      <c r="G243" s="193" t="s">
        <v>343</v>
      </c>
      <c r="H243" s="193" t="s">
        <v>1275</v>
      </c>
      <c r="I243" s="194" t="s">
        <v>2960</v>
      </c>
      <c r="J243" s="194" t="s">
        <v>5905</v>
      </c>
      <c r="K243" s="193" t="s">
        <v>2004</v>
      </c>
      <c r="L243" s="193" t="s">
        <v>2005</v>
      </c>
      <c r="Q243" s="194"/>
      <c r="R243" s="194"/>
      <c r="S243" s="194"/>
      <c r="T243" s="194"/>
      <c r="U243" s="194"/>
      <c r="V243" s="194"/>
      <c r="W243" s="194"/>
      <c r="X243" s="194"/>
      <c r="Y243" s="194"/>
      <c r="Z243" s="194"/>
      <c r="AA243" s="194"/>
      <c r="AB243" s="1" t="str">
        <f>IF(基本情報登録!$D$10="","",IF(基本情報登録!$D$10='登録データ（女）'!F243,1,0))</f>
        <v/>
      </c>
      <c r="AC243" s="194"/>
    </row>
    <row r="244" spans="1:29">
      <c r="A244" s="193">
        <v>242</v>
      </c>
      <c r="B244" s="193" t="s">
        <v>1578</v>
      </c>
      <c r="C244" s="193" t="s">
        <v>1579</v>
      </c>
      <c r="D244" s="193" t="s">
        <v>374</v>
      </c>
      <c r="E244" s="193">
        <v>45</v>
      </c>
      <c r="F244" s="193" t="s">
        <v>63</v>
      </c>
      <c r="G244" s="193" t="s">
        <v>335</v>
      </c>
      <c r="H244" s="193" t="s">
        <v>924</v>
      </c>
      <c r="I244" s="194" t="s">
        <v>2959</v>
      </c>
      <c r="J244" s="194" t="s">
        <v>5906</v>
      </c>
      <c r="K244" s="193" t="s">
        <v>2004</v>
      </c>
      <c r="L244" s="193" t="s">
        <v>2005</v>
      </c>
      <c r="Q244" s="194"/>
      <c r="R244" s="194"/>
      <c r="S244" s="194"/>
      <c r="T244" s="194"/>
      <c r="U244" s="194"/>
      <c r="V244" s="194"/>
      <c r="W244" s="194"/>
      <c r="X244" s="194"/>
      <c r="Y244" s="194"/>
      <c r="Z244" s="194"/>
      <c r="AA244" s="194"/>
      <c r="AB244" s="1" t="str">
        <f>IF(基本情報登録!$D$10="","",IF(基本情報登録!$D$10='登録データ（女）'!F244,1,0))</f>
        <v/>
      </c>
      <c r="AC244" s="194"/>
    </row>
    <row r="245" spans="1:29">
      <c r="A245" s="193">
        <v>243</v>
      </c>
      <c r="B245" s="193" t="s">
        <v>5561</v>
      </c>
      <c r="C245" s="193" t="s">
        <v>5562</v>
      </c>
      <c r="D245" s="193" t="s">
        <v>374</v>
      </c>
      <c r="E245" s="193">
        <v>45</v>
      </c>
      <c r="F245" s="193" t="s">
        <v>63</v>
      </c>
      <c r="G245" s="193" t="s">
        <v>350</v>
      </c>
      <c r="H245" s="193" t="s">
        <v>1036</v>
      </c>
      <c r="I245" s="194" t="s">
        <v>2165</v>
      </c>
      <c r="J245" s="194" t="s">
        <v>5907</v>
      </c>
      <c r="K245" s="193" t="s">
        <v>2004</v>
      </c>
      <c r="L245" s="193" t="s">
        <v>2005</v>
      </c>
      <c r="Q245" s="194"/>
      <c r="R245" s="194"/>
      <c r="S245" s="194"/>
      <c r="T245" s="194"/>
      <c r="U245" s="194"/>
      <c r="V245" s="194"/>
      <c r="W245" s="194"/>
      <c r="X245" s="194"/>
      <c r="Y245" s="194"/>
      <c r="Z245" s="194"/>
      <c r="AA245" s="194"/>
      <c r="AB245" s="1" t="str">
        <f>IF(基本情報登録!$D$10="","",IF(基本情報登録!$D$10='登録データ（女）'!F245,1,0))</f>
        <v/>
      </c>
      <c r="AC245" s="194"/>
    </row>
    <row r="246" spans="1:29">
      <c r="A246" s="193">
        <v>244</v>
      </c>
      <c r="B246" s="193" t="s">
        <v>5563</v>
      </c>
      <c r="C246" s="193" t="s">
        <v>5564</v>
      </c>
      <c r="D246" s="193" t="s">
        <v>374</v>
      </c>
      <c r="E246" s="193">
        <v>45</v>
      </c>
      <c r="F246" s="193" t="s">
        <v>63</v>
      </c>
      <c r="G246" s="193" t="s">
        <v>350</v>
      </c>
      <c r="H246" s="193" t="s">
        <v>2887</v>
      </c>
      <c r="I246" s="194" t="s">
        <v>5908</v>
      </c>
      <c r="J246" s="194" t="s">
        <v>5898</v>
      </c>
      <c r="K246" s="193" t="s">
        <v>2004</v>
      </c>
      <c r="L246" s="193" t="s">
        <v>2005</v>
      </c>
      <c r="Q246" s="194"/>
      <c r="R246" s="194"/>
      <c r="S246" s="194"/>
      <c r="T246" s="194"/>
      <c r="U246" s="194"/>
      <c r="V246" s="194"/>
      <c r="W246" s="194"/>
      <c r="X246" s="194"/>
      <c r="Y246" s="194"/>
      <c r="Z246" s="194"/>
      <c r="AA246" s="194"/>
      <c r="AB246" s="1" t="str">
        <f>IF(基本情報登録!$D$10="","",IF(基本情報登録!$D$10='登録データ（女）'!F246,1,0))</f>
        <v/>
      </c>
      <c r="AC246" s="194"/>
    </row>
    <row r="247" spans="1:29">
      <c r="A247" s="193">
        <v>245</v>
      </c>
      <c r="B247" s="193" t="s">
        <v>1570</v>
      </c>
      <c r="C247" s="193" t="s">
        <v>1571</v>
      </c>
      <c r="D247" s="193" t="s">
        <v>374</v>
      </c>
      <c r="E247" s="193">
        <v>45</v>
      </c>
      <c r="F247" s="193" t="s">
        <v>1572</v>
      </c>
      <c r="G247" s="193" t="s">
        <v>335</v>
      </c>
      <c r="H247" s="193" t="s">
        <v>426</v>
      </c>
      <c r="I247" s="194" t="s">
        <v>2073</v>
      </c>
      <c r="J247" s="194" t="s">
        <v>5980</v>
      </c>
      <c r="K247" s="193" t="s">
        <v>2004</v>
      </c>
      <c r="L247" s="193" t="s">
        <v>2005</v>
      </c>
      <c r="Q247" s="194"/>
      <c r="R247" s="194"/>
      <c r="S247" s="194"/>
      <c r="T247" s="194"/>
      <c r="U247" s="194"/>
      <c r="V247" s="194"/>
      <c r="W247" s="194"/>
      <c r="X247" s="194"/>
      <c r="Y247" s="194"/>
      <c r="Z247" s="194"/>
      <c r="AA247" s="194"/>
      <c r="AB247" s="1" t="str">
        <f>IF(基本情報登録!$D$10="","",IF(基本情報登録!$D$10='登録データ（女）'!F247,1,0))</f>
        <v/>
      </c>
      <c r="AC247" s="194"/>
    </row>
    <row r="248" spans="1:29">
      <c r="A248" s="193">
        <v>246</v>
      </c>
      <c r="B248" s="193" t="s">
        <v>5678</v>
      </c>
      <c r="C248" s="193" t="s">
        <v>1564</v>
      </c>
      <c r="D248" s="193" t="s">
        <v>489</v>
      </c>
      <c r="E248" s="193">
        <v>33</v>
      </c>
      <c r="F248" s="193" t="s">
        <v>32</v>
      </c>
      <c r="G248" s="193">
        <v>4</v>
      </c>
      <c r="H248" s="193">
        <v>990429</v>
      </c>
      <c r="I248" s="194" t="s">
        <v>2229</v>
      </c>
      <c r="J248" s="194" t="s">
        <v>6064</v>
      </c>
      <c r="K248" s="193" t="s">
        <v>2004</v>
      </c>
      <c r="L248" s="193" t="s">
        <v>2005</v>
      </c>
      <c r="Q248" s="194"/>
      <c r="R248" s="194"/>
      <c r="S248" s="194"/>
      <c r="T248" s="194"/>
      <c r="U248" s="194"/>
      <c r="V248" s="194"/>
      <c r="W248" s="194"/>
      <c r="X248" s="194"/>
      <c r="Y248" s="194"/>
      <c r="Z248" s="194"/>
      <c r="AA248" s="194"/>
      <c r="AB248" s="1" t="str">
        <f>IF(基本情報登録!$D$10="","",IF(基本情報登録!$D$10='登録データ（女）'!F248,1,0))</f>
        <v/>
      </c>
      <c r="AC248" s="194"/>
    </row>
    <row r="249" spans="1:29">
      <c r="A249" s="193">
        <v>247</v>
      </c>
      <c r="B249" s="193" t="s">
        <v>1565</v>
      </c>
      <c r="C249" s="193" t="s">
        <v>1566</v>
      </c>
      <c r="D249" s="193" t="s">
        <v>465</v>
      </c>
      <c r="E249" s="193">
        <v>34</v>
      </c>
      <c r="F249" s="193" t="s">
        <v>32</v>
      </c>
      <c r="G249" s="193">
        <v>4</v>
      </c>
      <c r="H249" s="193">
        <v>970823</v>
      </c>
      <c r="I249" s="194" t="s">
        <v>2899</v>
      </c>
      <c r="J249" s="194" t="s">
        <v>5934</v>
      </c>
      <c r="K249" s="193" t="s">
        <v>2004</v>
      </c>
      <c r="L249" s="193" t="s">
        <v>2005</v>
      </c>
      <c r="Q249" s="194"/>
      <c r="R249" s="194"/>
      <c r="S249" s="194"/>
      <c r="T249" s="194"/>
      <c r="U249" s="194"/>
      <c r="V249" s="194"/>
      <c r="W249" s="194"/>
      <c r="X249" s="194"/>
      <c r="Y249" s="194"/>
      <c r="Z249" s="194"/>
      <c r="AA249" s="194"/>
      <c r="AB249" s="1" t="str">
        <f>IF(基本情報登録!$D$10="","",IF(基本情報登録!$D$10='登録データ（女）'!F249,1,0))</f>
        <v/>
      </c>
      <c r="AC249" s="194"/>
    </row>
    <row r="250" spans="1:29">
      <c r="A250" s="193">
        <v>248</v>
      </c>
      <c r="B250" s="193" t="s">
        <v>1567</v>
      </c>
      <c r="C250" s="193" t="s">
        <v>1568</v>
      </c>
      <c r="D250" s="193" t="s">
        <v>334</v>
      </c>
      <c r="E250" s="193">
        <v>40</v>
      </c>
      <c r="F250" s="193" t="s">
        <v>32</v>
      </c>
      <c r="G250" s="193">
        <v>4</v>
      </c>
      <c r="H250" s="193">
        <v>970719</v>
      </c>
      <c r="I250" s="194" t="s">
        <v>2900</v>
      </c>
      <c r="J250" s="194" t="s">
        <v>6065</v>
      </c>
      <c r="K250" s="193" t="s">
        <v>2004</v>
      </c>
      <c r="L250" s="193" t="s">
        <v>2005</v>
      </c>
      <c r="Q250" s="194"/>
      <c r="R250" s="194"/>
      <c r="S250" s="194"/>
      <c r="T250" s="194"/>
      <c r="U250" s="194"/>
      <c r="V250" s="194"/>
      <c r="W250" s="194"/>
      <c r="X250" s="194"/>
      <c r="Y250" s="194"/>
      <c r="Z250" s="194"/>
      <c r="AA250" s="194"/>
      <c r="AB250" s="1" t="str">
        <f>IF(基本情報登録!$D$10="","",IF(基本情報登録!$D$10='登録データ（女）'!F250,1,0))</f>
        <v/>
      </c>
      <c r="AC250" s="194"/>
    </row>
    <row r="251" spans="1:29">
      <c r="A251" s="193">
        <v>249</v>
      </c>
      <c r="B251" s="193" t="s">
        <v>1980</v>
      </c>
      <c r="C251" s="193" t="s">
        <v>5679</v>
      </c>
      <c r="D251" s="193" t="s">
        <v>474</v>
      </c>
      <c r="E251" s="193">
        <v>27</v>
      </c>
      <c r="F251" s="193" t="s">
        <v>32</v>
      </c>
      <c r="G251" s="193">
        <v>3</v>
      </c>
      <c r="H251" s="193" t="s">
        <v>1981</v>
      </c>
      <c r="I251" s="194" t="s">
        <v>6066</v>
      </c>
      <c r="J251" s="194" t="s">
        <v>6001</v>
      </c>
      <c r="K251" s="193" t="s">
        <v>2004</v>
      </c>
      <c r="L251" s="193" t="s">
        <v>2005</v>
      </c>
      <c r="Q251" s="194"/>
      <c r="R251" s="194"/>
      <c r="S251" s="194"/>
      <c r="T251" s="194"/>
      <c r="U251" s="194"/>
      <c r="V251" s="194"/>
      <c r="W251" s="194"/>
      <c r="X251" s="194"/>
      <c r="Y251" s="194"/>
      <c r="Z251" s="194"/>
      <c r="AA251" s="194"/>
      <c r="AB251" s="1" t="str">
        <f>IF(基本情報登録!$D$10="","",IF(基本情報登録!$D$10='登録データ（女）'!F251,1,0))</f>
        <v/>
      </c>
      <c r="AC251" s="194"/>
    </row>
    <row r="252" spans="1:29">
      <c r="A252" s="193">
        <v>250</v>
      </c>
      <c r="B252" s="193" t="s">
        <v>1976</v>
      </c>
      <c r="C252" s="193" t="s">
        <v>1977</v>
      </c>
      <c r="D252" s="193" t="s">
        <v>336</v>
      </c>
      <c r="E252" s="193">
        <v>42</v>
      </c>
      <c r="F252" s="193" t="s">
        <v>32</v>
      </c>
      <c r="G252" s="193">
        <v>3</v>
      </c>
      <c r="H252" s="193" t="s">
        <v>1356</v>
      </c>
      <c r="I252" s="194" t="s">
        <v>6067</v>
      </c>
      <c r="J252" s="194" t="s">
        <v>5933</v>
      </c>
      <c r="K252" s="193" t="s">
        <v>2004</v>
      </c>
      <c r="L252" s="193" t="s">
        <v>2005</v>
      </c>
      <c r="Q252" s="194"/>
      <c r="R252" s="194"/>
      <c r="S252" s="194"/>
      <c r="T252" s="194"/>
      <c r="U252" s="194"/>
      <c r="V252" s="194"/>
      <c r="W252" s="194"/>
      <c r="X252" s="194"/>
      <c r="Y252" s="194"/>
      <c r="Z252" s="194"/>
      <c r="AA252" s="194"/>
      <c r="AB252" s="1" t="str">
        <f>IF(基本情報登録!$D$10="","",IF(基本情報登録!$D$10='登録データ（女）'!F252,1,0))</f>
        <v/>
      </c>
      <c r="AC252" s="194"/>
    </row>
    <row r="253" spans="1:29">
      <c r="A253" s="193">
        <v>251</v>
      </c>
      <c r="B253" s="193" t="s">
        <v>1978</v>
      </c>
      <c r="C253" s="193" t="s">
        <v>1979</v>
      </c>
      <c r="D253" s="193" t="s">
        <v>336</v>
      </c>
      <c r="E253" s="193">
        <v>42</v>
      </c>
      <c r="F253" s="193" t="s">
        <v>32</v>
      </c>
      <c r="G253" s="193">
        <v>3</v>
      </c>
      <c r="H253" s="193" t="s">
        <v>1540</v>
      </c>
      <c r="I253" s="194" t="s">
        <v>2902</v>
      </c>
      <c r="J253" s="194" t="s">
        <v>5964</v>
      </c>
      <c r="K253" s="193" t="s">
        <v>2004</v>
      </c>
      <c r="L253" s="193" t="s">
        <v>2005</v>
      </c>
      <c r="Q253" s="194"/>
      <c r="R253" s="194"/>
      <c r="S253" s="194"/>
      <c r="T253" s="194"/>
      <c r="U253" s="194"/>
      <c r="V253" s="194"/>
      <c r="W253" s="194"/>
      <c r="X253" s="194"/>
      <c r="Y253" s="194"/>
      <c r="Z253" s="194"/>
      <c r="AA253" s="194"/>
      <c r="AB253" s="1" t="str">
        <f>IF(基本情報登録!$D$10="","",IF(基本情報登録!$D$10='登録データ（女）'!F253,1,0))</f>
        <v/>
      </c>
      <c r="AC253" s="194"/>
    </row>
    <row r="254" spans="1:29">
      <c r="A254" s="193">
        <v>252</v>
      </c>
      <c r="B254" s="193" t="s">
        <v>5680</v>
      </c>
      <c r="C254" s="193" t="s">
        <v>5681</v>
      </c>
      <c r="D254" s="193" t="s">
        <v>680</v>
      </c>
      <c r="E254" s="193">
        <v>26</v>
      </c>
      <c r="F254" s="193" t="s">
        <v>32</v>
      </c>
      <c r="G254" s="193">
        <v>2</v>
      </c>
      <c r="H254" s="193" t="s">
        <v>459</v>
      </c>
      <c r="I254" s="194" t="s">
        <v>3039</v>
      </c>
      <c r="J254" s="194" t="s">
        <v>6002</v>
      </c>
      <c r="K254" s="193" t="s">
        <v>2004</v>
      </c>
      <c r="L254" s="193" t="s">
        <v>2005</v>
      </c>
      <c r="Q254" s="194"/>
      <c r="R254" s="194"/>
      <c r="S254" s="194"/>
      <c r="T254" s="194"/>
      <c r="U254" s="194"/>
      <c r="V254" s="194"/>
      <c r="W254" s="194"/>
      <c r="X254" s="194"/>
      <c r="Y254" s="194"/>
      <c r="Z254" s="194"/>
      <c r="AA254" s="194"/>
      <c r="AB254" s="1" t="str">
        <f>IF(基本情報登録!$D$10="","",IF(基本情報登録!$D$10='登録データ（女）'!F254,1,0))</f>
        <v/>
      </c>
      <c r="AC254" s="194"/>
    </row>
    <row r="255" spans="1:29">
      <c r="A255" s="193">
        <v>253</v>
      </c>
      <c r="B255" s="193" t="s">
        <v>5682</v>
      </c>
      <c r="C255" s="193" t="s">
        <v>5683</v>
      </c>
      <c r="D255" s="193" t="s">
        <v>347</v>
      </c>
      <c r="E255" s="193">
        <v>43</v>
      </c>
      <c r="F255" s="193" t="s">
        <v>32</v>
      </c>
      <c r="G255" s="193">
        <v>2</v>
      </c>
      <c r="H255" s="193">
        <v>981201</v>
      </c>
      <c r="I255" s="194" t="s">
        <v>2012</v>
      </c>
      <c r="J255" s="194" t="s">
        <v>6068</v>
      </c>
      <c r="K255" s="193" t="s">
        <v>2004</v>
      </c>
      <c r="L255" s="193" t="s">
        <v>2005</v>
      </c>
      <c r="Q255" s="194"/>
      <c r="R255" s="194"/>
      <c r="S255" s="194"/>
      <c r="T255" s="194"/>
      <c r="U255" s="194"/>
      <c r="V255" s="194"/>
      <c r="W255" s="194"/>
      <c r="X255" s="194"/>
      <c r="Y255" s="194"/>
      <c r="Z255" s="194"/>
      <c r="AA255" s="194"/>
      <c r="AB255" s="1" t="str">
        <f>IF(基本情報登録!$D$10="","",IF(基本情報登録!$D$10='登録データ（女）'!F255,1,0))</f>
        <v/>
      </c>
      <c r="AC255" s="194"/>
    </row>
    <row r="256" spans="1:29">
      <c r="A256" s="193">
        <v>254</v>
      </c>
      <c r="B256" s="193" t="s">
        <v>5684</v>
      </c>
      <c r="C256" s="193" t="s">
        <v>5685</v>
      </c>
      <c r="D256" s="193" t="s">
        <v>474</v>
      </c>
      <c r="E256" s="193">
        <v>27</v>
      </c>
      <c r="F256" s="193" t="s">
        <v>32</v>
      </c>
      <c r="G256" s="193">
        <v>2</v>
      </c>
      <c r="H256" s="193" t="s">
        <v>432</v>
      </c>
      <c r="I256" s="194" t="s">
        <v>6069</v>
      </c>
      <c r="J256" s="194" t="s">
        <v>6070</v>
      </c>
      <c r="K256" s="193" t="s">
        <v>2004</v>
      </c>
      <c r="L256" s="193" t="s">
        <v>2005</v>
      </c>
      <c r="Q256" s="194"/>
      <c r="R256" s="194"/>
      <c r="S256" s="194"/>
      <c r="T256" s="194"/>
      <c r="U256" s="194"/>
      <c r="V256" s="194"/>
      <c r="W256" s="194"/>
      <c r="X256" s="194"/>
      <c r="Y256" s="194"/>
      <c r="Z256" s="194"/>
      <c r="AA256" s="194"/>
      <c r="AB256" s="1" t="str">
        <f>IF(基本情報登録!$D$10="","",IF(基本情報登録!$D$10='登録データ（女）'!F256,1,0))</f>
        <v/>
      </c>
      <c r="AC256" s="194"/>
    </row>
    <row r="257" spans="1:29">
      <c r="A257" s="193">
        <v>255</v>
      </c>
      <c r="B257" s="193" t="s">
        <v>5686</v>
      </c>
      <c r="C257" s="193" t="s">
        <v>5687</v>
      </c>
      <c r="D257" s="193" t="s">
        <v>336</v>
      </c>
      <c r="E257" s="193">
        <v>42</v>
      </c>
      <c r="F257" s="193" t="s">
        <v>32</v>
      </c>
      <c r="G257" s="193">
        <v>2</v>
      </c>
      <c r="H257" s="193" t="s">
        <v>1160</v>
      </c>
      <c r="I257" s="194" t="s">
        <v>6071</v>
      </c>
      <c r="J257" s="194" t="s">
        <v>6072</v>
      </c>
      <c r="K257" s="193" t="s">
        <v>2004</v>
      </c>
      <c r="L257" s="193" t="s">
        <v>2005</v>
      </c>
      <c r="Q257" s="194"/>
      <c r="R257" s="194"/>
      <c r="S257" s="194"/>
      <c r="T257" s="194"/>
      <c r="U257" s="194"/>
      <c r="V257" s="194"/>
      <c r="W257" s="194"/>
      <c r="X257" s="194"/>
      <c r="Y257" s="194"/>
      <c r="Z257" s="194"/>
      <c r="AA257" s="194"/>
      <c r="AB257" s="1" t="str">
        <f>IF(基本情報登録!$D$10="","",IF(基本情報登録!$D$10='登録データ（女）'!F257,1,0))</f>
        <v/>
      </c>
      <c r="AC257" s="194"/>
    </row>
    <row r="258" spans="1:29">
      <c r="A258" s="193">
        <v>256</v>
      </c>
      <c r="B258" s="193" t="s">
        <v>5688</v>
      </c>
      <c r="C258" s="193" t="s">
        <v>5689</v>
      </c>
      <c r="D258" s="193" t="s">
        <v>474</v>
      </c>
      <c r="E258" s="193">
        <v>27</v>
      </c>
      <c r="F258" s="193" t="s">
        <v>32</v>
      </c>
      <c r="G258" s="193">
        <v>2</v>
      </c>
      <c r="H258" s="193" t="s">
        <v>1974</v>
      </c>
      <c r="I258" s="194" t="s">
        <v>2086</v>
      </c>
      <c r="J258" s="194" t="s">
        <v>6073</v>
      </c>
      <c r="K258" s="193" t="s">
        <v>2004</v>
      </c>
      <c r="L258" s="193" t="s">
        <v>2005</v>
      </c>
      <c r="Q258" s="194"/>
      <c r="R258" s="194"/>
      <c r="S258" s="194"/>
      <c r="T258" s="194"/>
      <c r="U258" s="194"/>
      <c r="V258" s="194"/>
      <c r="W258" s="194"/>
      <c r="X258" s="194"/>
      <c r="Y258" s="194"/>
      <c r="Z258" s="194"/>
      <c r="AA258" s="194"/>
      <c r="AB258" s="1" t="str">
        <f>IF(基本情報登録!$D$10="","",IF(基本情報登録!$D$10='登録データ（女）'!F258,1,0))</f>
        <v/>
      </c>
      <c r="AC258" s="194"/>
    </row>
    <row r="259" spans="1:29">
      <c r="A259" s="193">
        <v>257</v>
      </c>
      <c r="B259" s="193" t="s">
        <v>3063</v>
      </c>
      <c r="C259" s="193" t="s">
        <v>3064</v>
      </c>
      <c r="D259" s="193" t="s">
        <v>721</v>
      </c>
      <c r="E259" s="193">
        <v>47</v>
      </c>
      <c r="F259" s="193" t="s">
        <v>5</v>
      </c>
      <c r="G259" s="193" t="s">
        <v>350</v>
      </c>
      <c r="H259" s="193" t="s">
        <v>2247</v>
      </c>
      <c r="I259" s="194" t="s">
        <v>2757</v>
      </c>
      <c r="J259" s="194" t="s">
        <v>6053</v>
      </c>
      <c r="K259" s="193" t="s">
        <v>2004</v>
      </c>
      <c r="L259" s="193" t="s">
        <v>2005</v>
      </c>
      <c r="Q259" s="194"/>
      <c r="R259" s="194"/>
      <c r="S259" s="194"/>
      <c r="T259" s="194"/>
      <c r="U259" s="194"/>
      <c r="V259" s="194"/>
      <c r="W259" s="194"/>
      <c r="X259" s="194"/>
      <c r="Y259" s="194"/>
      <c r="Z259" s="194"/>
      <c r="AA259" s="194"/>
      <c r="AB259" s="1" t="str">
        <f>IF(基本情報登録!$D$10="","",IF(基本情報登録!$D$10='登録データ（女）'!F259,1,0))</f>
        <v/>
      </c>
      <c r="AC259" s="194"/>
    </row>
    <row r="260" spans="1:29">
      <c r="A260" s="193">
        <v>258</v>
      </c>
      <c r="B260" s="193" t="s">
        <v>1762</v>
      </c>
      <c r="C260" s="193" t="s">
        <v>1763</v>
      </c>
      <c r="D260" s="193" t="s">
        <v>721</v>
      </c>
      <c r="E260" s="193">
        <v>47</v>
      </c>
      <c r="F260" s="193" t="s">
        <v>7</v>
      </c>
      <c r="G260" s="193" t="s">
        <v>343</v>
      </c>
      <c r="H260" s="193" t="s">
        <v>1169</v>
      </c>
      <c r="I260" s="194" t="s">
        <v>6074</v>
      </c>
      <c r="J260" s="194" t="s">
        <v>6075</v>
      </c>
      <c r="K260" s="193" t="s">
        <v>2004</v>
      </c>
      <c r="L260" s="193" t="s">
        <v>2005</v>
      </c>
      <c r="Q260" s="194"/>
      <c r="R260" s="194"/>
      <c r="S260" s="194"/>
      <c r="T260" s="194"/>
      <c r="U260" s="194"/>
      <c r="V260" s="194"/>
      <c r="W260" s="194"/>
      <c r="X260" s="194"/>
      <c r="Y260" s="194"/>
      <c r="Z260" s="194"/>
      <c r="AA260" s="194"/>
      <c r="AB260" s="1" t="str">
        <f>IF(基本情報登録!$D$10="","",IF(基本情報登録!$D$10='登録データ（女）'!F260,1,0))</f>
        <v/>
      </c>
      <c r="AC260" s="194"/>
    </row>
    <row r="261" spans="1:29">
      <c r="A261" s="193">
        <v>259</v>
      </c>
      <c r="B261" s="193" t="s">
        <v>1764</v>
      </c>
      <c r="C261" s="193" t="s">
        <v>1765</v>
      </c>
      <c r="D261" s="193" t="s">
        <v>721</v>
      </c>
      <c r="E261" s="193">
        <v>47</v>
      </c>
      <c r="F261" s="193" t="s">
        <v>7</v>
      </c>
      <c r="G261" s="193" t="s">
        <v>343</v>
      </c>
      <c r="H261" s="193" t="s">
        <v>1511</v>
      </c>
      <c r="I261" s="194" t="s">
        <v>5427</v>
      </c>
      <c r="J261" s="194" t="s">
        <v>6076</v>
      </c>
      <c r="K261" s="193" t="s">
        <v>2004</v>
      </c>
      <c r="L261" s="193" t="s">
        <v>2005</v>
      </c>
      <c r="Q261" s="194"/>
      <c r="R261" s="194"/>
      <c r="S261" s="194"/>
      <c r="T261" s="194"/>
      <c r="U261" s="194"/>
      <c r="V261" s="194"/>
      <c r="W261" s="194"/>
      <c r="X261" s="194"/>
      <c r="Y261" s="194"/>
      <c r="Z261" s="194"/>
      <c r="AA261" s="194"/>
      <c r="AB261" s="1" t="str">
        <f>IF(基本情報登録!$D$10="","",IF(基本情報登録!$D$10='登録データ（女）'!F261,1,0))</f>
        <v/>
      </c>
      <c r="AC261" s="194"/>
    </row>
    <row r="262" spans="1:29">
      <c r="A262" s="193">
        <v>260</v>
      </c>
      <c r="B262" s="193" t="s">
        <v>1983</v>
      </c>
      <c r="C262" s="193" t="s">
        <v>1984</v>
      </c>
      <c r="D262" s="193" t="s">
        <v>721</v>
      </c>
      <c r="E262" s="193">
        <v>47</v>
      </c>
      <c r="F262" s="193" t="s">
        <v>7</v>
      </c>
      <c r="G262" s="193" t="s">
        <v>343</v>
      </c>
      <c r="H262" s="193" t="s">
        <v>1075</v>
      </c>
      <c r="I262" s="194" t="s">
        <v>3017</v>
      </c>
      <c r="J262" s="194" t="s">
        <v>6077</v>
      </c>
      <c r="K262" s="193" t="s">
        <v>2004</v>
      </c>
      <c r="L262" s="193" t="s">
        <v>2005</v>
      </c>
      <c r="Q262" s="194"/>
      <c r="R262" s="194"/>
      <c r="S262" s="194"/>
      <c r="T262" s="194"/>
      <c r="U262" s="194"/>
      <c r="V262" s="194"/>
      <c r="W262" s="194"/>
      <c r="X262" s="194"/>
      <c r="Y262" s="194"/>
      <c r="Z262" s="194"/>
      <c r="AA262" s="194"/>
      <c r="AB262" s="1" t="str">
        <f>IF(基本情報登録!$D$10="","",IF(基本情報登録!$D$10='登録データ（女）'!F262,1,0))</f>
        <v/>
      </c>
      <c r="AC262" s="194"/>
    </row>
    <row r="263" spans="1:29">
      <c r="A263" s="193">
        <v>261</v>
      </c>
      <c r="B263" s="193" t="s">
        <v>5690</v>
      </c>
      <c r="C263" s="193" t="s">
        <v>5691</v>
      </c>
      <c r="D263" s="193" t="s">
        <v>721</v>
      </c>
      <c r="E263" s="193">
        <v>47</v>
      </c>
      <c r="F263" s="193" t="s">
        <v>7</v>
      </c>
      <c r="G263" s="193" t="s">
        <v>343</v>
      </c>
      <c r="H263" s="193" t="s">
        <v>5692</v>
      </c>
      <c r="I263" s="194" t="s">
        <v>6078</v>
      </c>
      <c r="J263" s="194" t="s">
        <v>5953</v>
      </c>
      <c r="K263" s="193" t="s">
        <v>2004</v>
      </c>
      <c r="L263" s="193" t="s">
        <v>2005</v>
      </c>
      <c r="Q263" s="194"/>
      <c r="R263" s="194"/>
      <c r="S263" s="194"/>
      <c r="T263" s="194"/>
      <c r="U263" s="194"/>
      <c r="V263" s="194"/>
      <c r="W263" s="194"/>
      <c r="X263" s="194"/>
      <c r="Y263" s="194"/>
      <c r="Z263" s="194"/>
      <c r="AA263" s="194"/>
      <c r="AB263" s="1" t="str">
        <f>IF(基本情報登録!$D$10="","",IF(基本情報登録!$D$10='登録データ（女）'!F263,1,0))</f>
        <v/>
      </c>
      <c r="AC263" s="194"/>
    </row>
    <row r="264" spans="1:29">
      <c r="A264" s="193">
        <v>262</v>
      </c>
      <c r="B264" s="193" t="s">
        <v>3104</v>
      </c>
      <c r="C264" s="193" t="s">
        <v>5693</v>
      </c>
      <c r="D264" s="193" t="s">
        <v>721</v>
      </c>
      <c r="E264" s="193">
        <v>47</v>
      </c>
      <c r="F264" s="193" t="s">
        <v>7</v>
      </c>
      <c r="G264" s="193" t="s">
        <v>350</v>
      </c>
      <c r="H264" s="193" t="s">
        <v>2347</v>
      </c>
      <c r="I264" s="194" t="s">
        <v>2197</v>
      </c>
      <c r="J264" s="194" t="s">
        <v>6047</v>
      </c>
      <c r="K264" s="193" t="s">
        <v>2004</v>
      </c>
      <c r="L264" s="193" t="s">
        <v>2005</v>
      </c>
      <c r="Q264" s="194"/>
      <c r="R264" s="194"/>
      <c r="S264" s="194"/>
      <c r="T264" s="194"/>
      <c r="U264" s="194"/>
      <c r="V264" s="194"/>
      <c r="W264" s="194"/>
      <c r="X264" s="194"/>
      <c r="Y264" s="194"/>
      <c r="Z264" s="194"/>
      <c r="AA264" s="194"/>
      <c r="AB264" s="1" t="str">
        <f>IF(基本情報登録!$D$10="","",IF(基本情報登録!$D$10='登録データ（女）'!F264,1,0))</f>
        <v/>
      </c>
      <c r="AC264" s="194"/>
    </row>
    <row r="265" spans="1:29">
      <c r="A265" s="193">
        <v>263</v>
      </c>
      <c r="B265" s="193" t="s">
        <v>5694</v>
      </c>
      <c r="C265" s="193" t="s">
        <v>5695</v>
      </c>
      <c r="D265" s="193" t="s">
        <v>721</v>
      </c>
      <c r="E265" s="193">
        <v>47</v>
      </c>
      <c r="F265" s="193" t="s">
        <v>7</v>
      </c>
      <c r="G265" s="193" t="s">
        <v>435</v>
      </c>
      <c r="H265" s="193" t="s">
        <v>4219</v>
      </c>
      <c r="I265" s="194" t="s">
        <v>3019</v>
      </c>
      <c r="J265" s="194" t="s">
        <v>6079</v>
      </c>
      <c r="K265" s="193" t="s">
        <v>2004</v>
      </c>
      <c r="L265" s="193" t="s">
        <v>2005</v>
      </c>
      <c r="Q265" s="194"/>
      <c r="R265" s="194"/>
      <c r="S265" s="194"/>
      <c r="T265" s="194"/>
      <c r="U265" s="194"/>
      <c r="V265" s="194"/>
      <c r="W265" s="194"/>
      <c r="X265" s="194"/>
      <c r="Y265" s="194"/>
      <c r="Z265" s="194"/>
      <c r="AA265" s="194"/>
      <c r="AB265" s="1" t="str">
        <f>IF(基本情報登録!$D$10="","",IF(基本情報登録!$D$10='登録データ（女）'!F265,1,0))</f>
        <v/>
      </c>
      <c r="AC265" s="194"/>
    </row>
    <row r="266" spans="1:29">
      <c r="A266" s="193">
        <v>264</v>
      </c>
      <c r="B266" s="193" t="s">
        <v>5696</v>
      </c>
      <c r="C266" s="193" t="s">
        <v>5697</v>
      </c>
      <c r="D266" s="193" t="s">
        <v>721</v>
      </c>
      <c r="E266" s="193">
        <v>47</v>
      </c>
      <c r="F266" s="193" t="s">
        <v>7</v>
      </c>
      <c r="G266" s="193" t="s">
        <v>435</v>
      </c>
      <c r="H266" s="193" t="s">
        <v>4058</v>
      </c>
      <c r="I266" s="194" t="s">
        <v>2101</v>
      </c>
      <c r="J266" s="194" t="s">
        <v>6080</v>
      </c>
      <c r="K266" s="193" t="s">
        <v>2004</v>
      </c>
      <c r="L266" s="193" t="s">
        <v>2005</v>
      </c>
      <c r="Q266" s="194"/>
      <c r="R266" s="194"/>
      <c r="S266" s="194"/>
      <c r="T266" s="194"/>
      <c r="U266" s="194"/>
      <c r="V266" s="194"/>
      <c r="W266" s="194"/>
      <c r="X266" s="194"/>
      <c r="Y266" s="194"/>
      <c r="Z266" s="194"/>
      <c r="AA266" s="194"/>
      <c r="AB266" s="1" t="str">
        <f>IF(基本情報登録!$D$10="","",IF(基本情報登録!$D$10='登録データ（女）'!F266,1,0))</f>
        <v/>
      </c>
      <c r="AC266" s="194"/>
    </row>
    <row r="267" spans="1:29">
      <c r="A267" s="193">
        <v>265</v>
      </c>
      <c r="B267" s="193" t="s">
        <v>5698</v>
      </c>
      <c r="C267" s="193" t="s">
        <v>5699</v>
      </c>
      <c r="D267" s="193" t="s">
        <v>347</v>
      </c>
      <c r="E267" s="193">
        <v>43</v>
      </c>
      <c r="F267" s="193" t="s">
        <v>18</v>
      </c>
      <c r="G267" s="193">
        <v>1</v>
      </c>
      <c r="H267" s="193" t="s">
        <v>4217</v>
      </c>
      <c r="I267" s="194" t="s">
        <v>6081</v>
      </c>
      <c r="J267" s="194" t="s">
        <v>6082</v>
      </c>
      <c r="K267" s="193" t="s">
        <v>2004</v>
      </c>
      <c r="L267" s="193" t="s">
        <v>2005</v>
      </c>
      <c r="Q267" s="194"/>
      <c r="R267" s="194"/>
      <c r="S267" s="194"/>
      <c r="T267" s="194"/>
      <c r="U267" s="194"/>
      <c r="V267" s="194"/>
      <c r="W267" s="194"/>
      <c r="X267" s="194"/>
      <c r="Y267" s="194"/>
      <c r="Z267" s="194"/>
      <c r="AA267" s="194"/>
      <c r="AB267" s="1" t="str">
        <f>IF(基本情報登録!$D$10="","",IF(基本情報登録!$D$10='登録データ（女）'!F267,1,0))</f>
        <v/>
      </c>
      <c r="AC267" s="194"/>
    </row>
    <row r="268" spans="1:29">
      <c r="A268" s="193">
        <v>266</v>
      </c>
      <c r="B268" s="193" t="s">
        <v>5700</v>
      </c>
      <c r="C268" s="193" t="s">
        <v>5701</v>
      </c>
      <c r="D268" s="193" t="s">
        <v>334</v>
      </c>
      <c r="E268" s="193">
        <v>40</v>
      </c>
      <c r="F268" s="193" t="s">
        <v>18</v>
      </c>
      <c r="G268" s="193">
        <v>1</v>
      </c>
      <c r="H268" s="193" t="s">
        <v>4034</v>
      </c>
      <c r="I268" s="194" t="s">
        <v>6083</v>
      </c>
      <c r="J268" s="194" t="s">
        <v>5929</v>
      </c>
      <c r="K268" s="193" t="s">
        <v>2004</v>
      </c>
      <c r="L268" s="193" t="s">
        <v>2005</v>
      </c>
      <c r="Q268" s="194"/>
      <c r="R268" s="194"/>
      <c r="S268" s="194"/>
      <c r="T268" s="194"/>
      <c r="U268" s="194"/>
      <c r="V268" s="194"/>
      <c r="W268" s="194"/>
      <c r="X268" s="194"/>
      <c r="Y268" s="194"/>
      <c r="Z268" s="194"/>
      <c r="AA268" s="194"/>
      <c r="AB268" s="1" t="str">
        <f>IF(基本情報登録!$D$10="","",IF(基本情報登録!$D$10='登録データ（女）'!F268,1,0))</f>
        <v/>
      </c>
      <c r="AC268" s="194"/>
    </row>
    <row r="269" spans="1:29">
      <c r="A269" s="193">
        <v>267</v>
      </c>
      <c r="B269" s="193" t="s">
        <v>5702</v>
      </c>
      <c r="C269" s="193" t="s">
        <v>5703</v>
      </c>
      <c r="D269" s="193" t="s">
        <v>334</v>
      </c>
      <c r="E269" s="193">
        <v>40</v>
      </c>
      <c r="F269" s="193" t="s">
        <v>18</v>
      </c>
      <c r="G269" s="193">
        <v>1</v>
      </c>
      <c r="H269" s="193" t="s">
        <v>4207</v>
      </c>
      <c r="I269" s="194" t="s">
        <v>6084</v>
      </c>
      <c r="J269" s="194" t="s">
        <v>6080</v>
      </c>
      <c r="K269" s="193" t="s">
        <v>2004</v>
      </c>
      <c r="L269" s="193" t="s">
        <v>2005</v>
      </c>
      <c r="Q269" s="194"/>
      <c r="R269" s="194"/>
      <c r="S269" s="194"/>
      <c r="T269" s="194"/>
      <c r="U269" s="194"/>
      <c r="V269" s="194"/>
      <c r="W269" s="194"/>
      <c r="X269" s="194"/>
      <c r="Y269" s="194"/>
      <c r="Z269" s="194"/>
      <c r="AA269" s="194"/>
      <c r="AB269" s="1" t="str">
        <f>IF(基本情報登録!$D$10="","",IF(基本情報登録!$D$10='登録データ（女）'!F269,1,0))</f>
        <v/>
      </c>
      <c r="AC269" s="194"/>
    </row>
    <row r="270" spans="1:29">
      <c r="A270" s="193">
        <v>268</v>
      </c>
      <c r="B270" s="193" t="s">
        <v>5704</v>
      </c>
      <c r="C270" s="193" t="s">
        <v>5705</v>
      </c>
      <c r="D270" s="193" t="s">
        <v>334</v>
      </c>
      <c r="E270" s="193">
        <v>40</v>
      </c>
      <c r="F270" s="193" t="s">
        <v>18</v>
      </c>
      <c r="G270" s="193">
        <v>1</v>
      </c>
      <c r="H270" s="193" t="s">
        <v>4140</v>
      </c>
      <c r="I270" s="194" t="s">
        <v>2927</v>
      </c>
      <c r="J270" s="194" t="s">
        <v>5968</v>
      </c>
      <c r="K270" s="193" t="s">
        <v>2004</v>
      </c>
      <c r="L270" s="193" t="s">
        <v>2005</v>
      </c>
      <c r="Q270" s="194"/>
      <c r="R270" s="194"/>
      <c r="S270" s="194"/>
      <c r="T270" s="194"/>
      <c r="U270" s="194"/>
      <c r="V270" s="194"/>
      <c r="W270" s="194"/>
      <c r="X270" s="194"/>
      <c r="Y270" s="194"/>
      <c r="Z270" s="194"/>
      <c r="AA270" s="194"/>
      <c r="AB270" s="1" t="str">
        <f>IF(基本情報登録!$D$10="","",IF(基本情報登録!$D$10='登録データ（女）'!F270,1,0))</f>
        <v/>
      </c>
      <c r="AC270" s="194"/>
    </row>
    <row r="271" spans="1:29">
      <c r="A271" s="193">
        <v>269</v>
      </c>
      <c r="B271" s="193" t="s">
        <v>5706</v>
      </c>
      <c r="C271" s="193" t="s">
        <v>5707</v>
      </c>
      <c r="D271" s="193" t="s">
        <v>336</v>
      </c>
      <c r="E271" s="193">
        <v>42</v>
      </c>
      <c r="F271" s="193" t="s">
        <v>18</v>
      </c>
      <c r="G271" s="193">
        <v>1</v>
      </c>
      <c r="H271" s="193" t="s">
        <v>5624</v>
      </c>
      <c r="I271" s="194" t="s">
        <v>6085</v>
      </c>
      <c r="J271" s="194" t="s">
        <v>6003</v>
      </c>
      <c r="K271" s="193" t="s">
        <v>2004</v>
      </c>
      <c r="L271" s="193" t="s">
        <v>2005</v>
      </c>
      <c r="Q271" s="194"/>
      <c r="R271" s="194"/>
      <c r="S271" s="194"/>
      <c r="T271" s="194"/>
      <c r="U271" s="194"/>
      <c r="V271" s="194"/>
      <c r="W271" s="194"/>
      <c r="X271" s="194"/>
      <c r="Y271" s="194"/>
      <c r="Z271" s="194"/>
      <c r="AA271" s="194"/>
      <c r="AB271" s="1" t="str">
        <f>IF(基本情報登録!$D$10="","",IF(基本情報登録!$D$10='登録データ（女）'!F271,1,0))</f>
        <v/>
      </c>
      <c r="AC271" s="194"/>
    </row>
    <row r="272" spans="1:29">
      <c r="A272" s="193">
        <v>270</v>
      </c>
      <c r="B272" s="193" t="s">
        <v>5708</v>
      </c>
      <c r="C272" s="193" t="s">
        <v>5709</v>
      </c>
      <c r="D272" s="193" t="s">
        <v>374</v>
      </c>
      <c r="E272" s="193">
        <v>45</v>
      </c>
      <c r="F272" s="193" t="s">
        <v>18</v>
      </c>
      <c r="G272" s="193">
        <v>1</v>
      </c>
      <c r="H272" s="193" t="s">
        <v>4208</v>
      </c>
      <c r="I272" s="194" t="s">
        <v>2029</v>
      </c>
      <c r="J272" s="194" t="s">
        <v>6086</v>
      </c>
      <c r="K272" s="193" t="s">
        <v>2004</v>
      </c>
      <c r="L272" s="193" t="s">
        <v>2005</v>
      </c>
      <c r="Q272" s="194"/>
      <c r="R272" s="194"/>
      <c r="S272" s="194"/>
      <c r="T272" s="194"/>
      <c r="U272" s="194"/>
      <c r="V272" s="194"/>
      <c r="W272" s="194"/>
      <c r="X272" s="194"/>
      <c r="Y272" s="194"/>
      <c r="Z272" s="194"/>
      <c r="AA272" s="194"/>
      <c r="AB272" s="1" t="str">
        <f>IF(基本情報登録!$D$10="","",IF(基本情報登録!$D$10='登録データ（女）'!F272,1,0))</f>
        <v/>
      </c>
      <c r="AC272" s="194"/>
    </row>
    <row r="273" spans="1:29">
      <c r="A273" s="193">
        <v>271</v>
      </c>
      <c r="B273" s="193" t="s">
        <v>5710</v>
      </c>
      <c r="C273" s="193" t="s">
        <v>5711</v>
      </c>
      <c r="D273" s="193" t="s">
        <v>334</v>
      </c>
      <c r="E273" s="193">
        <v>40</v>
      </c>
      <c r="F273" s="193" t="s">
        <v>18</v>
      </c>
      <c r="G273" s="193">
        <v>1</v>
      </c>
      <c r="H273" s="193" t="s">
        <v>4150</v>
      </c>
      <c r="I273" s="194" t="s">
        <v>6087</v>
      </c>
      <c r="J273" s="194" t="s">
        <v>5927</v>
      </c>
      <c r="K273" s="193" t="s">
        <v>2004</v>
      </c>
      <c r="L273" s="193" t="s">
        <v>2005</v>
      </c>
      <c r="Q273" s="194"/>
      <c r="R273" s="194"/>
      <c r="S273" s="194"/>
      <c r="T273" s="194"/>
      <c r="U273" s="194"/>
      <c r="V273" s="194"/>
      <c r="W273" s="194"/>
      <c r="X273" s="194"/>
      <c r="Y273" s="194"/>
      <c r="Z273" s="194"/>
      <c r="AA273" s="194"/>
      <c r="AB273" s="1" t="str">
        <f>IF(基本情報登録!$D$10="","",IF(基本情報登録!$D$10='登録データ（女）'!F273,1,0))</f>
        <v/>
      </c>
      <c r="AC273" s="194"/>
    </row>
    <row r="274" spans="1:29">
      <c r="A274" s="193">
        <v>272</v>
      </c>
      <c r="B274" s="193" t="s">
        <v>5712</v>
      </c>
      <c r="C274" s="193" t="s">
        <v>5713</v>
      </c>
      <c r="D274" s="193" t="s">
        <v>721</v>
      </c>
      <c r="E274" s="193">
        <v>47</v>
      </c>
      <c r="F274" s="193" t="s">
        <v>18</v>
      </c>
      <c r="G274" s="193">
        <v>1</v>
      </c>
      <c r="H274" s="193" t="s">
        <v>4184</v>
      </c>
      <c r="I274" s="194" t="s">
        <v>3019</v>
      </c>
      <c r="J274" s="194" t="s">
        <v>6088</v>
      </c>
      <c r="K274" s="193" t="s">
        <v>2004</v>
      </c>
      <c r="L274" s="193" t="s">
        <v>2005</v>
      </c>
      <c r="Q274" s="194"/>
      <c r="R274" s="194"/>
      <c r="S274" s="194"/>
      <c r="T274" s="194"/>
      <c r="U274" s="194"/>
      <c r="V274" s="194"/>
      <c r="W274" s="194"/>
      <c r="X274" s="194"/>
      <c r="Y274" s="194"/>
      <c r="Z274" s="194"/>
      <c r="AA274" s="194"/>
      <c r="AB274" s="1" t="str">
        <f>IF(基本情報登録!$D$10="","",IF(基本情報登録!$D$10='登録データ（女）'!F274,1,0))</f>
        <v/>
      </c>
      <c r="AC274" s="194"/>
    </row>
    <row r="275" spans="1:29">
      <c r="A275" s="193">
        <v>273</v>
      </c>
      <c r="B275" s="193" t="s">
        <v>5714</v>
      </c>
      <c r="C275" s="193" t="s">
        <v>5715</v>
      </c>
      <c r="D275" s="193" t="s">
        <v>721</v>
      </c>
      <c r="E275" s="193">
        <v>47</v>
      </c>
      <c r="F275" s="193" t="s">
        <v>18</v>
      </c>
      <c r="G275" s="193">
        <v>1</v>
      </c>
      <c r="H275" s="193" t="s">
        <v>5716</v>
      </c>
      <c r="I275" s="194" t="s">
        <v>2104</v>
      </c>
      <c r="J275" s="194" t="s">
        <v>6089</v>
      </c>
      <c r="K275" s="193" t="s">
        <v>2004</v>
      </c>
      <c r="L275" s="193" t="s">
        <v>2005</v>
      </c>
      <c r="Q275" s="194"/>
      <c r="R275" s="194"/>
      <c r="S275" s="194"/>
      <c r="T275" s="194"/>
      <c r="U275" s="194"/>
      <c r="V275" s="194"/>
      <c r="W275" s="194"/>
      <c r="X275" s="194"/>
      <c r="Y275" s="194"/>
      <c r="Z275" s="194"/>
      <c r="AA275" s="194"/>
      <c r="AB275" s="1" t="str">
        <f>IF(基本情報登録!$D$10="","",IF(基本情報登録!$D$10='登録データ（女）'!F275,1,0))</f>
        <v/>
      </c>
      <c r="AC275" s="194"/>
    </row>
    <row r="276" spans="1:29">
      <c r="A276" s="193">
        <v>274</v>
      </c>
      <c r="B276" s="193" t="s">
        <v>5717</v>
      </c>
      <c r="C276" s="193" t="s">
        <v>5718</v>
      </c>
      <c r="D276" s="193" t="s">
        <v>334</v>
      </c>
      <c r="E276" s="193">
        <v>40</v>
      </c>
      <c r="F276" s="193" t="s">
        <v>18</v>
      </c>
      <c r="G276" s="193">
        <v>1</v>
      </c>
      <c r="H276" s="193" t="s">
        <v>4104</v>
      </c>
      <c r="I276" s="194" t="s">
        <v>2100</v>
      </c>
      <c r="J276" s="194" t="s">
        <v>5963</v>
      </c>
      <c r="K276" s="193" t="s">
        <v>2004</v>
      </c>
      <c r="L276" s="193" t="s">
        <v>2005</v>
      </c>
      <c r="Q276" s="194"/>
      <c r="R276" s="194"/>
      <c r="S276" s="194"/>
      <c r="T276" s="194"/>
      <c r="U276" s="194"/>
      <c r="V276" s="194"/>
      <c r="W276" s="194"/>
      <c r="X276" s="194"/>
      <c r="Y276" s="194"/>
      <c r="Z276" s="194"/>
      <c r="AA276" s="194"/>
      <c r="AB276" s="1" t="str">
        <f>IF(基本情報登録!$D$10="","",IF(基本情報登録!$D$10='登録データ（女）'!F276,1,0))</f>
        <v/>
      </c>
      <c r="AC276" s="194"/>
    </row>
    <row r="277" spans="1:29">
      <c r="A277" s="193">
        <v>275</v>
      </c>
      <c r="B277" s="193" t="s">
        <v>5719</v>
      </c>
      <c r="C277" s="193" t="s">
        <v>5720</v>
      </c>
      <c r="D277" s="193" t="s">
        <v>354</v>
      </c>
      <c r="E277" s="193">
        <v>41</v>
      </c>
      <c r="F277" s="193" t="s">
        <v>18</v>
      </c>
      <c r="G277" s="193">
        <v>1</v>
      </c>
      <c r="H277" s="193" t="s">
        <v>4225</v>
      </c>
      <c r="I277" s="194" t="s">
        <v>2629</v>
      </c>
      <c r="J277" s="194" t="s">
        <v>5906</v>
      </c>
      <c r="K277" s="193" t="s">
        <v>2004</v>
      </c>
      <c r="L277" s="193" t="s">
        <v>2005</v>
      </c>
      <c r="Q277" s="194"/>
      <c r="R277" s="194"/>
      <c r="S277" s="194"/>
      <c r="T277" s="194"/>
      <c r="U277" s="194"/>
      <c r="V277" s="194"/>
      <c r="W277" s="194"/>
      <c r="X277" s="194"/>
      <c r="Y277" s="194"/>
      <c r="Z277" s="194"/>
      <c r="AA277" s="194"/>
      <c r="AB277" s="1" t="str">
        <f>IF(基本情報登録!$D$10="","",IF(基本情報登録!$D$10='登録データ（女）'!F277,1,0))</f>
        <v/>
      </c>
      <c r="AC277" s="194"/>
    </row>
    <row r="278" spans="1:29">
      <c r="A278" s="193">
        <v>276</v>
      </c>
      <c r="B278" s="193" t="s">
        <v>5721</v>
      </c>
      <c r="C278" s="193" t="s">
        <v>5722</v>
      </c>
      <c r="D278" s="193" t="s">
        <v>334</v>
      </c>
      <c r="E278" s="193">
        <v>40</v>
      </c>
      <c r="F278" s="193" t="s">
        <v>18</v>
      </c>
      <c r="G278" s="193">
        <v>1</v>
      </c>
      <c r="H278" s="193" t="s">
        <v>5723</v>
      </c>
      <c r="I278" s="194" t="s">
        <v>6090</v>
      </c>
      <c r="J278" s="194" t="s">
        <v>5960</v>
      </c>
      <c r="K278" s="193" t="s">
        <v>2004</v>
      </c>
      <c r="L278" s="193" t="s">
        <v>2005</v>
      </c>
      <c r="Q278" s="194"/>
      <c r="R278" s="194"/>
      <c r="S278" s="194"/>
      <c r="T278" s="194"/>
      <c r="U278" s="194"/>
      <c r="V278" s="194"/>
      <c r="W278" s="194"/>
      <c r="X278" s="194"/>
      <c r="Y278" s="194"/>
      <c r="Z278" s="194"/>
      <c r="AA278" s="194"/>
      <c r="AB278" s="1" t="str">
        <f>IF(基本情報登録!$D$10="","",IF(基本情報登録!$D$10='登録データ（女）'!F278,1,0))</f>
        <v/>
      </c>
      <c r="AC278" s="194"/>
    </row>
    <row r="279" spans="1:29">
      <c r="A279" s="193">
        <v>277</v>
      </c>
      <c r="B279" s="193" t="s">
        <v>5724</v>
      </c>
      <c r="C279" s="193" t="s">
        <v>5725</v>
      </c>
      <c r="D279" s="193" t="s">
        <v>721</v>
      </c>
      <c r="E279" s="193">
        <v>47</v>
      </c>
      <c r="F279" s="193" t="s">
        <v>18</v>
      </c>
      <c r="G279" s="193">
        <v>1</v>
      </c>
      <c r="H279" s="193" t="s">
        <v>4037</v>
      </c>
      <c r="I279" s="194" t="s">
        <v>6091</v>
      </c>
      <c r="J279" s="194" t="s">
        <v>6092</v>
      </c>
      <c r="K279" s="193" t="s">
        <v>2004</v>
      </c>
      <c r="L279" s="193" t="s">
        <v>2005</v>
      </c>
      <c r="Q279" s="194"/>
      <c r="R279" s="194"/>
      <c r="S279" s="194"/>
      <c r="T279" s="194"/>
      <c r="U279" s="194"/>
      <c r="V279" s="194"/>
      <c r="W279" s="194"/>
      <c r="X279" s="194"/>
      <c r="Y279" s="194"/>
      <c r="Z279" s="194"/>
      <c r="AA279" s="194"/>
      <c r="AB279" s="1" t="str">
        <f>IF(基本情報登録!$D$10="","",IF(基本情報登録!$D$10='登録データ（女）'!F279,1,0))</f>
        <v/>
      </c>
      <c r="AC279" s="194"/>
    </row>
    <row r="280" spans="1:29">
      <c r="A280" s="193">
        <v>278</v>
      </c>
      <c r="B280" s="193" t="s">
        <v>5726</v>
      </c>
      <c r="C280" s="193" t="s">
        <v>5727</v>
      </c>
      <c r="D280" s="193" t="s">
        <v>334</v>
      </c>
      <c r="E280" s="193">
        <v>40</v>
      </c>
      <c r="F280" s="193" t="s">
        <v>18</v>
      </c>
      <c r="G280" s="193">
        <v>1</v>
      </c>
      <c r="H280" s="193" t="s">
        <v>5728</v>
      </c>
      <c r="I280" s="194" t="s">
        <v>6093</v>
      </c>
      <c r="J280" s="194" t="s">
        <v>6094</v>
      </c>
      <c r="K280" s="193" t="s">
        <v>2004</v>
      </c>
      <c r="L280" s="193" t="s">
        <v>2005</v>
      </c>
      <c r="Q280" s="194"/>
      <c r="R280" s="194"/>
      <c r="S280" s="194"/>
      <c r="T280" s="194"/>
      <c r="U280" s="194"/>
      <c r="V280" s="194"/>
      <c r="W280" s="194"/>
      <c r="X280" s="194"/>
      <c r="Y280" s="194"/>
      <c r="Z280" s="194"/>
      <c r="AA280" s="194"/>
      <c r="AB280" s="1" t="str">
        <f>IF(基本情報登録!$D$10="","",IF(基本情報登録!$D$10='登録データ（女）'!F280,1,0))</f>
        <v/>
      </c>
      <c r="AC280" s="194"/>
    </row>
    <row r="281" spans="1:29">
      <c r="A281" s="193">
        <v>279</v>
      </c>
      <c r="B281" s="193" t="s">
        <v>5729</v>
      </c>
      <c r="C281" s="193" t="s">
        <v>5730</v>
      </c>
      <c r="D281" s="193" t="s">
        <v>354</v>
      </c>
      <c r="E281" s="193">
        <v>41</v>
      </c>
      <c r="F281" s="193" t="s">
        <v>18</v>
      </c>
      <c r="G281" s="193">
        <v>1</v>
      </c>
      <c r="H281" s="193" t="s">
        <v>4115</v>
      </c>
      <c r="I281" s="194" t="s">
        <v>6095</v>
      </c>
      <c r="J281" s="194" t="s">
        <v>5912</v>
      </c>
      <c r="K281" s="193" t="s">
        <v>2004</v>
      </c>
      <c r="L281" s="193" t="s">
        <v>2005</v>
      </c>
      <c r="Q281" s="194"/>
      <c r="R281" s="194"/>
      <c r="S281" s="194"/>
      <c r="T281" s="194"/>
      <c r="U281" s="194"/>
      <c r="V281" s="194"/>
      <c r="W281" s="194"/>
      <c r="X281" s="194"/>
      <c r="Y281" s="194"/>
      <c r="Z281" s="194"/>
      <c r="AA281" s="194"/>
      <c r="AB281" s="1" t="str">
        <f>IF(基本情報登録!$D$10="","",IF(基本情報登録!$D$10='登録データ（女）'!F281,1,0))</f>
        <v/>
      </c>
      <c r="AC281" s="194"/>
    </row>
    <row r="282" spans="1:29">
      <c r="A282" s="193">
        <v>280</v>
      </c>
      <c r="B282" s="193" t="s">
        <v>5731</v>
      </c>
      <c r="C282" s="193" t="s">
        <v>5732</v>
      </c>
      <c r="D282" s="193" t="s">
        <v>334</v>
      </c>
      <c r="E282" s="193">
        <v>40</v>
      </c>
      <c r="F282" s="193" t="s">
        <v>18</v>
      </c>
      <c r="G282" s="193">
        <v>1</v>
      </c>
      <c r="H282" s="193" t="s">
        <v>4131</v>
      </c>
      <c r="I282" s="194" t="s">
        <v>2094</v>
      </c>
      <c r="J282" s="194" t="s">
        <v>5940</v>
      </c>
      <c r="K282" s="193" t="s">
        <v>2004</v>
      </c>
      <c r="L282" s="193" t="s">
        <v>2005</v>
      </c>
      <c r="Q282" s="194"/>
      <c r="R282" s="194"/>
      <c r="S282" s="194"/>
      <c r="T282" s="194"/>
      <c r="U282" s="194"/>
      <c r="V282" s="194"/>
      <c r="W282" s="194"/>
      <c r="X282" s="194"/>
      <c r="Y282" s="194"/>
      <c r="Z282" s="194"/>
      <c r="AA282" s="194"/>
      <c r="AB282" s="1" t="str">
        <f>IF(基本情報登録!$D$10="","",IF(基本情報登録!$D$10='登録データ（女）'!F282,1,0))</f>
        <v/>
      </c>
      <c r="AC282" s="194"/>
    </row>
    <row r="283" spans="1:29">
      <c r="A283" s="193">
        <v>281</v>
      </c>
      <c r="B283" s="193" t="s">
        <v>5733</v>
      </c>
      <c r="C283" s="193" t="s">
        <v>5734</v>
      </c>
      <c r="D283" s="193" t="s">
        <v>338</v>
      </c>
      <c r="E283" s="193">
        <v>44</v>
      </c>
      <c r="F283" s="193" t="s">
        <v>18</v>
      </c>
      <c r="G283" s="193">
        <v>1</v>
      </c>
      <c r="H283" s="193" t="s">
        <v>4139</v>
      </c>
      <c r="I283" s="194" t="s">
        <v>2227</v>
      </c>
      <c r="J283" s="194" t="s">
        <v>6096</v>
      </c>
      <c r="K283" s="193" t="s">
        <v>2004</v>
      </c>
      <c r="L283" s="193" t="s">
        <v>2005</v>
      </c>
      <c r="Q283" s="194"/>
      <c r="R283" s="194"/>
      <c r="S283" s="194"/>
      <c r="T283" s="194"/>
      <c r="U283" s="194"/>
      <c r="V283" s="194"/>
      <c r="W283" s="194"/>
      <c r="X283" s="194"/>
      <c r="Y283" s="194"/>
      <c r="Z283" s="194"/>
      <c r="AA283" s="194"/>
      <c r="AB283" s="1" t="str">
        <f>IF(基本情報登録!$D$10="","",IF(基本情報登録!$D$10='登録データ（女）'!F283,1,0))</f>
        <v/>
      </c>
      <c r="AC283" s="194"/>
    </row>
    <row r="284" spans="1:29">
      <c r="A284" s="193">
        <v>282</v>
      </c>
      <c r="B284" s="193" t="s">
        <v>5735</v>
      </c>
      <c r="C284" s="193" t="s">
        <v>5736</v>
      </c>
      <c r="D284" s="193" t="s">
        <v>334</v>
      </c>
      <c r="E284" s="193">
        <v>40</v>
      </c>
      <c r="F284" s="193" t="s">
        <v>18</v>
      </c>
      <c r="G284" s="193">
        <v>1</v>
      </c>
      <c r="H284" s="193" t="s">
        <v>5737</v>
      </c>
      <c r="I284" s="194" t="s">
        <v>2034</v>
      </c>
      <c r="J284" s="194" t="s">
        <v>6045</v>
      </c>
      <c r="K284" s="193" t="s">
        <v>2004</v>
      </c>
      <c r="L284" s="193" t="s">
        <v>2005</v>
      </c>
      <c r="Q284" s="194"/>
      <c r="R284" s="194"/>
      <c r="S284" s="194"/>
      <c r="T284" s="194"/>
      <c r="U284" s="194"/>
      <c r="V284" s="194"/>
      <c r="W284" s="194"/>
      <c r="X284" s="194"/>
      <c r="Y284" s="194"/>
      <c r="Z284" s="194"/>
      <c r="AA284" s="194"/>
      <c r="AB284" s="1" t="str">
        <f>IF(基本情報登録!$D$10="","",IF(基本情報登録!$D$10='登録データ（女）'!F284,1,0))</f>
        <v/>
      </c>
      <c r="AC284" s="194"/>
    </row>
    <row r="285" spans="1:29">
      <c r="A285" s="193">
        <v>283</v>
      </c>
      <c r="B285" s="193" t="s">
        <v>5738</v>
      </c>
      <c r="C285" s="193" t="s">
        <v>5739</v>
      </c>
      <c r="D285" s="193" t="s">
        <v>347</v>
      </c>
      <c r="E285" s="193">
        <v>43</v>
      </c>
      <c r="F285" s="193" t="s">
        <v>30</v>
      </c>
      <c r="G285" s="193" t="s">
        <v>335</v>
      </c>
      <c r="H285" s="193" t="s">
        <v>1233</v>
      </c>
      <c r="I285" s="194" t="s">
        <v>2405</v>
      </c>
      <c r="J285" s="194" t="s">
        <v>5918</v>
      </c>
      <c r="K285" s="193" t="s">
        <v>2004</v>
      </c>
      <c r="L285" s="193" t="s">
        <v>2005</v>
      </c>
      <c r="Q285" s="194"/>
      <c r="R285" s="194"/>
      <c r="S285" s="194"/>
      <c r="T285" s="194"/>
      <c r="U285" s="194"/>
      <c r="V285" s="194"/>
      <c r="W285" s="194"/>
      <c r="X285" s="194"/>
      <c r="Y285" s="194"/>
      <c r="Z285" s="194"/>
      <c r="AA285" s="194"/>
      <c r="AB285" s="1" t="str">
        <f>IF(基本情報登録!$D$10="","",IF(基本情報登録!$D$10='登録データ（女）'!F285,1,0))</f>
        <v/>
      </c>
      <c r="AC285" s="194"/>
    </row>
    <row r="286" spans="1:29">
      <c r="A286" s="193">
        <v>284</v>
      </c>
      <c r="B286" s="193" t="s">
        <v>3044</v>
      </c>
      <c r="C286" s="193" t="s">
        <v>3045</v>
      </c>
      <c r="D286" s="193" t="s">
        <v>336</v>
      </c>
      <c r="E286" s="193">
        <v>42</v>
      </c>
      <c r="F286" s="193" t="s">
        <v>1241</v>
      </c>
      <c r="G286" s="193" t="s">
        <v>350</v>
      </c>
      <c r="H286" s="193" t="s">
        <v>3046</v>
      </c>
      <c r="I286" s="194" t="s">
        <v>3047</v>
      </c>
      <c r="J286" s="194" t="s">
        <v>5989</v>
      </c>
      <c r="K286" s="193" t="s">
        <v>2004</v>
      </c>
      <c r="L286" s="193" t="s">
        <v>2005</v>
      </c>
      <c r="Q286" s="194"/>
      <c r="R286" s="194"/>
      <c r="S286" s="194"/>
      <c r="T286" s="194"/>
      <c r="U286" s="194"/>
      <c r="V286" s="194"/>
      <c r="W286" s="194"/>
      <c r="X286" s="194"/>
      <c r="Y286" s="194"/>
      <c r="Z286" s="194"/>
      <c r="AA286" s="194"/>
      <c r="AB286" s="1" t="str">
        <f>IF(基本情報登録!$D$10="","",IF(基本情報登録!$D$10='登録データ（女）'!F286,1,0))</f>
        <v/>
      </c>
      <c r="AC286" s="194"/>
    </row>
    <row r="287" spans="1:29">
      <c r="A287" s="193">
        <v>285</v>
      </c>
      <c r="B287" s="193" t="s">
        <v>5740</v>
      </c>
      <c r="C287" s="193" t="s">
        <v>5741</v>
      </c>
      <c r="D287" s="193" t="s">
        <v>349</v>
      </c>
      <c r="E287" s="193">
        <v>46</v>
      </c>
      <c r="F287" s="193" t="s">
        <v>69</v>
      </c>
      <c r="G287" s="193" t="s">
        <v>335</v>
      </c>
      <c r="H287" s="193" t="s">
        <v>5742</v>
      </c>
      <c r="I287" s="194" t="s">
        <v>6097</v>
      </c>
      <c r="J287" s="194" t="s">
        <v>6061</v>
      </c>
      <c r="K287" s="193" t="s">
        <v>2004</v>
      </c>
      <c r="L287" s="193" t="s">
        <v>2005</v>
      </c>
      <c r="Q287" s="194"/>
      <c r="R287" s="194"/>
      <c r="S287" s="194"/>
      <c r="T287" s="194"/>
      <c r="U287" s="194"/>
      <c r="V287" s="194"/>
      <c r="W287" s="194"/>
      <c r="X287" s="194"/>
      <c r="Y287" s="194"/>
      <c r="Z287" s="194"/>
      <c r="AA287" s="194"/>
      <c r="AB287" s="1" t="str">
        <f>IF(基本情報登録!$D$10="","",IF(基本情報登録!$D$10='登録データ（女）'!F287,1,0))</f>
        <v/>
      </c>
      <c r="AC287" s="194"/>
    </row>
    <row r="288" spans="1:29">
      <c r="A288" s="193">
        <v>286</v>
      </c>
      <c r="B288" s="193" t="s">
        <v>5743</v>
      </c>
      <c r="C288" s="193" t="s">
        <v>5744</v>
      </c>
      <c r="D288" s="193" t="s">
        <v>532</v>
      </c>
      <c r="E288" s="193">
        <v>31</v>
      </c>
      <c r="F288" s="193" t="s">
        <v>65</v>
      </c>
      <c r="G288" s="193" t="s">
        <v>435</v>
      </c>
      <c r="H288" s="193" t="s">
        <v>4230</v>
      </c>
      <c r="I288" s="194" t="s">
        <v>2190</v>
      </c>
      <c r="J288" s="194" t="s">
        <v>6015</v>
      </c>
      <c r="K288" s="193" t="s">
        <v>2004</v>
      </c>
      <c r="L288" s="193" t="s">
        <v>2005</v>
      </c>
      <c r="Q288" s="194"/>
      <c r="R288" s="194"/>
      <c r="S288" s="194"/>
      <c r="T288" s="194"/>
      <c r="U288" s="194"/>
      <c r="V288" s="194"/>
      <c r="W288" s="194"/>
      <c r="X288" s="194"/>
      <c r="Y288" s="194"/>
      <c r="Z288" s="194"/>
      <c r="AA288" s="194"/>
      <c r="AB288" s="1" t="str">
        <f>IF(基本情報登録!$D$10="","",IF(基本情報登録!$D$10='登録データ（女）'!F288,1,0))</f>
        <v/>
      </c>
      <c r="AC288" s="194"/>
    </row>
    <row r="289" spans="1:29">
      <c r="A289" s="193">
        <v>287</v>
      </c>
      <c r="B289" s="193" t="s">
        <v>5745</v>
      </c>
      <c r="C289" s="193" t="s">
        <v>5746</v>
      </c>
      <c r="D289" s="193" t="s">
        <v>721</v>
      </c>
      <c r="E289" s="193">
        <v>47</v>
      </c>
      <c r="F289" s="193" t="s">
        <v>65</v>
      </c>
      <c r="G289" s="193" t="s">
        <v>435</v>
      </c>
      <c r="H289" s="193" t="s">
        <v>5583</v>
      </c>
      <c r="I289" s="194" t="s">
        <v>2101</v>
      </c>
      <c r="J289" s="194" t="s">
        <v>6098</v>
      </c>
      <c r="K289" s="193" t="s">
        <v>2004</v>
      </c>
      <c r="L289" s="193" t="s">
        <v>2005</v>
      </c>
      <c r="Q289" s="194"/>
      <c r="R289" s="194"/>
      <c r="S289" s="194"/>
      <c r="T289" s="194"/>
      <c r="U289" s="194"/>
      <c r="V289" s="194"/>
      <c r="W289" s="194"/>
      <c r="X289" s="194"/>
      <c r="Y289" s="194"/>
      <c r="Z289" s="194"/>
      <c r="AA289" s="194"/>
      <c r="AB289" s="1" t="str">
        <f>IF(基本情報登録!$D$10="","",IF(基本情報登録!$D$10='登録データ（女）'!F289,1,0))</f>
        <v/>
      </c>
      <c r="AC289" s="194"/>
    </row>
    <row r="290" spans="1:29">
      <c r="A290" s="193">
        <v>288</v>
      </c>
      <c r="B290" s="193" t="s">
        <v>5747</v>
      </c>
      <c r="C290" s="193" t="s">
        <v>5748</v>
      </c>
      <c r="D290" s="193" t="s">
        <v>648</v>
      </c>
      <c r="E290" s="193">
        <v>38</v>
      </c>
      <c r="F290" s="193" t="s">
        <v>55</v>
      </c>
      <c r="G290" s="193" t="s">
        <v>435</v>
      </c>
      <c r="H290" s="193" t="s">
        <v>4209</v>
      </c>
      <c r="I290" s="194" t="s">
        <v>6099</v>
      </c>
      <c r="J290" s="194" t="s">
        <v>6002</v>
      </c>
      <c r="K290" s="193" t="s">
        <v>2004</v>
      </c>
      <c r="L290" s="193" t="s">
        <v>2005</v>
      </c>
      <c r="Q290" s="194"/>
      <c r="R290" s="194"/>
      <c r="S290" s="194"/>
      <c r="T290" s="194"/>
      <c r="U290" s="194"/>
      <c r="V290" s="194"/>
      <c r="W290" s="194"/>
      <c r="X290" s="194"/>
      <c r="Y290" s="194"/>
      <c r="Z290" s="194"/>
      <c r="AA290" s="194"/>
      <c r="AB290" s="1" t="str">
        <f>IF(基本情報登録!$D$10="","",IF(基本情報登録!$D$10='登録データ（女）'!F290,1,0))</f>
        <v/>
      </c>
      <c r="AC290" s="194"/>
    </row>
    <row r="291" spans="1:29">
      <c r="A291" s="193">
        <v>289</v>
      </c>
      <c r="B291" s="193" t="s">
        <v>5749</v>
      </c>
      <c r="C291" s="193" t="s">
        <v>5750</v>
      </c>
      <c r="D291" s="193" t="s">
        <v>336</v>
      </c>
      <c r="E291" s="193">
        <v>42</v>
      </c>
      <c r="F291" s="193" t="s">
        <v>55</v>
      </c>
      <c r="G291" s="193" t="s">
        <v>435</v>
      </c>
      <c r="H291" s="193" t="s">
        <v>5751</v>
      </c>
      <c r="I291" s="194" t="s">
        <v>2099</v>
      </c>
      <c r="J291" s="194" t="s">
        <v>6002</v>
      </c>
      <c r="K291" s="193" t="s">
        <v>2004</v>
      </c>
      <c r="L291" s="193" t="s">
        <v>2005</v>
      </c>
      <c r="Q291" s="194"/>
      <c r="R291" s="194"/>
      <c r="S291" s="194"/>
      <c r="T291" s="194"/>
      <c r="U291" s="194"/>
      <c r="V291" s="194"/>
      <c r="W291" s="194"/>
      <c r="X291" s="194"/>
      <c r="Y291" s="194"/>
      <c r="Z291" s="194"/>
      <c r="AA291" s="194"/>
      <c r="AB291" s="1" t="str">
        <f>IF(基本情報登録!$D$10="","",IF(基本情報登録!$D$10='登録データ（女）'!F291,1,0))</f>
        <v/>
      </c>
      <c r="AC291" s="194"/>
    </row>
    <row r="292" spans="1:29">
      <c r="A292" s="193">
        <v>290</v>
      </c>
      <c r="B292" s="193" t="s">
        <v>5752</v>
      </c>
      <c r="C292" s="193" t="s">
        <v>5753</v>
      </c>
      <c r="D292" s="193" t="s">
        <v>334</v>
      </c>
      <c r="E292" s="193">
        <v>40</v>
      </c>
      <c r="F292" s="193" t="s">
        <v>4005</v>
      </c>
      <c r="G292" s="193" t="s">
        <v>367</v>
      </c>
      <c r="H292" s="193" t="s">
        <v>5754</v>
      </c>
      <c r="I292" s="194" t="s">
        <v>2901</v>
      </c>
      <c r="J292" s="194" t="s">
        <v>6100</v>
      </c>
      <c r="K292" s="193" t="s">
        <v>2004</v>
      </c>
      <c r="L292" s="193" t="s">
        <v>2005</v>
      </c>
      <c r="Q292" s="194"/>
      <c r="R292" s="194"/>
      <c r="S292" s="194"/>
      <c r="T292" s="194"/>
      <c r="U292" s="194"/>
      <c r="V292" s="194"/>
      <c r="W292" s="194"/>
      <c r="X292" s="194"/>
      <c r="Y292" s="194"/>
      <c r="Z292" s="194"/>
      <c r="AA292" s="194"/>
      <c r="AB292" s="1" t="str">
        <f>IF(基本情報登録!$D$10="","",IF(基本情報登録!$D$10='登録データ（女）'!F292,1,0))</f>
        <v/>
      </c>
      <c r="AC292" s="194"/>
    </row>
    <row r="293" spans="1:29">
      <c r="A293" s="193">
        <v>291</v>
      </c>
      <c r="B293" s="193" t="s">
        <v>5755</v>
      </c>
      <c r="C293" s="193" t="s">
        <v>5756</v>
      </c>
      <c r="D293" s="193" t="s">
        <v>334</v>
      </c>
      <c r="E293" s="193">
        <v>40</v>
      </c>
      <c r="F293" s="193" t="s">
        <v>4005</v>
      </c>
      <c r="G293" s="193" t="s">
        <v>335</v>
      </c>
      <c r="H293" s="193" t="s">
        <v>4127</v>
      </c>
      <c r="I293" s="194" t="s">
        <v>2134</v>
      </c>
      <c r="J293" s="194" t="s">
        <v>5932</v>
      </c>
      <c r="K293" s="193" t="s">
        <v>2004</v>
      </c>
      <c r="L293" s="193" t="s">
        <v>2005</v>
      </c>
      <c r="Q293" s="194"/>
      <c r="R293" s="194"/>
      <c r="S293" s="194"/>
      <c r="T293" s="194"/>
      <c r="U293" s="194"/>
      <c r="V293" s="194"/>
      <c r="W293" s="194"/>
      <c r="X293" s="194"/>
      <c r="Y293" s="194"/>
      <c r="Z293" s="194"/>
      <c r="AA293" s="194"/>
      <c r="AB293" s="1" t="str">
        <f>IF(基本情報登録!$D$10="","",IF(基本情報登録!$D$10='登録データ（女）'!F293,1,0))</f>
        <v/>
      </c>
      <c r="AC293" s="194"/>
    </row>
    <row r="294" spans="1:29">
      <c r="A294" s="193">
        <v>292</v>
      </c>
      <c r="B294" s="193" t="s">
        <v>1714</v>
      </c>
      <c r="C294" s="193" t="s">
        <v>1715</v>
      </c>
      <c r="D294" s="193" t="s">
        <v>349</v>
      </c>
      <c r="E294" s="193">
        <v>46</v>
      </c>
      <c r="F294" s="193" t="s">
        <v>17</v>
      </c>
      <c r="G294" s="193" t="s">
        <v>335</v>
      </c>
      <c r="H294" s="193" t="s">
        <v>492</v>
      </c>
      <c r="I294" s="194" t="s">
        <v>2874</v>
      </c>
      <c r="J294" s="194" t="s">
        <v>6101</v>
      </c>
      <c r="K294" s="193" t="s">
        <v>2004</v>
      </c>
      <c r="L294" s="193" t="s">
        <v>2005</v>
      </c>
      <c r="Q294" s="194"/>
      <c r="R294" s="194"/>
      <c r="S294" s="194"/>
      <c r="T294" s="194"/>
      <c r="U294" s="194"/>
      <c r="V294" s="194"/>
      <c r="W294" s="194"/>
      <c r="X294" s="194"/>
      <c r="Y294" s="194"/>
      <c r="Z294" s="194"/>
      <c r="AA294" s="194"/>
      <c r="AB294" s="1" t="str">
        <f>IF(基本情報登録!$D$10="","",IF(基本情報登録!$D$10='登録データ（女）'!F294,1,0))</f>
        <v/>
      </c>
      <c r="AC294" s="194"/>
    </row>
    <row r="295" spans="1:29">
      <c r="A295" s="193">
        <v>293</v>
      </c>
      <c r="B295" s="193" t="s">
        <v>1916</v>
      </c>
      <c r="C295" s="193" t="s">
        <v>1917</v>
      </c>
      <c r="D295" s="193" t="s">
        <v>339</v>
      </c>
      <c r="E295" s="193">
        <v>35</v>
      </c>
      <c r="F295" s="193" t="s">
        <v>17</v>
      </c>
      <c r="G295" s="193" t="s">
        <v>343</v>
      </c>
      <c r="H295" s="193" t="s">
        <v>756</v>
      </c>
      <c r="I295" s="194" t="s">
        <v>2875</v>
      </c>
      <c r="J295" s="194" t="s">
        <v>6102</v>
      </c>
      <c r="K295" s="193" t="s">
        <v>2004</v>
      </c>
      <c r="L295" s="193" t="s">
        <v>2005</v>
      </c>
      <c r="Q295" s="194"/>
      <c r="R295" s="194"/>
      <c r="S295" s="194"/>
      <c r="T295" s="194"/>
      <c r="U295" s="194"/>
      <c r="V295" s="194"/>
      <c r="W295" s="194"/>
      <c r="X295" s="194"/>
      <c r="Y295" s="194"/>
      <c r="Z295" s="194"/>
      <c r="AA295" s="194"/>
      <c r="AB295" s="1" t="str">
        <f>IF(基本情報登録!$D$10="","",IF(基本情報登録!$D$10='登録データ（女）'!F295,1,0))</f>
        <v/>
      </c>
      <c r="AC295" s="194"/>
    </row>
    <row r="296" spans="1:29">
      <c r="A296" s="193">
        <v>294</v>
      </c>
      <c r="B296" s="193" t="s">
        <v>5757</v>
      </c>
      <c r="C296" s="193" t="s">
        <v>5758</v>
      </c>
      <c r="D296" s="193" t="s">
        <v>465</v>
      </c>
      <c r="E296" s="193">
        <v>34</v>
      </c>
      <c r="F296" s="193" t="s">
        <v>17</v>
      </c>
      <c r="G296" s="193" t="s">
        <v>343</v>
      </c>
      <c r="H296" s="193" t="s">
        <v>5759</v>
      </c>
      <c r="I296" s="194" t="s">
        <v>6103</v>
      </c>
      <c r="J296" s="194" t="s">
        <v>6104</v>
      </c>
      <c r="K296" s="193" t="s">
        <v>2004</v>
      </c>
      <c r="L296" s="193" t="s">
        <v>2005</v>
      </c>
      <c r="Q296" s="194"/>
      <c r="R296" s="194"/>
      <c r="S296" s="194"/>
      <c r="T296" s="194"/>
      <c r="U296" s="194"/>
      <c r="V296" s="194"/>
      <c r="W296" s="194"/>
      <c r="X296" s="194"/>
      <c r="Y296" s="194"/>
      <c r="Z296" s="194"/>
      <c r="AA296" s="194"/>
      <c r="AB296" s="1" t="str">
        <f>IF(基本情報登録!$D$10="","",IF(基本情報登録!$D$10='登録データ（女）'!F296,1,0))</f>
        <v/>
      </c>
      <c r="AC296" s="194"/>
    </row>
    <row r="297" spans="1:29">
      <c r="A297" s="193">
        <v>295</v>
      </c>
      <c r="B297" s="193" t="s">
        <v>1906</v>
      </c>
      <c r="C297" s="193" t="s">
        <v>1907</v>
      </c>
      <c r="D297" s="193" t="s">
        <v>336</v>
      </c>
      <c r="E297" s="193">
        <v>42</v>
      </c>
      <c r="F297" s="193" t="s">
        <v>44</v>
      </c>
      <c r="G297" s="193" t="s">
        <v>343</v>
      </c>
      <c r="H297" s="193" t="s">
        <v>1908</v>
      </c>
      <c r="I297" s="194" t="s">
        <v>2154</v>
      </c>
      <c r="J297" s="194" t="s">
        <v>5938</v>
      </c>
      <c r="K297" s="193" t="s">
        <v>2004</v>
      </c>
      <c r="L297" s="193" t="s">
        <v>2005</v>
      </c>
      <c r="Q297" s="194"/>
      <c r="R297" s="194"/>
      <c r="S297" s="194"/>
      <c r="T297" s="194"/>
      <c r="U297" s="194"/>
      <c r="V297" s="194"/>
      <c r="W297" s="194"/>
      <c r="X297" s="194"/>
      <c r="Y297" s="194"/>
      <c r="Z297" s="194"/>
      <c r="AA297" s="194"/>
      <c r="AB297" s="1" t="str">
        <f>IF(基本情報登録!$D$10="","",IF(基本情報登録!$D$10='登録データ（女）'!F297,1,0))</f>
        <v/>
      </c>
      <c r="AC297" s="194"/>
    </row>
    <row r="298" spans="1:29">
      <c r="A298" s="193">
        <v>296</v>
      </c>
      <c r="B298" s="193" t="s">
        <v>1903</v>
      </c>
      <c r="C298" s="193" t="s">
        <v>1904</v>
      </c>
      <c r="D298" s="193" t="s">
        <v>336</v>
      </c>
      <c r="E298" s="193">
        <v>42</v>
      </c>
      <c r="F298" s="193" t="s">
        <v>44</v>
      </c>
      <c r="G298" s="193" t="s">
        <v>343</v>
      </c>
      <c r="H298" s="193" t="s">
        <v>1905</v>
      </c>
      <c r="I298" s="194" t="s">
        <v>2136</v>
      </c>
      <c r="J298" s="194" t="s">
        <v>5923</v>
      </c>
      <c r="K298" s="193" t="s">
        <v>2004</v>
      </c>
      <c r="L298" s="193" t="s">
        <v>2005</v>
      </c>
      <c r="Q298" s="194"/>
      <c r="R298" s="194"/>
      <c r="S298" s="194"/>
      <c r="T298" s="194"/>
      <c r="U298" s="194"/>
      <c r="V298" s="194"/>
      <c r="W298" s="194"/>
      <c r="X298" s="194"/>
      <c r="Y298" s="194"/>
      <c r="Z298" s="194"/>
      <c r="AA298" s="194"/>
      <c r="AB298" s="1" t="str">
        <f>IF(基本情報登録!$D$10="","",IF(基本情報登録!$D$10='登録データ（女）'!F298,1,0))</f>
        <v/>
      </c>
      <c r="AC298" s="194"/>
    </row>
    <row r="299" spans="1:29">
      <c r="A299" s="193">
        <v>297</v>
      </c>
      <c r="B299" s="193" t="s">
        <v>5760</v>
      </c>
      <c r="C299" s="193" t="s">
        <v>5761</v>
      </c>
      <c r="D299" s="193" t="s">
        <v>336</v>
      </c>
      <c r="E299" s="193">
        <v>42</v>
      </c>
      <c r="F299" s="193" t="s">
        <v>44</v>
      </c>
      <c r="G299" s="193" t="s">
        <v>350</v>
      </c>
      <c r="H299" s="193" t="s">
        <v>5762</v>
      </c>
      <c r="I299" s="194" t="s">
        <v>2215</v>
      </c>
      <c r="J299" s="194" t="s">
        <v>5999</v>
      </c>
      <c r="K299" s="193" t="s">
        <v>2004</v>
      </c>
      <c r="L299" s="193" t="s">
        <v>2005</v>
      </c>
      <c r="Q299" s="194"/>
      <c r="R299" s="194"/>
      <c r="S299" s="194"/>
      <c r="T299" s="194"/>
      <c r="U299" s="194"/>
      <c r="V299" s="194"/>
      <c r="W299" s="194"/>
      <c r="X299" s="194"/>
      <c r="Y299" s="194"/>
      <c r="Z299" s="194"/>
      <c r="AA299" s="194"/>
      <c r="AB299" s="1" t="str">
        <f>IF(基本情報登録!$D$10="","",IF(基本情報登録!$D$10='登録データ（女）'!F299,1,0))</f>
        <v/>
      </c>
      <c r="AC299" s="194"/>
    </row>
    <row r="300" spans="1:29">
      <c r="A300" s="193">
        <v>298</v>
      </c>
      <c r="B300" s="193" t="s">
        <v>3084</v>
      </c>
      <c r="C300" s="193" t="s">
        <v>3085</v>
      </c>
      <c r="D300" s="193" t="s">
        <v>336</v>
      </c>
      <c r="E300" s="193">
        <v>42</v>
      </c>
      <c r="F300" s="193" t="s">
        <v>44</v>
      </c>
      <c r="G300" s="193" t="s">
        <v>350</v>
      </c>
      <c r="H300" s="193" t="s">
        <v>2985</v>
      </c>
      <c r="I300" s="194" t="s">
        <v>2319</v>
      </c>
      <c r="J300" s="194" t="s">
        <v>5896</v>
      </c>
      <c r="K300" s="193" t="s">
        <v>2004</v>
      </c>
      <c r="L300" s="193" t="s">
        <v>2005</v>
      </c>
      <c r="Q300" s="194"/>
      <c r="R300" s="194"/>
      <c r="S300" s="194"/>
      <c r="T300" s="194"/>
      <c r="U300" s="194"/>
      <c r="V300" s="194"/>
      <c r="W300" s="194"/>
      <c r="X300" s="194"/>
      <c r="Y300" s="194"/>
      <c r="Z300" s="194"/>
      <c r="AA300" s="194"/>
      <c r="AB300" s="1" t="str">
        <f>IF(基本情報登録!$D$10="","",IF(基本情報登録!$D$10='登録データ（女）'!F300,1,0))</f>
        <v/>
      </c>
      <c r="AC300" s="194"/>
    </row>
    <row r="301" spans="1:29">
      <c r="A301" s="193">
        <v>299</v>
      </c>
      <c r="B301" s="193" t="s">
        <v>1575</v>
      </c>
      <c r="C301" s="193" t="s">
        <v>1576</v>
      </c>
      <c r="D301" s="193" t="s">
        <v>374</v>
      </c>
      <c r="E301" s="193">
        <v>45</v>
      </c>
      <c r="F301" s="193" t="s">
        <v>63</v>
      </c>
      <c r="G301" s="193" t="s">
        <v>335</v>
      </c>
      <c r="H301" s="193" t="s">
        <v>983</v>
      </c>
      <c r="I301" s="194" t="s">
        <v>2867</v>
      </c>
      <c r="J301" s="194" t="s">
        <v>5902</v>
      </c>
      <c r="K301" s="193" t="s">
        <v>2004</v>
      </c>
      <c r="L301" s="193" t="s">
        <v>2005</v>
      </c>
      <c r="Q301" s="194"/>
      <c r="R301" s="194"/>
      <c r="S301" s="194"/>
      <c r="T301" s="194"/>
      <c r="U301" s="194"/>
      <c r="V301" s="194"/>
      <c r="W301" s="194"/>
      <c r="X301" s="194"/>
      <c r="Y301" s="194"/>
      <c r="Z301" s="194"/>
      <c r="AA301" s="194"/>
      <c r="AB301" s="1" t="str">
        <f>IF(基本情報登録!$D$10="","",IF(基本情報登録!$D$10='登録データ（女）'!F301,1,0))</f>
        <v/>
      </c>
      <c r="AC301" s="194"/>
    </row>
    <row r="302" spans="1:29">
      <c r="A302" s="193">
        <v>300</v>
      </c>
      <c r="B302" s="193" t="s">
        <v>2868</v>
      </c>
      <c r="C302" s="193" t="s">
        <v>2869</v>
      </c>
      <c r="D302" s="193" t="s">
        <v>374</v>
      </c>
      <c r="E302" s="193">
        <v>45</v>
      </c>
      <c r="F302" s="193" t="s">
        <v>63</v>
      </c>
      <c r="G302" s="193" t="s">
        <v>350</v>
      </c>
      <c r="H302" s="193" t="s">
        <v>2116</v>
      </c>
      <c r="I302" s="194" t="s">
        <v>2867</v>
      </c>
      <c r="J302" s="194" t="s">
        <v>5903</v>
      </c>
      <c r="K302" s="193" t="s">
        <v>2004</v>
      </c>
      <c r="L302" s="193" t="s">
        <v>2005</v>
      </c>
      <c r="Q302" s="194"/>
      <c r="R302" s="194"/>
      <c r="S302" s="194"/>
      <c r="T302" s="194"/>
      <c r="U302" s="194"/>
      <c r="V302" s="194"/>
      <c r="W302" s="194"/>
      <c r="X302" s="194"/>
      <c r="Y302" s="194"/>
      <c r="Z302" s="194"/>
      <c r="AA302" s="194"/>
      <c r="AB302" s="1" t="str">
        <f>IF(基本情報登録!$D$10="","",IF(基本情報登録!$D$10='登録データ（女）'!F302,1,0))</f>
        <v/>
      </c>
      <c r="AC302" s="194"/>
    </row>
    <row r="303" spans="1:29">
      <c r="A303" s="193">
        <v>301</v>
      </c>
      <c r="B303" s="193" t="s">
        <v>1573</v>
      </c>
      <c r="C303" s="193" t="s">
        <v>1574</v>
      </c>
      <c r="D303" s="193" t="s">
        <v>374</v>
      </c>
      <c r="E303" s="193">
        <v>45</v>
      </c>
      <c r="F303" s="193" t="s">
        <v>63</v>
      </c>
      <c r="G303" s="193" t="s">
        <v>335</v>
      </c>
      <c r="H303" s="193" t="s">
        <v>1229</v>
      </c>
      <c r="I303" s="194" t="s">
        <v>2102</v>
      </c>
      <c r="J303" s="194" t="s">
        <v>5904</v>
      </c>
      <c r="K303" s="193" t="s">
        <v>2004</v>
      </c>
      <c r="L303" s="193" t="s">
        <v>2005</v>
      </c>
      <c r="Q303" s="194"/>
      <c r="R303" s="194"/>
      <c r="S303" s="194"/>
      <c r="T303" s="194"/>
      <c r="U303" s="194"/>
      <c r="V303" s="194"/>
      <c r="W303" s="194"/>
      <c r="X303" s="194"/>
      <c r="Y303" s="194"/>
      <c r="Z303" s="194"/>
      <c r="AA303" s="194"/>
      <c r="AB303" s="1" t="str">
        <f>IF(基本情報登録!$D$10="","",IF(基本情報登録!$D$10='登録データ（女）'!F303,1,0))</f>
        <v/>
      </c>
      <c r="AC303" s="194"/>
    </row>
    <row r="304" spans="1:29">
      <c r="A304" s="193">
        <v>302</v>
      </c>
      <c r="B304" s="193" t="s">
        <v>5560</v>
      </c>
      <c r="C304" s="193" t="s">
        <v>1982</v>
      </c>
      <c r="D304" s="193" t="s">
        <v>374</v>
      </c>
      <c r="E304" s="193">
        <v>45</v>
      </c>
      <c r="F304" s="193" t="s">
        <v>63</v>
      </c>
      <c r="G304" s="193" t="s">
        <v>343</v>
      </c>
      <c r="H304" s="193" t="s">
        <v>1275</v>
      </c>
      <c r="I304" s="194" t="s">
        <v>2960</v>
      </c>
      <c r="J304" s="194" t="s">
        <v>5905</v>
      </c>
      <c r="K304" s="193" t="s">
        <v>2004</v>
      </c>
      <c r="L304" s="193" t="s">
        <v>2005</v>
      </c>
      <c r="Q304" s="194"/>
      <c r="R304" s="194"/>
      <c r="S304" s="194"/>
      <c r="T304" s="194"/>
      <c r="U304" s="194"/>
      <c r="V304" s="194"/>
      <c r="W304" s="194"/>
      <c r="X304" s="194"/>
      <c r="Y304" s="194"/>
      <c r="Z304" s="194"/>
      <c r="AA304" s="194"/>
      <c r="AB304" s="1" t="str">
        <f>IF(基本情報登録!$D$10="","",IF(基本情報登録!$D$10='登録データ（女）'!F304,1,0))</f>
        <v/>
      </c>
      <c r="AC304" s="194"/>
    </row>
    <row r="305" spans="1:29">
      <c r="A305" s="193">
        <v>303</v>
      </c>
      <c r="B305" s="193" t="s">
        <v>1578</v>
      </c>
      <c r="C305" s="193" t="s">
        <v>1579</v>
      </c>
      <c r="D305" s="193" t="s">
        <v>374</v>
      </c>
      <c r="E305" s="193">
        <v>45</v>
      </c>
      <c r="F305" s="193" t="s">
        <v>63</v>
      </c>
      <c r="G305" s="193" t="s">
        <v>335</v>
      </c>
      <c r="H305" s="193" t="s">
        <v>924</v>
      </c>
      <c r="I305" s="194" t="s">
        <v>2959</v>
      </c>
      <c r="J305" s="194" t="s">
        <v>5906</v>
      </c>
      <c r="K305" s="193" t="s">
        <v>2004</v>
      </c>
      <c r="L305" s="193" t="s">
        <v>2005</v>
      </c>
      <c r="Q305" s="194"/>
      <c r="R305" s="194"/>
      <c r="S305" s="194"/>
      <c r="T305" s="194"/>
      <c r="U305" s="194"/>
      <c r="V305" s="194"/>
      <c r="W305" s="194"/>
      <c r="X305" s="194"/>
      <c r="Y305" s="194"/>
      <c r="Z305" s="194"/>
      <c r="AA305" s="194"/>
      <c r="AB305" s="1" t="str">
        <f>IF(基本情報登録!$D$10="","",IF(基本情報登録!$D$10='登録データ（女）'!F305,1,0))</f>
        <v/>
      </c>
      <c r="AC305" s="194"/>
    </row>
    <row r="306" spans="1:29">
      <c r="A306" s="193">
        <v>304</v>
      </c>
      <c r="B306" s="193" t="s">
        <v>5561</v>
      </c>
      <c r="C306" s="193" t="s">
        <v>5562</v>
      </c>
      <c r="D306" s="193" t="s">
        <v>374</v>
      </c>
      <c r="E306" s="193">
        <v>45</v>
      </c>
      <c r="F306" s="193" t="s">
        <v>63</v>
      </c>
      <c r="G306" s="193" t="s">
        <v>350</v>
      </c>
      <c r="H306" s="193" t="s">
        <v>1036</v>
      </c>
      <c r="I306" s="194" t="s">
        <v>2165</v>
      </c>
      <c r="J306" s="194" t="s">
        <v>5907</v>
      </c>
      <c r="K306" s="193" t="s">
        <v>2004</v>
      </c>
      <c r="L306" s="193" t="s">
        <v>2005</v>
      </c>
      <c r="Q306" s="194"/>
      <c r="R306" s="194"/>
      <c r="S306" s="194"/>
      <c r="T306" s="194"/>
      <c r="U306" s="194"/>
      <c r="V306" s="194"/>
      <c r="W306" s="194"/>
      <c r="X306" s="194"/>
      <c r="Y306" s="194"/>
      <c r="Z306" s="194"/>
      <c r="AA306" s="194"/>
      <c r="AB306" s="1" t="str">
        <f>IF(基本情報登録!$D$10="","",IF(基本情報登録!$D$10='登録データ（女）'!F306,1,0))</f>
        <v/>
      </c>
      <c r="AC306" s="194"/>
    </row>
    <row r="307" spans="1:29">
      <c r="A307" s="193">
        <v>305</v>
      </c>
      <c r="B307" s="193" t="s">
        <v>5563</v>
      </c>
      <c r="C307" s="193" t="s">
        <v>5564</v>
      </c>
      <c r="D307" s="193" t="s">
        <v>374</v>
      </c>
      <c r="E307" s="193">
        <v>45</v>
      </c>
      <c r="F307" s="193" t="s">
        <v>63</v>
      </c>
      <c r="G307" s="193" t="s">
        <v>350</v>
      </c>
      <c r="H307" s="193" t="s">
        <v>2887</v>
      </c>
      <c r="I307" s="194" t="s">
        <v>5908</v>
      </c>
      <c r="J307" s="194" t="s">
        <v>5898</v>
      </c>
      <c r="K307" s="193" t="s">
        <v>2004</v>
      </c>
      <c r="L307" s="193" t="s">
        <v>2005</v>
      </c>
      <c r="Q307" s="194"/>
      <c r="R307" s="194"/>
      <c r="S307" s="194"/>
      <c r="T307" s="194"/>
      <c r="U307" s="194"/>
      <c r="V307" s="194"/>
      <c r="W307" s="194"/>
      <c r="X307" s="194"/>
      <c r="Y307" s="194"/>
      <c r="Z307" s="194"/>
      <c r="AA307" s="194"/>
      <c r="AB307" s="1" t="str">
        <f>IF(基本情報登録!$D$10="","",IF(基本情報登録!$D$10='登録データ（女）'!F307,1,0))</f>
        <v/>
      </c>
      <c r="AC307" s="194"/>
    </row>
    <row r="308" spans="1:29">
      <c r="A308" s="193">
        <v>306</v>
      </c>
      <c r="B308" s="193" t="s">
        <v>3020</v>
      </c>
      <c r="C308" s="193" t="s">
        <v>1580</v>
      </c>
      <c r="D308" s="193" t="s">
        <v>339</v>
      </c>
      <c r="E308" s="193">
        <v>35</v>
      </c>
      <c r="F308" s="193" t="s">
        <v>22</v>
      </c>
      <c r="G308" s="193" t="s">
        <v>4160</v>
      </c>
      <c r="H308" s="193" t="s">
        <v>689</v>
      </c>
      <c r="I308" s="194" t="s">
        <v>6105</v>
      </c>
      <c r="J308" s="194" t="s">
        <v>6106</v>
      </c>
      <c r="K308" s="193" t="s">
        <v>2004</v>
      </c>
      <c r="L308" s="193" t="s">
        <v>2005</v>
      </c>
      <c r="Q308" s="194"/>
      <c r="R308" s="194"/>
      <c r="S308" s="194"/>
      <c r="T308" s="194"/>
      <c r="U308" s="194"/>
      <c r="V308" s="194"/>
      <c r="W308" s="194"/>
      <c r="X308" s="194"/>
      <c r="Y308" s="194"/>
      <c r="Z308" s="194"/>
      <c r="AA308" s="194"/>
      <c r="AB308" s="1" t="str">
        <f>IF(基本情報登録!$D$10="","",IF(基本情報登録!$D$10='登録データ（女）'!F308,1,0))</f>
        <v/>
      </c>
      <c r="AC308" s="194"/>
    </row>
    <row r="309" spans="1:29">
      <c r="A309" s="193">
        <v>307</v>
      </c>
      <c r="B309" s="193" t="s">
        <v>1871</v>
      </c>
      <c r="C309" s="193" t="s">
        <v>1872</v>
      </c>
      <c r="D309" s="193" t="s">
        <v>334</v>
      </c>
      <c r="E309" s="193">
        <v>40</v>
      </c>
      <c r="F309" s="193" t="s">
        <v>22</v>
      </c>
      <c r="G309" s="193" t="s">
        <v>4161</v>
      </c>
      <c r="H309" s="193" t="s">
        <v>1873</v>
      </c>
      <c r="I309" s="194" t="s">
        <v>2429</v>
      </c>
      <c r="J309" s="194" t="s">
        <v>5910</v>
      </c>
      <c r="K309" s="193" t="s">
        <v>2004</v>
      </c>
      <c r="L309" s="193" t="s">
        <v>2005</v>
      </c>
      <c r="Q309" s="194"/>
      <c r="R309" s="194"/>
      <c r="S309" s="194"/>
      <c r="T309" s="194"/>
      <c r="U309" s="194"/>
      <c r="V309" s="194"/>
      <c r="W309" s="194"/>
      <c r="X309" s="194"/>
      <c r="Y309" s="194"/>
      <c r="Z309" s="194"/>
      <c r="AA309" s="194"/>
      <c r="AB309" s="1" t="str">
        <f>IF(基本情報登録!$D$10="","",IF(基本情報登録!$D$10='登録データ（女）'!F309,1,0))</f>
        <v/>
      </c>
      <c r="AC309" s="194"/>
    </row>
    <row r="310" spans="1:29">
      <c r="A310" s="193">
        <v>308</v>
      </c>
      <c r="B310" s="193" t="s">
        <v>1844</v>
      </c>
      <c r="C310" s="193" t="s">
        <v>1845</v>
      </c>
      <c r="D310" s="193" t="s">
        <v>349</v>
      </c>
      <c r="E310" s="193">
        <v>46</v>
      </c>
      <c r="F310" s="193" t="s">
        <v>9</v>
      </c>
      <c r="G310" s="193" t="s">
        <v>343</v>
      </c>
      <c r="H310" s="193" t="s">
        <v>1088</v>
      </c>
      <c r="I310" s="194" t="s">
        <v>3021</v>
      </c>
      <c r="J310" s="194" t="s">
        <v>6107</v>
      </c>
      <c r="K310" s="193" t="s">
        <v>2004</v>
      </c>
      <c r="L310" s="193" t="s">
        <v>2005</v>
      </c>
      <c r="Q310" s="194"/>
      <c r="R310" s="194"/>
      <c r="S310" s="194"/>
      <c r="T310" s="194"/>
      <c r="U310" s="194"/>
      <c r="V310" s="194"/>
      <c r="W310" s="194"/>
      <c r="X310" s="194"/>
      <c r="Y310" s="194"/>
      <c r="Z310" s="194"/>
      <c r="AA310" s="194"/>
      <c r="AB310" s="1" t="str">
        <f>IF(基本情報登録!$D$10="","",IF(基本情報登録!$D$10='登録データ（女）'!F310,1,0))</f>
        <v/>
      </c>
      <c r="AC310" s="194"/>
    </row>
    <row r="311" spans="1:29">
      <c r="A311" s="193">
        <v>309</v>
      </c>
      <c r="B311" s="193" t="s">
        <v>3023</v>
      </c>
      <c r="C311" s="193" t="s">
        <v>3024</v>
      </c>
      <c r="D311" s="193" t="s">
        <v>349</v>
      </c>
      <c r="E311" s="193">
        <v>46</v>
      </c>
      <c r="F311" s="193" t="s">
        <v>9</v>
      </c>
      <c r="G311" s="193" t="s">
        <v>350</v>
      </c>
      <c r="H311" s="193" t="s">
        <v>3025</v>
      </c>
      <c r="I311" s="194" t="s">
        <v>3026</v>
      </c>
      <c r="J311" s="194" t="s">
        <v>5934</v>
      </c>
      <c r="K311" s="193" t="s">
        <v>2004</v>
      </c>
      <c r="L311" s="193" t="s">
        <v>2005</v>
      </c>
      <c r="Q311" s="194"/>
      <c r="R311" s="194"/>
      <c r="S311" s="194"/>
      <c r="T311" s="194"/>
      <c r="U311" s="194"/>
      <c r="V311" s="194"/>
      <c r="W311" s="194"/>
      <c r="X311" s="194"/>
      <c r="Y311" s="194"/>
      <c r="Z311" s="194"/>
      <c r="AA311" s="194"/>
      <c r="AB311" s="1" t="str">
        <f>IF(基本情報登録!$D$10="","",IF(基本情報登録!$D$10='登録データ（女）'!F311,1,0))</f>
        <v/>
      </c>
      <c r="AC311" s="194"/>
    </row>
    <row r="312" spans="1:29">
      <c r="A312" s="193">
        <v>310</v>
      </c>
      <c r="B312" s="193" t="s">
        <v>3075</v>
      </c>
      <c r="C312" s="193" t="s">
        <v>3076</v>
      </c>
      <c r="D312" s="193" t="s">
        <v>347</v>
      </c>
      <c r="E312" s="193">
        <v>43</v>
      </c>
      <c r="F312" s="193" t="s">
        <v>9</v>
      </c>
      <c r="G312" s="193" t="s">
        <v>350</v>
      </c>
      <c r="H312" s="193" t="s">
        <v>3077</v>
      </c>
      <c r="I312" s="194" t="s">
        <v>3000</v>
      </c>
      <c r="J312" s="194" t="s">
        <v>6080</v>
      </c>
      <c r="K312" s="193" t="s">
        <v>2004</v>
      </c>
      <c r="L312" s="193" t="s">
        <v>2005</v>
      </c>
      <c r="Q312" s="194"/>
      <c r="R312" s="194"/>
      <c r="S312" s="194"/>
      <c r="T312" s="194"/>
      <c r="U312" s="194"/>
      <c r="V312" s="194"/>
      <c r="W312" s="194"/>
      <c r="X312" s="194"/>
      <c r="Y312" s="194"/>
      <c r="Z312" s="194"/>
      <c r="AA312" s="194"/>
      <c r="AB312" s="1" t="str">
        <f>IF(基本情報登録!$D$10="","",IF(基本情報登録!$D$10='登録データ（女）'!F312,1,0))</f>
        <v/>
      </c>
      <c r="AC312" s="194"/>
    </row>
    <row r="313" spans="1:29">
      <c r="A313" s="193">
        <v>311</v>
      </c>
      <c r="B313" s="193" t="s">
        <v>1846</v>
      </c>
      <c r="C313" s="193" t="s">
        <v>1847</v>
      </c>
      <c r="D313" s="193" t="s">
        <v>349</v>
      </c>
      <c r="E313" s="193">
        <v>46</v>
      </c>
      <c r="F313" s="193" t="s">
        <v>9</v>
      </c>
      <c r="G313" s="193" t="s">
        <v>343</v>
      </c>
      <c r="H313" s="193" t="s">
        <v>1634</v>
      </c>
      <c r="I313" s="194" t="s">
        <v>3022</v>
      </c>
      <c r="J313" s="194" t="s">
        <v>6108</v>
      </c>
      <c r="K313" s="193" t="s">
        <v>2004</v>
      </c>
      <c r="L313" s="193" t="s">
        <v>2005</v>
      </c>
      <c r="Q313" s="194"/>
      <c r="R313" s="194"/>
      <c r="S313" s="194"/>
      <c r="T313" s="194"/>
      <c r="U313" s="194"/>
      <c r="V313" s="194"/>
      <c r="W313" s="194"/>
      <c r="X313" s="194"/>
      <c r="Y313" s="194"/>
      <c r="Z313" s="194"/>
      <c r="AA313" s="194"/>
      <c r="AB313" s="1" t="str">
        <f>IF(基本情報登録!$D$10="","",IF(基本情報登録!$D$10='登録データ（女）'!F313,1,0))</f>
        <v/>
      </c>
      <c r="AC313" s="194"/>
    </row>
    <row r="314" spans="1:29">
      <c r="A314" s="193">
        <v>312</v>
      </c>
      <c r="B314" s="193" t="s">
        <v>5763</v>
      </c>
      <c r="C314" s="193" t="s">
        <v>5764</v>
      </c>
      <c r="D314" s="193" t="s">
        <v>349</v>
      </c>
      <c r="E314" s="193">
        <v>46</v>
      </c>
      <c r="F314" s="193" t="s">
        <v>9</v>
      </c>
      <c r="G314" s="193" t="s">
        <v>435</v>
      </c>
      <c r="H314" s="193" t="s">
        <v>2855</v>
      </c>
      <c r="I314" s="194" t="s">
        <v>2272</v>
      </c>
      <c r="J314" s="194" t="s">
        <v>6109</v>
      </c>
      <c r="K314" s="193" t="s">
        <v>2004</v>
      </c>
      <c r="L314" s="193" t="s">
        <v>2005</v>
      </c>
      <c r="Q314" s="194"/>
      <c r="R314" s="194"/>
      <c r="S314" s="194"/>
      <c r="T314" s="194"/>
      <c r="U314" s="194"/>
      <c r="V314" s="194"/>
      <c r="W314" s="194"/>
      <c r="X314" s="194"/>
      <c r="Y314" s="194"/>
      <c r="Z314" s="194"/>
      <c r="AA314" s="194"/>
      <c r="AB314" s="1" t="str">
        <f>IF(基本情報登録!$D$10="","",IF(基本情報登録!$D$10='登録データ（女）'!F314,1,0))</f>
        <v/>
      </c>
      <c r="AC314" s="194"/>
    </row>
    <row r="315" spans="1:29">
      <c r="A315" s="193">
        <v>313</v>
      </c>
      <c r="B315" s="193" t="s">
        <v>5765</v>
      </c>
      <c r="C315" s="193" t="s">
        <v>5766</v>
      </c>
      <c r="D315" s="193" t="s">
        <v>349</v>
      </c>
      <c r="E315" s="193">
        <v>46</v>
      </c>
      <c r="F315" s="193" t="s">
        <v>11</v>
      </c>
      <c r="G315" s="193" t="s">
        <v>435</v>
      </c>
      <c r="H315" s="193" t="s">
        <v>4069</v>
      </c>
      <c r="I315" s="194" t="s">
        <v>2086</v>
      </c>
      <c r="J315" s="194" t="s">
        <v>6013</v>
      </c>
      <c r="K315" s="193" t="s">
        <v>2004</v>
      </c>
      <c r="L315" s="193" t="s">
        <v>2005</v>
      </c>
      <c r="Q315" s="194"/>
      <c r="R315" s="194"/>
      <c r="S315" s="194"/>
      <c r="T315" s="194"/>
      <c r="U315" s="194"/>
      <c r="V315" s="194"/>
      <c r="W315" s="194"/>
      <c r="X315" s="194"/>
      <c r="Y315" s="194"/>
      <c r="Z315" s="194"/>
      <c r="AA315" s="194"/>
      <c r="AB315" s="1" t="str">
        <f>IF(基本情報登録!$D$10="","",IF(基本情報登録!$D$10='登録データ（女）'!F315,1,0))</f>
        <v/>
      </c>
      <c r="AC315" s="194"/>
    </row>
    <row r="316" spans="1:29">
      <c r="A316" s="193">
        <v>314</v>
      </c>
      <c r="B316" s="193" t="s">
        <v>5767</v>
      </c>
      <c r="C316" s="193" t="s">
        <v>5768</v>
      </c>
      <c r="D316" s="193" t="s">
        <v>349</v>
      </c>
      <c r="E316" s="193">
        <v>46</v>
      </c>
      <c r="F316" s="193" t="s">
        <v>11</v>
      </c>
      <c r="G316" s="193" t="s">
        <v>435</v>
      </c>
      <c r="H316" s="193" t="s">
        <v>5769</v>
      </c>
      <c r="I316" s="194" t="s">
        <v>6110</v>
      </c>
      <c r="J316" s="194" t="s">
        <v>5934</v>
      </c>
      <c r="K316" s="193" t="s">
        <v>2004</v>
      </c>
      <c r="L316" s="193" t="s">
        <v>2005</v>
      </c>
      <c r="Q316" s="194"/>
      <c r="R316" s="194"/>
      <c r="S316" s="194"/>
      <c r="T316" s="194"/>
      <c r="U316" s="194"/>
      <c r="V316" s="194"/>
      <c r="W316" s="194"/>
      <c r="X316" s="194"/>
      <c r="Y316" s="194"/>
      <c r="Z316" s="194"/>
      <c r="AA316" s="194"/>
      <c r="AB316" s="1" t="str">
        <f>IF(基本情報登録!$D$10="","",IF(基本情報登録!$D$10='登録データ（女）'!F316,1,0))</f>
        <v/>
      </c>
      <c r="AC316" s="194"/>
    </row>
    <row r="317" spans="1:29">
      <c r="A317" s="193">
        <v>315</v>
      </c>
      <c r="B317" s="193" t="s">
        <v>5770</v>
      </c>
      <c r="C317" s="193" t="s">
        <v>5771</v>
      </c>
      <c r="D317" s="193" t="s">
        <v>338</v>
      </c>
      <c r="E317" s="193">
        <v>44</v>
      </c>
      <c r="F317" s="193" t="s">
        <v>103</v>
      </c>
      <c r="G317" s="193" t="s">
        <v>435</v>
      </c>
      <c r="H317" s="193" t="s">
        <v>4260</v>
      </c>
      <c r="I317" s="194" t="s">
        <v>6111</v>
      </c>
      <c r="J317" s="194" t="s">
        <v>6112</v>
      </c>
      <c r="K317" s="193" t="s">
        <v>2004</v>
      </c>
      <c r="L317" s="193" t="s">
        <v>2005</v>
      </c>
      <c r="Q317" s="194"/>
      <c r="R317" s="194"/>
      <c r="S317" s="194"/>
      <c r="T317" s="194"/>
      <c r="U317" s="194"/>
      <c r="V317" s="194"/>
      <c r="W317" s="194"/>
      <c r="X317" s="194"/>
      <c r="Y317" s="194"/>
      <c r="Z317" s="194"/>
      <c r="AA317" s="194"/>
      <c r="AB317" s="1" t="str">
        <f>IF(基本情報登録!$D$10="","",IF(基本情報登録!$D$10='登録データ（女）'!F317,1,0))</f>
        <v/>
      </c>
      <c r="AC317" s="194"/>
    </row>
    <row r="318" spans="1:29">
      <c r="A318" s="193">
        <v>316</v>
      </c>
      <c r="B318" s="193" t="s">
        <v>5772</v>
      </c>
      <c r="C318" s="193" t="s">
        <v>5773</v>
      </c>
      <c r="D318" s="193" t="s">
        <v>338</v>
      </c>
      <c r="E318" s="193">
        <v>44</v>
      </c>
      <c r="F318" s="193" t="s">
        <v>103</v>
      </c>
      <c r="G318" s="193" t="s">
        <v>435</v>
      </c>
      <c r="H318" s="193" t="s">
        <v>4096</v>
      </c>
      <c r="I318" s="194" t="s">
        <v>6113</v>
      </c>
      <c r="J318" s="194" t="s">
        <v>5969</v>
      </c>
      <c r="K318" s="193" t="s">
        <v>2004</v>
      </c>
      <c r="L318" s="193" t="s">
        <v>2005</v>
      </c>
      <c r="Q318" s="194"/>
      <c r="R318" s="194"/>
      <c r="S318" s="194"/>
      <c r="T318" s="194"/>
      <c r="U318" s="194"/>
      <c r="V318" s="194"/>
      <c r="W318" s="194"/>
      <c r="X318" s="194"/>
      <c r="Y318" s="194"/>
      <c r="Z318" s="194"/>
      <c r="AA318" s="194"/>
      <c r="AB318" s="1" t="str">
        <f>IF(基本情報登録!$D$10="","",IF(基本情報登録!$D$10='登録データ（女）'!F318,1,0))</f>
        <v/>
      </c>
      <c r="AC318" s="194"/>
    </row>
    <row r="319" spans="1:29">
      <c r="A319" s="193">
        <v>317</v>
      </c>
      <c r="B319" s="193" t="s">
        <v>5774</v>
      </c>
      <c r="C319" s="193" t="s">
        <v>5775</v>
      </c>
      <c r="D319" s="193" t="s">
        <v>338</v>
      </c>
      <c r="E319" s="193">
        <v>44</v>
      </c>
      <c r="F319" s="193" t="s">
        <v>103</v>
      </c>
      <c r="G319" s="193" t="s">
        <v>435</v>
      </c>
      <c r="H319" s="193" t="s">
        <v>4071</v>
      </c>
      <c r="I319" s="194" t="s">
        <v>6114</v>
      </c>
      <c r="J319" s="194" t="s">
        <v>6115</v>
      </c>
      <c r="K319" s="193" t="s">
        <v>2004</v>
      </c>
      <c r="L319" s="193" t="s">
        <v>2005</v>
      </c>
      <c r="Q319" s="194"/>
      <c r="R319" s="194"/>
      <c r="S319" s="194"/>
      <c r="T319" s="194"/>
      <c r="U319" s="194"/>
      <c r="V319" s="194"/>
      <c r="W319" s="194"/>
      <c r="X319" s="194"/>
      <c r="Y319" s="194"/>
      <c r="Z319" s="194"/>
      <c r="AA319" s="194"/>
      <c r="AB319" s="1" t="str">
        <f>IF(基本情報登録!$D$10="","",IF(基本情報登録!$D$10='登録データ（女）'!F319,1,0))</f>
        <v/>
      </c>
      <c r="AC319" s="194"/>
    </row>
    <row r="320" spans="1:29">
      <c r="A320" s="193">
        <v>318</v>
      </c>
      <c r="B320" s="193" t="s">
        <v>3041</v>
      </c>
      <c r="C320" s="193" t="s">
        <v>3042</v>
      </c>
      <c r="D320" s="193" t="s">
        <v>338</v>
      </c>
      <c r="E320" s="193">
        <v>44</v>
      </c>
      <c r="F320" s="193" t="s">
        <v>53</v>
      </c>
      <c r="G320" s="193" t="s">
        <v>350</v>
      </c>
      <c r="H320" s="193" t="s">
        <v>2778</v>
      </c>
      <c r="I320" s="194" t="s">
        <v>3043</v>
      </c>
      <c r="J320" s="194" t="s">
        <v>6033</v>
      </c>
      <c r="K320" s="193" t="s">
        <v>2004</v>
      </c>
      <c r="L320" s="193" t="s">
        <v>2005</v>
      </c>
      <c r="Q320" s="194"/>
      <c r="R320" s="194"/>
      <c r="S320" s="194"/>
      <c r="T320" s="194"/>
      <c r="U320" s="194"/>
      <c r="V320" s="194"/>
      <c r="W320" s="194"/>
      <c r="X320" s="194"/>
      <c r="Y320" s="194"/>
      <c r="Z320" s="194"/>
      <c r="AA320" s="194"/>
      <c r="AB320" s="1" t="str">
        <f>IF(基本情報登録!$D$10="","",IF(基本情報登録!$D$10='登録データ（女）'!F320,1,0))</f>
        <v/>
      </c>
      <c r="AC320" s="194"/>
    </row>
    <row r="321" spans="1:29">
      <c r="A321" s="193">
        <v>319</v>
      </c>
      <c r="B321" s="193" t="s">
        <v>5776</v>
      </c>
      <c r="C321" s="193" t="s">
        <v>5777</v>
      </c>
      <c r="D321" s="193" t="s">
        <v>334</v>
      </c>
      <c r="E321" s="193">
        <v>40</v>
      </c>
      <c r="F321" s="193" t="s">
        <v>59</v>
      </c>
      <c r="G321" s="193" t="s">
        <v>435</v>
      </c>
      <c r="H321" s="193" t="s">
        <v>4112</v>
      </c>
      <c r="I321" s="194" t="s">
        <v>2014</v>
      </c>
      <c r="J321" s="194" t="s">
        <v>6116</v>
      </c>
      <c r="K321" s="193" t="s">
        <v>2004</v>
      </c>
      <c r="L321" s="193" t="s">
        <v>2005</v>
      </c>
      <c r="Q321" s="194"/>
      <c r="R321" s="194"/>
      <c r="S321" s="194"/>
      <c r="T321" s="194"/>
      <c r="U321" s="194"/>
      <c r="V321" s="194"/>
      <c r="W321" s="194"/>
      <c r="X321" s="194"/>
      <c r="Y321" s="194"/>
      <c r="Z321" s="194"/>
      <c r="AA321" s="194"/>
      <c r="AB321" s="1" t="str">
        <f>IF(基本情報登録!$D$10="","",IF(基本情報登録!$D$10='登録データ（女）'!F321,1,0))</f>
        <v/>
      </c>
      <c r="AC321" s="194"/>
    </row>
    <row r="322" spans="1:29">
      <c r="A322" s="193">
        <v>320</v>
      </c>
      <c r="B322" s="193" t="s">
        <v>5778</v>
      </c>
      <c r="C322" s="193" t="s">
        <v>5779</v>
      </c>
      <c r="D322" s="193" t="s">
        <v>334</v>
      </c>
      <c r="E322" s="193">
        <v>40</v>
      </c>
      <c r="F322" s="193" t="s">
        <v>59</v>
      </c>
      <c r="G322" s="193" t="s">
        <v>435</v>
      </c>
      <c r="H322" s="193" t="s">
        <v>5780</v>
      </c>
      <c r="I322" s="194" t="s">
        <v>6117</v>
      </c>
      <c r="J322" s="194" t="s">
        <v>5978</v>
      </c>
      <c r="K322" s="193" t="s">
        <v>2004</v>
      </c>
      <c r="L322" s="193" t="s">
        <v>2005</v>
      </c>
      <c r="Q322" s="194"/>
      <c r="R322" s="194"/>
      <c r="S322" s="194"/>
      <c r="T322" s="194"/>
      <c r="U322" s="194"/>
      <c r="V322" s="194"/>
      <c r="W322" s="194"/>
      <c r="X322" s="194"/>
      <c r="Y322" s="194"/>
      <c r="Z322" s="194"/>
      <c r="AA322" s="194"/>
      <c r="AB322" s="1" t="str">
        <f>IF(基本情報登録!$D$10="","",IF(基本情報登録!$D$10='登録データ（女）'!F322,1,0))</f>
        <v/>
      </c>
      <c r="AC322" s="194"/>
    </row>
    <row r="323" spans="1:29">
      <c r="A323" s="193">
        <v>321</v>
      </c>
      <c r="B323" s="193" t="s">
        <v>5781</v>
      </c>
      <c r="C323" s="193" t="s">
        <v>5782</v>
      </c>
      <c r="D323" s="193" t="s">
        <v>336</v>
      </c>
      <c r="E323" s="193">
        <v>42</v>
      </c>
      <c r="F323" s="193" t="s">
        <v>59</v>
      </c>
      <c r="G323" s="193" t="s">
        <v>435</v>
      </c>
      <c r="H323" s="193" t="s">
        <v>4133</v>
      </c>
      <c r="I323" s="194" t="s">
        <v>2876</v>
      </c>
      <c r="J323" s="194" t="s">
        <v>6102</v>
      </c>
      <c r="K323" s="193" t="s">
        <v>2004</v>
      </c>
      <c r="L323" s="193" t="s">
        <v>2005</v>
      </c>
      <c r="Q323" s="194"/>
      <c r="R323" s="194"/>
      <c r="S323" s="194"/>
      <c r="T323" s="194"/>
      <c r="U323" s="194"/>
      <c r="V323" s="194"/>
      <c r="W323" s="194"/>
      <c r="X323" s="194"/>
      <c r="Y323" s="194"/>
      <c r="Z323" s="194"/>
      <c r="AA323" s="194"/>
      <c r="AB323" s="1" t="str">
        <f>IF(基本情報登録!$D$10="","",IF(基本情報登録!$D$10='登録データ（女）'!F323,1,0))</f>
        <v/>
      </c>
      <c r="AC323" s="194"/>
    </row>
    <row r="324" spans="1:29">
      <c r="A324" s="193">
        <v>322</v>
      </c>
      <c r="B324" s="193" t="s">
        <v>5783</v>
      </c>
      <c r="C324" s="193" t="s">
        <v>5784</v>
      </c>
      <c r="D324" s="193" t="s">
        <v>364</v>
      </c>
      <c r="E324" s="193">
        <v>32</v>
      </c>
      <c r="F324" s="193" t="s">
        <v>15</v>
      </c>
      <c r="G324" s="193" t="s">
        <v>435</v>
      </c>
      <c r="H324" s="193" t="s">
        <v>4248</v>
      </c>
      <c r="I324" s="194" t="s">
        <v>6118</v>
      </c>
      <c r="J324" s="194" t="s">
        <v>5940</v>
      </c>
      <c r="K324" s="193" t="s">
        <v>2004</v>
      </c>
      <c r="L324" s="193" t="s">
        <v>2005</v>
      </c>
      <c r="Q324" s="194"/>
      <c r="R324" s="194"/>
      <c r="S324" s="194"/>
      <c r="T324" s="194"/>
      <c r="U324" s="194"/>
      <c r="V324" s="194"/>
      <c r="W324" s="194"/>
      <c r="X324" s="194"/>
      <c r="Y324" s="194"/>
      <c r="Z324" s="194"/>
      <c r="AA324" s="194"/>
      <c r="AB324" s="1" t="str">
        <f>IF(基本情報登録!$D$10="","",IF(基本情報登録!$D$10='登録データ（女）'!F324,1,0))</f>
        <v/>
      </c>
      <c r="AC324" s="194"/>
    </row>
    <row r="325" spans="1:29">
      <c r="A325" s="193">
        <v>323</v>
      </c>
      <c r="B325" s="193" t="s">
        <v>5785</v>
      </c>
      <c r="C325" s="193" t="s">
        <v>5786</v>
      </c>
      <c r="D325" s="193" t="s">
        <v>697</v>
      </c>
      <c r="E325" s="193">
        <v>30</v>
      </c>
      <c r="F325" s="193" t="s">
        <v>15</v>
      </c>
      <c r="G325" s="193" t="s">
        <v>435</v>
      </c>
      <c r="H325" s="193" t="s">
        <v>4158</v>
      </c>
      <c r="I325" s="194" t="s">
        <v>2264</v>
      </c>
      <c r="J325" s="194" t="s">
        <v>5970</v>
      </c>
      <c r="K325" s="193" t="s">
        <v>2004</v>
      </c>
      <c r="L325" s="193" t="s">
        <v>2005</v>
      </c>
      <c r="Q325" s="194"/>
      <c r="R325" s="194"/>
      <c r="S325" s="194"/>
      <c r="T325" s="194"/>
      <c r="U325" s="194"/>
      <c r="V325" s="194"/>
      <c r="W325" s="194"/>
      <c r="X325" s="194"/>
      <c r="Y325" s="194"/>
      <c r="Z325" s="194"/>
      <c r="AA325" s="194"/>
      <c r="AB325" s="1" t="str">
        <f>IF(基本情報登録!$D$10="","",IF(基本情報登録!$D$10='登録データ（女）'!F325,1,0))</f>
        <v/>
      </c>
      <c r="AC325" s="194"/>
    </row>
    <row r="326" spans="1:29">
      <c r="A326" s="193">
        <v>324</v>
      </c>
      <c r="B326" s="193" t="s">
        <v>5787</v>
      </c>
      <c r="C326" s="193" t="s">
        <v>2998</v>
      </c>
      <c r="D326" s="193" t="s">
        <v>797</v>
      </c>
      <c r="E326" s="193">
        <v>16</v>
      </c>
      <c r="F326" s="193" t="s">
        <v>15</v>
      </c>
      <c r="G326" s="193" t="s">
        <v>435</v>
      </c>
      <c r="H326" s="193" t="s">
        <v>4206</v>
      </c>
      <c r="I326" s="194" t="s">
        <v>3000</v>
      </c>
      <c r="J326" s="194" t="s">
        <v>6014</v>
      </c>
      <c r="K326" s="193" t="s">
        <v>2004</v>
      </c>
      <c r="L326" s="193" t="s">
        <v>2005</v>
      </c>
      <c r="Q326" s="194"/>
      <c r="R326" s="194"/>
      <c r="S326" s="194"/>
      <c r="T326" s="194"/>
      <c r="U326" s="194"/>
      <c r="V326" s="194"/>
      <c r="W326" s="194"/>
      <c r="X326" s="194"/>
      <c r="Y326" s="194"/>
      <c r="Z326" s="194"/>
      <c r="AA326" s="194"/>
      <c r="AB326" s="1" t="str">
        <f>IF(基本情報登録!$D$10="","",IF(基本情報登録!$D$10='登録データ（女）'!F326,1,0))</f>
        <v/>
      </c>
      <c r="AC326" s="194"/>
    </row>
    <row r="327" spans="1:29">
      <c r="A327" s="193">
        <v>325</v>
      </c>
      <c r="B327" s="193" t="s">
        <v>5788</v>
      </c>
      <c r="C327" s="193" t="s">
        <v>5789</v>
      </c>
      <c r="D327" s="193" t="s">
        <v>594</v>
      </c>
      <c r="E327" s="193">
        <v>28</v>
      </c>
      <c r="F327" s="193" t="s">
        <v>15</v>
      </c>
      <c r="G327" s="193" t="s">
        <v>435</v>
      </c>
      <c r="H327" s="193" t="s">
        <v>5790</v>
      </c>
      <c r="I327" s="194" t="s">
        <v>2137</v>
      </c>
      <c r="J327" s="194" t="s">
        <v>6119</v>
      </c>
      <c r="K327" s="193" t="s">
        <v>2004</v>
      </c>
      <c r="L327" s="193" t="s">
        <v>2005</v>
      </c>
      <c r="Q327" s="194"/>
      <c r="R327" s="194"/>
      <c r="S327" s="194"/>
      <c r="T327" s="194"/>
      <c r="U327" s="194"/>
      <c r="V327" s="194"/>
      <c r="W327" s="194"/>
      <c r="X327" s="194"/>
      <c r="Y327" s="194"/>
      <c r="Z327" s="194"/>
      <c r="AA327" s="194"/>
      <c r="AB327" s="1" t="str">
        <f>IF(基本情報登録!$D$10="","",IF(基本情報登録!$D$10='登録データ（女）'!F327,1,0))</f>
        <v/>
      </c>
      <c r="AC327" s="194"/>
    </row>
    <row r="328" spans="1:29">
      <c r="A328" s="193">
        <v>326</v>
      </c>
      <c r="B328" s="193" t="s">
        <v>5791</v>
      </c>
      <c r="C328" s="193" t="s">
        <v>5792</v>
      </c>
      <c r="D328" s="193" t="s">
        <v>721</v>
      </c>
      <c r="E328" s="193">
        <v>47</v>
      </c>
      <c r="F328" s="193" t="s">
        <v>15</v>
      </c>
      <c r="G328" s="193" t="s">
        <v>435</v>
      </c>
      <c r="H328" s="193" t="s">
        <v>5728</v>
      </c>
      <c r="I328" s="194" t="s">
        <v>2145</v>
      </c>
      <c r="J328" s="194" t="s">
        <v>6014</v>
      </c>
      <c r="K328" s="193" t="s">
        <v>2004</v>
      </c>
      <c r="L328" s="193" t="s">
        <v>2005</v>
      </c>
      <c r="Q328" s="194"/>
      <c r="R328" s="194"/>
      <c r="S328" s="194"/>
      <c r="T328" s="194"/>
      <c r="U328" s="194"/>
      <c r="V328" s="194"/>
      <c r="W328" s="194"/>
      <c r="X328" s="194"/>
      <c r="Y328" s="194"/>
      <c r="Z328" s="194"/>
      <c r="AA328" s="194"/>
      <c r="AB328" s="1" t="str">
        <f>IF(基本情報登録!$D$10="","",IF(基本情報登録!$D$10='登録データ（女）'!F328,1,0))</f>
        <v/>
      </c>
      <c r="AC328" s="194"/>
    </row>
    <row r="329" spans="1:29">
      <c r="A329" s="193">
        <v>327</v>
      </c>
      <c r="B329" s="193" t="s">
        <v>5793</v>
      </c>
      <c r="C329" s="193" t="s">
        <v>5794</v>
      </c>
      <c r="D329" s="193" t="s">
        <v>354</v>
      </c>
      <c r="E329" s="193">
        <v>41</v>
      </c>
      <c r="F329" s="193" t="s">
        <v>15</v>
      </c>
      <c r="G329" s="193" t="s">
        <v>435</v>
      </c>
      <c r="H329" s="193" t="s">
        <v>5795</v>
      </c>
      <c r="I329" s="194" t="s">
        <v>6120</v>
      </c>
      <c r="J329" s="194" t="s">
        <v>6121</v>
      </c>
      <c r="K329" s="193" t="s">
        <v>2004</v>
      </c>
      <c r="L329" s="193" t="s">
        <v>2005</v>
      </c>
      <c r="Q329" s="194"/>
      <c r="R329" s="194"/>
      <c r="S329" s="194"/>
      <c r="T329" s="194"/>
      <c r="U329" s="194"/>
      <c r="V329" s="194"/>
      <c r="W329" s="194"/>
      <c r="X329" s="194"/>
      <c r="Y329" s="194"/>
      <c r="Z329" s="194"/>
      <c r="AA329" s="194"/>
      <c r="AB329" s="1" t="str">
        <f>IF(基本情報登録!$D$10="","",IF(基本情報登録!$D$10='登録データ（女）'!F329,1,0))</f>
        <v/>
      </c>
      <c r="AC329" s="194"/>
    </row>
    <row r="330" spans="1:29">
      <c r="A330" s="193">
        <v>328</v>
      </c>
      <c r="B330" s="193" t="s">
        <v>5796</v>
      </c>
      <c r="C330" s="193" t="s">
        <v>5797</v>
      </c>
      <c r="D330" s="193" t="s">
        <v>336</v>
      </c>
      <c r="E330" s="193">
        <v>42</v>
      </c>
      <c r="F330" s="193" t="s">
        <v>15</v>
      </c>
      <c r="G330" s="193" t="s">
        <v>435</v>
      </c>
      <c r="H330" s="193" t="s">
        <v>5798</v>
      </c>
      <c r="I330" s="194" t="s">
        <v>6122</v>
      </c>
      <c r="J330" s="194" t="s">
        <v>5890</v>
      </c>
      <c r="K330" s="193" t="s">
        <v>2004</v>
      </c>
      <c r="L330" s="193" t="s">
        <v>2005</v>
      </c>
      <c r="Q330" s="194"/>
      <c r="R330" s="194"/>
      <c r="S330" s="194"/>
      <c r="T330" s="194"/>
      <c r="U330" s="194"/>
      <c r="V330" s="194"/>
      <c r="W330" s="194"/>
      <c r="X330" s="194"/>
      <c r="Y330" s="194"/>
      <c r="Z330" s="194"/>
      <c r="AA330" s="194"/>
      <c r="AB330" s="1" t="str">
        <f>IF(基本情報登録!$D$10="","",IF(基本情報登録!$D$10='登録データ（女）'!F330,1,0))</f>
        <v/>
      </c>
      <c r="AC330" s="194"/>
    </row>
    <row r="331" spans="1:29">
      <c r="A331" s="193">
        <v>329</v>
      </c>
      <c r="B331" s="193" t="s">
        <v>5799</v>
      </c>
      <c r="C331" s="193" t="s">
        <v>5800</v>
      </c>
      <c r="D331" s="193" t="s">
        <v>364</v>
      </c>
      <c r="E331" s="193">
        <v>32</v>
      </c>
      <c r="F331" s="193" t="s">
        <v>15</v>
      </c>
      <c r="G331" s="193" t="s">
        <v>435</v>
      </c>
      <c r="H331" s="193" t="s">
        <v>5801</v>
      </c>
      <c r="I331" s="194" t="s">
        <v>2022</v>
      </c>
      <c r="J331" s="194" t="s">
        <v>6123</v>
      </c>
      <c r="K331" s="193" t="s">
        <v>2004</v>
      </c>
      <c r="L331" s="193" t="s">
        <v>2005</v>
      </c>
      <c r="Q331" s="194"/>
      <c r="R331" s="194"/>
      <c r="S331" s="194"/>
      <c r="T331" s="194"/>
      <c r="U331" s="194"/>
      <c r="V331" s="194"/>
      <c r="W331" s="194"/>
      <c r="X331" s="194"/>
      <c r="Y331" s="194"/>
      <c r="Z331" s="194"/>
      <c r="AA331" s="194"/>
      <c r="AB331" s="1" t="str">
        <f>IF(基本情報登録!$D$10="","",IF(基本情報登録!$D$10='登録データ（女）'!F331,1,0))</f>
        <v/>
      </c>
      <c r="AC331" s="194"/>
    </row>
    <row r="332" spans="1:29">
      <c r="A332" s="193">
        <v>330</v>
      </c>
      <c r="B332" s="193" t="s">
        <v>5802</v>
      </c>
      <c r="C332" s="193" t="s">
        <v>5803</v>
      </c>
      <c r="D332" s="193" t="s">
        <v>349</v>
      </c>
      <c r="E332" s="193">
        <v>46</v>
      </c>
      <c r="F332" s="193" t="s">
        <v>11</v>
      </c>
      <c r="G332" s="193" t="s">
        <v>435</v>
      </c>
      <c r="H332" s="193" t="s">
        <v>4127</v>
      </c>
      <c r="I332" s="194" t="s">
        <v>2266</v>
      </c>
      <c r="J332" s="194" t="s">
        <v>6124</v>
      </c>
      <c r="K332" s="193" t="s">
        <v>2004</v>
      </c>
      <c r="L332" s="193" t="s">
        <v>2005</v>
      </c>
      <c r="Q332" s="194"/>
      <c r="R332" s="194"/>
      <c r="S332" s="194"/>
      <c r="T332" s="194"/>
      <c r="U332" s="194"/>
      <c r="V332" s="194"/>
      <c r="W332" s="194"/>
      <c r="X332" s="194"/>
      <c r="Y332" s="194"/>
      <c r="Z332" s="194"/>
      <c r="AA332" s="194"/>
      <c r="AB332" s="1" t="str">
        <f>IF(基本情報登録!$D$10="","",IF(基本情報登録!$D$10='登録データ（女）'!F332,1,0))</f>
        <v/>
      </c>
      <c r="AC332" s="194"/>
    </row>
    <row r="333" spans="1:29">
      <c r="A333" s="193">
        <v>331</v>
      </c>
      <c r="B333" s="193" t="s">
        <v>5804</v>
      </c>
      <c r="C333" s="193" t="s">
        <v>5805</v>
      </c>
      <c r="D333" s="193" t="s">
        <v>334</v>
      </c>
      <c r="E333" s="193">
        <v>40</v>
      </c>
      <c r="F333" s="193" t="s">
        <v>40</v>
      </c>
      <c r="G333" s="193" t="s">
        <v>435</v>
      </c>
      <c r="H333" s="193" t="s">
        <v>5806</v>
      </c>
      <c r="I333" s="194" t="s">
        <v>2142</v>
      </c>
      <c r="J333" s="194" t="s">
        <v>5917</v>
      </c>
      <c r="K333" s="193" t="s">
        <v>2004</v>
      </c>
      <c r="L333" s="193" t="s">
        <v>2005</v>
      </c>
      <c r="Q333" s="194"/>
      <c r="R333" s="194"/>
      <c r="S333" s="194"/>
      <c r="T333" s="194"/>
      <c r="U333" s="194"/>
      <c r="V333" s="194"/>
      <c r="W333" s="194"/>
      <c r="X333" s="194"/>
      <c r="Y333" s="194"/>
      <c r="Z333" s="194"/>
      <c r="AA333" s="194"/>
      <c r="AB333" s="1" t="str">
        <f>IF(基本情報登録!$D$10="","",IF(基本情報登録!$D$10='登録データ（女）'!F333,1,0))</f>
        <v/>
      </c>
      <c r="AC333" s="194"/>
    </row>
    <row r="334" spans="1:29">
      <c r="A334" s="193">
        <v>332</v>
      </c>
      <c r="B334" s="193" t="s">
        <v>5807</v>
      </c>
      <c r="C334" s="193" t="s">
        <v>5808</v>
      </c>
      <c r="D334" s="193" t="s">
        <v>334</v>
      </c>
      <c r="E334" s="193">
        <v>40</v>
      </c>
      <c r="F334" s="193" t="s">
        <v>40</v>
      </c>
      <c r="G334" s="193" t="s">
        <v>435</v>
      </c>
      <c r="H334" s="193" t="s">
        <v>5809</v>
      </c>
      <c r="I334" s="194" t="s">
        <v>2129</v>
      </c>
      <c r="J334" s="194" t="s">
        <v>5959</v>
      </c>
      <c r="K334" s="193" t="s">
        <v>2004</v>
      </c>
      <c r="L334" s="193" t="s">
        <v>2005</v>
      </c>
      <c r="Q334" s="194"/>
      <c r="R334" s="194"/>
      <c r="S334" s="194"/>
      <c r="T334" s="194"/>
      <c r="U334" s="194"/>
      <c r="V334" s="194"/>
      <c r="W334" s="194"/>
      <c r="X334" s="194"/>
      <c r="Y334" s="194"/>
      <c r="Z334" s="194"/>
      <c r="AA334" s="194"/>
      <c r="AB334" s="1" t="str">
        <f>IF(基本情報登録!$D$10="","",IF(基本情報登録!$D$10='登録データ（女）'!F334,1,0))</f>
        <v/>
      </c>
      <c r="AC334" s="194"/>
    </row>
    <row r="335" spans="1:29">
      <c r="A335" s="193">
        <v>333</v>
      </c>
      <c r="B335" s="193" t="s">
        <v>5810</v>
      </c>
      <c r="C335" s="193" t="s">
        <v>5811</v>
      </c>
      <c r="D335" s="193" t="s">
        <v>334</v>
      </c>
      <c r="E335" s="193">
        <v>40</v>
      </c>
      <c r="F335" s="193" t="s">
        <v>40</v>
      </c>
      <c r="G335" s="193" t="s">
        <v>435</v>
      </c>
      <c r="H335" s="193" t="s">
        <v>4079</v>
      </c>
      <c r="I335" s="194" t="s">
        <v>2095</v>
      </c>
      <c r="J335" s="194" t="s">
        <v>6125</v>
      </c>
      <c r="K335" s="193" t="s">
        <v>2004</v>
      </c>
      <c r="L335" s="193" t="s">
        <v>2005</v>
      </c>
      <c r="Q335" s="194"/>
      <c r="R335" s="194"/>
      <c r="S335" s="194"/>
      <c r="T335" s="194"/>
      <c r="U335" s="194"/>
      <c r="V335" s="194"/>
      <c r="W335" s="194"/>
      <c r="X335" s="194"/>
      <c r="Y335" s="194"/>
      <c r="Z335" s="194"/>
      <c r="AA335" s="194"/>
      <c r="AB335" s="1" t="str">
        <f>IF(基本情報登録!$D$10="","",IF(基本情報登録!$D$10='登録データ（女）'!F335,1,0))</f>
        <v/>
      </c>
      <c r="AC335" s="194"/>
    </row>
    <row r="336" spans="1:29">
      <c r="A336" s="193">
        <v>334</v>
      </c>
      <c r="B336" s="193" t="s">
        <v>5812</v>
      </c>
      <c r="C336" s="193" t="s">
        <v>5813</v>
      </c>
      <c r="D336" s="193" t="s">
        <v>721</v>
      </c>
      <c r="E336" s="193">
        <v>47</v>
      </c>
      <c r="F336" s="193" t="s">
        <v>65</v>
      </c>
      <c r="G336" s="193" t="s">
        <v>435</v>
      </c>
      <c r="H336" s="193" t="s">
        <v>5723</v>
      </c>
      <c r="I336" s="194" t="s">
        <v>6126</v>
      </c>
      <c r="J336" s="194" t="s">
        <v>6127</v>
      </c>
      <c r="K336" s="193" t="s">
        <v>2004</v>
      </c>
      <c r="L336" s="193" t="s">
        <v>2005</v>
      </c>
      <c r="Q336" s="194"/>
      <c r="R336" s="194"/>
      <c r="S336" s="194"/>
      <c r="T336" s="194"/>
      <c r="U336" s="194"/>
      <c r="V336" s="194"/>
      <c r="W336" s="194"/>
      <c r="X336" s="194"/>
      <c r="Y336" s="194"/>
      <c r="Z336" s="194"/>
      <c r="AA336" s="194"/>
      <c r="AB336" s="1" t="str">
        <f>IF(基本情報登録!$D$10="","",IF(基本情報登録!$D$10='登録データ（女）'!F336,1,0))</f>
        <v/>
      </c>
      <c r="AC336" s="194"/>
    </row>
    <row r="337" spans="1:29">
      <c r="A337" s="193">
        <v>335</v>
      </c>
      <c r="B337" s="193" t="s">
        <v>5814</v>
      </c>
      <c r="C337" s="193" t="s">
        <v>5815</v>
      </c>
      <c r="D337" s="193" t="s">
        <v>334</v>
      </c>
      <c r="E337" s="193">
        <v>40</v>
      </c>
      <c r="F337" s="193" t="s">
        <v>55</v>
      </c>
      <c r="G337" s="193" t="s">
        <v>435</v>
      </c>
      <c r="H337" s="193" t="s">
        <v>4105</v>
      </c>
      <c r="I337" s="194" t="s">
        <v>6128</v>
      </c>
      <c r="J337" s="194" t="s">
        <v>6129</v>
      </c>
      <c r="K337" s="193" t="s">
        <v>2004</v>
      </c>
      <c r="L337" s="193" t="s">
        <v>2005</v>
      </c>
      <c r="Q337" s="194"/>
      <c r="R337" s="194"/>
      <c r="S337" s="194"/>
      <c r="T337" s="194"/>
      <c r="U337" s="194"/>
      <c r="V337" s="194"/>
      <c r="W337" s="194"/>
      <c r="X337" s="194"/>
      <c r="Y337" s="194"/>
      <c r="Z337" s="194"/>
      <c r="AA337" s="194"/>
      <c r="AB337" s="1" t="str">
        <f>IF(基本情報登録!$D$10="","",IF(基本情報登録!$D$10='登録データ（女）'!F337,1,0))</f>
        <v/>
      </c>
      <c r="AC337" s="194"/>
    </row>
    <row r="338" spans="1:29">
      <c r="A338" s="193">
        <v>336</v>
      </c>
      <c r="B338" s="193" t="s">
        <v>5816</v>
      </c>
      <c r="C338" s="193" t="s">
        <v>5817</v>
      </c>
      <c r="D338" s="193" t="s">
        <v>339</v>
      </c>
      <c r="E338" s="193">
        <v>35</v>
      </c>
      <c r="F338" s="193" t="s">
        <v>55</v>
      </c>
      <c r="G338" s="193" t="s">
        <v>435</v>
      </c>
      <c r="H338" s="193" t="s">
        <v>4260</v>
      </c>
      <c r="I338" s="194" t="s">
        <v>6130</v>
      </c>
      <c r="J338" s="194" t="s">
        <v>5999</v>
      </c>
      <c r="K338" s="193" t="s">
        <v>2004</v>
      </c>
      <c r="L338" s="193" t="s">
        <v>2005</v>
      </c>
      <c r="Q338" s="194"/>
      <c r="R338" s="194"/>
      <c r="S338" s="194"/>
      <c r="T338" s="194"/>
      <c r="U338" s="194"/>
      <c r="V338" s="194"/>
      <c r="W338" s="194"/>
      <c r="X338" s="194"/>
      <c r="Y338" s="194"/>
      <c r="Z338" s="194"/>
      <c r="AA338" s="194"/>
      <c r="AB338" s="1" t="str">
        <f>IF(基本情報登録!$D$10="","",IF(基本情報登録!$D$10='登録データ（女）'!F338,1,0))</f>
        <v/>
      </c>
      <c r="AC338" s="194"/>
    </row>
    <row r="339" spans="1:29">
      <c r="A339" s="193">
        <v>337</v>
      </c>
      <c r="B339" s="193" t="s">
        <v>5818</v>
      </c>
      <c r="C339" s="193" t="s">
        <v>5819</v>
      </c>
      <c r="D339" s="193" t="s">
        <v>334</v>
      </c>
      <c r="E339" s="193">
        <v>40</v>
      </c>
      <c r="F339" s="193" t="s">
        <v>57</v>
      </c>
      <c r="G339" s="193" t="s">
        <v>350</v>
      </c>
      <c r="H339" s="193" t="s">
        <v>3067</v>
      </c>
      <c r="I339" s="194" t="s">
        <v>2329</v>
      </c>
      <c r="J339" s="194" t="s">
        <v>5900</v>
      </c>
      <c r="K339" s="193" t="s">
        <v>2004</v>
      </c>
      <c r="L339" s="193" t="s">
        <v>2005</v>
      </c>
      <c r="Q339" s="194"/>
      <c r="R339" s="194"/>
      <c r="S339" s="194"/>
      <c r="T339" s="194"/>
      <c r="U339" s="194"/>
      <c r="V339" s="194"/>
      <c r="W339" s="194"/>
      <c r="X339" s="194"/>
      <c r="Y339" s="194"/>
      <c r="Z339" s="194"/>
      <c r="AA339" s="194"/>
      <c r="AB339" s="1" t="str">
        <f>IF(基本情報登録!$D$10="","",IF(基本情報登録!$D$10='登録データ（女）'!F339,1,0))</f>
        <v/>
      </c>
      <c r="AC339" s="194"/>
    </row>
    <row r="340" spans="1:29">
      <c r="A340" s="193" t="s">
        <v>5820</v>
      </c>
      <c r="B340" s="193" t="s">
        <v>5821</v>
      </c>
      <c r="C340" s="193" t="s">
        <v>5822</v>
      </c>
      <c r="D340" s="193" t="s">
        <v>339</v>
      </c>
      <c r="E340" s="193">
        <v>35</v>
      </c>
      <c r="F340" s="193" t="s">
        <v>26</v>
      </c>
      <c r="G340" s="193" t="s">
        <v>435</v>
      </c>
      <c r="H340" s="193" t="s">
        <v>4236</v>
      </c>
      <c r="I340" s="194" t="s">
        <v>2198</v>
      </c>
      <c r="J340" s="194" t="s">
        <v>5897</v>
      </c>
      <c r="K340" s="193" t="s">
        <v>2004</v>
      </c>
      <c r="L340" s="193" t="s">
        <v>2005</v>
      </c>
      <c r="Q340" s="194"/>
      <c r="R340" s="194"/>
      <c r="S340" s="194"/>
      <c r="T340" s="194"/>
      <c r="U340" s="194"/>
      <c r="V340" s="194"/>
      <c r="W340" s="194"/>
      <c r="X340" s="194"/>
      <c r="Y340" s="194"/>
      <c r="Z340" s="194"/>
      <c r="AA340" s="194"/>
      <c r="AB340" s="1" t="str">
        <f>IF(基本情報登録!$D$10="","",IF(基本情報登録!$D$10='登録データ（女）'!F340,1,0))</f>
        <v/>
      </c>
      <c r="AC340" s="194"/>
    </row>
    <row r="341" spans="1:29">
      <c r="A341" s="193" t="s">
        <v>5823</v>
      </c>
      <c r="B341" s="193" t="s">
        <v>5824</v>
      </c>
      <c r="C341" s="193" t="s">
        <v>5825</v>
      </c>
      <c r="D341" s="193" t="s">
        <v>465</v>
      </c>
      <c r="E341" s="193">
        <v>34</v>
      </c>
      <c r="F341" s="193" t="s">
        <v>26</v>
      </c>
      <c r="G341" s="193" t="s">
        <v>435</v>
      </c>
      <c r="H341" s="193" t="s">
        <v>4192</v>
      </c>
      <c r="I341" s="194" t="s">
        <v>2022</v>
      </c>
      <c r="J341" s="194" t="s">
        <v>5914</v>
      </c>
      <c r="K341" s="193" t="s">
        <v>2004</v>
      </c>
      <c r="L341" s="193" t="s">
        <v>2005</v>
      </c>
      <c r="Q341" s="194"/>
      <c r="R341" s="194"/>
      <c r="S341" s="194"/>
      <c r="T341" s="194"/>
      <c r="U341" s="194"/>
      <c r="V341" s="194"/>
      <c r="W341" s="194"/>
      <c r="X341" s="194"/>
      <c r="Y341" s="194"/>
      <c r="Z341" s="194"/>
      <c r="AA341" s="194"/>
      <c r="AB341" s="1" t="str">
        <f>IF(基本情報登録!$D$10="","",IF(基本情報登録!$D$10='登録データ（女）'!F341,1,0))</f>
        <v/>
      </c>
      <c r="AC341" s="194"/>
    </row>
    <row r="342" spans="1:29">
      <c r="A342" s="193" t="s">
        <v>5826</v>
      </c>
      <c r="B342" s="193" t="s">
        <v>5827</v>
      </c>
      <c r="C342" s="193" t="s">
        <v>5828</v>
      </c>
      <c r="D342" s="193" t="s">
        <v>354</v>
      </c>
      <c r="E342" s="193">
        <v>41</v>
      </c>
      <c r="F342" s="193" t="s">
        <v>48</v>
      </c>
      <c r="G342" s="193" t="s">
        <v>435</v>
      </c>
      <c r="H342" s="193" t="s">
        <v>5829</v>
      </c>
      <c r="I342" s="194" t="s">
        <v>6131</v>
      </c>
      <c r="J342" s="194" t="s">
        <v>5910</v>
      </c>
      <c r="K342" s="193" t="s">
        <v>2004</v>
      </c>
      <c r="L342" s="193" t="s">
        <v>2005</v>
      </c>
      <c r="Q342" s="194"/>
      <c r="R342" s="194"/>
      <c r="S342" s="194"/>
      <c r="T342" s="194"/>
      <c r="U342" s="194"/>
      <c r="V342" s="194"/>
      <c r="W342" s="194"/>
      <c r="X342" s="194"/>
      <c r="Y342" s="194"/>
      <c r="Z342" s="194"/>
      <c r="AA342" s="194"/>
      <c r="AB342" s="1" t="str">
        <f>IF(基本情報登録!$D$10="","",IF(基本情報登録!$D$10='登録データ（女）'!F342,1,0))</f>
        <v/>
      </c>
      <c r="AC342" s="194"/>
    </row>
    <row r="343" spans="1:29">
      <c r="A343" s="193" t="s">
        <v>5830</v>
      </c>
      <c r="B343" s="193" t="s">
        <v>5831</v>
      </c>
      <c r="C343" s="193" t="s">
        <v>5832</v>
      </c>
      <c r="D343" s="193" t="s">
        <v>338</v>
      </c>
      <c r="E343" s="193">
        <v>44</v>
      </c>
      <c r="F343" s="193" t="s">
        <v>103</v>
      </c>
      <c r="G343" s="193" t="s">
        <v>435</v>
      </c>
      <c r="H343" s="193" t="s">
        <v>4108</v>
      </c>
      <c r="I343" s="194" t="s">
        <v>6132</v>
      </c>
      <c r="J343" s="194" t="s">
        <v>6133</v>
      </c>
      <c r="K343" s="193" t="s">
        <v>2004</v>
      </c>
      <c r="L343" s="193" t="s">
        <v>2005</v>
      </c>
      <c r="Q343" s="194"/>
      <c r="R343" s="194"/>
      <c r="S343" s="194"/>
      <c r="T343" s="194"/>
      <c r="U343" s="194"/>
      <c r="V343" s="194"/>
      <c r="W343" s="194"/>
      <c r="X343" s="194"/>
      <c r="Y343" s="194"/>
      <c r="Z343" s="194"/>
      <c r="AA343" s="194"/>
      <c r="AB343" s="1" t="str">
        <f>IF(基本情報登録!$D$10="","",IF(基本情報登録!$D$10='登録データ（女）'!F343,1,0))</f>
        <v/>
      </c>
      <c r="AC343" s="194"/>
    </row>
    <row r="344" spans="1:29">
      <c r="A344" s="193" t="s">
        <v>5833</v>
      </c>
      <c r="B344" s="193" t="s">
        <v>5834</v>
      </c>
      <c r="C344" s="193" t="s">
        <v>5835</v>
      </c>
      <c r="D344" s="193" t="s">
        <v>347</v>
      </c>
      <c r="E344" s="193">
        <v>43</v>
      </c>
      <c r="F344" s="193" t="s">
        <v>71</v>
      </c>
      <c r="G344" s="193" t="s">
        <v>435</v>
      </c>
      <c r="H344" s="193" t="s">
        <v>5836</v>
      </c>
      <c r="I344" s="194" t="s">
        <v>6134</v>
      </c>
      <c r="J344" s="194" t="s">
        <v>6135</v>
      </c>
      <c r="K344" s="193" t="s">
        <v>2004</v>
      </c>
      <c r="L344" s="193" t="s">
        <v>2005</v>
      </c>
      <c r="Q344" s="194"/>
      <c r="R344" s="194"/>
      <c r="S344" s="194"/>
      <c r="T344" s="194"/>
      <c r="U344" s="194"/>
      <c r="V344" s="194"/>
      <c r="W344" s="194"/>
      <c r="X344" s="194"/>
      <c r="Y344" s="194"/>
      <c r="Z344" s="194"/>
      <c r="AA344" s="194"/>
      <c r="AB344" s="1" t="str">
        <f>IF(基本情報登録!$D$10="","",IF(基本情報登録!$D$10='登録データ（女）'!F344,1,0))</f>
        <v/>
      </c>
      <c r="AC344" s="194"/>
    </row>
    <row r="345" spans="1:29">
      <c r="A345" s="193" t="s">
        <v>5837</v>
      </c>
      <c r="B345" s="193" t="s">
        <v>5838</v>
      </c>
      <c r="C345" s="193" t="s">
        <v>5839</v>
      </c>
      <c r="D345" s="193" t="s">
        <v>347</v>
      </c>
      <c r="E345" s="193">
        <v>43</v>
      </c>
      <c r="F345" s="193" t="s">
        <v>71</v>
      </c>
      <c r="G345" s="193" t="s">
        <v>435</v>
      </c>
      <c r="H345" s="193" t="s">
        <v>4192</v>
      </c>
      <c r="I345" s="194" t="s">
        <v>6136</v>
      </c>
      <c r="J345" s="194" t="s">
        <v>6068</v>
      </c>
      <c r="K345" s="193" t="s">
        <v>2004</v>
      </c>
      <c r="L345" s="193" t="s">
        <v>2005</v>
      </c>
      <c r="Q345" s="194"/>
      <c r="R345" s="194"/>
      <c r="S345" s="194"/>
      <c r="T345" s="194"/>
      <c r="U345" s="194"/>
      <c r="V345" s="194"/>
      <c r="W345" s="194"/>
      <c r="X345" s="194"/>
      <c r="Y345" s="194"/>
      <c r="Z345" s="194"/>
      <c r="AA345" s="194"/>
      <c r="AB345" s="1" t="str">
        <f>IF(基本情報登録!$D$10="","",IF(基本情報登録!$D$10='登録データ（女）'!F345,1,0))</f>
        <v/>
      </c>
      <c r="AC345" s="194"/>
    </row>
    <row r="346" spans="1:29">
      <c r="A346" s="193" t="s">
        <v>5840</v>
      </c>
      <c r="B346" s="193" t="s">
        <v>3081</v>
      </c>
      <c r="C346" s="193" t="s">
        <v>3082</v>
      </c>
      <c r="D346" s="193" t="s">
        <v>347</v>
      </c>
      <c r="E346" s="193">
        <v>43</v>
      </c>
      <c r="F346" s="193" t="s">
        <v>71</v>
      </c>
      <c r="G346" s="193" t="s">
        <v>350</v>
      </c>
      <c r="H346" s="193" t="s">
        <v>3083</v>
      </c>
      <c r="I346" s="194" t="s">
        <v>2045</v>
      </c>
      <c r="J346" s="194" t="s">
        <v>6137</v>
      </c>
      <c r="K346" s="193" t="s">
        <v>2004</v>
      </c>
      <c r="L346" s="193" t="s">
        <v>2005</v>
      </c>
      <c r="Q346" s="194"/>
      <c r="R346" s="194"/>
      <c r="S346" s="194"/>
      <c r="T346" s="194"/>
      <c r="U346" s="194"/>
      <c r="V346" s="194"/>
      <c r="W346" s="194"/>
      <c r="X346" s="194"/>
      <c r="Y346" s="194"/>
      <c r="Z346" s="194"/>
      <c r="AA346" s="194"/>
      <c r="AB346" s="1" t="str">
        <f>IF(基本情報登録!$D$10="","",IF(基本情報登録!$D$10='登録データ（女）'!F346,1,0))</f>
        <v/>
      </c>
      <c r="AC346" s="194"/>
    </row>
    <row r="347" spans="1:29">
      <c r="A347" s="193" t="s">
        <v>5841</v>
      </c>
      <c r="B347" s="193" t="s">
        <v>3078</v>
      </c>
      <c r="C347" s="193" t="s">
        <v>3079</v>
      </c>
      <c r="D347" s="193" t="s">
        <v>347</v>
      </c>
      <c r="E347" s="193">
        <v>43</v>
      </c>
      <c r="F347" s="193" t="s">
        <v>71</v>
      </c>
      <c r="G347" s="193" t="s">
        <v>350</v>
      </c>
      <c r="H347" s="193" t="s">
        <v>3080</v>
      </c>
      <c r="I347" s="194" t="s">
        <v>2329</v>
      </c>
      <c r="J347" s="194" t="s">
        <v>6056</v>
      </c>
      <c r="K347" s="193" t="s">
        <v>2004</v>
      </c>
      <c r="L347" s="193" t="s">
        <v>2005</v>
      </c>
      <c r="Q347" s="194"/>
      <c r="R347" s="194"/>
      <c r="S347" s="194"/>
      <c r="T347" s="194"/>
      <c r="U347" s="194"/>
      <c r="V347" s="194"/>
      <c r="W347" s="194"/>
      <c r="X347" s="194"/>
      <c r="Y347" s="194"/>
      <c r="Z347" s="194"/>
      <c r="AA347" s="194"/>
      <c r="AB347" s="1" t="str">
        <f>IF(基本情報登録!$D$10="","",IF(基本情報登録!$D$10='登録データ（女）'!F347,1,0))</f>
        <v/>
      </c>
      <c r="AC347" s="194"/>
    </row>
    <row r="348" spans="1:29">
      <c r="A348" s="193" t="s">
        <v>5842</v>
      </c>
      <c r="B348" s="193" t="s">
        <v>1612</v>
      </c>
      <c r="C348" s="193" t="s">
        <v>1613</v>
      </c>
      <c r="D348" s="193" t="s">
        <v>347</v>
      </c>
      <c r="E348" s="193">
        <v>43</v>
      </c>
      <c r="F348" s="193" t="s">
        <v>71</v>
      </c>
      <c r="G348" s="193" t="s">
        <v>335</v>
      </c>
      <c r="H348" s="193" t="s">
        <v>1614</v>
      </c>
      <c r="I348" s="194" t="s">
        <v>2961</v>
      </c>
      <c r="J348" s="194" t="s">
        <v>6138</v>
      </c>
      <c r="K348" s="193" t="s">
        <v>2004</v>
      </c>
      <c r="L348" s="193" t="s">
        <v>2005</v>
      </c>
      <c r="Q348" s="194"/>
      <c r="R348" s="194"/>
      <c r="S348" s="194"/>
      <c r="T348" s="194"/>
      <c r="U348" s="194"/>
      <c r="V348" s="194"/>
      <c r="W348" s="194"/>
      <c r="X348" s="194"/>
      <c r="Y348" s="194"/>
      <c r="Z348" s="194"/>
      <c r="AA348" s="194"/>
      <c r="AB348" s="1" t="str">
        <f>IF(基本情報登録!$D$10="","",IF(基本情報登録!$D$10='登録データ（女）'!F348,1,0))</f>
        <v/>
      </c>
      <c r="AC348" s="194"/>
    </row>
    <row r="349" spans="1:29">
      <c r="A349" s="193" t="s">
        <v>5843</v>
      </c>
      <c r="B349" s="193" t="s">
        <v>1888</v>
      </c>
      <c r="C349" s="193" t="s">
        <v>1889</v>
      </c>
      <c r="D349" s="193" t="s">
        <v>347</v>
      </c>
      <c r="E349" s="193">
        <v>43</v>
      </c>
      <c r="F349" s="193" t="s">
        <v>71</v>
      </c>
      <c r="G349" s="193" t="s">
        <v>343</v>
      </c>
      <c r="H349" s="193" t="s">
        <v>1069</v>
      </c>
      <c r="I349" s="194" t="s">
        <v>2962</v>
      </c>
      <c r="J349" s="194" t="s">
        <v>5928</v>
      </c>
      <c r="K349" s="193" t="s">
        <v>2004</v>
      </c>
      <c r="L349" s="193" t="s">
        <v>2005</v>
      </c>
      <c r="Q349" s="194"/>
      <c r="R349" s="194"/>
      <c r="S349" s="194"/>
      <c r="T349" s="194"/>
      <c r="U349" s="194"/>
      <c r="V349" s="194"/>
      <c r="W349" s="194"/>
      <c r="X349" s="194"/>
      <c r="Y349" s="194"/>
      <c r="Z349" s="194"/>
      <c r="AA349" s="194"/>
      <c r="AB349" s="1" t="str">
        <f>IF(基本情報登録!$D$10="","",IF(基本情報登録!$D$10='登録データ（女）'!F349,1,0))</f>
        <v/>
      </c>
      <c r="AC349" s="194"/>
    </row>
    <row r="350" spans="1:29">
      <c r="A350" s="193" t="s">
        <v>5844</v>
      </c>
      <c r="B350" s="193" t="s">
        <v>5845</v>
      </c>
      <c r="C350" s="193" t="s">
        <v>1577</v>
      </c>
      <c r="D350" s="193" t="s">
        <v>374</v>
      </c>
      <c r="E350" s="193">
        <v>45</v>
      </c>
      <c r="F350" s="193" t="s">
        <v>63</v>
      </c>
      <c r="G350" s="193" t="s">
        <v>367</v>
      </c>
      <c r="H350" s="193" t="s">
        <v>337</v>
      </c>
      <c r="I350" s="194" t="s">
        <v>2958</v>
      </c>
      <c r="J350" s="194" t="s">
        <v>5960</v>
      </c>
      <c r="K350" s="193" t="s">
        <v>2004</v>
      </c>
      <c r="L350" s="193" t="s">
        <v>2005</v>
      </c>
      <c r="Q350" s="194"/>
      <c r="R350" s="194"/>
      <c r="S350" s="194"/>
      <c r="T350" s="194"/>
      <c r="U350" s="194"/>
      <c r="V350" s="194"/>
      <c r="W350" s="194"/>
      <c r="X350" s="194"/>
      <c r="Y350" s="194"/>
      <c r="Z350" s="194"/>
      <c r="AA350" s="194"/>
      <c r="AB350" s="1" t="str">
        <f>IF(基本情報登録!$D$10="","",IF(基本情報登録!$D$10='登録データ（女）'!F350,1,0))</f>
        <v/>
      </c>
      <c r="AC350" s="194"/>
    </row>
    <row r="351" spans="1:29">
      <c r="A351" s="193" t="s">
        <v>5846</v>
      </c>
      <c r="B351" s="193" t="s">
        <v>5847</v>
      </c>
      <c r="C351" s="193" t="s">
        <v>5848</v>
      </c>
      <c r="D351" s="193" t="s">
        <v>374</v>
      </c>
      <c r="E351" s="193">
        <v>45</v>
      </c>
      <c r="F351" s="193" t="s">
        <v>63</v>
      </c>
      <c r="G351" s="193" t="s">
        <v>350</v>
      </c>
      <c r="H351" s="193" t="s">
        <v>855</v>
      </c>
      <c r="I351" s="194" t="s">
        <v>6139</v>
      </c>
      <c r="J351" s="194" t="s">
        <v>5970</v>
      </c>
      <c r="K351" s="193" t="s">
        <v>2004</v>
      </c>
      <c r="L351" s="193" t="s">
        <v>2005</v>
      </c>
      <c r="Q351" s="194"/>
      <c r="R351" s="194"/>
      <c r="S351" s="194"/>
      <c r="T351" s="194"/>
      <c r="U351" s="194"/>
      <c r="V351" s="194"/>
      <c r="W351" s="194"/>
      <c r="X351" s="194"/>
      <c r="Y351" s="194"/>
      <c r="Z351" s="194"/>
      <c r="AA351" s="194"/>
      <c r="AB351" s="1" t="str">
        <f>IF(基本情報登録!$D$10="","",IF(基本情報登録!$D$10='登録データ（女）'!F351,1,0))</f>
        <v/>
      </c>
      <c r="AC351" s="194"/>
    </row>
    <row r="352" spans="1:29">
      <c r="A352" s="193" t="s">
        <v>5849</v>
      </c>
      <c r="B352" s="193" t="s">
        <v>5850</v>
      </c>
      <c r="C352" s="193" t="s">
        <v>5851</v>
      </c>
      <c r="D352" s="193" t="s">
        <v>489</v>
      </c>
      <c r="E352" s="193">
        <v>33</v>
      </c>
      <c r="F352" s="193" t="s">
        <v>26</v>
      </c>
      <c r="G352" s="193" t="s">
        <v>435</v>
      </c>
      <c r="H352" s="193" t="s">
        <v>4137</v>
      </c>
      <c r="I352" s="194" t="s">
        <v>6140</v>
      </c>
      <c r="J352" s="194" t="s">
        <v>6141</v>
      </c>
      <c r="K352" s="193" t="s">
        <v>2004</v>
      </c>
      <c r="L352" s="193" t="s">
        <v>2005</v>
      </c>
      <c r="Q352" s="194"/>
      <c r="R352" s="194"/>
      <c r="S352" s="194"/>
      <c r="T352" s="194"/>
      <c r="U352" s="194"/>
      <c r="V352" s="194"/>
      <c r="W352" s="194"/>
      <c r="X352" s="194"/>
      <c r="Y352" s="194"/>
      <c r="Z352" s="194"/>
      <c r="AA352" s="194"/>
      <c r="AB352" s="1" t="str">
        <f>IF(基本情報登録!$D$10="","",IF(基本情報登録!$D$10='登録データ（女）'!F352,1,0))</f>
        <v/>
      </c>
      <c r="AC352" s="194"/>
    </row>
    <row r="353" spans="1:29">
      <c r="A353" s="193" t="s">
        <v>5852</v>
      </c>
      <c r="B353" s="193" t="s">
        <v>5853</v>
      </c>
      <c r="C353" s="193" t="s">
        <v>5854</v>
      </c>
      <c r="D353" s="193" t="s">
        <v>347</v>
      </c>
      <c r="E353" s="193">
        <v>43</v>
      </c>
      <c r="F353" s="193" t="s">
        <v>26</v>
      </c>
      <c r="G353" s="193" t="s">
        <v>435</v>
      </c>
      <c r="H353" s="193" t="s">
        <v>4266</v>
      </c>
      <c r="I353" s="194" t="s">
        <v>2094</v>
      </c>
      <c r="J353" s="194" t="s">
        <v>5954</v>
      </c>
      <c r="K353" s="193" t="s">
        <v>2004</v>
      </c>
      <c r="L353" s="193" t="s">
        <v>2005</v>
      </c>
      <c r="Q353" s="194"/>
      <c r="R353" s="194"/>
      <c r="S353" s="194"/>
      <c r="T353" s="194"/>
      <c r="U353" s="194"/>
      <c r="V353" s="194"/>
      <c r="W353" s="194"/>
      <c r="X353" s="194"/>
      <c r="Y353" s="194"/>
      <c r="Z353" s="194"/>
      <c r="AA353" s="194"/>
      <c r="AB353" s="1" t="str">
        <f>IF(基本情報登録!$D$10="","",IF(基本情報登録!$D$10='登録データ（女）'!F353,1,0))</f>
        <v/>
      </c>
      <c r="AC353" s="194"/>
    </row>
    <row r="354" spans="1:29">
      <c r="A354" s="193" t="s">
        <v>5855</v>
      </c>
      <c r="B354" s="193" t="s">
        <v>5856</v>
      </c>
      <c r="C354" s="193" t="s">
        <v>5857</v>
      </c>
      <c r="D354" s="193" t="s">
        <v>336</v>
      </c>
      <c r="E354" s="193">
        <v>42</v>
      </c>
      <c r="F354" s="193" t="s">
        <v>17</v>
      </c>
      <c r="G354" s="193" t="s">
        <v>435</v>
      </c>
      <c r="H354" s="193" t="s">
        <v>5858</v>
      </c>
      <c r="I354" s="194" t="s">
        <v>6142</v>
      </c>
      <c r="J354" s="194" t="s">
        <v>6016</v>
      </c>
      <c r="K354" s="193" t="s">
        <v>2004</v>
      </c>
      <c r="L354" s="193" t="s">
        <v>2005</v>
      </c>
      <c r="Q354" s="194"/>
      <c r="R354" s="194"/>
      <c r="S354" s="194"/>
      <c r="T354" s="194"/>
      <c r="U354" s="194"/>
      <c r="V354" s="194"/>
      <c r="W354" s="194"/>
      <c r="X354" s="194"/>
      <c r="Y354" s="194"/>
      <c r="Z354" s="194"/>
      <c r="AA354" s="194"/>
      <c r="AB354" s="1" t="str">
        <f>IF(基本情報登録!$D$10="","",IF(基本情報登録!$D$10='登録データ（女）'!F354,1,0))</f>
        <v/>
      </c>
      <c r="AC354" s="194"/>
    </row>
    <row r="355" spans="1:29">
      <c r="A355" s="193" t="s">
        <v>5859</v>
      </c>
      <c r="B355" s="193" t="s">
        <v>5860</v>
      </c>
      <c r="C355" s="193" t="s">
        <v>5861</v>
      </c>
      <c r="D355" s="193" t="s">
        <v>721</v>
      </c>
      <c r="E355" s="193">
        <v>47</v>
      </c>
      <c r="F355" s="193" t="s">
        <v>65</v>
      </c>
      <c r="G355" s="193" t="s">
        <v>350</v>
      </c>
      <c r="H355" s="193" t="s">
        <v>1993</v>
      </c>
      <c r="I355" s="194" t="s">
        <v>2201</v>
      </c>
      <c r="J355" s="194" t="s">
        <v>6143</v>
      </c>
      <c r="K355" s="193" t="s">
        <v>2004</v>
      </c>
      <c r="L355" s="193" t="s">
        <v>2005</v>
      </c>
      <c r="Q355" s="194"/>
      <c r="R355" s="194"/>
      <c r="S355" s="194"/>
      <c r="T355" s="194"/>
      <c r="U355" s="194"/>
      <c r="V355" s="194"/>
      <c r="W355" s="194"/>
      <c r="X355" s="194"/>
      <c r="Y355" s="194"/>
      <c r="Z355" s="194"/>
      <c r="AA355" s="194"/>
      <c r="AB355" s="1" t="str">
        <f>IF(基本情報登録!$D$10="","",IF(基本情報登録!$D$10='登録データ（女）'!F355,1,0))</f>
        <v/>
      </c>
      <c r="AC355" s="194"/>
    </row>
    <row r="356" spans="1:29">
      <c r="A356" s="193" t="s">
        <v>5862</v>
      </c>
      <c r="B356" s="193" t="s">
        <v>5863</v>
      </c>
      <c r="C356" s="193" t="s">
        <v>5864</v>
      </c>
      <c r="D356" s="193" t="s">
        <v>721</v>
      </c>
      <c r="E356" s="193">
        <v>47</v>
      </c>
      <c r="F356" s="193" t="s">
        <v>65</v>
      </c>
      <c r="G356" s="193" t="s">
        <v>435</v>
      </c>
      <c r="H356" s="193" t="s">
        <v>5865</v>
      </c>
      <c r="I356" s="194" t="s">
        <v>6144</v>
      </c>
      <c r="J356" s="194" t="s">
        <v>5945</v>
      </c>
      <c r="K356" s="193" t="s">
        <v>2004</v>
      </c>
      <c r="L356" s="193" t="s">
        <v>2005</v>
      </c>
      <c r="Q356" s="194"/>
      <c r="R356" s="194"/>
      <c r="S356" s="194"/>
      <c r="T356" s="194"/>
      <c r="U356" s="194"/>
      <c r="V356" s="194"/>
      <c r="W356" s="194"/>
      <c r="X356" s="194"/>
      <c r="Y356" s="194"/>
      <c r="Z356" s="194"/>
      <c r="AA356" s="194"/>
      <c r="AB356" s="1" t="str">
        <f>IF(基本情報登録!$D$10="","",IF(基本情報登録!$D$10='登録データ（女）'!F356,1,0))</f>
        <v/>
      </c>
      <c r="AC356" s="194"/>
    </row>
    <row r="357" spans="1:29">
      <c r="A357" s="193">
        <v>355</v>
      </c>
      <c r="B357" s="193" t="s">
        <v>5866</v>
      </c>
      <c r="C357" s="193" t="s">
        <v>5867</v>
      </c>
      <c r="D357" s="193" t="s">
        <v>349</v>
      </c>
      <c r="E357" s="193">
        <v>46</v>
      </c>
      <c r="F357" s="193" t="s">
        <v>11</v>
      </c>
      <c r="G357" s="193" t="s">
        <v>435</v>
      </c>
      <c r="H357" s="193" t="s">
        <v>4211</v>
      </c>
      <c r="I357" s="194" t="s">
        <v>2045</v>
      </c>
      <c r="J357" s="194" t="s">
        <v>6145</v>
      </c>
      <c r="K357" s="193" t="s">
        <v>2004</v>
      </c>
      <c r="L357" s="193" t="s">
        <v>2005</v>
      </c>
      <c r="Q357" s="194"/>
      <c r="R357" s="194"/>
      <c r="S357" s="194"/>
      <c r="T357" s="194"/>
      <c r="U357" s="194"/>
      <c r="V357" s="194"/>
      <c r="W357" s="194"/>
      <c r="X357" s="194"/>
      <c r="Y357" s="194"/>
      <c r="Z357" s="194"/>
      <c r="AA357" s="194"/>
      <c r="AB357" s="1" t="str">
        <f>IF(基本情報登録!$D$10="","",IF(基本情報登録!$D$10='登録データ（女）'!F357,1,0))</f>
        <v/>
      </c>
      <c r="AC357" s="194"/>
    </row>
    <row r="358" spans="1:29">
      <c r="A358" s="193">
        <v>356</v>
      </c>
      <c r="B358" s="193" t="s">
        <v>5868</v>
      </c>
      <c r="C358" s="193" t="s">
        <v>5869</v>
      </c>
      <c r="D358" s="193" t="s">
        <v>349</v>
      </c>
      <c r="E358" s="193">
        <v>46</v>
      </c>
      <c r="F358" s="193" t="s">
        <v>11</v>
      </c>
      <c r="G358" s="193" t="s">
        <v>435</v>
      </c>
      <c r="H358" s="193" t="s">
        <v>5870</v>
      </c>
      <c r="I358" s="194" t="s">
        <v>2057</v>
      </c>
      <c r="J358" s="194" t="s">
        <v>6146</v>
      </c>
      <c r="K358" s="193" t="s">
        <v>2004</v>
      </c>
      <c r="L358" s="193" t="s">
        <v>2005</v>
      </c>
      <c r="Q358" s="194"/>
      <c r="R358" s="194"/>
      <c r="S358" s="194"/>
      <c r="T358" s="194"/>
      <c r="U358" s="194"/>
      <c r="V358" s="194"/>
      <c r="W358" s="194"/>
      <c r="X358" s="194"/>
      <c r="Y358" s="194"/>
      <c r="Z358" s="194"/>
      <c r="AA358" s="194"/>
      <c r="AB358" s="1" t="str">
        <f>IF(基本情報登録!$D$10="","",IF(基本情報登録!$D$10='登録データ（女）'!F358,1,0))</f>
        <v/>
      </c>
      <c r="AC358" s="194"/>
    </row>
    <row r="359" spans="1:29">
      <c r="A359" s="193">
        <v>357</v>
      </c>
      <c r="B359" s="193" t="s">
        <v>5871</v>
      </c>
      <c r="C359" s="193" t="s">
        <v>5872</v>
      </c>
      <c r="D359" s="193" t="s">
        <v>336</v>
      </c>
      <c r="E359" s="193">
        <v>42</v>
      </c>
      <c r="F359" s="193" t="s">
        <v>42</v>
      </c>
      <c r="G359" s="193" t="s">
        <v>435</v>
      </c>
      <c r="H359" s="193" t="s">
        <v>4241</v>
      </c>
      <c r="I359" s="194" t="s">
        <v>6147</v>
      </c>
      <c r="J359" s="194" t="s">
        <v>5906</v>
      </c>
      <c r="K359" s="193" t="s">
        <v>2004</v>
      </c>
      <c r="L359" s="193" t="s">
        <v>2005</v>
      </c>
      <c r="Q359" s="194"/>
      <c r="R359" s="194"/>
      <c r="S359" s="194"/>
      <c r="T359" s="194"/>
      <c r="U359" s="194"/>
      <c r="V359" s="194"/>
      <c r="W359" s="194"/>
      <c r="X359" s="194"/>
      <c r="Y359" s="194"/>
      <c r="Z359" s="194"/>
      <c r="AA359" s="194"/>
      <c r="AB359" s="1" t="str">
        <f>IF(基本情報登録!$D$10="","",IF(基本情報登録!$D$10='登録データ（女）'!F359,1,0))</f>
        <v/>
      </c>
      <c r="AC359" s="194"/>
    </row>
    <row r="360" spans="1:29">
      <c r="A360" s="193">
        <v>358</v>
      </c>
      <c r="B360" s="193" t="s">
        <v>5873</v>
      </c>
      <c r="C360" s="193" t="s">
        <v>5874</v>
      </c>
      <c r="D360" s="193" t="s">
        <v>334</v>
      </c>
      <c r="E360" s="193">
        <v>40</v>
      </c>
      <c r="F360" s="193" t="s">
        <v>1312</v>
      </c>
      <c r="G360" s="193" t="s">
        <v>435</v>
      </c>
      <c r="H360" s="193" t="s">
        <v>5875</v>
      </c>
      <c r="I360" s="194" t="s">
        <v>2067</v>
      </c>
      <c r="J360" s="194" t="s">
        <v>5913</v>
      </c>
      <c r="K360" s="194"/>
      <c r="L360" s="194"/>
      <c r="Q360" s="194"/>
      <c r="R360" s="194"/>
      <c r="S360" s="194"/>
      <c r="T360" s="194"/>
      <c r="U360" s="194"/>
      <c r="V360" s="194"/>
      <c r="W360" s="194"/>
      <c r="X360" s="194"/>
      <c r="Y360" s="194"/>
      <c r="Z360" s="194"/>
      <c r="AA360" s="194"/>
      <c r="AB360" s="1" t="str">
        <f>IF(基本情報登録!$D$10="","",IF(基本情報登録!$D$10='登録データ（女）'!F360,1,0))</f>
        <v/>
      </c>
      <c r="AC360" s="194"/>
    </row>
    <row r="361" spans="1:29">
      <c r="A361" s="193">
        <v>359</v>
      </c>
      <c r="B361" s="193" t="s">
        <v>5876</v>
      </c>
      <c r="C361" s="193" t="s">
        <v>5877</v>
      </c>
      <c r="D361" s="193" t="s">
        <v>334</v>
      </c>
      <c r="E361" s="193">
        <v>40</v>
      </c>
      <c r="F361" s="193" t="s">
        <v>40</v>
      </c>
      <c r="G361" s="193" t="s">
        <v>350</v>
      </c>
      <c r="H361" s="193" t="s">
        <v>2983</v>
      </c>
      <c r="I361" s="194" t="s">
        <v>2154</v>
      </c>
      <c r="J361" s="194" t="s">
        <v>6148</v>
      </c>
      <c r="K361" s="194"/>
      <c r="L361" s="194"/>
      <c r="Q361" s="194"/>
      <c r="R361" s="194"/>
      <c r="S361" s="194"/>
      <c r="T361" s="194"/>
      <c r="U361" s="194"/>
      <c r="V361" s="194"/>
      <c r="W361" s="194"/>
      <c r="X361" s="194"/>
      <c r="Y361" s="194"/>
      <c r="Z361" s="194"/>
      <c r="AA361" s="194"/>
      <c r="AB361" s="1" t="str">
        <f>IF(基本情報登録!$D$10="","",IF(基本情報登録!$D$10='登録データ（女）'!F361,1,0))</f>
        <v/>
      </c>
      <c r="AC361" s="194"/>
    </row>
    <row r="362" spans="1:29">
      <c r="A362" s="193">
        <v>360</v>
      </c>
      <c r="B362" s="193" t="s">
        <v>5878</v>
      </c>
      <c r="C362" s="193" t="s">
        <v>5879</v>
      </c>
      <c r="D362" s="193" t="s">
        <v>334</v>
      </c>
      <c r="E362" s="193">
        <v>40</v>
      </c>
      <c r="F362" s="193" t="s">
        <v>40</v>
      </c>
      <c r="G362" s="193" t="s">
        <v>435</v>
      </c>
      <c r="H362" s="193" t="s">
        <v>5880</v>
      </c>
      <c r="I362" s="194" t="s">
        <v>6149</v>
      </c>
      <c r="J362" s="194" t="s">
        <v>6150</v>
      </c>
      <c r="K362" s="194"/>
      <c r="L362" s="194"/>
      <c r="Q362" s="194"/>
      <c r="R362" s="194"/>
      <c r="S362" s="194"/>
      <c r="T362" s="194"/>
      <c r="U362" s="194"/>
      <c r="V362" s="194"/>
      <c r="W362" s="194"/>
      <c r="X362" s="194"/>
      <c r="Y362" s="194"/>
      <c r="Z362" s="194"/>
      <c r="AA362" s="194"/>
      <c r="AB362" s="1" t="str">
        <f>IF(基本情報登録!$D$10="","",IF(基本情報登録!$D$10='登録データ（女）'!F362,1,0))</f>
        <v/>
      </c>
      <c r="AC362" s="194"/>
    </row>
    <row r="363" spans="1:29">
      <c r="A363" s="193">
        <v>361</v>
      </c>
      <c r="B363" s="193" t="s">
        <v>5881</v>
      </c>
      <c r="C363" s="193" t="s">
        <v>5882</v>
      </c>
      <c r="D363" s="193" t="s">
        <v>338</v>
      </c>
      <c r="E363" s="193">
        <v>44</v>
      </c>
      <c r="F363" s="193" t="s">
        <v>40</v>
      </c>
      <c r="G363" s="193" t="s">
        <v>435</v>
      </c>
      <c r="H363" s="193" t="s">
        <v>4125</v>
      </c>
      <c r="I363" s="194" t="s">
        <v>2905</v>
      </c>
      <c r="J363" s="194" t="s">
        <v>6151</v>
      </c>
      <c r="K363" s="194"/>
      <c r="L363" s="194"/>
      <c r="Q363" s="194"/>
      <c r="R363" s="194"/>
      <c r="S363" s="194"/>
      <c r="T363" s="194"/>
      <c r="U363" s="194"/>
      <c r="V363" s="194"/>
      <c r="W363" s="194"/>
      <c r="X363" s="194"/>
      <c r="Y363" s="194"/>
      <c r="Z363" s="194"/>
      <c r="AA363" s="194"/>
      <c r="AB363" s="1" t="str">
        <f>IF(基本情報登録!$D$10="","",IF(基本情報登録!$D$10='登録データ（女）'!F363,1,0))</f>
        <v/>
      </c>
      <c r="AC363" s="194"/>
    </row>
    <row r="364" spans="1:29">
      <c r="A364" s="193">
        <v>362</v>
      </c>
      <c r="B364" s="193" t="s">
        <v>5883</v>
      </c>
      <c r="C364" s="193" t="s">
        <v>5884</v>
      </c>
      <c r="D364" s="193" t="s">
        <v>338</v>
      </c>
      <c r="E364" s="193">
        <v>44</v>
      </c>
      <c r="F364" s="193" t="s">
        <v>40</v>
      </c>
      <c r="G364" s="193" t="s">
        <v>435</v>
      </c>
      <c r="H364" s="193" t="s">
        <v>5885</v>
      </c>
      <c r="I364" s="194" t="s">
        <v>6152</v>
      </c>
      <c r="J364" s="194" t="s">
        <v>5967</v>
      </c>
      <c r="K364" s="194"/>
      <c r="L364" s="194"/>
      <c r="Q364" s="194"/>
      <c r="R364" s="194"/>
      <c r="S364" s="194"/>
      <c r="T364" s="194"/>
      <c r="U364" s="194"/>
      <c r="V364" s="194"/>
      <c r="W364" s="194"/>
      <c r="X364" s="194"/>
      <c r="Y364" s="194"/>
      <c r="Z364" s="194"/>
      <c r="AA364" s="194"/>
      <c r="AB364" s="1" t="str">
        <f>IF(基本情報登録!$D$10="","",IF(基本情報登録!$D$10='登録データ（女）'!F364,1,0))</f>
        <v/>
      </c>
      <c r="AC364" s="194"/>
    </row>
    <row r="365" spans="1:29">
      <c r="A365" s="193">
        <v>363</v>
      </c>
      <c r="B365" s="193" t="s">
        <v>5886</v>
      </c>
      <c r="C365" s="193" t="s">
        <v>5887</v>
      </c>
      <c r="D365" s="193" t="s">
        <v>347</v>
      </c>
      <c r="E365" s="193">
        <v>43</v>
      </c>
      <c r="F365" s="193" t="s">
        <v>30</v>
      </c>
      <c r="G365" s="203" t="s">
        <v>5888</v>
      </c>
      <c r="H365" s="193" t="s">
        <v>4196</v>
      </c>
      <c r="I365" s="194" t="s">
        <v>5373</v>
      </c>
      <c r="J365" s="194" t="s">
        <v>6153</v>
      </c>
      <c r="K365" s="194"/>
      <c r="L365" s="194"/>
      <c r="Q365" s="194"/>
      <c r="R365" s="194"/>
      <c r="S365" s="194"/>
      <c r="T365" s="194"/>
      <c r="U365" s="194"/>
      <c r="V365" s="194"/>
      <c r="W365" s="194"/>
      <c r="X365" s="194"/>
      <c r="Y365" s="194"/>
      <c r="Z365" s="194"/>
      <c r="AA365" s="194"/>
      <c r="AB365" s="1" t="str">
        <f>IF(基本情報登録!$D$10="","",IF(基本情報登録!$D$10='登録データ（女）'!F365,1,0))</f>
        <v/>
      </c>
      <c r="AC365" s="194"/>
    </row>
    <row r="366" spans="1:29">
      <c r="A366" s="204"/>
      <c r="B366" s="203"/>
      <c r="C366" s="203"/>
      <c r="D366" s="203"/>
      <c r="E366" s="203"/>
      <c r="F366" s="203"/>
      <c r="G366" s="203"/>
      <c r="H366" s="203"/>
      <c r="I366" s="194"/>
      <c r="J366" s="194"/>
      <c r="K366" s="194"/>
      <c r="L366" s="194"/>
      <c r="Q366" s="194"/>
      <c r="R366" s="194"/>
      <c r="S366" s="194"/>
      <c r="T366" s="194"/>
      <c r="U366" s="194"/>
      <c r="V366" s="194"/>
      <c r="W366" s="194"/>
      <c r="X366" s="194"/>
      <c r="Y366" s="194"/>
      <c r="Z366" s="194"/>
      <c r="AA366" s="194"/>
      <c r="AB366" s="1" t="str">
        <f>IF(基本情報登録!$D$10="","",IF(基本情報登録!$D$10='登録データ（女）'!F366,1,0))</f>
        <v/>
      </c>
      <c r="AC366" s="194"/>
    </row>
    <row r="367" spans="1:29">
      <c r="A367" s="204"/>
      <c r="B367" s="203"/>
      <c r="C367" s="203"/>
      <c r="D367" s="203"/>
      <c r="E367" s="203"/>
      <c r="F367" s="203"/>
      <c r="G367" s="203"/>
      <c r="H367" s="203"/>
      <c r="I367" s="194"/>
      <c r="J367" s="194"/>
      <c r="K367" s="194"/>
      <c r="L367" s="194"/>
      <c r="Q367" s="194"/>
      <c r="R367" s="194"/>
      <c r="S367" s="194"/>
      <c r="T367" s="194"/>
      <c r="U367" s="194"/>
      <c r="V367" s="194"/>
      <c r="W367" s="194"/>
      <c r="X367" s="194"/>
      <c r="Y367" s="194"/>
      <c r="Z367" s="194"/>
      <c r="AA367" s="194"/>
      <c r="AB367" s="1" t="str">
        <f>IF(基本情報登録!$D$10="","",IF(基本情報登録!$D$10='登録データ（女）'!F367,1,0))</f>
        <v/>
      </c>
      <c r="AC367" s="194"/>
    </row>
    <row r="368" spans="1:29">
      <c r="A368" s="204"/>
      <c r="B368" s="203"/>
      <c r="C368" s="203"/>
      <c r="D368" s="203"/>
      <c r="E368" s="203"/>
      <c r="F368" s="203"/>
      <c r="G368" s="203"/>
      <c r="H368" s="203"/>
      <c r="I368" s="194"/>
      <c r="J368" s="194"/>
      <c r="K368" s="194"/>
      <c r="L368" s="194"/>
      <c r="Q368" s="194"/>
      <c r="R368" s="194"/>
      <c r="S368" s="194"/>
      <c r="T368" s="194"/>
      <c r="U368" s="194"/>
      <c r="V368" s="194"/>
      <c r="W368" s="194"/>
      <c r="X368" s="194"/>
      <c r="Y368" s="194"/>
      <c r="Z368" s="194"/>
      <c r="AA368" s="194"/>
      <c r="AB368" s="1" t="str">
        <f>IF(基本情報登録!$D$10="","",IF(基本情報登録!$D$10='登録データ（女）'!F368,1,0))</f>
        <v/>
      </c>
      <c r="AC368" s="194"/>
    </row>
    <row r="369" spans="1:29">
      <c r="A369" s="204"/>
      <c r="B369" s="203"/>
      <c r="C369" s="203"/>
      <c r="D369" s="203"/>
      <c r="E369" s="203"/>
      <c r="F369" s="203"/>
      <c r="G369" s="203"/>
      <c r="H369" s="203"/>
      <c r="I369" s="189"/>
      <c r="J369" s="189"/>
      <c r="K369" s="189"/>
      <c r="L369" s="189"/>
      <c r="Q369" s="194"/>
      <c r="R369" s="194"/>
      <c r="S369" s="194"/>
      <c r="T369" s="194"/>
      <c r="U369" s="194"/>
      <c r="V369" s="194"/>
      <c r="W369" s="194"/>
      <c r="X369" s="194"/>
      <c r="Y369" s="194"/>
      <c r="Z369" s="194"/>
      <c r="AA369" s="194"/>
      <c r="AB369" s="1" t="str">
        <f>IF(基本情報登録!$D$10="","",IF(基本情報登録!$D$10='登録データ（女）'!F369,1,0))</f>
        <v/>
      </c>
      <c r="AC369" s="194"/>
    </row>
    <row r="370" spans="1:29">
      <c r="A370" s="204"/>
      <c r="B370" s="203"/>
      <c r="C370" s="203"/>
      <c r="D370" s="203"/>
      <c r="E370" s="203"/>
      <c r="F370" s="203"/>
      <c r="G370" s="203"/>
      <c r="H370" s="203"/>
      <c r="I370" s="189"/>
      <c r="J370" s="189"/>
      <c r="K370" s="189"/>
      <c r="L370" s="189"/>
      <c r="Q370" s="194"/>
      <c r="R370" s="194"/>
      <c r="S370" s="194"/>
      <c r="T370" s="194"/>
      <c r="U370" s="194"/>
      <c r="V370" s="194"/>
      <c r="W370" s="194"/>
      <c r="X370" s="194"/>
      <c r="Y370" s="194"/>
      <c r="Z370" s="194"/>
      <c r="AA370" s="194"/>
      <c r="AB370" s="1" t="str">
        <f>IF(基本情報登録!$D$10="","",IF(基本情報登録!$D$10='登録データ（女）'!F370,1,0))</f>
        <v/>
      </c>
      <c r="AC370" s="194"/>
    </row>
    <row r="371" spans="1:29">
      <c r="A371" s="204"/>
      <c r="B371" s="203"/>
      <c r="C371" s="203"/>
      <c r="D371" s="203"/>
      <c r="E371" s="203"/>
      <c r="F371" s="203"/>
      <c r="G371" s="203"/>
      <c r="H371" s="203"/>
      <c r="I371" s="189"/>
      <c r="J371" s="189"/>
      <c r="K371" s="189"/>
      <c r="L371" s="189"/>
      <c r="Q371" s="194"/>
      <c r="R371" s="194"/>
      <c r="S371" s="194"/>
      <c r="T371" s="194"/>
      <c r="U371" s="194"/>
      <c r="V371" s="194"/>
      <c r="W371" s="194"/>
      <c r="X371" s="194"/>
      <c r="Y371" s="194"/>
      <c r="Z371" s="194"/>
      <c r="AA371" s="194"/>
      <c r="AB371" s="1" t="str">
        <f>IF(基本情報登録!$D$10="","",IF(基本情報登録!$D$10='登録データ（女）'!F371,1,0))</f>
        <v/>
      </c>
      <c r="AC371" s="194"/>
    </row>
    <row r="372" spans="1:29">
      <c r="A372" s="204"/>
      <c r="B372" s="203"/>
      <c r="C372" s="203"/>
      <c r="D372" s="203"/>
      <c r="E372" s="203"/>
      <c r="F372" s="203"/>
      <c r="G372" s="203"/>
      <c r="H372" s="203"/>
      <c r="I372" s="189"/>
      <c r="J372" s="189"/>
      <c r="K372" s="189"/>
      <c r="L372" s="189"/>
      <c r="Q372" s="194"/>
      <c r="R372" s="194"/>
      <c r="S372" s="194"/>
      <c r="T372" s="194"/>
      <c r="U372" s="194"/>
      <c r="V372" s="194"/>
      <c r="W372" s="194"/>
      <c r="X372" s="194"/>
      <c r="Y372" s="194"/>
      <c r="Z372" s="194"/>
      <c r="AA372" s="194"/>
      <c r="AB372" s="1" t="str">
        <f>IF(基本情報登録!$D$10="","",IF(基本情報登録!$D$10='登録データ（女）'!F372,1,0))</f>
        <v/>
      </c>
      <c r="AC372" s="194"/>
    </row>
    <row r="373" spans="1:29">
      <c r="A373" s="204"/>
      <c r="B373" s="203"/>
      <c r="C373" s="203"/>
      <c r="D373" s="203"/>
      <c r="E373" s="203"/>
      <c r="F373" s="203"/>
      <c r="G373" s="203"/>
      <c r="H373" s="203"/>
      <c r="I373" s="189"/>
      <c r="J373" s="189"/>
      <c r="K373" s="189"/>
      <c r="L373" s="189"/>
      <c r="Q373" s="194"/>
      <c r="R373" s="194"/>
      <c r="S373" s="194"/>
      <c r="T373" s="194"/>
      <c r="U373" s="194"/>
      <c r="V373" s="194"/>
      <c r="W373" s="194"/>
      <c r="X373" s="194"/>
      <c r="Y373" s="194"/>
      <c r="Z373" s="194"/>
      <c r="AA373" s="194"/>
      <c r="AB373" s="1" t="str">
        <f>IF(基本情報登録!$D$10="","",IF(基本情報登録!$D$10='登録データ（女）'!F373,1,0))</f>
        <v/>
      </c>
      <c r="AC373" s="194"/>
    </row>
    <row r="374" spans="1:29">
      <c r="A374" s="204"/>
      <c r="B374" s="203"/>
      <c r="C374" s="203"/>
      <c r="D374" s="203"/>
      <c r="E374" s="203"/>
      <c r="F374" s="203"/>
      <c r="G374" s="203"/>
      <c r="H374" s="203"/>
      <c r="I374" s="189"/>
      <c r="J374" s="189"/>
      <c r="K374" s="189"/>
      <c r="L374" s="189"/>
      <c r="Q374" s="194"/>
      <c r="R374" s="194"/>
      <c r="S374" s="194"/>
      <c r="T374" s="194"/>
      <c r="U374" s="194"/>
      <c r="V374" s="194"/>
      <c r="W374" s="194"/>
      <c r="X374" s="194"/>
      <c r="Y374" s="194"/>
      <c r="Z374" s="194"/>
      <c r="AA374" s="194"/>
      <c r="AB374" s="1" t="str">
        <f>IF(基本情報登録!$D$10="","",IF(基本情報登録!$D$10='登録データ（女）'!F374,1,0))</f>
        <v/>
      </c>
      <c r="AC374" s="194"/>
    </row>
    <row r="375" spans="1:29">
      <c r="A375" s="204"/>
      <c r="B375" s="203"/>
      <c r="C375" s="203"/>
      <c r="D375" s="203"/>
      <c r="E375" s="203"/>
      <c r="F375" s="203"/>
      <c r="G375" s="203"/>
      <c r="H375" s="203"/>
      <c r="I375" s="189"/>
      <c r="J375" s="189"/>
      <c r="K375" s="189"/>
      <c r="L375" s="189"/>
      <c r="Q375" s="194"/>
      <c r="R375" s="194"/>
      <c r="S375" s="194"/>
      <c r="T375" s="194"/>
      <c r="U375" s="194"/>
      <c r="V375" s="194"/>
      <c r="W375" s="194"/>
      <c r="X375" s="194"/>
      <c r="Y375" s="194"/>
      <c r="Z375" s="194"/>
      <c r="AA375" s="194"/>
      <c r="AB375" s="1" t="str">
        <f>IF(基本情報登録!$D$10="","",IF(基本情報登録!$D$10='登録データ（女）'!F375,1,0))</f>
        <v/>
      </c>
      <c r="AC375" s="194"/>
    </row>
    <row r="376" spans="1:29">
      <c r="A376" s="204"/>
      <c r="B376" s="203"/>
      <c r="C376" s="203"/>
      <c r="D376" s="203"/>
      <c r="E376" s="203"/>
      <c r="F376" s="203"/>
      <c r="G376" s="203"/>
      <c r="H376" s="203"/>
      <c r="I376" s="189"/>
      <c r="J376" s="189"/>
      <c r="K376" s="189"/>
      <c r="L376" s="189"/>
      <c r="Q376" s="194"/>
      <c r="R376" s="194"/>
      <c r="S376" s="194"/>
      <c r="T376" s="194"/>
      <c r="U376" s="194"/>
      <c r="V376" s="194"/>
      <c r="W376" s="194"/>
      <c r="X376" s="194"/>
      <c r="Y376" s="194"/>
      <c r="Z376" s="194"/>
      <c r="AA376" s="194"/>
      <c r="AB376" s="1" t="str">
        <f>IF(基本情報登録!$D$10="","",IF(基本情報登録!$D$10='登録データ（女）'!F376,1,0))</f>
        <v/>
      </c>
      <c r="AC376" s="194"/>
    </row>
    <row r="377" spans="1:29">
      <c r="A377" s="204"/>
      <c r="B377" s="203"/>
      <c r="C377" s="203"/>
      <c r="D377" s="203"/>
      <c r="E377" s="203"/>
      <c r="F377" s="203"/>
      <c r="G377" s="203"/>
      <c r="H377" s="203"/>
      <c r="I377" s="189"/>
      <c r="J377" s="189"/>
      <c r="K377" s="189"/>
      <c r="L377" s="189"/>
      <c r="Q377" s="194"/>
      <c r="R377" s="194"/>
      <c r="S377" s="194"/>
      <c r="T377" s="194"/>
      <c r="U377" s="194"/>
      <c r="V377" s="194"/>
      <c r="W377" s="194"/>
      <c r="X377" s="194"/>
      <c r="Y377" s="194"/>
      <c r="Z377" s="194"/>
      <c r="AA377" s="194"/>
      <c r="AB377" s="1" t="str">
        <f>IF(基本情報登録!$D$10="","",IF(基本情報登録!$D$10='登録データ（女）'!F377,1,0))</f>
        <v/>
      </c>
      <c r="AC377" s="194"/>
    </row>
    <row r="378" spans="1:29">
      <c r="A378" s="204"/>
      <c r="B378" s="203"/>
      <c r="C378" s="203"/>
      <c r="D378" s="203"/>
      <c r="E378" s="203"/>
      <c r="F378" s="203"/>
      <c r="G378" s="203"/>
      <c r="H378" s="203"/>
      <c r="I378" s="189"/>
      <c r="J378" s="189"/>
      <c r="K378" s="189"/>
      <c r="L378" s="189"/>
      <c r="Q378" s="194"/>
      <c r="R378" s="194"/>
      <c r="S378" s="194"/>
      <c r="T378" s="194"/>
      <c r="U378" s="194"/>
      <c r="V378" s="194"/>
      <c r="W378" s="194"/>
      <c r="X378" s="194"/>
      <c r="Y378" s="194"/>
      <c r="Z378" s="194"/>
      <c r="AA378" s="194"/>
      <c r="AB378" s="1" t="str">
        <f>IF(基本情報登録!$D$10="","",IF(基本情報登録!$D$10='登録データ（女）'!F378,1,0))</f>
        <v/>
      </c>
      <c r="AC378" s="194"/>
    </row>
    <row r="379" spans="1:29">
      <c r="A379" s="204"/>
      <c r="B379" s="203"/>
      <c r="C379" s="203"/>
      <c r="D379" s="203"/>
      <c r="E379" s="203"/>
      <c r="F379" s="203"/>
      <c r="G379" s="203"/>
      <c r="H379" s="203"/>
      <c r="I379" s="189"/>
      <c r="J379" s="189"/>
      <c r="K379" s="189"/>
      <c r="L379" s="189"/>
      <c r="Q379" s="194"/>
      <c r="R379" s="194"/>
      <c r="S379" s="194"/>
      <c r="T379" s="194"/>
      <c r="U379" s="194"/>
      <c r="V379" s="194"/>
      <c r="W379" s="194"/>
      <c r="X379" s="194"/>
      <c r="Y379" s="194"/>
      <c r="Z379" s="194"/>
      <c r="AA379" s="194"/>
      <c r="AB379" s="1" t="str">
        <f>IF(基本情報登録!$D$10="","",IF(基本情報登録!$D$10='登録データ（女）'!F379,1,0))</f>
        <v/>
      </c>
      <c r="AC379" s="194"/>
    </row>
    <row r="380" spans="1:29">
      <c r="A380" s="204"/>
      <c r="B380" s="203"/>
      <c r="C380" s="203"/>
      <c r="D380" s="203"/>
      <c r="E380" s="203"/>
      <c r="F380" s="203"/>
      <c r="G380" s="203"/>
      <c r="H380" s="203"/>
      <c r="I380" s="189"/>
      <c r="J380" s="189"/>
      <c r="K380" s="189"/>
      <c r="L380" s="189"/>
      <c r="Q380" s="194"/>
      <c r="R380" s="194"/>
      <c r="S380" s="194"/>
      <c r="T380" s="194"/>
      <c r="U380" s="194"/>
      <c r="V380" s="194"/>
      <c r="W380" s="194"/>
      <c r="X380" s="194"/>
      <c r="Y380" s="194"/>
      <c r="Z380" s="194"/>
      <c r="AA380" s="194"/>
      <c r="AB380" s="1" t="str">
        <f>IF(基本情報登録!$D$10="","",IF(基本情報登録!$D$10='登録データ（女）'!F380,1,0))</f>
        <v/>
      </c>
      <c r="AC380" s="194"/>
    </row>
    <row r="381" spans="1:29">
      <c r="A381" s="204"/>
      <c r="B381" s="203"/>
      <c r="C381" s="203"/>
      <c r="D381" s="203"/>
      <c r="E381" s="203"/>
      <c r="F381" s="203"/>
      <c r="G381" s="203"/>
      <c r="H381" s="203"/>
      <c r="I381" s="189"/>
      <c r="J381" s="189"/>
      <c r="K381" s="189"/>
      <c r="L381" s="189"/>
      <c r="Q381" s="194"/>
      <c r="R381" s="194"/>
      <c r="S381" s="194"/>
      <c r="T381" s="194"/>
      <c r="U381" s="194"/>
      <c r="V381" s="194"/>
      <c r="W381" s="194"/>
      <c r="X381" s="194"/>
      <c r="Y381" s="194"/>
      <c r="Z381" s="194"/>
      <c r="AA381" s="194"/>
      <c r="AB381" s="1" t="str">
        <f>IF(基本情報登録!$D$10="","",IF(基本情報登録!$D$10='登録データ（女）'!F381,1,0))</f>
        <v/>
      </c>
      <c r="AC381" s="194"/>
    </row>
    <row r="382" spans="1:29">
      <c r="A382" s="204"/>
      <c r="B382" s="203"/>
      <c r="C382" s="203"/>
      <c r="D382" s="203"/>
      <c r="E382" s="203"/>
      <c r="F382" s="203"/>
      <c r="G382" s="203"/>
      <c r="H382" s="203"/>
      <c r="I382" s="189"/>
      <c r="J382" s="189"/>
      <c r="K382" s="189"/>
      <c r="L382" s="189"/>
      <c r="Q382" s="194"/>
      <c r="R382" s="194"/>
      <c r="S382" s="194"/>
      <c r="T382" s="194"/>
      <c r="U382" s="194"/>
      <c r="V382" s="194"/>
      <c r="W382" s="194"/>
      <c r="X382" s="194"/>
      <c r="Y382" s="194"/>
      <c r="Z382" s="194"/>
      <c r="AA382" s="194"/>
      <c r="AB382" s="1" t="str">
        <f>IF(基本情報登録!$D$10="","",IF(基本情報登録!$D$10='登録データ（女）'!F382,1,0))</f>
        <v/>
      </c>
      <c r="AC382" s="194"/>
    </row>
    <row r="383" spans="1:29">
      <c r="A383" s="204"/>
      <c r="B383" s="203"/>
      <c r="C383" s="203"/>
      <c r="D383" s="203"/>
      <c r="E383" s="203"/>
      <c r="F383" s="203"/>
      <c r="G383" s="203"/>
      <c r="H383" s="203"/>
      <c r="I383" s="189"/>
      <c r="J383" s="189"/>
      <c r="K383" s="189"/>
      <c r="L383" s="189"/>
      <c r="Q383" s="194"/>
      <c r="R383" s="194"/>
      <c r="S383" s="194"/>
      <c r="T383" s="194"/>
      <c r="U383" s="194"/>
      <c r="V383" s="194"/>
      <c r="W383" s="194"/>
      <c r="X383" s="194"/>
      <c r="Y383" s="194"/>
      <c r="Z383" s="194"/>
      <c r="AA383" s="194"/>
      <c r="AB383" s="1" t="str">
        <f>IF(基本情報登録!$D$10="","",IF(基本情報登録!$D$10='登録データ（女）'!F383,1,0))</f>
        <v/>
      </c>
      <c r="AC383" s="194"/>
    </row>
    <row r="384" spans="1:29">
      <c r="A384" s="204"/>
      <c r="B384" s="203"/>
      <c r="C384" s="203"/>
      <c r="D384" s="203"/>
      <c r="E384" s="203"/>
      <c r="F384" s="203"/>
      <c r="G384" s="203"/>
      <c r="H384" s="203"/>
      <c r="I384" s="189"/>
      <c r="J384" s="189"/>
      <c r="K384" s="189"/>
      <c r="L384" s="189"/>
      <c r="Q384" s="194"/>
      <c r="R384" s="194"/>
      <c r="S384" s="194"/>
      <c r="T384" s="194"/>
      <c r="U384" s="194"/>
      <c r="V384" s="194"/>
      <c r="W384" s="194"/>
      <c r="X384" s="194"/>
      <c r="Y384" s="194"/>
      <c r="Z384" s="194"/>
      <c r="AA384" s="194"/>
      <c r="AB384" s="1" t="str">
        <f>IF(基本情報登録!$D$10="","",IF(基本情報登録!$D$10='登録データ（女）'!F384,1,0))</f>
        <v/>
      </c>
      <c r="AC384" s="194"/>
    </row>
    <row r="385" spans="1:29">
      <c r="A385" s="204"/>
      <c r="B385" s="203"/>
      <c r="C385" s="203"/>
      <c r="D385" s="203"/>
      <c r="E385" s="203"/>
      <c r="F385" s="203"/>
      <c r="G385" s="203"/>
      <c r="H385" s="203"/>
      <c r="I385" s="189"/>
      <c r="J385" s="189"/>
      <c r="K385" s="189"/>
      <c r="L385" s="189"/>
      <c r="Q385" s="194"/>
      <c r="R385" s="194"/>
      <c r="S385" s="194"/>
      <c r="T385" s="194"/>
      <c r="U385" s="194"/>
      <c r="V385" s="194"/>
      <c r="W385" s="194"/>
      <c r="X385" s="194"/>
      <c r="Y385" s="194"/>
      <c r="Z385" s="194"/>
      <c r="AA385" s="194"/>
      <c r="AB385" s="1" t="str">
        <f>IF(基本情報登録!$D$10="","",IF(基本情報登録!$D$10='登録データ（女）'!F385,1,0))</f>
        <v/>
      </c>
      <c r="AC385" s="194"/>
    </row>
    <row r="386" spans="1:29">
      <c r="A386" s="204"/>
      <c r="B386" s="203"/>
      <c r="C386" s="203"/>
      <c r="D386" s="203"/>
      <c r="E386" s="203"/>
      <c r="F386" s="203"/>
      <c r="G386" s="203"/>
      <c r="H386" s="203"/>
      <c r="I386" s="189"/>
      <c r="J386" s="189"/>
      <c r="K386" s="189"/>
      <c r="L386" s="189"/>
      <c r="Q386" s="194"/>
      <c r="R386" s="194"/>
      <c r="S386" s="194"/>
      <c r="T386" s="194"/>
      <c r="U386" s="194"/>
      <c r="V386" s="194"/>
      <c r="W386" s="194"/>
      <c r="X386" s="194"/>
      <c r="Y386" s="194"/>
      <c r="Z386" s="194"/>
      <c r="AA386" s="194"/>
      <c r="AB386" s="1" t="str">
        <f>IF(基本情報登録!$D$10="","",IF(基本情報登録!$D$10='登録データ（女）'!F386,1,0))</f>
        <v/>
      </c>
      <c r="AC386" s="194"/>
    </row>
    <row r="387" spans="1:29">
      <c r="A387" s="204"/>
      <c r="B387" s="203"/>
      <c r="C387" s="203"/>
      <c r="D387" s="203"/>
      <c r="E387" s="203"/>
      <c r="F387" s="203"/>
      <c r="G387" s="203"/>
      <c r="H387" s="203"/>
      <c r="I387" s="189"/>
      <c r="J387" s="189"/>
      <c r="K387" s="189"/>
      <c r="L387" s="189"/>
      <c r="Q387" s="194"/>
      <c r="R387" s="194"/>
      <c r="S387" s="194"/>
      <c r="T387" s="194"/>
      <c r="U387" s="194"/>
      <c r="V387" s="194"/>
      <c r="W387" s="194"/>
      <c r="X387" s="194"/>
      <c r="Y387" s="194"/>
      <c r="Z387" s="194"/>
      <c r="AA387" s="194"/>
      <c r="AB387" s="1" t="str">
        <f>IF(基本情報登録!$D$10="","",IF(基本情報登録!$D$10='登録データ（女）'!F387,1,0))</f>
        <v/>
      </c>
      <c r="AC387" s="194"/>
    </row>
    <row r="388" spans="1:29">
      <c r="A388" s="204"/>
      <c r="B388" s="203"/>
      <c r="C388" s="203"/>
      <c r="D388" s="203"/>
      <c r="E388" s="203"/>
      <c r="F388" s="203"/>
      <c r="G388" s="203"/>
      <c r="H388" s="203"/>
      <c r="I388" s="189"/>
      <c r="J388" s="189"/>
      <c r="K388" s="189"/>
      <c r="L388" s="189"/>
      <c r="Q388" s="194"/>
      <c r="R388" s="194"/>
      <c r="S388" s="194"/>
      <c r="T388" s="194"/>
      <c r="U388" s="194"/>
      <c r="V388" s="194"/>
      <c r="W388" s="194"/>
      <c r="X388" s="194"/>
      <c r="Y388" s="194"/>
      <c r="Z388" s="194"/>
      <c r="AA388" s="194"/>
      <c r="AB388" s="1" t="str">
        <f>IF(基本情報登録!$D$10="","",IF(基本情報登録!$D$10='登録データ（女）'!F388,1,0))</f>
        <v/>
      </c>
      <c r="AC388" s="194"/>
    </row>
    <row r="389" spans="1:29">
      <c r="A389" s="204"/>
      <c r="B389" s="203"/>
      <c r="C389" s="203"/>
      <c r="D389" s="203"/>
      <c r="E389" s="203"/>
      <c r="F389" s="203"/>
      <c r="G389" s="203"/>
      <c r="H389" s="203"/>
      <c r="I389" s="189"/>
      <c r="J389" s="189"/>
      <c r="K389" s="189"/>
      <c r="L389" s="189"/>
      <c r="Q389" s="194"/>
      <c r="R389" s="194"/>
      <c r="S389" s="194"/>
      <c r="T389" s="194"/>
      <c r="U389" s="194"/>
      <c r="V389" s="194"/>
      <c r="W389" s="194"/>
      <c r="X389" s="194"/>
      <c r="Y389" s="194"/>
      <c r="Z389" s="194"/>
      <c r="AA389" s="194"/>
      <c r="AB389" s="1" t="str">
        <f>IF(基本情報登録!$D$10="","",IF(基本情報登録!$D$10='登録データ（女）'!F389,1,0))</f>
        <v/>
      </c>
      <c r="AC389" s="194"/>
    </row>
    <row r="390" spans="1:29">
      <c r="A390" s="204"/>
      <c r="B390" s="203"/>
      <c r="C390" s="203"/>
      <c r="D390" s="203"/>
      <c r="E390" s="203"/>
      <c r="F390" s="203"/>
      <c r="G390" s="203"/>
      <c r="H390" s="203"/>
      <c r="I390" s="189"/>
      <c r="J390" s="189"/>
      <c r="K390" s="189"/>
      <c r="L390" s="189"/>
      <c r="Q390" s="194"/>
      <c r="R390" s="194"/>
      <c r="S390" s="194"/>
      <c r="T390" s="194"/>
      <c r="U390" s="194"/>
      <c r="V390" s="194"/>
      <c r="W390" s="194"/>
      <c r="X390" s="194"/>
      <c r="Y390" s="194"/>
      <c r="Z390" s="194"/>
      <c r="AA390" s="194"/>
      <c r="AB390" s="1" t="str">
        <f>IF(基本情報登録!$D$10="","",IF(基本情報登録!$D$10='登録データ（女）'!F390,1,0))</f>
        <v/>
      </c>
      <c r="AC390" s="194"/>
    </row>
    <row r="391" spans="1:29">
      <c r="A391" s="204"/>
      <c r="B391" s="203"/>
      <c r="C391" s="203"/>
      <c r="D391" s="203"/>
      <c r="E391" s="203"/>
      <c r="F391" s="203"/>
      <c r="G391" s="203"/>
      <c r="H391" s="203"/>
      <c r="I391" s="189"/>
      <c r="J391" s="189"/>
      <c r="K391" s="189"/>
      <c r="L391" s="189"/>
      <c r="Q391" s="194"/>
      <c r="R391" s="194"/>
      <c r="S391" s="194"/>
      <c r="T391" s="194"/>
      <c r="U391" s="194"/>
      <c r="V391" s="194"/>
      <c r="W391" s="194"/>
      <c r="X391" s="194"/>
      <c r="Y391" s="194"/>
      <c r="Z391" s="194"/>
      <c r="AA391" s="194"/>
      <c r="AB391" s="1" t="str">
        <f>IF(基本情報登録!$D$10="","",IF(基本情報登録!$D$10='登録データ（女）'!F391,1,0))</f>
        <v/>
      </c>
      <c r="AC391" s="194"/>
    </row>
    <row r="392" spans="1:29">
      <c r="A392" s="204"/>
      <c r="B392" s="203"/>
      <c r="C392" s="203"/>
      <c r="D392" s="203"/>
      <c r="E392" s="203"/>
      <c r="F392" s="203"/>
      <c r="G392" s="203"/>
      <c r="H392" s="203"/>
      <c r="I392" s="189"/>
      <c r="J392" s="189"/>
      <c r="K392" s="189"/>
      <c r="L392" s="189"/>
      <c r="Q392" s="194"/>
      <c r="R392" s="194"/>
      <c r="S392" s="194"/>
      <c r="T392" s="194"/>
      <c r="U392" s="194"/>
      <c r="V392" s="194"/>
      <c r="W392" s="194"/>
      <c r="X392" s="194"/>
      <c r="Y392" s="194"/>
      <c r="Z392" s="194"/>
      <c r="AA392" s="194"/>
      <c r="AB392" s="1" t="str">
        <f>IF(基本情報登録!$D$10="","",IF(基本情報登録!$D$10='登録データ（女）'!F392,1,0))</f>
        <v/>
      </c>
      <c r="AC392" s="194"/>
    </row>
    <row r="393" spans="1:29">
      <c r="A393" s="204"/>
      <c r="B393" s="203"/>
      <c r="C393" s="203"/>
      <c r="D393" s="203"/>
      <c r="E393" s="203"/>
      <c r="F393" s="203"/>
      <c r="G393" s="203"/>
      <c r="H393" s="203"/>
      <c r="I393" s="189"/>
      <c r="J393" s="189"/>
      <c r="K393" s="189"/>
      <c r="L393" s="189"/>
      <c r="Q393" s="194"/>
      <c r="R393" s="194"/>
      <c r="S393" s="194"/>
      <c r="T393" s="194"/>
      <c r="U393" s="194"/>
      <c r="V393" s="194"/>
      <c r="W393" s="194"/>
      <c r="X393" s="194"/>
      <c r="Y393" s="194"/>
      <c r="Z393" s="194"/>
      <c r="AA393" s="194"/>
      <c r="AB393" s="1" t="str">
        <f>IF(基本情報登録!$D$10="","",IF(基本情報登録!$D$10='登録データ（女）'!F393,1,0))</f>
        <v/>
      </c>
      <c r="AC393" s="194"/>
    </row>
    <row r="394" spans="1:29">
      <c r="A394" s="204"/>
      <c r="B394" s="203"/>
      <c r="C394" s="203"/>
      <c r="D394" s="203"/>
      <c r="E394" s="203"/>
      <c r="F394" s="203"/>
      <c r="G394" s="203"/>
      <c r="H394" s="203"/>
      <c r="I394" s="189"/>
      <c r="J394" s="189"/>
      <c r="K394" s="189"/>
      <c r="L394" s="189"/>
      <c r="Q394" s="194"/>
      <c r="R394" s="194"/>
      <c r="S394" s="194"/>
      <c r="T394" s="194"/>
      <c r="U394" s="194"/>
      <c r="V394" s="194"/>
      <c r="W394" s="194"/>
      <c r="X394" s="194"/>
      <c r="Y394" s="194"/>
      <c r="Z394" s="194"/>
      <c r="AA394" s="194"/>
      <c r="AB394" s="1" t="str">
        <f>IF(基本情報登録!$D$10="","",IF(基本情報登録!$D$10='登録データ（女）'!F394,1,0))</f>
        <v/>
      </c>
      <c r="AC394" s="194"/>
    </row>
    <row r="395" spans="1:29">
      <c r="A395" s="203"/>
      <c r="B395" s="203"/>
      <c r="C395" s="203"/>
      <c r="D395" s="203"/>
      <c r="E395" s="203"/>
      <c r="F395" s="203"/>
      <c r="G395" s="203"/>
      <c r="H395" s="203"/>
      <c r="I395" s="189"/>
      <c r="J395" s="189"/>
      <c r="K395" s="189"/>
      <c r="L395" s="189"/>
      <c r="Q395" s="194"/>
      <c r="R395" s="194"/>
      <c r="S395" s="194"/>
      <c r="T395" s="194"/>
      <c r="U395" s="194"/>
      <c r="V395" s="194"/>
      <c r="W395" s="194"/>
      <c r="X395" s="194"/>
      <c r="Y395" s="194"/>
      <c r="Z395" s="194"/>
      <c r="AA395" s="194"/>
      <c r="AB395" s="1" t="str">
        <f>IF(基本情報登録!$D$10="","",IF(基本情報登録!$D$10='登録データ（女）'!F395,1,0))</f>
        <v/>
      </c>
      <c r="AC395" s="194"/>
    </row>
    <row r="396" spans="1:29">
      <c r="A396" s="203"/>
      <c r="B396" s="203"/>
      <c r="C396" s="203"/>
      <c r="D396" s="203"/>
      <c r="E396" s="203"/>
      <c r="F396" s="203"/>
      <c r="G396" s="203"/>
      <c r="H396" s="203"/>
      <c r="I396" s="189"/>
      <c r="J396" s="189"/>
      <c r="K396" s="189"/>
      <c r="L396" s="189"/>
      <c r="Q396" s="194"/>
      <c r="R396" s="194"/>
      <c r="S396" s="194"/>
      <c r="T396" s="194"/>
      <c r="U396" s="194"/>
      <c r="V396" s="194"/>
      <c r="W396" s="194"/>
      <c r="X396" s="194"/>
      <c r="Y396" s="194"/>
      <c r="Z396" s="194"/>
      <c r="AA396" s="194"/>
      <c r="AB396" s="1" t="str">
        <f>IF(基本情報登録!$D$10="","",IF(基本情報登録!$D$10='登録データ（女）'!F396,1,0))</f>
        <v/>
      </c>
      <c r="AC396" s="194"/>
    </row>
    <row r="397" spans="1:29">
      <c r="A397" s="203"/>
      <c r="B397" s="203"/>
      <c r="C397" s="203"/>
      <c r="D397" s="203"/>
      <c r="E397" s="203"/>
      <c r="F397" s="203"/>
      <c r="G397" s="203"/>
      <c r="H397" s="203"/>
      <c r="I397" s="189"/>
      <c r="J397" s="189"/>
      <c r="K397" s="189"/>
      <c r="L397" s="189"/>
      <c r="Q397" s="194"/>
      <c r="R397" s="194"/>
      <c r="S397" s="194"/>
      <c r="T397" s="194"/>
      <c r="U397" s="194"/>
      <c r="V397" s="194"/>
      <c r="W397" s="194"/>
      <c r="X397" s="194"/>
      <c r="Y397" s="194"/>
      <c r="Z397" s="194"/>
      <c r="AA397" s="194"/>
      <c r="AB397" s="1" t="str">
        <f>IF(基本情報登録!$D$10="","",IF(基本情報登録!$D$10='登録データ（女）'!F397,1,0))</f>
        <v/>
      </c>
      <c r="AC397" s="194"/>
    </row>
    <row r="398" spans="1:29">
      <c r="A398" s="203"/>
      <c r="B398" s="203"/>
      <c r="C398" s="203"/>
      <c r="D398" s="203"/>
      <c r="E398" s="203"/>
      <c r="F398" s="203"/>
      <c r="G398" s="203"/>
      <c r="H398" s="203"/>
      <c r="I398" s="189"/>
      <c r="J398" s="189"/>
      <c r="K398" s="189"/>
      <c r="L398" s="189"/>
      <c r="Q398" s="194"/>
      <c r="R398" s="194"/>
      <c r="S398" s="194"/>
      <c r="T398" s="194"/>
      <c r="U398" s="194"/>
      <c r="V398" s="194"/>
      <c r="W398" s="194"/>
      <c r="X398" s="194"/>
      <c r="Y398" s="194"/>
      <c r="Z398" s="194"/>
      <c r="AA398" s="194"/>
      <c r="AB398" s="1" t="str">
        <f>IF(基本情報登録!$D$10="","",IF(基本情報登録!$D$10='登録データ（女）'!F398,1,0))</f>
        <v/>
      </c>
      <c r="AC398" s="194"/>
    </row>
    <row r="399" spans="1:29">
      <c r="A399" s="203"/>
      <c r="B399" s="203"/>
      <c r="C399" s="203"/>
      <c r="D399" s="203"/>
      <c r="E399" s="203"/>
      <c r="F399" s="203"/>
      <c r="G399" s="203"/>
      <c r="H399" s="203"/>
      <c r="I399" s="189"/>
      <c r="J399" s="189"/>
      <c r="K399" s="189"/>
      <c r="L399" s="189"/>
      <c r="Q399" s="194"/>
      <c r="R399" s="194"/>
      <c r="S399" s="194"/>
      <c r="T399" s="194"/>
      <c r="U399" s="194"/>
      <c r="V399" s="194"/>
      <c r="W399" s="194"/>
      <c r="X399" s="194"/>
      <c r="Y399" s="194"/>
      <c r="Z399" s="194"/>
      <c r="AA399" s="194"/>
      <c r="AB399" s="1" t="str">
        <f>IF(基本情報登録!$D$10="","",IF(基本情報登録!$D$10='登録データ（女）'!F399,1,0))</f>
        <v/>
      </c>
      <c r="AC399" s="194"/>
    </row>
    <row r="400" spans="1:29">
      <c r="A400" s="203"/>
      <c r="B400" s="203"/>
      <c r="C400" s="203"/>
      <c r="D400" s="203"/>
      <c r="E400" s="203"/>
      <c r="F400" s="203"/>
      <c r="G400" s="203"/>
      <c r="H400" s="203"/>
      <c r="I400" s="189"/>
      <c r="J400" s="189"/>
      <c r="K400" s="189"/>
      <c r="L400" s="189"/>
      <c r="Q400" s="194"/>
      <c r="R400" s="194"/>
      <c r="S400" s="194"/>
      <c r="T400" s="194"/>
      <c r="U400" s="194"/>
      <c r="V400" s="194"/>
      <c r="W400" s="194"/>
      <c r="X400" s="194"/>
      <c r="Y400" s="194"/>
      <c r="Z400" s="194"/>
      <c r="AA400" s="194"/>
      <c r="AB400" s="1" t="str">
        <f>IF(基本情報登録!$D$10="","",IF(基本情報登録!$D$10='登録データ（女）'!F400,1,0))</f>
        <v/>
      </c>
      <c r="AC400" s="194"/>
    </row>
    <row r="401" spans="1:29">
      <c r="A401" s="203"/>
      <c r="B401" s="203"/>
      <c r="C401" s="203"/>
      <c r="D401" s="203"/>
      <c r="E401" s="203"/>
      <c r="F401" s="203"/>
      <c r="G401" s="203"/>
      <c r="H401" s="203"/>
      <c r="I401" s="189"/>
      <c r="J401" s="189"/>
      <c r="K401" s="189"/>
      <c r="L401" s="189"/>
      <c r="Q401" s="194"/>
      <c r="R401" s="194"/>
      <c r="S401" s="194"/>
      <c r="T401" s="194"/>
      <c r="U401" s="194"/>
      <c r="V401" s="194"/>
      <c r="W401" s="194"/>
      <c r="X401" s="194"/>
      <c r="Y401" s="194"/>
      <c r="Z401" s="194"/>
      <c r="AA401" s="194"/>
      <c r="AB401" s="1" t="str">
        <f>IF(基本情報登録!$D$10="","",IF(基本情報登録!$D$10='登録データ（女）'!F401,1,0))</f>
        <v/>
      </c>
      <c r="AC401" s="194"/>
    </row>
    <row r="402" spans="1:29">
      <c r="A402" s="203"/>
      <c r="B402" s="203"/>
      <c r="C402" s="203"/>
      <c r="D402" s="203"/>
      <c r="E402" s="203"/>
      <c r="F402" s="203"/>
      <c r="G402" s="203"/>
      <c r="H402" s="203"/>
      <c r="I402" s="189"/>
      <c r="J402" s="189"/>
      <c r="K402" s="189"/>
      <c r="L402" s="189"/>
      <c r="Q402" s="194"/>
      <c r="R402" s="194"/>
      <c r="S402" s="194"/>
      <c r="T402" s="194"/>
      <c r="U402" s="194"/>
      <c r="V402" s="194"/>
      <c r="W402" s="194"/>
      <c r="X402" s="194"/>
      <c r="Y402" s="194"/>
      <c r="Z402" s="194"/>
      <c r="AA402" s="194"/>
      <c r="AB402" s="1" t="str">
        <f>IF(基本情報登録!$D$10="","",IF(基本情報登録!$D$10='登録データ（女）'!F402,1,0))</f>
        <v/>
      </c>
      <c r="AC402" s="194"/>
    </row>
    <row r="403" spans="1:29">
      <c r="A403" s="203"/>
      <c r="B403" s="203"/>
      <c r="C403" s="203"/>
      <c r="D403" s="203"/>
      <c r="E403" s="203"/>
      <c r="F403" s="203"/>
      <c r="G403" s="203"/>
      <c r="H403" s="203"/>
      <c r="I403" s="189"/>
      <c r="J403" s="189"/>
      <c r="K403" s="189"/>
      <c r="L403" s="189"/>
      <c r="Q403" s="194"/>
      <c r="R403" s="194"/>
      <c r="S403" s="194"/>
      <c r="T403" s="194"/>
      <c r="U403" s="194"/>
      <c r="V403" s="194"/>
      <c r="W403" s="194"/>
      <c r="X403" s="194"/>
      <c r="Y403" s="194"/>
      <c r="Z403" s="194"/>
      <c r="AA403" s="194"/>
      <c r="AB403" s="1" t="str">
        <f>IF(基本情報登録!$D$10="","",IF(基本情報登録!$D$10='登録データ（女）'!F403,1,0))</f>
        <v/>
      </c>
      <c r="AC403" s="194"/>
    </row>
    <row r="404" spans="1:29">
      <c r="A404" s="203"/>
      <c r="B404" s="203"/>
      <c r="C404" s="203"/>
      <c r="D404" s="203"/>
      <c r="E404" s="203"/>
      <c r="F404" s="203"/>
      <c r="G404" s="203"/>
      <c r="H404" s="203"/>
      <c r="I404" s="189"/>
      <c r="J404" s="189"/>
      <c r="K404" s="189"/>
      <c r="L404" s="189"/>
      <c r="Q404" s="194"/>
      <c r="R404" s="194"/>
      <c r="S404" s="194"/>
      <c r="T404" s="194"/>
      <c r="U404" s="194"/>
      <c r="V404" s="194"/>
      <c r="W404" s="194"/>
      <c r="X404" s="194"/>
      <c r="Y404" s="194"/>
      <c r="Z404" s="194"/>
      <c r="AA404" s="194"/>
      <c r="AB404" s="1" t="str">
        <f>IF(基本情報登録!$D$10="","",IF(基本情報登録!$D$10='登録データ（女）'!F404,1,0))</f>
        <v/>
      </c>
      <c r="AC404" s="194"/>
    </row>
    <row r="405" spans="1:29">
      <c r="A405" s="203"/>
      <c r="B405" s="203"/>
      <c r="C405" s="203"/>
      <c r="D405" s="203"/>
      <c r="E405" s="203"/>
      <c r="F405" s="203"/>
      <c r="G405" s="203"/>
      <c r="H405" s="203"/>
      <c r="I405" s="189"/>
      <c r="J405" s="189"/>
      <c r="K405" s="189"/>
      <c r="L405" s="189"/>
      <c r="Q405" s="194"/>
      <c r="R405" s="194"/>
      <c r="S405" s="194"/>
      <c r="T405" s="194"/>
      <c r="U405" s="194"/>
      <c r="V405" s="194"/>
      <c r="W405" s="194"/>
      <c r="X405" s="194"/>
      <c r="Y405" s="194"/>
      <c r="Z405" s="194"/>
      <c r="AA405" s="194"/>
      <c r="AB405" s="1" t="str">
        <f>IF(基本情報登録!$D$10="","",IF(基本情報登録!$D$10='登録データ（女）'!F405,1,0))</f>
        <v/>
      </c>
      <c r="AC405" s="194"/>
    </row>
    <row r="406" spans="1:29">
      <c r="A406" s="203"/>
      <c r="B406" s="203"/>
      <c r="C406" s="203"/>
      <c r="D406" s="203"/>
      <c r="E406" s="203"/>
      <c r="F406" s="203"/>
      <c r="G406" s="203"/>
      <c r="H406" s="203"/>
      <c r="I406" s="189"/>
      <c r="J406" s="189"/>
      <c r="K406" s="189"/>
      <c r="L406" s="189"/>
      <c r="Q406" s="194"/>
      <c r="R406" s="194"/>
      <c r="S406" s="194"/>
      <c r="T406" s="194"/>
      <c r="U406" s="194"/>
      <c r="V406" s="194"/>
      <c r="W406" s="194"/>
      <c r="X406" s="194"/>
      <c r="Y406" s="194"/>
      <c r="Z406" s="194"/>
      <c r="AA406" s="194"/>
      <c r="AB406" s="1" t="str">
        <f>IF(基本情報登録!$D$10="","",IF(基本情報登録!$D$10='登録データ（女）'!F406,1,0))</f>
        <v/>
      </c>
      <c r="AC406" s="194"/>
    </row>
    <row r="407" spans="1:29">
      <c r="A407" s="203"/>
      <c r="B407" s="203"/>
      <c r="C407" s="203"/>
      <c r="D407" s="203"/>
      <c r="E407" s="203"/>
      <c r="F407" s="203"/>
      <c r="G407" s="203"/>
      <c r="H407" s="203"/>
      <c r="I407" s="189"/>
      <c r="J407" s="189"/>
      <c r="K407" s="189"/>
      <c r="L407" s="189"/>
      <c r="Q407" s="194"/>
      <c r="R407" s="194"/>
      <c r="S407" s="194"/>
      <c r="T407" s="194"/>
      <c r="U407" s="194"/>
      <c r="V407" s="194"/>
      <c r="W407" s="194"/>
      <c r="X407" s="194"/>
      <c r="Y407" s="194"/>
      <c r="Z407" s="194"/>
      <c r="AA407" s="194"/>
      <c r="AB407" s="1" t="str">
        <f>IF(基本情報登録!$D$10="","",IF(基本情報登録!$D$10='登録データ（女）'!F407,1,0))</f>
        <v/>
      </c>
      <c r="AC407" s="194"/>
    </row>
    <row r="408" spans="1:29">
      <c r="A408" s="203"/>
      <c r="B408" s="203"/>
      <c r="C408" s="203"/>
      <c r="D408" s="203"/>
      <c r="E408" s="203"/>
      <c r="F408" s="203"/>
      <c r="G408" s="203"/>
      <c r="H408" s="203"/>
      <c r="I408" s="189"/>
      <c r="J408" s="189"/>
      <c r="K408" s="189"/>
      <c r="L408" s="189"/>
      <c r="Q408" s="194"/>
      <c r="R408" s="194"/>
      <c r="S408" s="194"/>
      <c r="T408" s="194"/>
      <c r="U408" s="194"/>
      <c r="V408" s="194"/>
      <c r="W408" s="194"/>
      <c r="X408" s="194"/>
      <c r="Y408" s="194"/>
      <c r="Z408" s="194"/>
      <c r="AA408" s="194"/>
      <c r="AB408" s="1" t="str">
        <f>IF(基本情報登録!$D$10="","",IF(基本情報登録!$D$10='登録データ（女）'!F408,1,0))</f>
        <v/>
      </c>
      <c r="AC408" s="194"/>
    </row>
    <row r="409" spans="1:29">
      <c r="A409" s="203"/>
      <c r="B409" s="203"/>
      <c r="C409" s="203"/>
      <c r="D409" s="203"/>
      <c r="E409" s="203"/>
      <c r="F409" s="203"/>
      <c r="G409" s="203"/>
      <c r="H409" s="203"/>
      <c r="I409" s="189"/>
      <c r="J409" s="189"/>
      <c r="K409" s="189"/>
      <c r="L409" s="189"/>
      <c r="Q409" s="194"/>
      <c r="R409" s="194"/>
      <c r="S409" s="194"/>
      <c r="T409" s="194"/>
      <c r="U409" s="194"/>
      <c r="V409" s="194"/>
      <c r="W409" s="194"/>
      <c r="X409" s="194"/>
      <c r="Y409" s="194"/>
      <c r="Z409" s="194"/>
      <c r="AA409" s="194"/>
      <c r="AB409" s="1" t="str">
        <f>IF(基本情報登録!$D$10="","",IF(基本情報登録!$D$10='登録データ（女）'!F409,1,0))</f>
        <v/>
      </c>
      <c r="AC409" s="194"/>
    </row>
    <row r="410" spans="1:29">
      <c r="A410" s="203"/>
      <c r="B410" s="203"/>
      <c r="C410" s="203"/>
      <c r="D410" s="203"/>
      <c r="E410" s="203"/>
      <c r="F410" s="203"/>
      <c r="G410" s="203"/>
      <c r="H410" s="203"/>
      <c r="I410" s="189"/>
      <c r="J410" s="189"/>
      <c r="K410" s="189"/>
      <c r="L410" s="189"/>
      <c r="Q410" s="194"/>
      <c r="R410" s="194"/>
      <c r="S410" s="194"/>
      <c r="T410" s="194"/>
      <c r="U410" s="194"/>
      <c r="V410" s="194"/>
      <c r="W410" s="194"/>
      <c r="X410" s="194"/>
      <c r="Y410" s="194"/>
      <c r="Z410" s="194"/>
      <c r="AA410" s="194"/>
      <c r="AB410" s="1" t="str">
        <f>IF(基本情報登録!$D$10="","",IF(基本情報登録!$D$10='登録データ（女）'!F410,1,0))</f>
        <v/>
      </c>
      <c r="AC410" s="194"/>
    </row>
    <row r="411" spans="1:29">
      <c r="A411" s="203"/>
      <c r="B411" s="203"/>
      <c r="C411" s="203"/>
      <c r="D411" s="203"/>
      <c r="E411" s="203"/>
      <c r="F411" s="203"/>
      <c r="G411" s="203"/>
      <c r="H411" s="203"/>
      <c r="I411" s="189"/>
      <c r="J411" s="189"/>
      <c r="K411" s="189"/>
      <c r="L411" s="189"/>
      <c r="Q411" s="194"/>
      <c r="R411" s="194"/>
      <c r="S411" s="194"/>
      <c r="T411" s="194"/>
      <c r="U411" s="194"/>
      <c r="V411" s="194"/>
      <c r="W411" s="194"/>
      <c r="X411" s="194"/>
      <c r="Y411" s="194"/>
      <c r="Z411" s="194"/>
      <c r="AA411" s="194"/>
      <c r="AB411" s="1" t="str">
        <f>IF(基本情報登録!$D$10="","",IF(基本情報登録!$D$10='登録データ（女）'!F411,1,0))</f>
        <v/>
      </c>
      <c r="AC411" s="194"/>
    </row>
    <row r="412" spans="1:29">
      <c r="A412" s="203"/>
      <c r="B412" s="203"/>
      <c r="C412" s="203"/>
      <c r="D412" s="203"/>
      <c r="E412" s="203"/>
      <c r="F412" s="203"/>
      <c r="G412" s="203"/>
      <c r="H412" s="203"/>
      <c r="I412" s="189"/>
      <c r="J412" s="189"/>
      <c r="K412" s="189"/>
      <c r="L412" s="189"/>
      <c r="Q412" s="194"/>
      <c r="R412" s="194"/>
      <c r="S412" s="194"/>
      <c r="T412" s="194"/>
      <c r="U412" s="194"/>
      <c r="V412" s="194"/>
      <c r="W412" s="194"/>
      <c r="X412" s="194"/>
      <c r="Y412" s="194"/>
      <c r="Z412" s="194"/>
      <c r="AA412" s="194"/>
      <c r="AB412" s="1" t="str">
        <f>IF(基本情報登録!$D$10="","",IF(基本情報登録!$D$10='登録データ（女）'!F412,1,0))</f>
        <v/>
      </c>
      <c r="AC412" s="194"/>
    </row>
    <row r="413" spans="1:29">
      <c r="A413" s="203"/>
      <c r="B413" s="203"/>
      <c r="C413" s="203"/>
      <c r="D413" s="203"/>
      <c r="E413" s="203"/>
      <c r="F413" s="203"/>
      <c r="G413" s="203"/>
      <c r="H413" s="203"/>
      <c r="I413" s="189"/>
      <c r="J413" s="189"/>
      <c r="K413" s="189"/>
      <c r="L413" s="189"/>
      <c r="Q413" s="194"/>
      <c r="R413" s="194"/>
      <c r="S413" s="194"/>
      <c r="T413" s="194"/>
      <c r="U413" s="194"/>
      <c r="V413" s="194"/>
      <c r="W413" s="194"/>
      <c r="X413" s="194"/>
      <c r="Y413" s="194"/>
      <c r="Z413" s="194"/>
      <c r="AA413" s="194"/>
      <c r="AB413" s="1" t="str">
        <f>IF(基本情報登録!$D$10="","",IF(基本情報登録!$D$10='登録データ（女）'!F413,1,0))</f>
        <v/>
      </c>
      <c r="AC413" s="194"/>
    </row>
    <row r="414" spans="1:29">
      <c r="A414" s="203"/>
      <c r="B414" s="203"/>
      <c r="C414" s="203"/>
      <c r="D414" s="203"/>
      <c r="E414" s="203"/>
      <c r="F414" s="203"/>
      <c r="G414" s="203"/>
      <c r="H414" s="203"/>
      <c r="I414" s="189"/>
      <c r="J414" s="189"/>
      <c r="K414" s="189"/>
      <c r="L414" s="189"/>
      <c r="Q414" s="194"/>
      <c r="R414" s="194"/>
      <c r="S414" s="194"/>
      <c r="T414" s="194"/>
      <c r="U414" s="194"/>
      <c r="V414" s="194"/>
      <c r="W414" s="194"/>
      <c r="X414" s="194"/>
      <c r="Y414" s="194"/>
      <c r="Z414" s="194"/>
      <c r="AA414" s="194"/>
      <c r="AB414" s="1" t="str">
        <f>IF(基本情報登録!$D$10="","",IF(基本情報登録!$D$10='登録データ（女）'!F414,1,0))</f>
        <v/>
      </c>
      <c r="AC414" s="194"/>
    </row>
    <row r="415" spans="1:29">
      <c r="A415" s="203"/>
      <c r="B415" s="203"/>
      <c r="C415" s="203"/>
      <c r="D415" s="203"/>
      <c r="E415" s="203"/>
      <c r="F415" s="203"/>
      <c r="G415" s="203"/>
      <c r="H415" s="203"/>
      <c r="I415" s="189"/>
      <c r="J415" s="189"/>
      <c r="K415" s="189"/>
      <c r="L415" s="189"/>
      <c r="Q415" s="194"/>
      <c r="R415" s="194"/>
      <c r="S415" s="194"/>
      <c r="T415" s="194"/>
      <c r="U415" s="194"/>
      <c r="V415" s="194"/>
      <c r="W415" s="194"/>
      <c r="X415" s="194"/>
      <c r="Y415" s="194"/>
      <c r="Z415" s="194"/>
      <c r="AA415" s="194"/>
      <c r="AB415" s="1" t="str">
        <f>IF(基本情報登録!$D$10="","",IF(基本情報登録!$D$10='登録データ（女）'!F415,1,0))</f>
        <v/>
      </c>
      <c r="AC415" s="194"/>
    </row>
    <row r="416" spans="1:29">
      <c r="A416" s="203"/>
      <c r="B416" s="203"/>
      <c r="C416" s="203"/>
      <c r="D416" s="203"/>
      <c r="E416" s="203"/>
      <c r="F416" s="203"/>
      <c r="G416" s="203"/>
      <c r="H416" s="203"/>
      <c r="I416" s="189"/>
      <c r="J416" s="189"/>
      <c r="K416" s="189"/>
      <c r="L416" s="189"/>
      <c r="Q416" s="194"/>
      <c r="R416" s="194"/>
      <c r="S416" s="194"/>
      <c r="T416" s="194"/>
      <c r="U416" s="194"/>
      <c r="V416" s="194"/>
      <c r="W416" s="194"/>
      <c r="X416" s="194"/>
      <c r="Y416" s="194"/>
      <c r="Z416" s="194"/>
      <c r="AA416" s="194"/>
      <c r="AB416" s="1" t="str">
        <f>IF(基本情報登録!$D$10="","",IF(基本情報登録!$D$10='登録データ（女）'!F416,1,0))</f>
        <v/>
      </c>
      <c r="AC416" s="194"/>
    </row>
    <row r="417" spans="1:29">
      <c r="A417" s="203"/>
      <c r="B417" s="203"/>
      <c r="C417" s="203"/>
      <c r="D417" s="203"/>
      <c r="E417" s="203"/>
      <c r="F417" s="203"/>
      <c r="G417" s="203"/>
      <c r="H417" s="203"/>
      <c r="I417" s="189"/>
      <c r="J417" s="189"/>
      <c r="K417" s="189"/>
      <c r="L417" s="189"/>
      <c r="Q417" s="194"/>
      <c r="R417" s="194"/>
      <c r="S417" s="194"/>
      <c r="T417" s="194"/>
      <c r="U417" s="194"/>
      <c r="V417" s="194"/>
      <c r="W417" s="194"/>
      <c r="X417" s="194"/>
      <c r="Y417" s="194"/>
      <c r="Z417" s="194"/>
      <c r="AA417" s="194"/>
      <c r="AB417" s="1" t="str">
        <f>IF(基本情報登録!$D$10="","",IF(基本情報登録!$D$10='登録データ（女）'!F417,1,0))</f>
        <v/>
      </c>
      <c r="AC417" s="194"/>
    </row>
    <row r="418" spans="1:29">
      <c r="A418" s="203"/>
      <c r="B418" s="203"/>
      <c r="C418" s="203"/>
      <c r="D418" s="203"/>
      <c r="E418" s="203"/>
      <c r="F418" s="203"/>
      <c r="G418" s="203"/>
      <c r="H418" s="203"/>
      <c r="I418" s="189"/>
      <c r="J418" s="189"/>
      <c r="K418" s="189"/>
      <c r="L418" s="189"/>
      <c r="Q418" s="194"/>
      <c r="R418" s="194"/>
      <c r="S418" s="194"/>
      <c r="T418" s="194"/>
      <c r="U418" s="194"/>
      <c r="V418" s="194"/>
      <c r="W418" s="194"/>
      <c r="X418" s="194"/>
      <c r="Y418" s="194"/>
      <c r="Z418" s="194"/>
      <c r="AA418" s="194"/>
      <c r="AB418" s="1" t="str">
        <f>IF(基本情報登録!$D$10="","",IF(基本情報登録!$D$10='登録データ（女）'!F418,1,0))</f>
        <v/>
      </c>
      <c r="AC418" s="194"/>
    </row>
    <row r="419" spans="1:29">
      <c r="A419" s="203"/>
      <c r="B419" s="203"/>
      <c r="C419" s="203"/>
      <c r="D419" s="203"/>
      <c r="E419" s="203"/>
      <c r="F419" s="203"/>
      <c r="G419" s="203"/>
      <c r="H419" s="203"/>
      <c r="I419" s="189"/>
      <c r="J419" s="189"/>
      <c r="K419" s="189"/>
      <c r="L419" s="189"/>
      <c r="Q419" s="194"/>
      <c r="R419" s="194"/>
      <c r="S419" s="194"/>
      <c r="T419" s="194"/>
      <c r="U419" s="194"/>
      <c r="V419" s="194"/>
      <c r="W419" s="194"/>
      <c r="X419" s="194"/>
      <c r="Y419" s="194"/>
      <c r="Z419" s="194"/>
      <c r="AA419" s="194"/>
      <c r="AB419" s="1" t="str">
        <f>IF(基本情報登録!$D$10="","",IF(基本情報登録!$D$10='登録データ（女）'!F419,1,0))</f>
        <v/>
      </c>
      <c r="AC419" s="194"/>
    </row>
    <row r="420" spans="1:29">
      <c r="A420" s="203"/>
      <c r="B420" s="203"/>
      <c r="C420" s="203"/>
      <c r="D420" s="203"/>
      <c r="E420" s="203"/>
      <c r="F420" s="203"/>
      <c r="G420" s="203"/>
      <c r="H420" s="203"/>
      <c r="I420" s="189"/>
      <c r="J420" s="189"/>
      <c r="K420" s="189"/>
      <c r="L420" s="189"/>
      <c r="Q420" s="194"/>
      <c r="R420" s="194"/>
      <c r="S420" s="194"/>
      <c r="T420" s="194"/>
      <c r="U420" s="194"/>
      <c r="V420" s="194"/>
      <c r="W420" s="194"/>
      <c r="X420" s="194"/>
      <c r="Y420" s="194"/>
      <c r="Z420" s="194"/>
      <c r="AA420" s="194"/>
      <c r="AB420" s="1" t="str">
        <f>IF(基本情報登録!$D$10="","",IF(基本情報登録!$D$10='登録データ（女）'!F420,1,0))</f>
        <v/>
      </c>
      <c r="AC420" s="194"/>
    </row>
    <row r="421" spans="1:29">
      <c r="A421" s="203"/>
      <c r="B421" s="203"/>
      <c r="C421" s="203"/>
      <c r="D421" s="203"/>
      <c r="E421" s="203"/>
      <c r="F421" s="203"/>
      <c r="G421" s="203"/>
      <c r="H421" s="203"/>
      <c r="I421" s="189"/>
      <c r="J421" s="189"/>
      <c r="K421" s="189"/>
      <c r="L421" s="189"/>
      <c r="Q421" s="194"/>
      <c r="R421" s="194"/>
      <c r="S421" s="194"/>
      <c r="T421" s="194"/>
      <c r="U421" s="194"/>
      <c r="V421" s="194"/>
      <c r="W421" s="194"/>
      <c r="X421" s="194"/>
      <c r="Y421" s="194"/>
      <c r="Z421" s="194"/>
      <c r="AA421" s="194"/>
      <c r="AB421" s="1" t="str">
        <f>IF(基本情報登録!$D$10="","",IF(基本情報登録!$D$10='登録データ（女）'!F421,1,0))</f>
        <v/>
      </c>
      <c r="AC421" s="194"/>
    </row>
    <row r="422" spans="1:29">
      <c r="A422" s="203"/>
      <c r="B422" s="203"/>
      <c r="C422" s="203"/>
      <c r="D422" s="203"/>
      <c r="E422" s="203"/>
      <c r="F422" s="203"/>
      <c r="G422" s="203"/>
      <c r="H422" s="203"/>
      <c r="I422" s="189"/>
      <c r="J422" s="189"/>
      <c r="K422" s="189"/>
      <c r="L422" s="189"/>
      <c r="Q422" s="194"/>
      <c r="R422" s="194"/>
      <c r="S422" s="194"/>
      <c r="T422" s="194"/>
      <c r="U422" s="194"/>
      <c r="V422" s="194"/>
      <c r="W422" s="194"/>
      <c r="X422" s="194"/>
      <c r="Y422" s="194"/>
      <c r="Z422" s="194"/>
      <c r="AA422" s="194"/>
      <c r="AB422" s="1" t="str">
        <f>IF(基本情報登録!$D$10="","",IF(基本情報登録!$D$10='登録データ（女）'!F422,1,0))</f>
        <v/>
      </c>
      <c r="AC422" s="194"/>
    </row>
    <row r="423" spans="1:29">
      <c r="A423" s="203"/>
      <c r="B423" s="203"/>
      <c r="C423" s="203"/>
      <c r="D423" s="203"/>
      <c r="E423" s="203"/>
      <c r="F423" s="203"/>
      <c r="G423" s="203"/>
      <c r="H423" s="203"/>
      <c r="I423" s="189"/>
      <c r="J423" s="189"/>
      <c r="K423" s="189"/>
      <c r="L423" s="189"/>
      <c r="Q423" s="194"/>
      <c r="R423" s="194"/>
      <c r="S423" s="194"/>
      <c r="T423" s="194"/>
      <c r="U423" s="194"/>
      <c r="V423" s="194"/>
      <c r="W423" s="194"/>
      <c r="X423" s="194"/>
      <c r="Y423" s="194"/>
      <c r="Z423" s="194"/>
      <c r="AA423" s="194"/>
      <c r="AB423" s="1" t="str">
        <f>IF(基本情報登録!$D$10="","",IF(基本情報登録!$D$10='登録データ（女）'!F423,1,0))</f>
        <v/>
      </c>
      <c r="AC423" s="194"/>
    </row>
    <row r="424" spans="1:29">
      <c r="A424" s="203"/>
      <c r="B424" s="203"/>
      <c r="C424" s="203"/>
      <c r="D424" s="203"/>
      <c r="E424" s="203"/>
      <c r="F424" s="203"/>
      <c r="G424" s="203"/>
      <c r="H424" s="203"/>
      <c r="I424" s="189"/>
      <c r="J424" s="189"/>
      <c r="K424" s="189"/>
      <c r="L424" s="189"/>
      <c r="Q424" s="194"/>
      <c r="R424" s="194"/>
      <c r="S424" s="194"/>
      <c r="T424" s="194"/>
      <c r="U424" s="194"/>
      <c r="V424" s="194"/>
      <c r="W424" s="194"/>
      <c r="X424" s="194"/>
      <c r="Y424" s="194"/>
      <c r="Z424" s="194"/>
      <c r="AA424" s="194"/>
      <c r="AB424" s="1" t="str">
        <f>IF(基本情報登録!$D$10="","",IF(基本情報登録!$D$10='登録データ（女）'!F424,1,0))</f>
        <v/>
      </c>
      <c r="AC424" s="194"/>
    </row>
    <row r="425" spans="1:29">
      <c r="A425" s="203"/>
      <c r="B425" s="203"/>
      <c r="C425" s="203"/>
      <c r="D425" s="203"/>
      <c r="E425" s="203"/>
      <c r="F425" s="203"/>
      <c r="G425" s="203"/>
      <c r="H425" s="203"/>
      <c r="I425" s="189"/>
      <c r="J425" s="189"/>
      <c r="K425" s="189"/>
      <c r="L425" s="189"/>
      <c r="Q425" s="194"/>
      <c r="R425" s="194"/>
      <c r="S425" s="194"/>
      <c r="T425" s="194"/>
      <c r="U425" s="194"/>
      <c r="V425" s="194"/>
      <c r="W425" s="194"/>
      <c r="X425" s="194"/>
      <c r="Y425" s="194"/>
      <c r="Z425" s="194"/>
      <c r="AA425" s="194"/>
      <c r="AB425" s="1" t="str">
        <f>IF(基本情報登録!$D$10="","",IF(基本情報登録!$D$10='登録データ（女）'!F425,1,0))</f>
        <v/>
      </c>
      <c r="AC425" s="194"/>
    </row>
    <row r="426" spans="1:29">
      <c r="A426" s="203"/>
      <c r="B426" s="203"/>
      <c r="C426" s="203"/>
      <c r="D426" s="203"/>
      <c r="E426" s="203"/>
      <c r="F426" s="203"/>
      <c r="G426" s="203"/>
      <c r="H426" s="203"/>
      <c r="I426" s="189"/>
      <c r="J426" s="189"/>
      <c r="K426" s="189"/>
      <c r="L426" s="189"/>
      <c r="Q426" s="194"/>
      <c r="R426" s="194"/>
      <c r="S426" s="194"/>
      <c r="T426" s="194"/>
      <c r="U426" s="194"/>
      <c r="V426" s="194"/>
      <c r="W426" s="194"/>
      <c r="X426" s="194"/>
      <c r="Y426" s="194"/>
      <c r="Z426" s="194"/>
      <c r="AA426" s="194"/>
      <c r="AB426" s="1" t="str">
        <f>IF(基本情報登録!$D$10="","",IF(基本情報登録!$D$10='登録データ（女）'!F426,1,0))</f>
        <v/>
      </c>
      <c r="AC426" s="194"/>
    </row>
    <row r="427" spans="1:29">
      <c r="A427" s="203"/>
      <c r="B427" s="203"/>
      <c r="C427" s="203"/>
      <c r="D427" s="203"/>
      <c r="E427" s="203"/>
      <c r="F427" s="203"/>
      <c r="G427" s="203"/>
      <c r="H427" s="203"/>
      <c r="I427" s="189"/>
      <c r="J427" s="189"/>
      <c r="K427" s="189"/>
      <c r="L427" s="189"/>
      <c r="Q427" s="194"/>
      <c r="R427" s="194"/>
      <c r="S427" s="194"/>
      <c r="T427" s="194"/>
      <c r="U427" s="194"/>
      <c r="V427" s="194"/>
      <c r="W427" s="194"/>
      <c r="X427" s="194"/>
      <c r="Y427" s="194"/>
      <c r="Z427" s="194"/>
      <c r="AA427" s="194"/>
      <c r="AB427" s="1" t="str">
        <f>IF(基本情報登録!$D$10="","",IF(基本情報登録!$D$10='登録データ（女）'!F427,1,0))</f>
        <v/>
      </c>
      <c r="AC427" s="194"/>
    </row>
    <row r="428" spans="1:29">
      <c r="A428" s="203"/>
      <c r="B428" s="203"/>
      <c r="C428" s="203"/>
      <c r="D428" s="203"/>
      <c r="E428" s="203"/>
      <c r="F428" s="203"/>
      <c r="G428" s="203"/>
      <c r="H428" s="203"/>
      <c r="I428" s="189"/>
      <c r="J428" s="189"/>
      <c r="K428" s="189"/>
      <c r="L428" s="189"/>
      <c r="Q428" s="194"/>
      <c r="R428" s="194"/>
      <c r="S428" s="194"/>
      <c r="T428" s="194"/>
      <c r="U428" s="194"/>
      <c r="V428" s="194"/>
      <c r="W428" s="194"/>
      <c r="X428" s="194"/>
      <c r="Y428" s="194"/>
      <c r="Z428" s="194"/>
      <c r="AA428" s="194"/>
      <c r="AB428" s="1" t="str">
        <f>IF(基本情報登録!$D$10="","",IF(基本情報登録!$D$10='登録データ（女）'!F428,1,0))</f>
        <v/>
      </c>
      <c r="AC428" s="194"/>
    </row>
    <row r="429" spans="1:29">
      <c r="A429" s="203"/>
      <c r="B429" s="203"/>
      <c r="C429" s="203"/>
      <c r="D429" s="203"/>
      <c r="E429" s="203"/>
      <c r="F429" s="203"/>
      <c r="G429" s="203"/>
      <c r="H429" s="203"/>
      <c r="I429" s="189"/>
      <c r="J429" s="189"/>
      <c r="K429" s="189"/>
      <c r="L429" s="189"/>
      <c r="Q429" s="194"/>
      <c r="R429" s="194"/>
      <c r="S429" s="194"/>
      <c r="T429" s="194"/>
      <c r="U429" s="194"/>
      <c r="V429" s="194"/>
      <c r="W429" s="194"/>
      <c r="X429" s="194"/>
      <c r="Y429" s="194"/>
      <c r="Z429" s="194"/>
      <c r="AA429" s="194"/>
      <c r="AB429" s="1" t="str">
        <f>IF(基本情報登録!$D$10="","",IF(基本情報登録!$D$10='登録データ（女）'!F429,1,0))</f>
        <v/>
      </c>
      <c r="AC429" s="194"/>
    </row>
    <row r="430" spans="1:29">
      <c r="A430" s="203"/>
      <c r="B430" s="203"/>
      <c r="C430" s="203"/>
      <c r="D430" s="203"/>
      <c r="E430" s="203"/>
      <c r="F430" s="203"/>
      <c r="G430" s="203"/>
      <c r="H430" s="203"/>
      <c r="I430" s="189"/>
      <c r="J430" s="189"/>
      <c r="K430" s="189"/>
      <c r="L430" s="189"/>
      <c r="Q430" s="194"/>
      <c r="R430" s="194"/>
      <c r="S430" s="194"/>
      <c r="T430" s="194"/>
      <c r="U430" s="194"/>
      <c r="V430" s="194"/>
      <c r="W430" s="194"/>
      <c r="X430" s="194"/>
      <c r="Y430" s="194"/>
      <c r="Z430" s="194"/>
      <c r="AA430" s="194"/>
      <c r="AB430" s="1" t="str">
        <f>IF(基本情報登録!$D$10="","",IF(基本情報登録!$D$10='登録データ（女）'!F430,1,0))</f>
        <v/>
      </c>
      <c r="AC430" s="194"/>
    </row>
    <row r="431" spans="1:29">
      <c r="A431" s="203"/>
      <c r="B431" s="203"/>
      <c r="C431" s="203"/>
      <c r="D431" s="203"/>
      <c r="E431" s="203"/>
      <c r="F431" s="203"/>
      <c r="G431" s="203"/>
      <c r="H431" s="203"/>
      <c r="I431" s="189"/>
      <c r="J431" s="189"/>
      <c r="K431" s="189"/>
      <c r="L431" s="189"/>
      <c r="Q431" s="194"/>
      <c r="R431" s="194"/>
      <c r="S431" s="194"/>
      <c r="T431" s="194"/>
      <c r="U431" s="194"/>
      <c r="V431" s="194"/>
      <c r="W431" s="194"/>
      <c r="X431" s="194"/>
      <c r="Y431" s="194"/>
      <c r="Z431" s="194"/>
      <c r="AA431" s="194"/>
      <c r="AB431" s="1" t="str">
        <f>IF(基本情報登録!$D$10="","",IF(基本情報登録!$D$10='登録データ（女）'!F431,1,0))</f>
        <v/>
      </c>
      <c r="AC431" s="194"/>
    </row>
    <row r="432" spans="1:29">
      <c r="A432" s="203"/>
      <c r="B432" s="203"/>
      <c r="C432" s="203"/>
      <c r="D432" s="203"/>
      <c r="E432" s="203"/>
      <c r="F432" s="203"/>
      <c r="G432" s="203"/>
      <c r="H432" s="203"/>
      <c r="I432" s="189"/>
      <c r="J432" s="189"/>
      <c r="K432" s="189"/>
      <c r="L432" s="189"/>
      <c r="Q432" s="194"/>
      <c r="R432" s="194"/>
      <c r="S432" s="194"/>
      <c r="T432" s="194"/>
      <c r="U432" s="194"/>
      <c r="V432" s="194"/>
      <c r="W432" s="194"/>
      <c r="X432" s="194"/>
      <c r="Y432" s="194"/>
      <c r="Z432" s="194"/>
      <c r="AA432" s="194"/>
      <c r="AB432" s="1" t="str">
        <f>IF(基本情報登録!$D$10="","",IF(基本情報登録!$D$10='登録データ（女）'!F432,1,0))</f>
        <v/>
      </c>
      <c r="AC432" s="194"/>
    </row>
    <row r="433" spans="1:29">
      <c r="A433" s="203"/>
      <c r="B433" s="203"/>
      <c r="C433" s="203"/>
      <c r="D433" s="203"/>
      <c r="E433" s="203"/>
      <c r="F433" s="203"/>
      <c r="G433" s="203"/>
      <c r="H433" s="203"/>
      <c r="I433" s="189"/>
      <c r="J433" s="189"/>
      <c r="K433" s="189"/>
      <c r="L433" s="189"/>
      <c r="Q433" s="194"/>
      <c r="R433" s="194"/>
      <c r="S433" s="194"/>
      <c r="T433" s="194"/>
      <c r="U433" s="194"/>
      <c r="V433" s="194"/>
      <c r="W433" s="194"/>
      <c r="X433" s="194"/>
      <c r="Y433" s="194"/>
      <c r="Z433" s="194"/>
      <c r="AA433" s="194"/>
      <c r="AB433" s="1" t="str">
        <f>IF(基本情報登録!$D$10="","",IF(基本情報登録!$D$10='登録データ（女）'!F433,1,0))</f>
        <v/>
      </c>
      <c r="AC433" s="194"/>
    </row>
    <row r="434" spans="1:29">
      <c r="A434" s="203"/>
      <c r="B434" s="203"/>
      <c r="C434" s="203"/>
      <c r="D434" s="203"/>
      <c r="E434" s="203"/>
      <c r="F434" s="203"/>
      <c r="G434" s="203"/>
      <c r="H434" s="203"/>
      <c r="I434" s="189"/>
      <c r="J434" s="189"/>
      <c r="K434" s="189"/>
      <c r="L434" s="189"/>
      <c r="Q434" s="194"/>
      <c r="R434" s="194"/>
      <c r="S434" s="194"/>
      <c r="T434" s="194"/>
      <c r="U434" s="194"/>
      <c r="V434" s="194"/>
      <c r="W434" s="194"/>
      <c r="X434" s="194"/>
      <c r="Y434" s="194"/>
      <c r="Z434" s="194"/>
      <c r="AA434" s="194"/>
      <c r="AB434" s="1" t="str">
        <f>IF(基本情報登録!$D$10="","",IF(基本情報登録!$D$10='登録データ（女）'!F434,1,0))</f>
        <v/>
      </c>
      <c r="AC434" s="194"/>
    </row>
    <row r="435" spans="1:29">
      <c r="A435" s="203"/>
      <c r="B435" s="203"/>
      <c r="C435" s="203"/>
      <c r="D435" s="203"/>
      <c r="E435" s="203"/>
      <c r="F435" s="203"/>
      <c r="G435" s="203"/>
      <c r="H435" s="203"/>
      <c r="I435" s="189"/>
      <c r="J435" s="189"/>
      <c r="K435" s="189"/>
      <c r="L435" s="189"/>
      <c r="Q435" s="194"/>
      <c r="R435" s="194"/>
      <c r="S435" s="194"/>
      <c r="T435" s="194"/>
      <c r="U435" s="194"/>
      <c r="V435" s="194"/>
      <c r="W435" s="194"/>
      <c r="X435" s="194"/>
      <c r="Y435" s="194"/>
      <c r="Z435" s="194"/>
      <c r="AA435" s="194"/>
      <c r="AB435" s="1" t="str">
        <f>IF(基本情報登録!$D$10="","",IF(基本情報登録!$D$10='登録データ（女）'!F435,1,0))</f>
        <v/>
      </c>
      <c r="AC435" s="194"/>
    </row>
    <row r="436" spans="1:29">
      <c r="A436" s="203"/>
      <c r="B436" s="203"/>
      <c r="C436" s="203"/>
      <c r="D436" s="203"/>
      <c r="E436" s="203"/>
      <c r="F436" s="203"/>
      <c r="G436" s="203"/>
      <c r="H436" s="203"/>
      <c r="I436" s="189"/>
      <c r="J436" s="189"/>
      <c r="K436" s="189"/>
      <c r="L436" s="189"/>
      <c r="Q436" s="194"/>
      <c r="R436" s="194"/>
      <c r="S436" s="194"/>
      <c r="T436" s="194"/>
      <c r="U436" s="194"/>
      <c r="V436" s="194"/>
      <c r="W436" s="194"/>
      <c r="X436" s="194"/>
      <c r="Y436" s="194"/>
      <c r="Z436" s="194"/>
      <c r="AA436" s="194"/>
      <c r="AB436" s="1" t="str">
        <f>IF(基本情報登録!$D$10="","",IF(基本情報登録!$D$10='登録データ（女）'!F436,1,0))</f>
        <v/>
      </c>
      <c r="AC436" s="194"/>
    </row>
    <row r="437" spans="1:29">
      <c r="A437" s="205"/>
      <c r="B437" s="193"/>
      <c r="C437" s="193"/>
      <c r="D437" s="193"/>
      <c r="E437" s="193"/>
      <c r="F437" s="193"/>
      <c r="G437" s="193"/>
      <c r="H437" s="193"/>
      <c r="I437" s="189"/>
      <c r="J437" s="189"/>
      <c r="K437" s="189"/>
      <c r="L437" s="189"/>
      <c r="Q437" s="194"/>
      <c r="R437" s="194"/>
      <c r="S437" s="194"/>
      <c r="T437" s="194"/>
      <c r="U437" s="194"/>
      <c r="V437" s="194"/>
      <c r="W437" s="194"/>
      <c r="X437" s="194"/>
      <c r="Y437" s="194"/>
      <c r="Z437" s="194"/>
      <c r="AA437" s="194"/>
      <c r="AB437" s="1" t="str">
        <f>IF(基本情報登録!$D$10="","",IF(基本情報登録!$D$10='登録データ（女）'!F437,1,0))</f>
        <v/>
      </c>
      <c r="AC437" s="194"/>
    </row>
    <row r="438" spans="1:29">
      <c r="A438" s="205"/>
      <c r="B438" s="193"/>
      <c r="C438" s="193"/>
      <c r="D438" s="193"/>
      <c r="E438" s="193"/>
      <c r="F438" s="193"/>
      <c r="G438" s="193"/>
      <c r="H438" s="193"/>
      <c r="I438" s="189"/>
      <c r="J438" s="189"/>
      <c r="K438" s="189"/>
      <c r="L438" s="189"/>
      <c r="Q438" s="194"/>
      <c r="R438" s="194"/>
      <c r="S438" s="194"/>
      <c r="T438" s="194"/>
      <c r="U438" s="194"/>
      <c r="V438" s="194"/>
      <c r="W438" s="194"/>
      <c r="X438" s="194"/>
      <c r="Y438" s="194"/>
      <c r="Z438" s="194"/>
      <c r="AA438" s="194"/>
      <c r="AB438" s="1" t="str">
        <f>IF(基本情報登録!$D$10="","",IF(基本情報登録!$D$10='登録データ（女）'!F438,1,0))</f>
        <v/>
      </c>
      <c r="AC438" s="194"/>
    </row>
    <row r="439" spans="1:29">
      <c r="A439" s="205"/>
      <c r="B439" s="193"/>
      <c r="C439" s="193"/>
      <c r="D439" s="193"/>
      <c r="E439" s="193"/>
      <c r="F439" s="193"/>
      <c r="G439" s="193"/>
      <c r="H439" s="193"/>
      <c r="I439" s="189"/>
      <c r="J439" s="189"/>
      <c r="K439" s="189"/>
      <c r="L439" s="189"/>
      <c r="Q439" s="194"/>
      <c r="R439" s="194"/>
      <c r="S439" s="194"/>
      <c r="T439" s="194"/>
      <c r="U439" s="194"/>
      <c r="V439" s="194"/>
      <c r="W439" s="194"/>
      <c r="X439" s="194"/>
      <c r="Y439" s="194"/>
      <c r="Z439" s="194"/>
      <c r="AA439" s="194"/>
      <c r="AB439" s="1" t="str">
        <f>IF(基本情報登録!$D$10="","",IF(基本情報登録!$D$10='登録データ（女）'!F439,1,0))</f>
        <v/>
      </c>
      <c r="AC439" s="194"/>
    </row>
    <row r="440" spans="1:29">
      <c r="A440" s="205"/>
      <c r="B440" s="193"/>
      <c r="C440" s="193"/>
      <c r="D440" s="193"/>
      <c r="E440" s="193"/>
      <c r="F440" s="193"/>
      <c r="G440" s="193"/>
      <c r="H440" s="193"/>
      <c r="I440" s="189"/>
      <c r="J440" s="189"/>
      <c r="K440" s="189"/>
      <c r="L440" s="189"/>
      <c r="Q440" s="194"/>
      <c r="R440" s="194"/>
      <c r="S440" s="194"/>
      <c r="T440" s="194"/>
      <c r="U440" s="194"/>
      <c r="V440" s="194"/>
      <c r="W440" s="194"/>
      <c r="X440" s="194"/>
      <c r="Y440" s="194"/>
      <c r="Z440" s="194"/>
      <c r="AA440" s="194"/>
      <c r="AB440" s="1" t="str">
        <f>IF(基本情報登録!$D$10="","",IF(基本情報登録!$D$10='登録データ（女）'!F440,1,0))</f>
        <v/>
      </c>
      <c r="AC440" s="194"/>
    </row>
    <row r="441" spans="1:29">
      <c r="A441" s="205"/>
      <c r="B441" s="193"/>
      <c r="C441" s="193"/>
      <c r="D441" s="193"/>
      <c r="E441" s="193"/>
      <c r="F441" s="193"/>
      <c r="G441" s="193"/>
      <c r="H441" s="193"/>
      <c r="I441" s="189"/>
      <c r="J441" s="189"/>
      <c r="K441" s="189"/>
      <c r="L441" s="189"/>
      <c r="Q441" s="194"/>
      <c r="R441" s="194"/>
      <c r="S441" s="194"/>
      <c r="T441" s="194"/>
      <c r="U441" s="194"/>
      <c r="V441" s="194"/>
      <c r="W441" s="194"/>
      <c r="X441" s="194"/>
      <c r="Y441" s="194"/>
      <c r="Z441" s="194"/>
      <c r="AA441" s="194"/>
      <c r="AB441" s="1" t="str">
        <f>IF(基本情報登録!$D$10="","",IF(基本情報登録!$D$10='登録データ（女）'!F441,1,0))</f>
        <v/>
      </c>
      <c r="AC441" s="194"/>
    </row>
    <row r="442" spans="1:29">
      <c r="A442" s="205"/>
      <c r="B442" s="193"/>
      <c r="C442" s="193"/>
      <c r="D442" s="193"/>
      <c r="E442" s="193"/>
      <c r="F442" s="193"/>
      <c r="G442" s="193"/>
      <c r="H442" s="193"/>
      <c r="I442" s="189"/>
      <c r="J442" s="189"/>
      <c r="K442" s="189"/>
      <c r="L442" s="189"/>
      <c r="Q442" s="194"/>
      <c r="R442" s="194"/>
      <c r="S442" s="194"/>
      <c r="T442" s="194"/>
      <c r="U442" s="194"/>
      <c r="V442" s="194"/>
      <c r="W442" s="194"/>
      <c r="X442" s="194"/>
      <c r="Y442" s="194"/>
      <c r="Z442" s="194"/>
      <c r="AA442" s="194"/>
      <c r="AB442" s="1" t="str">
        <f>IF(基本情報登録!$D$10="","",IF(基本情報登録!$D$10='登録データ（女）'!F442,1,0))</f>
        <v/>
      </c>
      <c r="AC442" s="194"/>
    </row>
    <row r="443" spans="1:29">
      <c r="A443" s="205"/>
      <c r="B443" s="193"/>
      <c r="C443" s="193"/>
      <c r="D443" s="193"/>
      <c r="E443" s="193"/>
      <c r="F443" s="193"/>
      <c r="G443" s="193"/>
      <c r="H443" s="193"/>
      <c r="I443" s="189"/>
      <c r="J443" s="189"/>
      <c r="K443" s="189"/>
      <c r="L443" s="189"/>
      <c r="Q443" s="194"/>
      <c r="R443" s="194"/>
      <c r="S443" s="194"/>
      <c r="T443" s="194"/>
      <c r="U443" s="194"/>
      <c r="V443" s="194"/>
      <c r="W443" s="194"/>
      <c r="X443" s="194"/>
      <c r="Y443" s="194"/>
      <c r="Z443" s="194"/>
      <c r="AA443" s="194"/>
      <c r="AB443" s="1" t="str">
        <f>IF(基本情報登録!$D$10="","",IF(基本情報登録!$D$10='登録データ（女）'!F443,1,0))</f>
        <v/>
      </c>
      <c r="AC443" s="194"/>
    </row>
    <row r="444" spans="1:29">
      <c r="A444" s="205"/>
      <c r="B444" s="193"/>
      <c r="C444" s="193"/>
      <c r="D444" s="193"/>
      <c r="E444" s="193"/>
      <c r="F444" s="193"/>
      <c r="G444" s="193"/>
      <c r="H444" s="193"/>
      <c r="I444" s="189"/>
      <c r="J444" s="189"/>
      <c r="K444" s="189"/>
      <c r="L444" s="189"/>
      <c r="Q444" s="194"/>
      <c r="R444" s="194"/>
      <c r="S444" s="194"/>
      <c r="T444" s="194"/>
      <c r="U444" s="194"/>
      <c r="V444" s="194"/>
      <c r="W444" s="194"/>
      <c r="X444" s="194"/>
      <c r="Y444" s="194"/>
      <c r="Z444" s="194"/>
      <c r="AA444" s="194"/>
      <c r="AB444" s="1" t="str">
        <f>IF(基本情報登録!$D$10="","",IF(基本情報登録!$D$10='登録データ（女）'!F444,1,0))</f>
        <v/>
      </c>
      <c r="AC444" s="194"/>
    </row>
    <row r="445" spans="1:29">
      <c r="A445" s="205"/>
      <c r="B445" s="193"/>
      <c r="C445" s="193"/>
      <c r="D445" s="193"/>
      <c r="E445" s="193"/>
      <c r="F445" s="193"/>
      <c r="G445" s="193"/>
      <c r="H445" s="193"/>
      <c r="I445" s="189"/>
      <c r="J445" s="189"/>
      <c r="K445" s="189"/>
      <c r="L445" s="189"/>
      <c r="Q445" s="194"/>
      <c r="R445" s="194"/>
      <c r="S445" s="194"/>
      <c r="T445" s="194"/>
      <c r="U445" s="194"/>
      <c r="V445" s="194"/>
      <c r="W445" s="194"/>
      <c r="X445" s="194"/>
      <c r="Y445" s="194"/>
      <c r="Z445" s="194"/>
      <c r="AA445" s="194"/>
      <c r="AB445" s="1" t="str">
        <f>IF(基本情報登録!$D$10="","",IF(基本情報登録!$D$10='登録データ（女）'!F445,1,0))</f>
        <v/>
      </c>
      <c r="AC445" s="194"/>
    </row>
    <row r="446" spans="1:29">
      <c r="A446" s="205"/>
      <c r="B446" s="193"/>
      <c r="C446" s="193"/>
      <c r="D446" s="193"/>
      <c r="E446" s="193"/>
      <c r="F446" s="193"/>
      <c r="G446" s="193"/>
      <c r="H446" s="193"/>
      <c r="I446" s="189"/>
      <c r="J446" s="189"/>
      <c r="K446" s="189"/>
      <c r="L446" s="189"/>
      <c r="Q446" s="194"/>
      <c r="R446" s="194"/>
      <c r="S446" s="194"/>
      <c r="T446" s="194"/>
      <c r="U446" s="194"/>
      <c r="V446" s="194"/>
      <c r="W446" s="194"/>
      <c r="X446" s="194"/>
      <c r="Y446" s="194"/>
      <c r="Z446" s="194"/>
      <c r="AA446" s="194"/>
      <c r="AB446" s="1" t="str">
        <f>IF(基本情報登録!$D$10="","",IF(基本情報登録!$D$10='登録データ（女）'!F446,1,0))</f>
        <v/>
      </c>
      <c r="AC446" s="194"/>
    </row>
    <row r="447" spans="1:29">
      <c r="A447" s="205"/>
      <c r="B447" s="193"/>
      <c r="C447" s="193"/>
      <c r="D447" s="193"/>
      <c r="E447" s="193"/>
      <c r="F447" s="193"/>
      <c r="G447" s="193"/>
      <c r="H447" s="193"/>
      <c r="I447" s="189"/>
      <c r="J447" s="189"/>
      <c r="K447" s="189"/>
      <c r="L447" s="189"/>
      <c r="Q447" s="194"/>
      <c r="R447" s="194"/>
      <c r="S447" s="194"/>
      <c r="T447" s="194"/>
      <c r="U447" s="194"/>
      <c r="V447" s="194"/>
      <c r="W447" s="194"/>
      <c r="X447" s="194"/>
      <c r="Y447" s="194"/>
      <c r="Z447" s="194"/>
      <c r="AA447" s="194"/>
      <c r="AB447" s="1" t="str">
        <f>IF(基本情報登録!$D$10="","",IF(基本情報登録!$D$10='登録データ（女）'!F447,1,0))</f>
        <v/>
      </c>
      <c r="AC447" s="194"/>
    </row>
    <row r="448" spans="1:29">
      <c r="A448" s="205"/>
      <c r="B448" s="193"/>
      <c r="C448" s="193"/>
      <c r="D448" s="193"/>
      <c r="E448" s="193"/>
      <c r="F448" s="193"/>
      <c r="G448" s="193"/>
      <c r="H448" s="193"/>
      <c r="I448" s="189"/>
      <c r="J448" s="189"/>
      <c r="K448" s="189"/>
      <c r="L448" s="189"/>
      <c r="Q448" s="194"/>
      <c r="R448" s="194"/>
      <c r="S448" s="194"/>
      <c r="T448" s="194"/>
      <c r="U448" s="194"/>
      <c r="V448" s="194"/>
      <c r="W448" s="194"/>
      <c r="X448" s="194"/>
      <c r="Y448" s="194"/>
      <c r="Z448" s="194"/>
      <c r="AA448" s="194"/>
      <c r="AB448" s="1" t="str">
        <f>IF(基本情報登録!$D$10="","",IF(基本情報登録!$D$10='登録データ（女）'!F448,1,0))</f>
        <v/>
      </c>
      <c r="AC448" s="194"/>
    </row>
    <row r="449" spans="1:29">
      <c r="A449" s="205"/>
      <c r="B449" s="193"/>
      <c r="C449" s="193"/>
      <c r="D449" s="193"/>
      <c r="E449" s="193"/>
      <c r="F449" s="193"/>
      <c r="G449" s="193"/>
      <c r="H449" s="193"/>
      <c r="I449" s="189"/>
      <c r="J449" s="189"/>
      <c r="K449" s="189"/>
      <c r="L449" s="189"/>
      <c r="Q449" s="194"/>
      <c r="R449" s="194"/>
      <c r="S449" s="194"/>
      <c r="T449" s="194"/>
      <c r="U449" s="194"/>
      <c r="V449" s="194"/>
      <c r="W449" s="194"/>
      <c r="X449" s="194"/>
      <c r="Y449" s="194"/>
      <c r="Z449" s="194"/>
      <c r="AA449" s="194"/>
      <c r="AB449" s="1" t="str">
        <f>IF(基本情報登録!$D$10="","",IF(基本情報登録!$D$10='登録データ（女）'!F449,1,0))</f>
        <v/>
      </c>
      <c r="AC449" s="194"/>
    </row>
    <row r="450" spans="1:29">
      <c r="A450" s="205"/>
      <c r="B450" s="193"/>
      <c r="C450" s="193"/>
      <c r="D450" s="193"/>
      <c r="E450" s="193"/>
      <c r="F450" s="193"/>
      <c r="G450" s="193"/>
      <c r="H450" s="193"/>
      <c r="I450" s="189"/>
      <c r="J450" s="189"/>
      <c r="K450" s="189"/>
      <c r="L450" s="189"/>
      <c r="Q450" s="194"/>
      <c r="R450" s="194"/>
      <c r="S450" s="194"/>
      <c r="T450" s="194"/>
      <c r="U450" s="194"/>
      <c r="V450" s="194"/>
      <c r="W450" s="194"/>
      <c r="X450" s="194"/>
      <c r="Y450" s="194"/>
      <c r="Z450" s="194"/>
      <c r="AA450" s="194"/>
      <c r="AB450" s="1" t="str">
        <f>IF(基本情報登録!$D$10="","",IF(基本情報登録!$D$10='登録データ（女）'!F450,1,0))</f>
        <v/>
      </c>
      <c r="AC450" s="194"/>
    </row>
    <row r="451" spans="1:29">
      <c r="A451" s="205"/>
      <c r="B451" s="193"/>
      <c r="C451" s="193"/>
      <c r="D451" s="193"/>
      <c r="E451" s="193"/>
      <c r="F451" s="193"/>
      <c r="G451" s="193"/>
      <c r="H451" s="193"/>
      <c r="I451" s="189"/>
      <c r="J451" s="189"/>
      <c r="K451" s="189"/>
      <c r="L451" s="189"/>
      <c r="Q451" s="194"/>
      <c r="R451" s="194"/>
      <c r="S451" s="194"/>
      <c r="T451" s="194"/>
      <c r="U451" s="194"/>
      <c r="V451" s="194"/>
      <c r="W451" s="194"/>
      <c r="X451" s="194"/>
      <c r="Y451" s="194"/>
      <c r="Z451" s="194"/>
      <c r="AA451" s="194"/>
      <c r="AB451" s="1" t="str">
        <f>IF(基本情報登録!$D$10="","",IF(基本情報登録!$D$10='登録データ（女）'!F451,1,0))</f>
        <v/>
      </c>
      <c r="AC451" s="194"/>
    </row>
    <row r="452" spans="1:29">
      <c r="A452" s="205"/>
      <c r="B452" s="193"/>
      <c r="C452" s="193"/>
      <c r="D452" s="193"/>
      <c r="E452" s="193"/>
      <c r="F452" s="193"/>
      <c r="G452" s="193"/>
      <c r="H452" s="193"/>
      <c r="I452" s="189"/>
      <c r="J452" s="189"/>
      <c r="K452" s="189"/>
      <c r="L452" s="189"/>
      <c r="Q452" s="194"/>
      <c r="R452" s="194"/>
      <c r="S452" s="194"/>
      <c r="T452" s="194"/>
      <c r="U452" s="194"/>
      <c r="V452" s="194"/>
      <c r="W452" s="194"/>
      <c r="X452" s="194"/>
      <c r="Y452" s="194"/>
      <c r="Z452" s="194"/>
      <c r="AA452" s="194"/>
      <c r="AB452" s="1" t="str">
        <f>IF(基本情報登録!$D$10="","",IF(基本情報登録!$D$10='登録データ（女）'!F452,1,0))</f>
        <v/>
      </c>
      <c r="AC452" s="194"/>
    </row>
    <row r="453" spans="1:29">
      <c r="A453" s="205"/>
      <c r="B453" s="193"/>
      <c r="C453" s="193"/>
      <c r="D453" s="193"/>
      <c r="E453" s="193"/>
      <c r="F453" s="193"/>
      <c r="G453" s="193"/>
      <c r="H453" s="193"/>
      <c r="I453" s="189"/>
      <c r="J453" s="189"/>
      <c r="K453" s="189"/>
      <c r="L453" s="189"/>
      <c r="Q453" s="194"/>
      <c r="R453" s="194"/>
      <c r="S453" s="194"/>
      <c r="T453" s="194"/>
      <c r="U453" s="194"/>
      <c r="V453" s="194"/>
      <c r="W453" s="194"/>
      <c r="X453" s="194"/>
      <c r="Y453" s="194"/>
      <c r="Z453" s="194"/>
      <c r="AA453" s="194"/>
      <c r="AB453" s="1" t="str">
        <f>IF(基本情報登録!$D$10="","",IF(基本情報登録!$D$10='登録データ（女）'!F453,1,0))</f>
        <v/>
      </c>
      <c r="AC453" s="194"/>
    </row>
    <row r="454" spans="1:29">
      <c r="A454" s="205"/>
      <c r="B454" s="193"/>
      <c r="C454" s="193"/>
      <c r="D454" s="193"/>
      <c r="E454" s="193"/>
      <c r="F454" s="193"/>
      <c r="G454" s="193"/>
      <c r="H454" s="193"/>
      <c r="I454" s="189"/>
      <c r="J454" s="189"/>
      <c r="K454" s="189"/>
      <c r="L454" s="189"/>
      <c r="Q454" s="194"/>
      <c r="R454" s="194"/>
      <c r="S454" s="194"/>
      <c r="T454" s="194"/>
      <c r="U454" s="194"/>
      <c r="V454" s="194"/>
      <c r="W454" s="194"/>
      <c r="X454" s="194"/>
      <c r="Y454" s="194"/>
      <c r="Z454" s="194"/>
      <c r="AA454" s="194"/>
      <c r="AB454" s="1" t="str">
        <f>IF(基本情報登録!$D$10="","",IF(基本情報登録!$D$10='登録データ（女）'!F454,1,0))</f>
        <v/>
      </c>
      <c r="AC454" s="194"/>
    </row>
    <row r="455" spans="1:29">
      <c r="A455" s="205"/>
      <c r="B455" s="193"/>
      <c r="C455" s="193"/>
      <c r="D455" s="193"/>
      <c r="E455" s="193"/>
      <c r="F455" s="193"/>
      <c r="G455" s="193"/>
      <c r="H455" s="193"/>
      <c r="I455" s="189"/>
      <c r="J455" s="189"/>
      <c r="K455" s="189"/>
      <c r="L455" s="189"/>
      <c r="Q455" s="194"/>
      <c r="R455" s="194"/>
      <c r="S455" s="194"/>
      <c r="T455" s="194"/>
      <c r="U455" s="194"/>
      <c r="V455" s="194"/>
      <c r="W455" s="194"/>
      <c r="X455" s="194"/>
      <c r="Y455" s="194"/>
      <c r="Z455" s="194"/>
      <c r="AA455" s="194"/>
      <c r="AB455" s="1" t="str">
        <f>IF(基本情報登録!$D$10="","",IF(基本情報登録!$D$10='登録データ（女）'!F455,1,0))</f>
        <v/>
      </c>
      <c r="AC455" s="194"/>
    </row>
    <row r="456" spans="1:29">
      <c r="A456" s="205"/>
      <c r="B456" s="193"/>
      <c r="C456" s="193"/>
      <c r="D456" s="193"/>
      <c r="E456" s="193"/>
      <c r="F456" s="193"/>
      <c r="G456" s="193"/>
      <c r="H456" s="193"/>
      <c r="I456" s="189"/>
      <c r="J456" s="189"/>
      <c r="K456" s="189"/>
      <c r="L456" s="189"/>
      <c r="Q456" s="194"/>
      <c r="R456" s="194"/>
      <c r="S456" s="194"/>
      <c r="T456" s="194"/>
      <c r="U456" s="194"/>
      <c r="V456" s="194"/>
      <c r="W456" s="194"/>
      <c r="X456" s="194"/>
      <c r="Y456" s="194"/>
      <c r="Z456" s="194"/>
      <c r="AA456" s="194"/>
      <c r="AB456" s="1" t="str">
        <f>IF(基本情報登録!$D$10="","",IF(基本情報登録!$D$10='登録データ（女）'!F456,1,0))</f>
        <v/>
      </c>
      <c r="AC456" s="194"/>
    </row>
    <row r="457" spans="1:29">
      <c r="A457" s="205"/>
      <c r="B457" s="193"/>
      <c r="C457" s="193"/>
      <c r="D457" s="193"/>
      <c r="E457" s="193"/>
      <c r="F457" s="193"/>
      <c r="G457" s="193"/>
      <c r="H457" s="193"/>
      <c r="I457" s="189"/>
      <c r="J457" s="189"/>
      <c r="K457" s="189"/>
      <c r="L457" s="189"/>
      <c r="Q457" s="194"/>
      <c r="R457" s="194"/>
      <c r="S457" s="194"/>
      <c r="T457" s="194"/>
      <c r="U457" s="194"/>
      <c r="V457" s="194"/>
      <c r="W457" s="194"/>
      <c r="X457" s="194"/>
      <c r="Y457" s="194"/>
      <c r="Z457" s="194"/>
      <c r="AA457" s="194"/>
      <c r="AB457" s="1" t="str">
        <f>IF(基本情報登録!$D$10="","",IF(基本情報登録!$D$10='登録データ（女）'!F457,1,0))</f>
        <v/>
      </c>
      <c r="AC457" s="194"/>
    </row>
    <row r="458" spans="1:29">
      <c r="A458" s="206"/>
      <c r="B458" s="193"/>
      <c r="C458" s="193"/>
      <c r="D458" s="193"/>
      <c r="E458" s="193"/>
      <c r="F458" s="193"/>
      <c r="G458" s="193"/>
      <c r="H458" s="193"/>
      <c r="I458" s="189"/>
      <c r="J458" s="189"/>
      <c r="K458" s="189"/>
      <c r="L458" s="189"/>
      <c r="Q458" s="194"/>
      <c r="R458" s="194"/>
      <c r="S458" s="194"/>
      <c r="T458" s="194"/>
      <c r="U458" s="194"/>
      <c r="V458" s="194"/>
      <c r="W458" s="194"/>
      <c r="X458" s="194"/>
      <c r="Y458" s="194"/>
      <c r="Z458" s="194"/>
      <c r="AA458" s="194"/>
      <c r="AB458" s="1" t="str">
        <f>IF(基本情報登録!$D$10="","",IF(基本情報登録!$D$10='登録データ（女）'!F458,1,0))</f>
        <v/>
      </c>
      <c r="AC458" s="194"/>
    </row>
    <row r="459" spans="1:29">
      <c r="A459" s="206"/>
      <c r="B459" s="193"/>
      <c r="C459" s="193"/>
      <c r="D459" s="193"/>
      <c r="E459" s="193"/>
      <c r="F459" s="193"/>
      <c r="G459" s="193"/>
      <c r="H459" s="193"/>
      <c r="I459" s="189"/>
      <c r="J459" s="189"/>
      <c r="K459" s="189"/>
      <c r="L459" s="189"/>
      <c r="Q459" s="194"/>
      <c r="R459" s="194"/>
      <c r="S459" s="194"/>
      <c r="T459" s="194"/>
      <c r="U459" s="194"/>
      <c r="V459" s="194"/>
      <c r="W459" s="194"/>
      <c r="X459" s="194"/>
      <c r="Y459" s="194"/>
      <c r="Z459" s="194"/>
      <c r="AA459" s="194"/>
      <c r="AB459" s="1" t="str">
        <f>IF(基本情報登録!$D$10="","",IF(基本情報登録!$D$10='登録データ（女）'!F459,1,0))</f>
        <v/>
      </c>
      <c r="AC459" s="194"/>
    </row>
    <row r="460" spans="1:29">
      <c r="A460" s="206"/>
      <c r="B460" s="193"/>
      <c r="C460" s="193"/>
      <c r="D460" s="193"/>
      <c r="E460" s="193"/>
      <c r="F460" s="193"/>
      <c r="G460" s="193"/>
      <c r="H460" s="193"/>
      <c r="I460" s="189"/>
      <c r="J460" s="189"/>
      <c r="K460" s="189"/>
      <c r="L460" s="189"/>
      <c r="Q460" s="194"/>
      <c r="R460" s="194"/>
      <c r="S460" s="194"/>
      <c r="T460" s="194"/>
      <c r="U460" s="194"/>
      <c r="V460" s="194"/>
      <c r="W460" s="194"/>
      <c r="X460" s="194"/>
      <c r="Y460" s="194"/>
      <c r="Z460" s="194"/>
      <c r="AA460" s="194"/>
      <c r="AB460" s="1" t="str">
        <f>IF(基本情報登録!$D$10="","",IF(基本情報登録!$D$10='登録データ（女）'!F460,1,0))</f>
        <v/>
      </c>
      <c r="AC460" s="194"/>
    </row>
    <row r="461" spans="1:29">
      <c r="A461" s="194"/>
      <c r="B461" s="194"/>
      <c r="C461" s="194"/>
      <c r="D461" s="194"/>
      <c r="E461" s="194"/>
      <c r="F461" s="194"/>
      <c r="G461" s="194"/>
      <c r="H461" s="194"/>
      <c r="I461" s="189"/>
      <c r="J461" s="189"/>
      <c r="K461" s="189"/>
      <c r="L461" s="189"/>
      <c r="Q461" s="194"/>
      <c r="R461" s="194"/>
      <c r="S461" s="194"/>
      <c r="T461" s="194"/>
      <c r="U461" s="194"/>
      <c r="V461" s="194"/>
      <c r="W461" s="194"/>
      <c r="X461" s="194"/>
      <c r="Y461" s="194"/>
      <c r="Z461" s="194"/>
      <c r="AA461" s="194"/>
      <c r="AB461" s="1" t="str">
        <f>IF(基本情報登録!$D$10="","",IF(基本情報登録!$D$10='登録データ（女）'!F461,1,0))</f>
        <v/>
      </c>
      <c r="AC461" s="194"/>
    </row>
    <row r="462" spans="1:29">
      <c r="A462" s="194"/>
      <c r="B462" s="194"/>
      <c r="C462" s="194"/>
      <c r="D462" s="194"/>
      <c r="E462" s="194"/>
      <c r="F462" s="194"/>
      <c r="G462" s="194"/>
      <c r="H462" s="194"/>
      <c r="I462" s="189"/>
      <c r="J462" s="189"/>
      <c r="K462" s="189"/>
      <c r="L462" s="189"/>
      <c r="Q462" s="194"/>
      <c r="R462" s="194"/>
      <c r="S462" s="194"/>
      <c r="T462" s="194"/>
      <c r="U462" s="194"/>
      <c r="V462" s="194"/>
      <c r="W462" s="194"/>
      <c r="X462" s="194"/>
      <c r="Y462" s="194"/>
      <c r="Z462" s="194"/>
      <c r="AA462" s="194"/>
      <c r="AB462" s="1" t="str">
        <f>IF(基本情報登録!$D$10="","",IF(基本情報登録!$D$10='登録データ（女）'!F462,1,0))</f>
        <v/>
      </c>
      <c r="AC462" s="194"/>
    </row>
    <row r="463" spans="1:29">
      <c r="A463" s="194"/>
      <c r="B463" s="194"/>
      <c r="C463" s="194"/>
      <c r="D463" s="194"/>
      <c r="E463" s="194"/>
      <c r="F463" s="194"/>
      <c r="G463" s="194"/>
      <c r="H463" s="194"/>
      <c r="I463" s="189"/>
      <c r="J463" s="189"/>
      <c r="K463" s="189"/>
      <c r="L463" s="189"/>
      <c r="Q463" s="194"/>
      <c r="R463" s="194"/>
      <c r="S463" s="194"/>
      <c r="T463" s="194"/>
      <c r="U463" s="194"/>
      <c r="V463" s="194"/>
      <c r="W463" s="194"/>
      <c r="X463" s="194"/>
      <c r="Y463" s="194"/>
      <c r="Z463" s="194"/>
      <c r="AA463" s="194"/>
      <c r="AB463" s="1" t="str">
        <f>IF(基本情報登録!$D$10="","",IF(基本情報登録!$D$10='登録データ（女）'!F463,1,0))</f>
        <v/>
      </c>
      <c r="AC463" s="194"/>
    </row>
    <row r="464" spans="1:29">
      <c r="A464" s="194"/>
      <c r="B464" s="194"/>
      <c r="C464" s="194"/>
      <c r="D464" s="194"/>
      <c r="E464" s="194"/>
      <c r="F464" s="194"/>
      <c r="G464" s="194"/>
      <c r="H464" s="194"/>
      <c r="I464" s="189"/>
      <c r="J464" s="189"/>
      <c r="K464" s="189"/>
      <c r="L464" s="189"/>
      <c r="Q464" s="194"/>
      <c r="R464" s="194"/>
      <c r="S464" s="194"/>
      <c r="T464" s="194"/>
      <c r="U464" s="194"/>
      <c r="V464" s="194"/>
      <c r="W464" s="194"/>
      <c r="X464" s="194"/>
      <c r="Y464" s="194"/>
      <c r="Z464" s="194"/>
      <c r="AA464" s="194"/>
      <c r="AB464" s="1" t="str">
        <f>IF(基本情報登録!$D$10="","",IF(基本情報登録!$D$10='登録データ（女）'!F464,1,0))</f>
        <v/>
      </c>
      <c r="AC464" s="194"/>
    </row>
    <row r="465" spans="1:29">
      <c r="A465" s="194"/>
      <c r="B465" s="194"/>
      <c r="C465" s="194"/>
      <c r="D465" s="194"/>
      <c r="E465" s="194"/>
      <c r="F465" s="194"/>
      <c r="G465" s="194"/>
      <c r="H465" s="194"/>
      <c r="I465" s="189"/>
      <c r="J465" s="189"/>
      <c r="K465" s="189"/>
      <c r="L465" s="189"/>
      <c r="Q465" s="194"/>
      <c r="R465" s="194"/>
      <c r="S465" s="194"/>
      <c r="T465" s="194"/>
      <c r="U465" s="194"/>
      <c r="V465" s="194"/>
      <c r="W465" s="194"/>
      <c r="X465" s="194"/>
      <c r="Y465" s="194"/>
      <c r="Z465" s="194"/>
      <c r="AA465" s="194"/>
      <c r="AB465" s="1" t="str">
        <f>IF(基本情報登録!$D$10="","",IF(基本情報登録!$D$10='登録データ（女）'!F465,1,0))</f>
        <v/>
      </c>
      <c r="AC465" s="194"/>
    </row>
    <row r="466" spans="1:29">
      <c r="A466" s="194"/>
      <c r="B466" s="194"/>
      <c r="C466" s="194"/>
      <c r="D466" s="194"/>
      <c r="E466" s="194"/>
      <c r="F466" s="194"/>
      <c r="G466" s="194"/>
      <c r="H466" s="194"/>
      <c r="I466" s="189"/>
      <c r="J466" s="189"/>
      <c r="K466" s="189"/>
      <c r="L466" s="189"/>
      <c r="Q466" s="194"/>
      <c r="R466" s="194"/>
      <c r="S466" s="194"/>
      <c r="T466" s="194"/>
      <c r="U466" s="194"/>
      <c r="V466" s="194"/>
      <c r="W466" s="194"/>
      <c r="X466" s="194"/>
      <c r="Y466" s="194"/>
      <c r="Z466" s="194"/>
      <c r="AA466" s="194"/>
      <c r="AB466" s="1" t="str">
        <f>IF(基本情報登録!$D$10="","",IF(基本情報登録!$D$10='登録データ（女）'!F466,1,0))</f>
        <v/>
      </c>
      <c r="AC466" s="194"/>
    </row>
    <row r="467" spans="1:29">
      <c r="A467" s="194"/>
      <c r="B467" s="194"/>
      <c r="C467" s="194"/>
      <c r="D467" s="194"/>
      <c r="E467" s="194"/>
      <c r="F467" s="194"/>
      <c r="G467" s="194"/>
      <c r="H467" s="194"/>
      <c r="I467" s="189"/>
      <c r="J467" s="189"/>
      <c r="K467" s="189"/>
      <c r="L467" s="189"/>
      <c r="Q467" s="194"/>
      <c r="R467" s="194"/>
      <c r="S467" s="194"/>
      <c r="T467" s="194"/>
      <c r="U467" s="194"/>
      <c r="V467" s="194"/>
      <c r="W467" s="194"/>
      <c r="X467" s="194"/>
      <c r="Y467" s="194"/>
      <c r="Z467" s="194"/>
      <c r="AA467" s="194"/>
      <c r="AB467" s="1" t="str">
        <f>IF(基本情報登録!$D$10="","",IF(基本情報登録!$D$10='登録データ（女）'!F467,1,0))</f>
        <v/>
      </c>
      <c r="AC467" s="194"/>
    </row>
    <row r="468" spans="1:29">
      <c r="A468" s="194"/>
      <c r="B468" s="194"/>
      <c r="C468" s="194"/>
      <c r="D468" s="194"/>
      <c r="E468" s="194"/>
      <c r="F468" s="194"/>
      <c r="G468" s="194"/>
      <c r="H468" s="194"/>
      <c r="I468" s="189"/>
      <c r="J468" s="189"/>
      <c r="K468" s="189"/>
      <c r="L468" s="189"/>
      <c r="Q468" s="194"/>
      <c r="R468" s="194"/>
      <c r="S468" s="194"/>
      <c r="T468" s="194"/>
      <c r="U468" s="194"/>
      <c r="V468" s="194"/>
      <c r="W468" s="194"/>
      <c r="X468" s="194"/>
      <c r="Y468" s="194"/>
      <c r="Z468" s="194"/>
      <c r="AA468" s="194"/>
      <c r="AB468" s="1" t="str">
        <f>IF(基本情報登録!$D$10="","",IF(基本情報登録!$D$10='登録データ（女）'!F468,1,0))</f>
        <v/>
      </c>
      <c r="AC468" s="194"/>
    </row>
    <row r="469" spans="1:29">
      <c r="A469" s="194"/>
      <c r="B469" s="194"/>
      <c r="C469" s="194"/>
      <c r="D469" s="194"/>
      <c r="E469" s="194"/>
      <c r="F469" s="194"/>
      <c r="G469" s="194"/>
      <c r="H469" s="194"/>
      <c r="I469" s="189"/>
      <c r="J469" s="189"/>
      <c r="K469" s="189"/>
      <c r="L469" s="189"/>
      <c r="Q469" s="194"/>
      <c r="R469" s="194"/>
      <c r="S469" s="194"/>
      <c r="T469" s="194"/>
      <c r="U469" s="194"/>
      <c r="V469" s="194"/>
      <c r="W469" s="194"/>
      <c r="X469" s="194"/>
      <c r="Y469" s="194"/>
      <c r="Z469" s="194"/>
      <c r="AA469" s="194"/>
      <c r="AB469" s="1" t="str">
        <f>IF(基本情報登録!$D$10="","",IF(基本情報登録!$D$10='登録データ（女）'!F469,1,0))</f>
        <v/>
      </c>
      <c r="AC469" s="194"/>
    </row>
    <row r="470" spans="1:29">
      <c r="A470" s="194"/>
      <c r="B470" s="194"/>
      <c r="C470" s="194"/>
      <c r="D470" s="194"/>
      <c r="E470" s="194"/>
      <c r="F470" s="194"/>
      <c r="G470" s="194"/>
      <c r="H470" s="194"/>
      <c r="I470" s="189"/>
      <c r="J470" s="189"/>
      <c r="K470" s="189"/>
      <c r="L470" s="189"/>
      <c r="Q470" s="194"/>
      <c r="R470" s="194"/>
      <c r="S470" s="194"/>
      <c r="T470" s="194"/>
      <c r="U470" s="194"/>
      <c r="V470" s="194"/>
      <c r="W470" s="194"/>
      <c r="X470" s="194"/>
      <c r="Y470" s="194"/>
      <c r="Z470" s="194"/>
      <c r="AA470" s="194"/>
      <c r="AB470" s="1" t="str">
        <f>IF(基本情報登録!$D$10="","",IF(基本情報登録!$D$10='登録データ（女）'!F470,1,0))</f>
        <v/>
      </c>
      <c r="AC470" s="194"/>
    </row>
    <row r="471" spans="1:29">
      <c r="A471" s="194"/>
      <c r="B471" s="194"/>
      <c r="C471" s="194"/>
      <c r="D471" s="194"/>
      <c r="E471" s="194"/>
      <c r="F471" s="194"/>
      <c r="G471" s="194"/>
      <c r="H471" s="194"/>
      <c r="I471" s="189"/>
      <c r="J471" s="189"/>
      <c r="K471" s="189"/>
      <c r="L471" s="189"/>
      <c r="Q471" s="194"/>
      <c r="R471" s="194"/>
      <c r="S471" s="194"/>
      <c r="T471" s="194"/>
      <c r="U471" s="194"/>
      <c r="V471" s="194"/>
      <c r="W471" s="194"/>
      <c r="X471" s="194"/>
      <c r="Y471" s="194"/>
      <c r="Z471" s="194"/>
      <c r="AA471" s="194"/>
      <c r="AB471" s="1" t="str">
        <f>IF(基本情報登録!$D$10="","",IF(基本情報登録!$D$10='登録データ（女）'!F471,1,0))</f>
        <v/>
      </c>
      <c r="AC471" s="194"/>
    </row>
    <row r="472" spans="1:29">
      <c r="A472" s="194"/>
      <c r="B472" s="194"/>
      <c r="C472" s="194"/>
      <c r="D472" s="194"/>
      <c r="E472" s="194"/>
      <c r="F472" s="194"/>
      <c r="G472" s="194"/>
      <c r="H472" s="194"/>
      <c r="I472" s="189"/>
      <c r="J472" s="189"/>
      <c r="K472" s="189"/>
      <c r="L472" s="189"/>
      <c r="Q472" s="194"/>
      <c r="R472" s="194"/>
      <c r="S472" s="194"/>
      <c r="T472" s="194"/>
      <c r="U472" s="194"/>
      <c r="V472" s="194"/>
      <c r="W472" s="194"/>
      <c r="X472" s="194"/>
      <c r="Y472" s="194"/>
      <c r="Z472" s="194"/>
      <c r="AA472" s="194"/>
      <c r="AB472" s="1" t="str">
        <f>IF(基本情報登録!$D$10="","",IF(基本情報登録!$D$10='登録データ（女）'!F472,1,0))</f>
        <v/>
      </c>
      <c r="AC472" s="194"/>
    </row>
    <row r="473" spans="1:29">
      <c r="A473" s="194"/>
      <c r="B473" s="194"/>
      <c r="C473" s="194"/>
      <c r="D473" s="194"/>
      <c r="E473" s="194"/>
      <c r="F473" s="194"/>
      <c r="G473" s="194"/>
      <c r="H473" s="194"/>
      <c r="I473" s="189"/>
      <c r="J473" s="189"/>
      <c r="K473" s="189"/>
      <c r="L473" s="189"/>
      <c r="Q473" s="194"/>
      <c r="R473" s="194"/>
      <c r="S473" s="194"/>
      <c r="T473" s="194"/>
      <c r="U473" s="194"/>
      <c r="V473" s="194"/>
      <c r="W473" s="194"/>
      <c r="X473" s="194"/>
      <c r="Y473" s="194"/>
      <c r="Z473" s="194"/>
      <c r="AA473" s="194"/>
      <c r="AB473" s="1" t="str">
        <f>IF(基本情報登録!$D$10="","",IF(基本情報登録!$D$10='登録データ（女）'!F473,1,0))</f>
        <v/>
      </c>
      <c r="AC473" s="194"/>
    </row>
    <row r="474" spans="1:29">
      <c r="A474" s="194"/>
      <c r="B474" s="194"/>
      <c r="C474" s="194"/>
      <c r="D474" s="194"/>
      <c r="E474" s="194"/>
      <c r="F474" s="194"/>
      <c r="G474" s="194"/>
      <c r="H474" s="194"/>
      <c r="I474" s="189"/>
      <c r="J474" s="189"/>
      <c r="K474" s="189"/>
      <c r="L474" s="189"/>
      <c r="Q474" s="194"/>
      <c r="R474" s="194"/>
      <c r="S474" s="194"/>
      <c r="T474" s="194"/>
      <c r="U474" s="194"/>
      <c r="V474" s="194"/>
      <c r="W474" s="194"/>
      <c r="X474" s="194"/>
      <c r="Y474" s="194"/>
      <c r="Z474" s="194"/>
      <c r="AA474" s="194"/>
      <c r="AB474" s="1" t="str">
        <f>IF(基本情報登録!$D$10="","",IF(基本情報登録!$D$10='登録データ（女）'!F474,1,0))</f>
        <v/>
      </c>
      <c r="AC474" s="194"/>
    </row>
    <row r="475" spans="1:29">
      <c r="A475" s="194"/>
      <c r="B475" s="194"/>
      <c r="C475" s="194"/>
      <c r="D475" s="194"/>
      <c r="E475" s="194"/>
      <c r="F475" s="194"/>
      <c r="G475" s="194"/>
      <c r="H475" s="194"/>
      <c r="I475" s="189"/>
      <c r="J475" s="189"/>
      <c r="K475" s="189"/>
      <c r="L475" s="189"/>
      <c r="Q475" s="194"/>
      <c r="R475" s="194"/>
      <c r="S475" s="194"/>
      <c r="T475" s="194"/>
      <c r="U475" s="194"/>
      <c r="V475" s="194"/>
      <c r="W475" s="194"/>
      <c r="X475" s="194"/>
      <c r="Y475" s="194"/>
      <c r="Z475" s="194"/>
      <c r="AA475" s="194"/>
      <c r="AB475" s="1" t="str">
        <f>IF(基本情報登録!$D$10="","",IF(基本情報登録!$D$10='登録データ（女）'!F475,1,0))</f>
        <v/>
      </c>
      <c r="AC475" s="194"/>
    </row>
    <row r="476" spans="1:29">
      <c r="A476" s="194"/>
      <c r="B476" s="194"/>
      <c r="C476" s="194"/>
      <c r="D476" s="194"/>
      <c r="E476" s="194"/>
      <c r="F476" s="194"/>
      <c r="G476" s="194"/>
      <c r="H476" s="194"/>
      <c r="I476" s="189"/>
      <c r="J476" s="189"/>
      <c r="K476" s="189"/>
      <c r="L476" s="189"/>
      <c r="Q476" s="194"/>
      <c r="R476" s="194"/>
      <c r="S476" s="194"/>
      <c r="T476" s="194"/>
      <c r="U476" s="194"/>
      <c r="V476" s="194"/>
      <c r="W476" s="194"/>
      <c r="X476" s="194"/>
      <c r="Y476" s="194"/>
      <c r="Z476" s="194"/>
      <c r="AA476" s="194"/>
      <c r="AB476" s="1" t="str">
        <f>IF(基本情報登録!$D$10="","",IF(基本情報登録!$D$10='登録データ（女）'!F476,1,0))</f>
        <v/>
      </c>
      <c r="AC476" s="194"/>
    </row>
    <row r="477" spans="1:29">
      <c r="A477" s="194"/>
      <c r="B477" s="194"/>
      <c r="C477" s="194"/>
      <c r="D477" s="194"/>
      <c r="E477" s="194"/>
      <c r="F477" s="194"/>
      <c r="G477" s="194"/>
      <c r="H477" s="194"/>
      <c r="I477" s="189"/>
      <c r="J477" s="189"/>
      <c r="K477" s="189"/>
      <c r="L477" s="189"/>
      <c r="Q477" s="194"/>
      <c r="R477" s="194"/>
      <c r="S477" s="194"/>
      <c r="T477" s="194"/>
      <c r="U477" s="194"/>
      <c r="V477" s="194"/>
      <c r="W477" s="194"/>
      <c r="X477" s="194"/>
      <c r="Y477" s="194"/>
      <c r="Z477" s="194"/>
      <c r="AA477" s="194"/>
      <c r="AB477" s="1" t="str">
        <f>IF(基本情報登録!$D$10="","",IF(基本情報登録!$D$10='登録データ（女）'!F477,1,0))</f>
        <v/>
      </c>
      <c r="AC477" s="194"/>
    </row>
    <row r="478" spans="1:29">
      <c r="A478" s="194"/>
      <c r="B478" s="194"/>
      <c r="C478" s="194"/>
      <c r="D478" s="194"/>
      <c r="E478" s="194"/>
      <c r="F478" s="194"/>
      <c r="G478" s="194"/>
      <c r="H478" s="194"/>
      <c r="I478" s="189"/>
      <c r="J478" s="189"/>
      <c r="K478" s="189"/>
      <c r="L478" s="189"/>
      <c r="Q478" s="194"/>
      <c r="R478" s="194"/>
      <c r="S478" s="194"/>
      <c r="T478" s="194"/>
      <c r="U478" s="194"/>
      <c r="V478" s="194"/>
      <c r="W478" s="194"/>
      <c r="X478" s="194"/>
      <c r="Y478" s="194"/>
      <c r="Z478" s="194"/>
      <c r="AA478" s="194"/>
      <c r="AB478" s="1" t="str">
        <f>IF(基本情報登録!$D$10="","",IF(基本情報登録!$D$10='登録データ（女）'!F478,1,0))</f>
        <v/>
      </c>
      <c r="AC478" s="194"/>
    </row>
    <row r="479" spans="1:29">
      <c r="A479" s="194"/>
      <c r="B479" s="194"/>
      <c r="C479" s="194"/>
      <c r="D479" s="194"/>
      <c r="E479" s="194"/>
      <c r="F479" s="194"/>
      <c r="G479" s="194"/>
      <c r="H479" s="194"/>
      <c r="I479" s="189"/>
      <c r="J479" s="189"/>
      <c r="K479" s="189"/>
      <c r="L479" s="189"/>
      <c r="Q479" s="194"/>
      <c r="R479" s="194"/>
      <c r="S479" s="194"/>
      <c r="T479" s="194"/>
      <c r="U479" s="194"/>
      <c r="V479" s="194"/>
      <c r="W479" s="194"/>
      <c r="X479" s="194"/>
      <c r="Y479" s="194"/>
      <c r="Z479" s="194"/>
      <c r="AA479" s="194"/>
      <c r="AB479" s="1" t="str">
        <f>IF(基本情報登録!$D$10="","",IF(基本情報登録!$D$10='登録データ（女）'!F479,1,0))</f>
        <v/>
      </c>
      <c r="AC479" s="194"/>
    </row>
    <row r="480" spans="1:29">
      <c r="A480" s="194"/>
      <c r="B480" s="194"/>
      <c r="C480" s="194"/>
      <c r="D480" s="194"/>
      <c r="E480" s="194"/>
      <c r="F480" s="194"/>
      <c r="G480" s="194"/>
      <c r="H480" s="194"/>
      <c r="I480" s="189"/>
      <c r="J480" s="189"/>
      <c r="K480" s="189"/>
      <c r="L480" s="189"/>
      <c r="Q480" s="194"/>
      <c r="R480" s="194"/>
      <c r="S480" s="194"/>
      <c r="T480" s="194"/>
      <c r="U480" s="194"/>
      <c r="V480" s="194"/>
      <c r="W480" s="194"/>
      <c r="X480" s="194"/>
      <c r="Y480" s="194"/>
      <c r="Z480" s="194"/>
      <c r="AA480" s="194"/>
      <c r="AB480" s="1" t="str">
        <f>IF(基本情報登録!$D$10="","",IF(基本情報登録!$D$10='登録データ（女）'!F480,1,0))</f>
        <v/>
      </c>
      <c r="AC480" s="194"/>
    </row>
    <row r="481" spans="1:29">
      <c r="A481" s="194"/>
      <c r="B481" s="194"/>
      <c r="C481" s="194"/>
      <c r="D481" s="194"/>
      <c r="E481" s="194"/>
      <c r="F481" s="194"/>
      <c r="G481" s="194"/>
      <c r="H481" s="194"/>
      <c r="I481" s="189"/>
      <c r="J481" s="189"/>
      <c r="K481" s="189"/>
      <c r="L481" s="189"/>
      <c r="Q481" s="194"/>
      <c r="R481" s="194"/>
      <c r="S481" s="194"/>
      <c r="T481" s="194"/>
      <c r="U481" s="194"/>
      <c r="V481" s="194"/>
      <c r="W481" s="194"/>
      <c r="X481" s="194"/>
      <c r="Y481" s="194"/>
      <c r="Z481" s="194"/>
      <c r="AA481" s="194"/>
      <c r="AB481" s="1" t="str">
        <f>IF(基本情報登録!$D$10="","",IF(基本情報登録!$D$10='登録データ（女）'!F481,1,0))</f>
        <v/>
      </c>
      <c r="AC481" s="194"/>
    </row>
    <row r="482" spans="1:29">
      <c r="A482" s="194"/>
      <c r="B482" s="194"/>
      <c r="C482" s="194"/>
      <c r="D482" s="194"/>
      <c r="E482" s="194"/>
      <c r="F482" s="194"/>
      <c r="G482" s="194"/>
      <c r="H482" s="194"/>
      <c r="I482" s="189"/>
      <c r="J482" s="189"/>
      <c r="K482" s="189"/>
      <c r="L482" s="189"/>
      <c r="Q482" s="194"/>
      <c r="R482" s="194"/>
      <c r="S482" s="194"/>
      <c r="T482" s="194"/>
      <c r="U482" s="194"/>
      <c r="V482" s="194"/>
      <c r="W482" s="194"/>
      <c r="X482" s="194"/>
      <c r="Y482" s="194"/>
      <c r="Z482" s="194"/>
      <c r="AA482" s="194"/>
      <c r="AB482" s="1" t="str">
        <f>IF(基本情報登録!$D$10="","",IF(基本情報登録!$D$10='登録データ（女）'!F482,1,0))</f>
        <v/>
      </c>
      <c r="AC482" s="194"/>
    </row>
    <row r="483" spans="1:29">
      <c r="A483" s="194"/>
      <c r="B483" s="194"/>
      <c r="C483" s="194"/>
      <c r="D483" s="194"/>
      <c r="E483" s="194"/>
      <c r="F483" s="194"/>
      <c r="G483" s="194"/>
      <c r="H483" s="194"/>
      <c r="I483" s="189"/>
      <c r="J483" s="189"/>
      <c r="K483" s="189"/>
      <c r="L483" s="189"/>
      <c r="Q483" s="194"/>
      <c r="R483" s="194"/>
      <c r="S483" s="194"/>
      <c r="T483" s="194"/>
      <c r="U483" s="194"/>
      <c r="V483" s="194"/>
      <c r="W483" s="194"/>
      <c r="X483" s="194"/>
      <c r="Y483" s="194"/>
      <c r="Z483" s="194"/>
      <c r="AA483" s="194"/>
      <c r="AB483" s="1" t="str">
        <f>IF(基本情報登録!$D$10="","",IF(基本情報登録!$D$10='登録データ（女）'!F483,1,0))</f>
        <v/>
      </c>
      <c r="AC483" s="194"/>
    </row>
    <row r="484" spans="1:29">
      <c r="A484" s="194"/>
      <c r="B484" s="194"/>
      <c r="C484" s="194"/>
      <c r="D484" s="194"/>
      <c r="E484" s="194"/>
      <c r="F484" s="194"/>
      <c r="G484" s="194"/>
      <c r="H484" s="194"/>
      <c r="I484" s="189"/>
      <c r="J484" s="189"/>
      <c r="K484" s="189"/>
      <c r="L484" s="189"/>
      <c r="Q484" s="194"/>
      <c r="R484" s="194"/>
      <c r="S484" s="194"/>
      <c r="T484" s="194"/>
      <c r="U484" s="194"/>
      <c r="V484" s="194"/>
      <c r="W484" s="194"/>
      <c r="X484" s="194"/>
      <c r="Y484" s="194"/>
      <c r="Z484" s="194"/>
      <c r="AA484" s="194"/>
      <c r="AB484" s="1" t="str">
        <f>IF(基本情報登録!$D$10="","",IF(基本情報登録!$D$10='登録データ（女）'!F484,1,0))</f>
        <v/>
      </c>
      <c r="AC484" s="194"/>
    </row>
    <row r="485" spans="1:29">
      <c r="A485" s="194"/>
      <c r="B485" s="194"/>
      <c r="C485" s="194"/>
      <c r="D485" s="194"/>
      <c r="E485" s="194"/>
      <c r="F485" s="194"/>
      <c r="G485" s="194"/>
      <c r="H485" s="194"/>
      <c r="I485" s="189"/>
      <c r="J485" s="189"/>
      <c r="K485" s="189"/>
      <c r="L485" s="189"/>
      <c r="Q485" s="194"/>
      <c r="R485" s="194"/>
      <c r="S485" s="194"/>
      <c r="T485" s="194"/>
      <c r="U485" s="194"/>
      <c r="V485" s="194"/>
      <c r="W485" s="194"/>
      <c r="X485" s="194"/>
      <c r="Y485" s="194"/>
      <c r="Z485" s="194"/>
      <c r="AA485" s="194"/>
      <c r="AB485" s="1" t="str">
        <f>IF(基本情報登録!$D$10="","",IF(基本情報登録!$D$10='登録データ（女）'!F485,1,0))</f>
        <v/>
      </c>
      <c r="AC485" s="194"/>
    </row>
    <row r="486" spans="1:29">
      <c r="A486" s="194"/>
      <c r="B486" s="194"/>
      <c r="C486" s="194"/>
      <c r="D486" s="194"/>
      <c r="E486" s="194"/>
      <c r="F486" s="194"/>
      <c r="G486" s="194"/>
      <c r="H486" s="194"/>
      <c r="I486" s="189"/>
      <c r="J486" s="189"/>
      <c r="K486" s="189"/>
      <c r="L486" s="189"/>
      <c r="Q486" s="194"/>
      <c r="R486" s="194"/>
      <c r="S486" s="194"/>
      <c r="T486" s="194"/>
      <c r="U486" s="194"/>
      <c r="V486" s="194"/>
      <c r="W486" s="194"/>
      <c r="X486" s="194"/>
      <c r="Y486" s="194"/>
      <c r="Z486" s="194"/>
      <c r="AA486" s="194"/>
      <c r="AB486" s="1" t="str">
        <f>IF(基本情報登録!$D$10="","",IF(基本情報登録!$D$10='登録データ（女）'!F486,1,0))</f>
        <v/>
      </c>
      <c r="AC486" s="194"/>
    </row>
    <row r="487" spans="1:29">
      <c r="A487" s="194"/>
      <c r="B487" s="194"/>
      <c r="C487" s="194"/>
      <c r="D487" s="194"/>
      <c r="E487" s="194"/>
      <c r="F487" s="194"/>
      <c r="G487" s="194"/>
      <c r="H487" s="194"/>
      <c r="I487" s="189"/>
      <c r="J487" s="189"/>
      <c r="K487" s="189"/>
      <c r="L487" s="189"/>
      <c r="Q487" s="194"/>
      <c r="R487" s="194"/>
      <c r="S487" s="194"/>
      <c r="T487" s="194"/>
      <c r="U487" s="194"/>
      <c r="V487" s="194"/>
      <c r="W487" s="194"/>
      <c r="X487" s="194"/>
      <c r="Y487" s="194"/>
      <c r="Z487" s="194"/>
      <c r="AA487" s="194"/>
      <c r="AB487" s="1" t="str">
        <f>IF(基本情報登録!$D$10="","",IF(基本情報登録!$D$10='登録データ（女）'!F487,1,0))</f>
        <v/>
      </c>
      <c r="AC487" s="194"/>
    </row>
    <row r="488" spans="1:29">
      <c r="A488" s="194"/>
      <c r="B488" s="194"/>
      <c r="C488" s="194"/>
      <c r="D488" s="194"/>
      <c r="E488" s="194"/>
      <c r="F488" s="194"/>
      <c r="G488" s="194"/>
      <c r="H488" s="194"/>
      <c r="I488" s="189"/>
      <c r="J488" s="189"/>
      <c r="K488" s="189"/>
      <c r="L488" s="189"/>
      <c r="Q488" s="194"/>
      <c r="R488" s="194"/>
      <c r="S488" s="194"/>
      <c r="T488" s="194"/>
      <c r="U488" s="194"/>
      <c r="V488" s="194"/>
      <c r="W488" s="194"/>
      <c r="X488" s="194"/>
      <c r="Y488" s="194"/>
      <c r="Z488" s="194"/>
      <c r="AA488" s="194"/>
      <c r="AB488" s="1" t="str">
        <f>IF(基本情報登録!$D$10="","",IF(基本情報登録!$D$10='登録データ（女）'!F488,1,0))</f>
        <v/>
      </c>
      <c r="AC488" s="194"/>
    </row>
    <row r="489" spans="1:29">
      <c r="A489" s="194"/>
      <c r="B489" s="194"/>
      <c r="C489" s="194"/>
      <c r="D489" s="194"/>
      <c r="E489" s="194"/>
      <c r="F489" s="194"/>
      <c r="G489" s="194"/>
      <c r="H489" s="194"/>
      <c r="I489" s="189"/>
      <c r="J489" s="189"/>
      <c r="K489" s="189"/>
      <c r="L489" s="189"/>
      <c r="Q489" s="194"/>
      <c r="R489" s="194"/>
      <c r="S489" s="194"/>
      <c r="T489" s="194"/>
      <c r="U489" s="194"/>
      <c r="V489" s="194"/>
      <c r="W489" s="194"/>
      <c r="X489" s="194"/>
      <c r="Y489" s="194"/>
      <c r="Z489" s="194"/>
      <c r="AA489" s="194"/>
      <c r="AB489" s="1" t="str">
        <f>IF(基本情報登録!$D$10="","",IF(基本情報登録!$D$10='登録データ（女）'!F489,1,0))</f>
        <v/>
      </c>
      <c r="AC489" s="194"/>
    </row>
    <row r="490" spans="1:29">
      <c r="A490" s="194"/>
      <c r="B490" s="194"/>
      <c r="C490" s="194"/>
      <c r="D490" s="194"/>
      <c r="E490" s="194"/>
      <c r="F490" s="194"/>
      <c r="G490" s="194"/>
      <c r="H490" s="194"/>
      <c r="I490" s="189"/>
      <c r="J490" s="189"/>
      <c r="K490" s="189"/>
      <c r="L490" s="189"/>
      <c r="Q490" s="194"/>
      <c r="R490" s="194"/>
      <c r="S490" s="194"/>
      <c r="T490" s="194"/>
      <c r="U490" s="194"/>
      <c r="V490" s="194"/>
      <c r="W490" s="194"/>
      <c r="X490" s="194"/>
      <c r="Y490" s="194"/>
      <c r="Z490" s="194"/>
      <c r="AA490" s="194"/>
      <c r="AB490" s="1" t="str">
        <f>IF(基本情報登録!$D$10="","",IF(基本情報登録!$D$10='登録データ（女）'!F490,1,0))</f>
        <v/>
      </c>
      <c r="AC490" s="194"/>
    </row>
    <row r="491" spans="1:29">
      <c r="A491" s="194"/>
      <c r="B491" s="194"/>
      <c r="C491" s="194"/>
      <c r="D491" s="194"/>
      <c r="E491" s="194"/>
      <c r="F491" s="194"/>
      <c r="G491" s="194"/>
      <c r="H491" s="194"/>
      <c r="I491" s="189"/>
      <c r="J491" s="189"/>
      <c r="K491" s="189"/>
      <c r="L491" s="189"/>
      <c r="Q491" s="194"/>
      <c r="R491" s="194"/>
      <c r="S491" s="194"/>
      <c r="T491" s="194"/>
      <c r="U491" s="194"/>
      <c r="V491" s="194"/>
      <c r="W491" s="194"/>
      <c r="X491" s="194"/>
      <c r="Y491" s="194"/>
      <c r="Z491" s="194"/>
      <c r="AA491" s="194"/>
      <c r="AB491" s="1" t="str">
        <f>IF(基本情報登録!$D$10="","",IF(基本情報登録!$D$10='登録データ（女）'!F491,1,0))</f>
        <v/>
      </c>
      <c r="AC491" s="194"/>
    </row>
    <row r="492" spans="1:29">
      <c r="A492" s="194"/>
      <c r="B492" s="194"/>
      <c r="C492" s="194"/>
      <c r="D492" s="194"/>
      <c r="E492" s="194"/>
      <c r="F492" s="194"/>
      <c r="G492" s="194"/>
      <c r="H492" s="194"/>
      <c r="I492" s="189"/>
      <c r="J492" s="189"/>
      <c r="K492" s="189"/>
      <c r="L492" s="189"/>
      <c r="Q492" s="194"/>
      <c r="R492" s="194"/>
      <c r="S492" s="194"/>
      <c r="T492" s="194"/>
      <c r="U492" s="194"/>
      <c r="V492" s="194"/>
      <c r="W492" s="194"/>
      <c r="X492" s="194"/>
      <c r="Y492" s="194"/>
      <c r="Z492" s="194"/>
      <c r="AA492" s="194"/>
      <c r="AB492" s="1" t="str">
        <f>IF(基本情報登録!$D$10="","",IF(基本情報登録!$D$10='登録データ（女）'!F492,1,0))</f>
        <v/>
      </c>
      <c r="AC492" s="194"/>
    </row>
    <row r="493" spans="1:29">
      <c r="A493" s="194"/>
      <c r="B493" s="194"/>
      <c r="C493" s="194"/>
      <c r="D493" s="194"/>
      <c r="E493" s="194"/>
      <c r="F493" s="194"/>
      <c r="G493" s="194"/>
      <c r="H493" s="194"/>
      <c r="I493" s="189"/>
      <c r="J493" s="189"/>
      <c r="K493" s="189"/>
      <c r="L493" s="189"/>
      <c r="Q493" s="194"/>
      <c r="R493" s="194"/>
      <c r="S493" s="194"/>
      <c r="T493" s="194"/>
      <c r="U493" s="194"/>
      <c r="V493" s="194"/>
      <c r="W493" s="194"/>
      <c r="X493" s="194"/>
      <c r="Y493" s="194"/>
      <c r="Z493" s="194"/>
      <c r="AA493" s="194"/>
      <c r="AB493" s="1" t="str">
        <f>IF(基本情報登録!$D$10="","",IF(基本情報登録!$D$10='登録データ（女）'!F493,1,0))</f>
        <v/>
      </c>
      <c r="AC493" s="194"/>
    </row>
    <row r="494" spans="1:29">
      <c r="A494" s="194"/>
      <c r="B494" s="194"/>
      <c r="C494" s="194"/>
      <c r="D494" s="194"/>
      <c r="E494" s="194"/>
      <c r="F494" s="194"/>
      <c r="G494" s="194"/>
      <c r="H494" s="194"/>
      <c r="I494" s="189"/>
      <c r="J494" s="189"/>
      <c r="K494" s="189"/>
      <c r="L494" s="189"/>
      <c r="Q494" s="194"/>
      <c r="R494" s="194"/>
      <c r="S494" s="194"/>
      <c r="T494" s="194"/>
      <c r="U494" s="194"/>
      <c r="V494" s="194"/>
      <c r="W494" s="194"/>
      <c r="X494" s="194"/>
      <c r="Y494" s="194"/>
      <c r="Z494" s="194"/>
      <c r="AA494" s="194"/>
      <c r="AB494" s="1" t="str">
        <f>IF(基本情報登録!$D$10="","",IF(基本情報登録!$D$10='登録データ（女）'!F494,1,0))</f>
        <v/>
      </c>
      <c r="AC494" s="194"/>
    </row>
    <row r="495" spans="1:29">
      <c r="A495" s="194"/>
      <c r="B495" s="194"/>
      <c r="C495" s="194"/>
      <c r="D495" s="194"/>
      <c r="E495" s="194"/>
      <c r="F495" s="194"/>
      <c r="G495" s="194"/>
      <c r="H495" s="194"/>
      <c r="I495" s="189"/>
      <c r="J495" s="189"/>
      <c r="K495" s="189"/>
      <c r="L495" s="189"/>
      <c r="Q495" s="194"/>
      <c r="R495" s="194"/>
      <c r="S495" s="194"/>
      <c r="T495" s="194"/>
      <c r="U495" s="194"/>
      <c r="V495" s="194"/>
      <c r="W495" s="194"/>
      <c r="X495" s="194"/>
      <c r="Y495" s="194"/>
      <c r="Z495" s="194"/>
      <c r="AA495" s="194"/>
      <c r="AB495" s="1" t="str">
        <f>IF(基本情報登録!$D$10="","",IF(基本情報登録!$D$10='登録データ（女）'!F495,1,0))</f>
        <v/>
      </c>
      <c r="AC495" s="194"/>
    </row>
    <row r="496" spans="1:29">
      <c r="A496" s="194"/>
      <c r="B496" s="194"/>
      <c r="C496" s="194"/>
      <c r="D496" s="194"/>
      <c r="E496" s="194"/>
      <c r="F496" s="194"/>
      <c r="G496" s="194"/>
      <c r="H496" s="194"/>
      <c r="I496" s="189"/>
      <c r="J496" s="189"/>
      <c r="K496" s="189"/>
      <c r="L496" s="189"/>
      <c r="Q496" s="194"/>
      <c r="R496" s="194"/>
      <c r="S496" s="194"/>
      <c r="T496" s="194"/>
      <c r="U496" s="194"/>
      <c r="V496" s="194"/>
      <c r="W496" s="194"/>
      <c r="X496" s="194"/>
      <c r="Y496" s="194"/>
      <c r="Z496" s="194"/>
      <c r="AA496" s="194"/>
      <c r="AB496" s="1" t="str">
        <f>IF(基本情報登録!$D$10="","",IF(基本情報登録!$D$10='登録データ（女）'!F496,1,0))</f>
        <v/>
      </c>
      <c r="AC496" s="194"/>
    </row>
    <row r="497" spans="1:29">
      <c r="A497" s="194"/>
      <c r="B497" s="194"/>
      <c r="C497" s="194"/>
      <c r="D497" s="194"/>
      <c r="E497" s="194"/>
      <c r="F497" s="194"/>
      <c r="G497" s="194"/>
      <c r="H497" s="194"/>
      <c r="I497" s="189"/>
      <c r="J497" s="189"/>
      <c r="K497" s="189"/>
      <c r="L497" s="189"/>
      <c r="Q497" s="194"/>
      <c r="R497" s="194"/>
      <c r="S497" s="194"/>
      <c r="T497" s="194"/>
      <c r="U497" s="194"/>
      <c r="V497" s="194"/>
      <c r="W497" s="194"/>
      <c r="X497" s="194"/>
      <c r="Y497" s="194"/>
      <c r="Z497" s="194"/>
      <c r="AA497" s="194"/>
      <c r="AB497" s="1" t="str">
        <f>IF(基本情報登録!$D$10="","",IF(基本情報登録!$D$10='登録データ（女）'!F497,1,0))</f>
        <v/>
      </c>
      <c r="AC497" s="194"/>
    </row>
    <row r="498" spans="1:29">
      <c r="A498" s="194"/>
      <c r="B498" s="194"/>
      <c r="C498" s="194"/>
      <c r="D498" s="194"/>
      <c r="E498" s="194"/>
      <c r="F498" s="194"/>
      <c r="G498" s="194"/>
      <c r="H498" s="194"/>
      <c r="I498" s="189"/>
      <c r="J498" s="189"/>
      <c r="K498" s="189"/>
      <c r="L498" s="189"/>
      <c r="Q498" s="194"/>
      <c r="R498" s="194"/>
      <c r="S498" s="194"/>
      <c r="T498" s="194"/>
      <c r="U498" s="194"/>
      <c r="V498" s="194"/>
      <c r="W498" s="194"/>
      <c r="X498" s="194"/>
      <c r="Y498" s="194"/>
      <c r="Z498" s="194"/>
      <c r="AA498" s="194"/>
      <c r="AB498" s="1" t="str">
        <f>IF(基本情報登録!$D$10="","",IF(基本情報登録!$D$10='登録データ（女）'!F498,1,0))</f>
        <v/>
      </c>
      <c r="AC498" s="194"/>
    </row>
    <row r="499" spans="1:29">
      <c r="A499" s="194"/>
      <c r="B499" s="194"/>
      <c r="C499" s="194"/>
      <c r="D499" s="194"/>
      <c r="E499" s="194"/>
      <c r="F499" s="194"/>
      <c r="G499" s="194"/>
      <c r="H499" s="194"/>
      <c r="I499" s="189"/>
      <c r="J499" s="189"/>
      <c r="K499" s="189"/>
      <c r="L499" s="189"/>
      <c r="Q499" s="194"/>
      <c r="R499" s="194"/>
      <c r="S499" s="194"/>
      <c r="T499" s="194"/>
      <c r="U499" s="194"/>
      <c r="V499" s="194"/>
      <c r="W499" s="194"/>
      <c r="X499" s="194"/>
      <c r="Y499" s="194"/>
      <c r="Z499" s="194"/>
      <c r="AA499" s="194"/>
      <c r="AB499" s="1" t="str">
        <f>IF(基本情報登録!$D$10="","",IF(基本情報登録!$D$10='登録データ（女）'!F499,1,0))</f>
        <v/>
      </c>
      <c r="AC499" s="194"/>
    </row>
    <row r="500" spans="1:29">
      <c r="A500" s="194"/>
      <c r="B500" s="194"/>
      <c r="C500" s="194"/>
      <c r="D500" s="194"/>
      <c r="E500" s="194"/>
      <c r="F500" s="194"/>
      <c r="G500" s="194"/>
      <c r="H500" s="194"/>
      <c r="I500" s="189"/>
      <c r="J500" s="189"/>
      <c r="K500" s="189"/>
      <c r="L500" s="189"/>
      <c r="Q500" s="194"/>
      <c r="R500" s="194"/>
      <c r="S500" s="194"/>
      <c r="T500" s="194"/>
      <c r="U500" s="194"/>
      <c r="V500" s="194"/>
      <c r="W500" s="194"/>
      <c r="X500" s="194"/>
      <c r="Y500" s="194"/>
      <c r="Z500" s="194"/>
      <c r="AA500" s="194"/>
      <c r="AB500" s="1" t="str">
        <f>IF(基本情報登録!$D$10="","",IF(基本情報登録!$D$10='登録データ（女）'!F500,1,0))</f>
        <v/>
      </c>
      <c r="AC500" s="194"/>
    </row>
    <row r="501" spans="1:29">
      <c r="A501" s="194"/>
      <c r="B501" s="194"/>
      <c r="C501" s="194"/>
      <c r="D501" s="194"/>
      <c r="E501" s="194"/>
      <c r="F501" s="194"/>
      <c r="G501" s="194"/>
      <c r="H501" s="194"/>
      <c r="I501" s="189"/>
      <c r="J501" s="189"/>
      <c r="K501" s="189"/>
      <c r="L501" s="189"/>
      <c r="Q501" s="194"/>
      <c r="R501" s="194"/>
      <c r="S501" s="194"/>
      <c r="T501" s="194"/>
      <c r="U501" s="194"/>
      <c r="V501" s="194"/>
      <c r="W501" s="194"/>
      <c r="X501" s="194"/>
      <c r="Y501" s="194"/>
      <c r="Z501" s="194"/>
      <c r="AA501" s="194"/>
      <c r="AB501" s="1" t="str">
        <f>IF(基本情報登録!$D$10="","",IF(基本情報登録!$D$10='登録データ（女）'!F501,1,0))</f>
        <v/>
      </c>
      <c r="AC501" s="194"/>
    </row>
    <row r="502" spans="1:29">
      <c r="A502" s="194"/>
      <c r="B502" s="194"/>
      <c r="C502" s="194"/>
      <c r="D502" s="194"/>
      <c r="E502" s="194"/>
      <c r="F502" s="194"/>
      <c r="G502" s="194"/>
      <c r="H502" s="194"/>
      <c r="I502" s="189"/>
      <c r="J502" s="189"/>
      <c r="K502" s="189"/>
      <c r="L502" s="189"/>
      <c r="Q502" s="194"/>
      <c r="R502" s="194"/>
      <c r="S502" s="194"/>
      <c r="T502" s="194"/>
      <c r="U502" s="194"/>
      <c r="V502" s="194"/>
      <c r="W502" s="194"/>
      <c r="X502" s="194"/>
      <c r="Y502" s="194"/>
      <c r="Z502" s="194"/>
      <c r="AA502" s="194"/>
      <c r="AB502" s="1" t="str">
        <f>IF(基本情報登録!$D$10="","",IF(基本情報登録!$D$10='登録データ（女）'!F502,1,0))</f>
        <v/>
      </c>
      <c r="AC502" s="194"/>
    </row>
    <row r="503" spans="1:29">
      <c r="A503" s="194"/>
      <c r="B503" s="194"/>
      <c r="C503" s="194"/>
      <c r="D503" s="194"/>
      <c r="E503" s="194"/>
      <c r="F503" s="194"/>
      <c r="G503" s="194"/>
      <c r="H503" s="194"/>
      <c r="I503" s="189"/>
      <c r="J503" s="189"/>
      <c r="K503" s="189"/>
      <c r="L503" s="189"/>
      <c r="Q503" s="194"/>
      <c r="R503" s="194"/>
      <c r="S503" s="194"/>
      <c r="T503" s="194"/>
      <c r="U503" s="194"/>
      <c r="V503" s="194"/>
      <c r="W503" s="194"/>
      <c r="X503" s="194"/>
      <c r="Y503" s="194"/>
      <c r="Z503" s="194"/>
      <c r="AA503" s="194"/>
      <c r="AB503" s="1" t="str">
        <f>IF(基本情報登録!$D$10="","",IF(基本情報登録!$D$10='登録データ（女）'!F503,1,0))</f>
        <v/>
      </c>
      <c r="AC503" s="194"/>
    </row>
    <row r="504" spans="1:29">
      <c r="A504" s="194"/>
      <c r="B504" s="194"/>
      <c r="C504" s="194"/>
      <c r="D504" s="194"/>
      <c r="E504" s="194"/>
      <c r="F504" s="194"/>
      <c r="G504" s="194"/>
      <c r="H504" s="194"/>
      <c r="I504" s="189"/>
      <c r="J504" s="189"/>
      <c r="K504" s="189"/>
      <c r="L504" s="189"/>
      <c r="Q504" s="194"/>
      <c r="R504" s="194"/>
      <c r="S504" s="194"/>
      <c r="T504" s="194"/>
      <c r="U504" s="194"/>
      <c r="V504" s="194"/>
      <c r="W504" s="194"/>
      <c r="X504" s="194"/>
      <c r="Y504" s="194"/>
      <c r="Z504" s="194"/>
      <c r="AA504" s="194"/>
      <c r="AB504" s="1" t="str">
        <f>IF(基本情報登録!$D$10="","",IF(基本情報登録!$D$10='登録データ（女）'!F504,1,0))</f>
        <v/>
      </c>
      <c r="AC504" s="194"/>
    </row>
    <row r="505" spans="1:29">
      <c r="A505" s="194"/>
      <c r="B505" s="194"/>
      <c r="C505" s="194"/>
      <c r="D505" s="194"/>
      <c r="E505" s="194"/>
      <c r="F505" s="194"/>
      <c r="G505" s="194"/>
      <c r="H505" s="194"/>
      <c r="I505" s="189"/>
      <c r="J505" s="189"/>
      <c r="K505" s="189"/>
      <c r="L505" s="189"/>
      <c r="Q505" s="194"/>
      <c r="R505" s="194"/>
      <c r="S505" s="194"/>
      <c r="T505" s="194"/>
      <c r="U505" s="194"/>
      <c r="V505" s="194"/>
      <c r="W505" s="194"/>
      <c r="X505" s="194"/>
      <c r="Y505" s="194"/>
      <c r="Z505" s="194"/>
      <c r="AA505" s="194"/>
      <c r="AB505" s="1" t="str">
        <f>IF(基本情報登録!$D$10="","",IF(基本情報登録!$D$10='登録データ（女）'!F505,1,0))</f>
        <v/>
      </c>
      <c r="AC505" s="194"/>
    </row>
    <row r="506" spans="1:29">
      <c r="A506" s="194"/>
      <c r="B506" s="194"/>
      <c r="C506" s="194"/>
      <c r="D506" s="194"/>
      <c r="E506" s="194"/>
      <c r="F506" s="194"/>
      <c r="G506" s="194"/>
      <c r="H506" s="194"/>
      <c r="I506" s="189"/>
      <c r="J506" s="189"/>
      <c r="K506" s="189"/>
      <c r="L506" s="189"/>
      <c r="Q506" s="194"/>
      <c r="R506" s="194"/>
      <c r="S506" s="194"/>
      <c r="T506" s="194"/>
      <c r="U506" s="194"/>
      <c r="V506" s="194"/>
      <c r="W506" s="194"/>
      <c r="X506" s="194"/>
      <c r="Y506" s="194"/>
      <c r="Z506" s="194"/>
      <c r="AA506" s="194"/>
      <c r="AB506" s="1" t="str">
        <f>IF(基本情報登録!$D$10="","",IF(基本情報登録!$D$10='登録データ（女）'!F506,1,0))</f>
        <v/>
      </c>
      <c r="AC506" s="194"/>
    </row>
    <row r="507" spans="1:29">
      <c r="A507" s="194"/>
      <c r="B507" s="194"/>
      <c r="C507" s="194"/>
      <c r="D507" s="194"/>
      <c r="E507" s="194"/>
      <c r="F507" s="194"/>
      <c r="G507" s="194"/>
      <c r="H507" s="194"/>
      <c r="I507" s="189"/>
      <c r="J507" s="189"/>
      <c r="K507" s="189"/>
      <c r="L507" s="189"/>
      <c r="Q507" s="194"/>
      <c r="R507" s="194"/>
      <c r="S507" s="194"/>
      <c r="T507" s="194"/>
      <c r="U507" s="194"/>
      <c r="V507" s="194"/>
      <c r="W507" s="194"/>
      <c r="X507" s="194"/>
      <c r="Y507" s="194"/>
      <c r="Z507" s="194"/>
      <c r="AA507" s="194"/>
      <c r="AB507" s="1" t="str">
        <f>IF(基本情報登録!$D$10="","",IF(基本情報登録!$D$10='登録データ（女）'!F507,1,0))</f>
        <v/>
      </c>
      <c r="AC507" s="194"/>
    </row>
    <row r="508" spans="1:29">
      <c r="A508" s="194"/>
      <c r="B508" s="194"/>
      <c r="C508" s="194"/>
      <c r="D508" s="194"/>
      <c r="E508" s="194"/>
      <c r="F508" s="194"/>
      <c r="G508" s="194"/>
      <c r="H508" s="194"/>
      <c r="I508" s="189"/>
      <c r="J508" s="189"/>
      <c r="K508" s="189"/>
      <c r="L508" s="189"/>
      <c r="Q508" s="194"/>
      <c r="R508" s="194"/>
      <c r="S508" s="194"/>
      <c r="T508" s="194"/>
      <c r="U508" s="194"/>
      <c r="V508" s="194"/>
      <c r="W508" s="194"/>
      <c r="X508" s="194"/>
      <c r="Y508" s="194"/>
      <c r="Z508" s="194"/>
      <c r="AA508" s="194"/>
      <c r="AB508" s="1" t="str">
        <f>IF(基本情報登録!$D$10="","",IF(基本情報登録!$D$10='登録データ（女）'!F508,1,0))</f>
        <v/>
      </c>
      <c r="AC508" s="194"/>
    </row>
    <row r="509" spans="1:29">
      <c r="A509" s="194"/>
      <c r="B509" s="194"/>
      <c r="C509" s="194"/>
      <c r="D509" s="194"/>
      <c r="E509" s="194"/>
      <c r="F509" s="194"/>
      <c r="G509" s="194"/>
      <c r="H509" s="194"/>
      <c r="I509" s="189"/>
      <c r="J509" s="189"/>
      <c r="K509" s="189"/>
      <c r="L509" s="189"/>
      <c r="Q509" s="194"/>
      <c r="R509" s="194"/>
      <c r="S509" s="194"/>
      <c r="T509" s="194"/>
      <c r="U509" s="194"/>
      <c r="V509" s="194"/>
      <c r="W509" s="194"/>
      <c r="X509" s="194"/>
      <c r="Y509" s="194"/>
      <c r="Z509" s="194"/>
      <c r="AA509" s="194"/>
      <c r="AB509" s="1" t="str">
        <f>IF(基本情報登録!$D$10="","",IF(基本情報登録!$D$10='登録データ（女）'!F509,1,0))</f>
        <v/>
      </c>
      <c r="AC509" s="194"/>
    </row>
    <row r="510" spans="1:29">
      <c r="A510" s="194"/>
      <c r="B510" s="194"/>
      <c r="C510" s="194"/>
      <c r="D510" s="194"/>
      <c r="E510" s="194"/>
      <c r="F510" s="194"/>
      <c r="G510" s="194"/>
      <c r="H510" s="194"/>
      <c r="I510" s="189"/>
      <c r="J510" s="189"/>
      <c r="K510" s="189"/>
      <c r="L510" s="189"/>
      <c r="Q510" s="194"/>
      <c r="R510" s="194"/>
      <c r="S510" s="194"/>
      <c r="T510" s="194"/>
      <c r="U510" s="194"/>
      <c r="V510" s="194"/>
      <c r="W510" s="194"/>
      <c r="X510" s="194"/>
      <c r="Y510" s="194"/>
      <c r="Z510" s="194"/>
      <c r="AA510" s="194"/>
      <c r="AB510" s="1" t="str">
        <f>IF(基本情報登録!$D$10="","",IF(基本情報登録!$D$10='登録データ（女）'!F510,1,0))</f>
        <v/>
      </c>
      <c r="AC510" s="194"/>
    </row>
    <row r="511" spans="1:29">
      <c r="A511" s="194"/>
      <c r="B511" s="194"/>
      <c r="C511" s="194"/>
      <c r="D511" s="194"/>
      <c r="E511" s="194"/>
      <c r="F511" s="194"/>
      <c r="G511" s="194"/>
      <c r="H511" s="194"/>
      <c r="I511" s="189"/>
      <c r="J511" s="189"/>
      <c r="K511" s="189"/>
      <c r="L511" s="189"/>
      <c r="Q511" s="194"/>
      <c r="R511" s="194"/>
      <c r="S511" s="194"/>
      <c r="T511" s="194"/>
      <c r="U511" s="194"/>
      <c r="V511" s="194"/>
      <c r="W511" s="194"/>
      <c r="X511" s="194"/>
      <c r="Y511" s="194"/>
      <c r="Z511" s="194"/>
      <c r="AA511" s="194"/>
      <c r="AB511" s="1" t="str">
        <f>IF(基本情報登録!$D$10="","",IF(基本情報登録!$D$10='登録データ（女）'!F511,1,0))</f>
        <v/>
      </c>
      <c r="AC511" s="194"/>
    </row>
    <row r="512" spans="1:29">
      <c r="A512" s="194"/>
      <c r="B512" s="194"/>
      <c r="C512" s="194"/>
      <c r="D512" s="194"/>
      <c r="E512" s="194"/>
      <c r="F512" s="194"/>
      <c r="G512" s="194"/>
      <c r="H512" s="194"/>
      <c r="I512" s="189"/>
      <c r="J512" s="189"/>
      <c r="K512" s="189"/>
      <c r="L512" s="189"/>
      <c r="Q512" s="194"/>
      <c r="R512" s="194"/>
      <c r="S512" s="194"/>
      <c r="T512" s="194"/>
      <c r="U512" s="194"/>
      <c r="V512" s="194"/>
      <c r="W512" s="194"/>
      <c r="X512" s="194"/>
      <c r="Y512" s="194"/>
      <c r="Z512" s="194"/>
      <c r="AA512" s="194"/>
      <c r="AB512" s="1" t="str">
        <f>IF(基本情報登録!$D$10="","",IF(基本情報登録!$D$10='登録データ（女）'!F512,1,0))</f>
        <v/>
      </c>
      <c r="AC512" s="194"/>
    </row>
    <row r="513" spans="1:29">
      <c r="A513" s="194"/>
      <c r="B513" s="194"/>
      <c r="C513" s="194"/>
      <c r="D513" s="194"/>
      <c r="E513" s="194"/>
      <c r="F513" s="194"/>
      <c r="G513" s="194"/>
      <c r="H513" s="194"/>
      <c r="I513" s="189"/>
      <c r="J513" s="189"/>
      <c r="K513" s="189"/>
      <c r="L513" s="189"/>
      <c r="Q513" s="194"/>
      <c r="R513" s="194"/>
      <c r="S513" s="194"/>
      <c r="T513" s="194"/>
      <c r="U513" s="194"/>
      <c r="V513" s="194"/>
      <c r="W513" s="194"/>
      <c r="X513" s="194"/>
      <c r="Y513" s="194"/>
      <c r="Z513" s="194"/>
      <c r="AA513" s="194"/>
      <c r="AB513" s="1" t="str">
        <f>IF(基本情報登録!$D$10="","",IF(基本情報登録!$D$10='登録データ（女）'!F513,1,0))</f>
        <v/>
      </c>
      <c r="AC513" s="194"/>
    </row>
    <row r="514" spans="1:29">
      <c r="A514" s="194"/>
      <c r="B514" s="194"/>
      <c r="C514" s="194"/>
      <c r="D514" s="194"/>
      <c r="E514" s="194"/>
      <c r="F514" s="194"/>
      <c r="G514" s="194"/>
      <c r="H514" s="194"/>
      <c r="I514" s="189"/>
      <c r="J514" s="189"/>
      <c r="K514" s="189"/>
      <c r="L514" s="189"/>
      <c r="Q514" s="194"/>
      <c r="R514" s="194"/>
      <c r="S514" s="194"/>
      <c r="T514" s="194"/>
      <c r="U514" s="194"/>
      <c r="V514" s="194"/>
      <c r="W514" s="194"/>
      <c r="X514" s="194"/>
      <c r="Y514" s="194"/>
      <c r="Z514" s="194"/>
      <c r="AA514" s="194"/>
      <c r="AB514" s="1" t="str">
        <f>IF(基本情報登録!$D$10="","",IF(基本情報登録!$D$10='登録データ（女）'!F514,1,0))</f>
        <v/>
      </c>
      <c r="AC514" s="194"/>
    </row>
    <row r="515" spans="1:29">
      <c r="A515" s="194"/>
      <c r="B515" s="194"/>
      <c r="C515" s="194"/>
      <c r="D515" s="194"/>
      <c r="E515" s="194"/>
      <c r="F515" s="194"/>
      <c r="G515" s="194"/>
      <c r="H515" s="194"/>
      <c r="I515" s="189"/>
      <c r="J515" s="189"/>
      <c r="K515" s="189"/>
      <c r="L515" s="189"/>
      <c r="Q515" s="194"/>
      <c r="R515" s="194"/>
      <c r="S515" s="194"/>
      <c r="T515" s="194"/>
      <c r="U515" s="194"/>
      <c r="V515" s="194"/>
      <c r="W515" s="194"/>
      <c r="X515" s="194"/>
      <c r="Y515" s="194"/>
      <c r="Z515" s="194"/>
      <c r="AA515" s="194"/>
      <c r="AB515" s="1" t="str">
        <f>IF(基本情報登録!$D$10="","",IF(基本情報登録!$D$10='登録データ（女）'!F515,1,0))</f>
        <v/>
      </c>
      <c r="AC515" s="194"/>
    </row>
    <row r="516" spans="1:29">
      <c r="A516" s="194"/>
      <c r="B516" s="194"/>
      <c r="C516" s="194"/>
      <c r="D516" s="194"/>
      <c r="E516" s="194"/>
      <c r="F516" s="194"/>
      <c r="G516" s="194"/>
      <c r="H516" s="194"/>
      <c r="I516" s="189"/>
      <c r="J516" s="189"/>
      <c r="K516" s="189"/>
      <c r="L516" s="189"/>
      <c r="Q516" s="194"/>
      <c r="R516" s="194"/>
      <c r="S516" s="194"/>
      <c r="T516" s="194"/>
      <c r="U516" s="194"/>
      <c r="V516" s="194"/>
      <c r="W516" s="194"/>
      <c r="X516" s="194"/>
      <c r="Y516" s="194"/>
      <c r="Z516" s="194"/>
      <c r="AA516" s="194"/>
      <c r="AB516" s="1" t="str">
        <f>IF(基本情報登録!$D$10="","",IF(基本情報登録!$D$10='登録データ（女）'!F516,1,0))</f>
        <v/>
      </c>
      <c r="AC516" s="194"/>
    </row>
    <row r="517" spans="1:29">
      <c r="A517" s="194"/>
      <c r="B517" s="194"/>
      <c r="C517" s="194"/>
      <c r="D517" s="194"/>
      <c r="E517" s="194"/>
      <c r="F517" s="194"/>
      <c r="G517" s="194"/>
      <c r="H517" s="194"/>
      <c r="I517" s="189"/>
      <c r="J517" s="189"/>
      <c r="K517" s="189"/>
      <c r="L517" s="189"/>
      <c r="Q517" s="194"/>
      <c r="R517" s="194"/>
      <c r="S517" s="194"/>
      <c r="T517" s="194"/>
      <c r="U517" s="194"/>
      <c r="V517" s="194"/>
      <c r="W517" s="194"/>
      <c r="X517" s="194"/>
      <c r="Y517" s="194"/>
      <c r="Z517" s="194"/>
      <c r="AA517" s="194"/>
      <c r="AB517" s="1" t="str">
        <f>IF(基本情報登録!$D$10="","",IF(基本情報登録!$D$10='登録データ（女）'!F517,1,0))</f>
        <v/>
      </c>
      <c r="AC517" s="194"/>
    </row>
    <row r="518" spans="1:29">
      <c r="A518" s="194"/>
      <c r="B518" s="194"/>
      <c r="C518" s="194"/>
      <c r="D518" s="194"/>
      <c r="E518" s="194"/>
      <c r="F518" s="194"/>
      <c r="G518" s="194"/>
      <c r="H518" s="194"/>
      <c r="I518" s="189"/>
      <c r="J518" s="189"/>
      <c r="K518" s="189"/>
      <c r="L518" s="189"/>
      <c r="Q518" s="194"/>
      <c r="R518" s="194"/>
      <c r="S518" s="194"/>
      <c r="T518" s="194"/>
      <c r="U518" s="194"/>
      <c r="V518" s="194"/>
      <c r="W518" s="194"/>
      <c r="X518" s="194"/>
      <c r="Y518" s="194"/>
      <c r="Z518" s="194"/>
      <c r="AA518" s="194"/>
      <c r="AB518" s="1" t="str">
        <f>IF(基本情報登録!$D$10="","",IF(基本情報登録!$D$10='登録データ（女）'!F518,1,0))</f>
        <v/>
      </c>
      <c r="AC518" s="194"/>
    </row>
    <row r="519" spans="1:29">
      <c r="A519" s="194"/>
      <c r="B519" s="194"/>
      <c r="C519" s="194"/>
      <c r="D519" s="194"/>
      <c r="E519" s="194"/>
      <c r="F519" s="194"/>
      <c r="G519" s="194"/>
      <c r="H519" s="194"/>
      <c r="I519" s="189"/>
      <c r="J519" s="189"/>
      <c r="K519" s="189"/>
      <c r="L519" s="189"/>
      <c r="Q519" s="194"/>
      <c r="R519" s="194"/>
      <c r="S519" s="194"/>
      <c r="T519" s="194"/>
      <c r="U519" s="194"/>
      <c r="V519" s="194"/>
      <c r="W519" s="194"/>
      <c r="X519" s="194"/>
      <c r="Y519" s="194"/>
      <c r="Z519" s="194"/>
      <c r="AA519" s="194"/>
      <c r="AB519" s="1" t="str">
        <f>IF(基本情報登録!$D$10="","",IF(基本情報登録!$D$10='登録データ（女）'!F519,1,0))</f>
        <v/>
      </c>
      <c r="AC519" s="194"/>
    </row>
    <row r="520" spans="1:29">
      <c r="A520" s="194"/>
      <c r="B520" s="194"/>
      <c r="C520" s="194"/>
      <c r="D520" s="194"/>
      <c r="E520" s="194"/>
      <c r="F520" s="194"/>
      <c r="G520" s="194"/>
      <c r="H520" s="194"/>
      <c r="I520" s="189"/>
      <c r="J520" s="189"/>
      <c r="K520" s="189"/>
      <c r="L520" s="189"/>
      <c r="Q520" s="194"/>
      <c r="R520" s="194"/>
      <c r="S520" s="194"/>
      <c r="T520" s="194"/>
      <c r="U520" s="194"/>
      <c r="V520" s="194"/>
      <c r="W520" s="194"/>
      <c r="X520" s="194"/>
      <c r="Y520" s="194"/>
      <c r="Z520" s="194"/>
      <c r="AA520" s="194"/>
      <c r="AB520" s="1" t="str">
        <f>IF(基本情報登録!$D$10="","",IF(基本情報登録!$D$10='登録データ（女）'!F520,1,0))</f>
        <v/>
      </c>
      <c r="AC520" s="194"/>
    </row>
    <row r="521" spans="1:29">
      <c r="A521" s="194"/>
      <c r="B521" s="194"/>
      <c r="C521" s="194"/>
      <c r="D521" s="194"/>
      <c r="E521" s="194"/>
      <c r="F521" s="194"/>
      <c r="G521" s="194"/>
      <c r="H521" s="194"/>
      <c r="I521" s="189"/>
      <c r="J521" s="189"/>
      <c r="K521" s="189"/>
      <c r="L521" s="189"/>
      <c r="Q521" s="194"/>
      <c r="R521" s="194"/>
      <c r="S521" s="194"/>
      <c r="T521" s="194"/>
      <c r="U521" s="194"/>
      <c r="V521" s="194"/>
      <c r="W521" s="194"/>
      <c r="X521" s="194"/>
      <c r="Y521" s="194"/>
      <c r="Z521" s="194"/>
      <c r="AA521" s="194"/>
      <c r="AB521" s="1" t="str">
        <f>IF(基本情報登録!$D$10="","",IF(基本情報登録!$D$10='登録データ（女）'!F521,1,0))</f>
        <v/>
      </c>
      <c r="AC521" s="194"/>
    </row>
    <row r="522" spans="1:29">
      <c r="A522" s="194"/>
      <c r="B522" s="194"/>
      <c r="C522" s="194"/>
      <c r="D522" s="194"/>
      <c r="E522" s="194"/>
      <c r="F522" s="194"/>
      <c r="G522" s="194"/>
      <c r="H522" s="194"/>
      <c r="I522" s="189"/>
      <c r="J522" s="189"/>
      <c r="K522" s="189"/>
      <c r="L522" s="189"/>
      <c r="Q522" s="194"/>
      <c r="R522" s="194"/>
      <c r="S522" s="194"/>
      <c r="T522" s="194"/>
      <c r="U522" s="194"/>
      <c r="V522" s="194"/>
      <c r="W522" s="194"/>
      <c r="X522" s="194"/>
      <c r="Y522" s="194"/>
      <c r="Z522" s="194"/>
      <c r="AA522" s="194"/>
      <c r="AB522" s="1" t="str">
        <f>IF(基本情報登録!$D$10="","",IF(基本情報登録!$D$10='登録データ（女）'!F522,1,0))</f>
        <v/>
      </c>
      <c r="AC522" s="194"/>
    </row>
    <row r="523" spans="1:29">
      <c r="A523" s="194"/>
      <c r="B523" s="194"/>
      <c r="C523" s="194"/>
      <c r="D523" s="194"/>
      <c r="E523" s="194"/>
      <c r="F523" s="194"/>
      <c r="G523" s="194"/>
      <c r="H523" s="194"/>
      <c r="I523" s="189"/>
      <c r="J523" s="189"/>
      <c r="K523" s="189"/>
      <c r="L523" s="189"/>
      <c r="Q523" s="194"/>
      <c r="R523" s="194"/>
      <c r="S523" s="194"/>
      <c r="T523" s="194"/>
      <c r="U523" s="194"/>
      <c r="V523" s="194"/>
      <c r="W523" s="194"/>
      <c r="X523" s="194"/>
      <c r="Y523" s="194"/>
      <c r="Z523" s="194"/>
      <c r="AA523" s="194"/>
      <c r="AB523" s="1" t="str">
        <f>IF(基本情報登録!$D$10="","",IF(基本情報登録!$D$10='登録データ（女）'!F523,1,0))</f>
        <v/>
      </c>
      <c r="AC523" s="194"/>
    </row>
    <row r="524" spans="1:29">
      <c r="A524" s="194"/>
      <c r="B524" s="194"/>
      <c r="C524" s="194"/>
      <c r="D524" s="194"/>
      <c r="E524" s="194"/>
      <c r="F524" s="194"/>
      <c r="G524" s="194"/>
      <c r="H524" s="194"/>
      <c r="I524" s="189"/>
      <c r="J524" s="189"/>
      <c r="K524" s="189"/>
      <c r="L524" s="189"/>
      <c r="Q524" s="194"/>
      <c r="R524" s="194"/>
      <c r="S524" s="194"/>
      <c r="T524" s="194"/>
      <c r="U524" s="194"/>
      <c r="V524" s="194"/>
      <c r="W524" s="194"/>
      <c r="X524" s="194"/>
      <c r="Y524" s="194"/>
      <c r="Z524" s="194"/>
      <c r="AA524" s="194"/>
      <c r="AB524" s="1" t="str">
        <f>IF(基本情報登録!$D$10="","",IF(基本情報登録!$D$10='登録データ（女）'!F524,1,0))</f>
        <v/>
      </c>
      <c r="AC524" s="194"/>
    </row>
    <row r="525" spans="1:29">
      <c r="A525" s="194"/>
      <c r="B525" s="194"/>
      <c r="C525" s="194"/>
      <c r="D525" s="194"/>
      <c r="E525" s="194"/>
      <c r="F525" s="194"/>
      <c r="G525" s="194"/>
      <c r="H525" s="194"/>
      <c r="I525" s="189"/>
      <c r="J525" s="189"/>
      <c r="K525" s="189"/>
      <c r="L525" s="189"/>
      <c r="Q525" s="194"/>
      <c r="R525" s="194"/>
      <c r="S525" s="194"/>
      <c r="T525" s="194"/>
      <c r="U525" s="194"/>
      <c r="V525" s="194"/>
      <c r="W525" s="194"/>
      <c r="X525" s="194"/>
      <c r="Y525" s="194"/>
      <c r="Z525" s="194"/>
      <c r="AA525" s="194"/>
      <c r="AB525" s="1" t="str">
        <f>IF(基本情報登録!$D$10="","",IF(基本情報登録!$D$10='登録データ（女）'!F525,1,0))</f>
        <v/>
      </c>
      <c r="AC525" s="194"/>
    </row>
    <row r="526" spans="1:29">
      <c r="A526" s="194"/>
      <c r="B526" s="194"/>
      <c r="C526" s="194"/>
      <c r="D526" s="194"/>
      <c r="E526" s="194"/>
      <c r="F526" s="194"/>
      <c r="G526" s="194"/>
      <c r="H526" s="194"/>
      <c r="I526" s="189"/>
      <c r="J526" s="189"/>
      <c r="K526" s="189"/>
      <c r="L526" s="189"/>
      <c r="Q526" s="194"/>
      <c r="R526" s="194"/>
      <c r="S526" s="194"/>
      <c r="T526" s="194"/>
      <c r="U526" s="194"/>
      <c r="V526" s="194"/>
      <c r="W526" s="194"/>
      <c r="X526" s="194"/>
      <c r="Y526" s="194"/>
      <c r="Z526" s="194"/>
      <c r="AA526" s="194"/>
      <c r="AB526" s="1" t="str">
        <f>IF(基本情報登録!$D$10="","",IF(基本情報登録!$D$10='登録データ（女）'!F526,1,0))</f>
        <v/>
      </c>
      <c r="AC526" s="194"/>
    </row>
    <row r="527" spans="1:29">
      <c r="A527" s="194"/>
      <c r="B527" s="194"/>
      <c r="C527" s="194"/>
      <c r="D527" s="194"/>
      <c r="E527" s="194"/>
      <c r="F527" s="194"/>
      <c r="G527" s="194"/>
      <c r="H527" s="194"/>
      <c r="I527" s="189"/>
      <c r="J527" s="189"/>
      <c r="K527" s="189"/>
      <c r="L527" s="189"/>
      <c r="Q527" s="194"/>
      <c r="R527" s="194"/>
      <c r="S527" s="194"/>
      <c r="T527" s="194"/>
      <c r="U527" s="194"/>
      <c r="V527" s="194"/>
      <c r="W527" s="194"/>
      <c r="X527" s="194"/>
      <c r="Y527" s="194"/>
      <c r="Z527" s="194"/>
      <c r="AA527" s="194"/>
      <c r="AB527" s="1" t="str">
        <f>IF(基本情報登録!$D$10="","",IF(基本情報登録!$D$10='登録データ（女）'!F527,1,0))</f>
        <v/>
      </c>
      <c r="AC527" s="194"/>
    </row>
    <row r="528" spans="1:29">
      <c r="A528" s="194"/>
      <c r="B528" s="194"/>
      <c r="C528" s="194"/>
      <c r="D528" s="194"/>
      <c r="E528" s="194"/>
      <c r="F528" s="194"/>
      <c r="G528" s="194"/>
      <c r="H528" s="194"/>
      <c r="I528" s="189"/>
      <c r="J528" s="189"/>
      <c r="K528" s="189"/>
      <c r="L528" s="189"/>
      <c r="Q528" s="194"/>
      <c r="R528" s="194"/>
      <c r="S528" s="194"/>
      <c r="T528" s="194"/>
      <c r="U528" s="194"/>
      <c r="V528" s="194"/>
      <c r="W528" s="194"/>
      <c r="X528" s="194"/>
      <c r="Y528" s="194"/>
      <c r="Z528" s="194"/>
      <c r="AA528" s="194"/>
      <c r="AB528" s="1" t="str">
        <f>IF(基本情報登録!$D$10="","",IF(基本情報登録!$D$10='登録データ（女）'!F528,1,0))</f>
        <v/>
      </c>
      <c r="AC528" s="194"/>
    </row>
    <row r="529" spans="1:29">
      <c r="A529" s="194"/>
      <c r="B529" s="194"/>
      <c r="C529" s="194"/>
      <c r="D529" s="194"/>
      <c r="E529" s="194"/>
      <c r="F529" s="194"/>
      <c r="G529" s="194"/>
      <c r="H529" s="194"/>
      <c r="I529" s="189"/>
      <c r="J529" s="189"/>
      <c r="K529" s="189"/>
      <c r="L529" s="189"/>
      <c r="Q529" s="194"/>
      <c r="R529" s="194"/>
      <c r="S529" s="194"/>
      <c r="T529" s="194"/>
      <c r="U529" s="194"/>
      <c r="V529" s="194"/>
      <c r="W529" s="194"/>
      <c r="X529" s="194"/>
      <c r="Y529" s="194"/>
      <c r="Z529" s="194"/>
      <c r="AA529" s="194"/>
      <c r="AB529" s="1" t="str">
        <f>IF(基本情報登録!$D$10="","",IF(基本情報登録!$D$10='登録データ（女）'!F529,1,0))</f>
        <v/>
      </c>
      <c r="AC529" s="194"/>
    </row>
    <row r="530" spans="1:29">
      <c r="A530" s="194"/>
      <c r="B530" s="194"/>
      <c r="C530" s="194"/>
      <c r="D530" s="194"/>
      <c r="E530" s="194"/>
      <c r="F530" s="194"/>
      <c r="G530" s="194"/>
      <c r="H530" s="194"/>
      <c r="I530" s="189"/>
      <c r="J530" s="189"/>
      <c r="K530" s="189"/>
      <c r="L530" s="189"/>
      <c r="Q530" s="194"/>
      <c r="R530" s="194"/>
      <c r="S530" s="194"/>
      <c r="T530" s="194"/>
      <c r="U530" s="194"/>
      <c r="V530" s="194"/>
      <c r="W530" s="194"/>
      <c r="X530" s="194"/>
      <c r="Y530" s="194"/>
      <c r="Z530" s="194"/>
      <c r="AA530" s="194"/>
      <c r="AB530" s="1" t="str">
        <f>IF(基本情報登録!$D$10="","",IF(基本情報登録!$D$10='登録データ（女）'!F530,1,0))</f>
        <v/>
      </c>
      <c r="AC530" s="194"/>
    </row>
    <row r="531" spans="1:29">
      <c r="A531" s="194"/>
      <c r="B531" s="194"/>
      <c r="C531" s="194"/>
      <c r="D531" s="194"/>
      <c r="E531" s="194"/>
      <c r="F531" s="194"/>
      <c r="G531" s="194"/>
      <c r="H531" s="194"/>
      <c r="I531" s="189"/>
      <c r="J531" s="189"/>
      <c r="K531" s="189"/>
      <c r="L531" s="189"/>
      <c r="Q531" s="194"/>
      <c r="R531" s="194"/>
      <c r="S531" s="194"/>
      <c r="T531" s="194"/>
      <c r="U531" s="194"/>
      <c r="V531" s="194"/>
      <c r="W531" s="194"/>
      <c r="X531" s="194"/>
      <c r="Y531" s="194"/>
      <c r="Z531" s="194"/>
      <c r="AA531" s="194"/>
      <c r="AB531" s="1" t="str">
        <f>IF(基本情報登録!$D$10="","",IF(基本情報登録!$D$10='登録データ（女）'!F531,1,0))</f>
        <v/>
      </c>
      <c r="AC531" s="194"/>
    </row>
    <row r="532" spans="1:29">
      <c r="A532" s="194"/>
      <c r="B532" s="194"/>
      <c r="C532" s="194"/>
      <c r="D532" s="194"/>
      <c r="E532" s="194"/>
      <c r="F532" s="194"/>
      <c r="G532" s="194"/>
      <c r="H532" s="194"/>
      <c r="I532" s="189"/>
      <c r="J532" s="189"/>
      <c r="K532" s="189"/>
      <c r="L532" s="189"/>
      <c r="Q532" s="194"/>
      <c r="R532" s="194"/>
      <c r="S532" s="194"/>
      <c r="T532" s="194"/>
      <c r="U532" s="194"/>
      <c r="V532" s="194"/>
      <c r="W532" s="194"/>
      <c r="X532" s="194"/>
      <c r="Y532" s="194"/>
      <c r="Z532" s="194"/>
      <c r="AA532" s="194"/>
      <c r="AB532" s="1" t="str">
        <f>IF(基本情報登録!$D$10="","",IF(基本情報登録!$D$10='登録データ（女）'!F532,1,0))</f>
        <v/>
      </c>
      <c r="AC532" s="194"/>
    </row>
    <row r="533" spans="1:29">
      <c r="A533" s="194"/>
      <c r="B533" s="194"/>
      <c r="C533" s="194"/>
      <c r="D533" s="194"/>
      <c r="E533" s="194"/>
      <c r="F533" s="194"/>
      <c r="G533" s="194"/>
      <c r="H533" s="194"/>
      <c r="I533" s="189"/>
      <c r="J533" s="189"/>
      <c r="K533" s="189"/>
      <c r="L533" s="189"/>
      <c r="Q533" s="194"/>
      <c r="R533" s="194"/>
      <c r="S533" s="194"/>
      <c r="T533" s="194"/>
      <c r="U533" s="194"/>
      <c r="V533" s="194"/>
      <c r="W533" s="194"/>
      <c r="X533" s="194"/>
      <c r="Y533" s="194"/>
      <c r="Z533" s="194"/>
      <c r="AA533" s="194"/>
      <c r="AB533" s="1" t="str">
        <f>IF(基本情報登録!$D$10="","",IF(基本情報登録!$D$10='登録データ（女）'!F533,1,0))</f>
        <v/>
      </c>
      <c r="AC533" s="194"/>
    </row>
    <row r="534" spans="1:29">
      <c r="A534" s="194"/>
      <c r="B534" s="194"/>
      <c r="C534" s="194"/>
      <c r="D534" s="194"/>
      <c r="E534" s="194"/>
      <c r="F534" s="194"/>
      <c r="G534" s="194"/>
      <c r="H534" s="194"/>
      <c r="I534" s="189"/>
      <c r="J534" s="189"/>
      <c r="K534" s="189"/>
      <c r="L534" s="189"/>
      <c r="Q534" s="194"/>
      <c r="R534" s="194"/>
      <c r="S534" s="194"/>
      <c r="T534" s="194"/>
      <c r="U534" s="194"/>
      <c r="V534" s="194"/>
      <c r="W534" s="194"/>
      <c r="X534" s="194"/>
      <c r="Y534" s="194"/>
      <c r="Z534" s="194"/>
      <c r="AA534" s="194"/>
      <c r="AB534" s="1" t="str">
        <f>IF(基本情報登録!$D$10="","",IF(基本情報登録!$D$10='登録データ（女）'!F534,1,0))</f>
        <v/>
      </c>
      <c r="AC534" s="194"/>
    </row>
    <row r="535" spans="1:29">
      <c r="A535" s="194"/>
      <c r="B535" s="194"/>
      <c r="C535" s="194"/>
      <c r="D535" s="194"/>
      <c r="E535" s="194"/>
      <c r="F535" s="194"/>
      <c r="G535" s="194"/>
      <c r="H535" s="194"/>
      <c r="I535" s="189"/>
      <c r="J535" s="189"/>
      <c r="K535" s="189"/>
      <c r="L535" s="189"/>
      <c r="Q535" s="194"/>
      <c r="R535" s="194"/>
      <c r="S535" s="194"/>
      <c r="T535" s="194"/>
      <c r="U535" s="194"/>
      <c r="V535" s="194"/>
      <c r="W535" s="194"/>
      <c r="X535" s="194"/>
      <c r="Y535" s="194"/>
      <c r="Z535" s="194"/>
      <c r="AA535" s="194"/>
      <c r="AB535" s="1" t="str">
        <f>IF(基本情報登録!$D$10="","",IF(基本情報登録!$D$10='登録データ（女）'!F535,1,0))</f>
        <v/>
      </c>
      <c r="AC535" s="194"/>
    </row>
    <row r="536" spans="1:29">
      <c r="A536" s="194"/>
      <c r="B536" s="194"/>
      <c r="C536" s="194"/>
      <c r="D536" s="194"/>
      <c r="E536" s="194"/>
      <c r="F536" s="194"/>
      <c r="G536" s="194"/>
      <c r="H536" s="194"/>
      <c r="I536" s="189"/>
      <c r="J536" s="189"/>
      <c r="K536" s="189"/>
      <c r="L536" s="189"/>
      <c r="Q536" s="194"/>
      <c r="R536" s="194"/>
      <c r="S536" s="194"/>
      <c r="T536" s="194"/>
      <c r="U536" s="194"/>
      <c r="V536" s="194"/>
      <c r="W536" s="194"/>
      <c r="X536" s="194"/>
      <c r="Y536" s="194"/>
      <c r="Z536" s="194"/>
      <c r="AA536" s="194"/>
      <c r="AB536" s="1" t="str">
        <f>IF(基本情報登録!$D$10="","",IF(基本情報登録!$D$10='登録データ（女）'!F536,1,0))</f>
        <v/>
      </c>
      <c r="AC536" s="194"/>
    </row>
    <row r="537" spans="1:29">
      <c r="A537" s="194"/>
      <c r="B537" s="194"/>
      <c r="C537" s="194"/>
      <c r="D537" s="194"/>
      <c r="E537" s="194"/>
      <c r="F537" s="194"/>
      <c r="G537" s="194"/>
      <c r="H537" s="194"/>
      <c r="I537" s="189"/>
      <c r="J537" s="189"/>
      <c r="K537" s="189"/>
      <c r="L537" s="189"/>
      <c r="Q537" s="194"/>
      <c r="R537" s="194"/>
      <c r="S537" s="194"/>
      <c r="T537" s="194"/>
      <c r="U537" s="194"/>
      <c r="V537" s="194"/>
      <c r="W537" s="194"/>
      <c r="X537" s="194"/>
      <c r="Y537" s="194"/>
      <c r="Z537" s="194"/>
      <c r="AA537" s="194"/>
      <c r="AB537" s="1" t="str">
        <f>IF(基本情報登録!$D$10="","",IF(基本情報登録!$D$10='登録データ（女）'!F537,1,0))</f>
        <v/>
      </c>
      <c r="AC537" s="194"/>
    </row>
    <row r="538" spans="1:29">
      <c r="A538" s="194"/>
      <c r="B538" s="194"/>
      <c r="C538" s="194"/>
      <c r="D538" s="194"/>
      <c r="E538" s="194"/>
      <c r="F538" s="194"/>
      <c r="G538" s="194"/>
      <c r="H538" s="194"/>
      <c r="I538" s="189"/>
      <c r="J538" s="189"/>
      <c r="K538" s="189"/>
      <c r="L538" s="189"/>
      <c r="Q538" s="194"/>
      <c r="R538" s="194"/>
      <c r="S538" s="194"/>
      <c r="T538" s="194"/>
      <c r="U538" s="194"/>
      <c r="V538" s="194"/>
      <c r="W538" s="194"/>
      <c r="X538" s="194"/>
      <c r="Y538" s="194"/>
      <c r="Z538" s="194"/>
      <c r="AA538" s="194"/>
      <c r="AB538" s="1" t="str">
        <f>IF(基本情報登録!$D$10="","",IF(基本情報登録!$D$10='登録データ（女）'!F538,1,0))</f>
        <v/>
      </c>
      <c r="AC538" s="194"/>
    </row>
    <row r="539" spans="1:29">
      <c r="A539" s="194"/>
      <c r="B539" s="194"/>
      <c r="C539" s="194"/>
      <c r="D539" s="194"/>
      <c r="E539" s="194"/>
      <c r="F539" s="194"/>
      <c r="G539" s="194"/>
      <c r="H539" s="194"/>
      <c r="I539" s="189"/>
      <c r="J539" s="189"/>
      <c r="K539" s="189"/>
      <c r="L539" s="189"/>
      <c r="Q539" s="194"/>
      <c r="R539" s="194"/>
      <c r="S539" s="194"/>
      <c r="T539" s="194"/>
      <c r="U539" s="194"/>
      <c r="V539" s="194"/>
      <c r="W539" s="194"/>
      <c r="X539" s="194"/>
      <c r="Y539" s="194"/>
      <c r="Z539" s="194"/>
      <c r="AA539" s="194"/>
      <c r="AB539" s="1" t="str">
        <f>IF(基本情報登録!$D$10="","",IF(基本情報登録!$D$10='登録データ（女）'!F539,1,0))</f>
        <v/>
      </c>
      <c r="AC539" s="194"/>
    </row>
    <row r="540" spans="1:29">
      <c r="A540" s="194"/>
      <c r="B540" s="194"/>
      <c r="C540" s="194"/>
      <c r="D540" s="194"/>
      <c r="E540" s="194"/>
      <c r="F540" s="194"/>
      <c r="G540" s="194"/>
      <c r="H540" s="194"/>
      <c r="I540" s="189"/>
      <c r="J540" s="189"/>
      <c r="K540" s="189"/>
      <c r="L540" s="189"/>
      <c r="Q540" s="194"/>
      <c r="R540" s="194"/>
      <c r="S540" s="194"/>
      <c r="T540" s="194"/>
      <c r="U540" s="194"/>
      <c r="V540" s="194"/>
      <c r="W540" s="194"/>
      <c r="X540" s="194"/>
      <c r="Y540" s="194"/>
      <c r="Z540" s="194"/>
      <c r="AA540" s="194"/>
      <c r="AB540" s="1" t="str">
        <f>IF(基本情報登録!$D$10="","",IF(基本情報登録!$D$10='登録データ（女）'!F540,1,0))</f>
        <v/>
      </c>
      <c r="AC540" s="194"/>
    </row>
    <row r="541" spans="1:29">
      <c r="A541" s="194"/>
      <c r="B541" s="194"/>
      <c r="C541" s="194"/>
      <c r="D541" s="194"/>
      <c r="E541" s="194"/>
      <c r="F541" s="194"/>
      <c r="G541" s="194"/>
      <c r="H541" s="194"/>
      <c r="I541" s="189"/>
      <c r="J541" s="189"/>
      <c r="K541" s="189"/>
      <c r="L541" s="189"/>
      <c r="Q541" s="194"/>
      <c r="R541" s="194"/>
      <c r="S541" s="194"/>
      <c r="T541" s="194"/>
      <c r="U541" s="194"/>
      <c r="V541" s="194"/>
      <c r="W541" s="194"/>
      <c r="X541" s="194"/>
      <c r="Y541" s="194"/>
      <c r="Z541" s="194"/>
      <c r="AA541" s="194"/>
      <c r="AB541" s="1" t="str">
        <f>IF(基本情報登録!$D$10="","",IF(基本情報登録!$D$10='登録データ（女）'!F541,1,0))</f>
        <v/>
      </c>
      <c r="AC541" s="194"/>
    </row>
    <row r="542" spans="1:29">
      <c r="A542" s="194"/>
      <c r="B542" s="194"/>
      <c r="C542" s="194"/>
      <c r="D542" s="194"/>
      <c r="E542" s="194"/>
      <c r="F542" s="194"/>
      <c r="G542" s="194"/>
      <c r="H542" s="194"/>
      <c r="I542" s="189"/>
      <c r="J542" s="189"/>
      <c r="K542" s="189"/>
      <c r="L542" s="189"/>
      <c r="Q542" s="194"/>
      <c r="R542" s="194"/>
      <c r="S542" s="194"/>
      <c r="T542" s="194"/>
      <c r="U542" s="194"/>
      <c r="V542" s="194"/>
      <c r="W542" s="194"/>
      <c r="X542" s="194"/>
      <c r="Y542" s="194"/>
      <c r="Z542" s="194"/>
      <c r="AA542" s="194"/>
      <c r="AB542" s="1" t="str">
        <f>IF(基本情報登録!$D$10="","",IF(基本情報登録!$D$10='登録データ（女）'!F542,1,0))</f>
        <v/>
      </c>
      <c r="AC542" s="194"/>
    </row>
    <row r="543" spans="1:29">
      <c r="A543" s="194"/>
      <c r="B543" s="194"/>
      <c r="C543" s="194"/>
      <c r="D543" s="194"/>
      <c r="E543" s="194"/>
      <c r="F543" s="194"/>
      <c r="G543" s="194"/>
      <c r="H543" s="194"/>
      <c r="I543" s="189"/>
      <c r="J543" s="189"/>
      <c r="K543" s="189"/>
      <c r="L543" s="189"/>
      <c r="Q543" s="194"/>
      <c r="R543" s="194"/>
      <c r="S543" s="194"/>
      <c r="T543" s="194"/>
      <c r="U543" s="194"/>
      <c r="V543" s="194"/>
      <c r="W543" s="194"/>
      <c r="X543" s="194"/>
      <c r="Y543" s="194"/>
      <c r="Z543" s="194"/>
      <c r="AA543" s="194"/>
      <c r="AB543" s="1" t="str">
        <f>IF(基本情報登録!$D$10="","",IF(基本情報登録!$D$10='登録データ（女）'!F543,1,0))</f>
        <v/>
      </c>
      <c r="AC543" s="194"/>
    </row>
    <row r="544" spans="1:29">
      <c r="A544" s="194"/>
      <c r="B544" s="194"/>
      <c r="C544" s="194"/>
      <c r="D544" s="194"/>
      <c r="E544" s="194"/>
      <c r="F544" s="194"/>
      <c r="G544" s="194"/>
      <c r="H544" s="194"/>
      <c r="I544" s="189"/>
      <c r="J544" s="189"/>
      <c r="K544" s="189"/>
      <c r="L544" s="189"/>
      <c r="Q544" s="194"/>
      <c r="R544" s="194"/>
      <c r="S544" s="194"/>
      <c r="T544" s="194"/>
      <c r="U544" s="194"/>
      <c r="V544" s="194"/>
      <c r="W544" s="194"/>
      <c r="X544" s="194"/>
      <c r="Y544" s="194"/>
      <c r="Z544" s="194"/>
      <c r="AA544" s="194"/>
      <c r="AB544" s="1" t="str">
        <f>IF(基本情報登録!$D$10="","",IF(基本情報登録!$D$10='登録データ（女）'!F544,1,0))</f>
        <v/>
      </c>
      <c r="AC544" s="194"/>
    </row>
    <row r="545" spans="1:29">
      <c r="A545" s="194"/>
      <c r="B545" s="194"/>
      <c r="C545" s="194"/>
      <c r="D545" s="194"/>
      <c r="E545" s="194"/>
      <c r="F545" s="194"/>
      <c r="G545" s="194"/>
      <c r="H545" s="194"/>
      <c r="I545" s="189"/>
      <c r="J545" s="189"/>
      <c r="K545" s="189"/>
      <c r="L545" s="189"/>
      <c r="Q545" s="194"/>
      <c r="R545" s="194"/>
      <c r="S545" s="194"/>
      <c r="T545" s="194"/>
      <c r="U545" s="194"/>
      <c r="V545" s="194"/>
      <c r="W545" s="194"/>
      <c r="X545" s="194"/>
      <c r="Y545" s="194"/>
      <c r="Z545" s="194"/>
      <c r="AA545" s="194"/>
      <c r="AB545" s="1" t="str">
        <f>IF(基本情報登録!$D$10="","",IF(基本情報登録!$D$10='登録データ（女）'!F545,1,0))</f>
        <v/>
      </c>
      <c r="AC545" s="194"/>
    </row>
    <row r="546" spans="1:29">
      <c r="A546" s="194"/>
      <c r="B546" s="194"/>
      <c r="C546" s="194"/>
      <c r="D546" s="194"/>
      <c r="E546" s="194"/>
      <c r="F546" s="194"/>
      <c r="G546" s="194"/>
      <c r="H546" s="194"/>
      <c r="I546" s="189"/>
      <c r="J546" s="189"/>
      <c r="K546" s="189"/>
      <c r="L546" s="189"/>
      <c r="Q546" s="194"/>
      <c r="R546" s="194"/>
      <c r="S546" s="194"/>
      <c r="T546" s="194"/>
      <c r="U546" s="194"/>
      <c r="V546" s="194"/>
      <c r="W546" s="194"/>
      <c r="X546" s="194"/>
      <c r="Y546" s="194"/>
      <c r="Z546" s="194"/>
      <c r="AA546" s="194"/>
      <c r="AB546" s="1" t="str">
        <f>IF(基本情報登録!$D$10="","",IF(基本情報登録!$D$10='登録データ（女）'!F546,1,0))</f>
        <v/>
      </c>
      <c r="AC546" s="194"/>
    </row>
    <row r="547" spans="1:29">
      <c r="A547" s="194"/>
      <c r="B547" s="194"/>
      <c r="C547" s="194"/>
      <c r="D547" s="194"/>
      <c r="E547" s="194"/>
      <c r="F547" s="194"/>
      <c r="G547" s="194"/>
      <c r="H547" s="194"/>
      <c r="I547" s="189"/>
      <c r="J547" s="189"/>
      <c r="K547" s="189"/>
      <c r="L547" s="189"/>
      <c r="Q547" s="194"/>
      <c r="R547" s="194"/>
      <c r="S547" s="194"/>
      <c r="T547" s="194"/>
      <c r="U547" s="194"/>
      <c r="V547" s="194"/>
      <c r="W547" s="194"/>
      <c r="X547" s="194"/>
      <c r="Y547" s="194"/>
      <c r="Z547" s="194"/>
      <c r="AA547" s="194"/>
      <c r="AB547" s="1" t="str">
        <f>IF(基本情報登録!$D$10="","",IF(基本情報登録!$D$10='登録データ（女）'!F547,1,0))</f>
        <v/>
      </c>
      <c r="AC547" s="194"/>
    </row>
    <row r="548" spans="1:29">
      <c r="A548" s="194"/>
      <c r="B548" s="194"/>
      <c r="C548" s="194"/>
      <c r="D548" s="194"/>
      <c r="E548" s="194"/>
      <c r="F548" s="194"/>
      <c r="G548" s="194"/>
      <c r="H548" s="194"/>
      <c r="I548" s="189"/>
      <c r="J548" s="189"/>
      <c r="K548" s="189"/>
      <c r="L548" s="189"/>
      <c r="Q548" s="194"/>
      <c r="R548" s="194"/>
      <c r="S548" s="194"/>
      <c r="T548" s="194"/>
      <c r="U548" s="194"/>
      <c r="V548" s="194"/>
      <c r="W548" s="194"/>
      <c r="X548" s="194"/>
      <c r="Y548" s="194"/>
      <c r="Z548" s="194"/>
      <c r="AA548" s="194"/>
      <c r="AB548" s="1" t="str">
        <f>IF(基本情報登録!$D$10="","",IF(基本情報登録!$D$10='登録データ（女）'!F548,1,0))</f>
        <v/>
      </c>
      <c r="AC548" s="194"/>
    </row>
    <row r="549" spans="1:29">
      <c r="A549" s="194"/>
      <c r="B549" s="194"/>
      <c r="C549" s="194"/>
      <c r="D549" s="194"/>
      <c r="E549" s="194"/>
      <c r="F549" s="194"/>
      <c r="G549" s="194"/>
      <c r="H549" s="194"/>
      <c r="I549" s="189"/>
      <c r="J549" s="189"/>
      <c r="K549" s="189"/>
      <c r="L549" s="189"/>
      <c r="Q549" s="194"/>
      <c r="R549" s="194"/>
      <c r="S549" s="194"/>
      <c r="T549" s="194"/>
      <c r="U549" s="194"/>
      <c r="V549" s="194"/>
      <c r="W549" s="194"/>
      <c r="X549" s="194"/>
      <c r="Y549" s="194"/>
      <c r="Z549" s="194"/>
      <c r="AA549" s="194"/>
      <c r="AB549" s="1" t="str">
        <f>IF(基本情報登録!$D$10="","",IF(基本情報登録!$D$10='登録データ（女）'!F549,1,0))</f>
        <v/>
      </c>
      <c r="AC549" s="194"/>
    </row>
    <row r="550" spans="1:29">
      <c r="A550" s="194"/>
      <c r="B550" s="194"/>
      <c r="C550" s="194"/>
      <c r="D550" s="194"/>
      <c r="E550" s="194"/>
      <c r="F550" s="194"/>
      <c r="G550" s="194"/>
      <c r="H550" s="194"/>
      <c r="I550" s="189"/>
      <c r="J550" s="189"/>
      <c r="K550" s="189"/>
      <c r="L550" s="189"/>
      <c r="Q550" s="194"/>
      <c r="R550" s="194"/>
      <c r="S550" s="194"/>
      <c r="T550" s="194"/>
      <c r="U550" s="194"/>
      <c r="V550" s="194"/>
      <c r="W550" s="194"/>
      <c r="X550" s="194"/>
      <c r="Y550" s="194"/>
      <c r="Z550" s="194"/>
      <c r="AA550" s="194"/>
      <c r="AB550" s="1" t="str">
        <f>IF(基本情報登録!$D$10="","",IF(基本情報登録!$D$10='登録データ（女）'!F550,1,0))</f>
        <v/>
      </c>
      <c r="AC550" s="194"/>
    </row>
    <row r="551" spans="1:29">
      <c r="A551" s="194"/>
      <c r="B551" s="194"/>
      <c r="C551" s="194"/>
      <c r="D551" s="194"/>
      <c r="E551" s="194"/>
      <c r="F551" s="194"/>
      <c r="G551" s="194"/>
      <c r="H551" s="194"/>
      <c r="I551" s="189"/>
      <c r="J551" s="189"/>
      <c r="K551" s="189"/>
      <c r="L551" s="189"/>
      <c r="Q551" s="194"/>
      <c r="R551" s="194"/>
      <c r="S551" s="194"/>
      <c r="T551" s="194"/>
      <c r="U551" s="194"/>
      <c r="V551" s="194"/>
      <c r="W551" s="194"/>
      <c r="X551" s="194"/>
      <c r="Y551" s="194"/>
      <c r="Z551" s="194"/>
      <c r="AA551" s="194"/>
      <c r="AB551" s="1" t="str">
        <f>IF(基本情報登録!$D$10="","",IF(基本情報登録!$D$10='登録データ（女）'!F551,1,0))</f>
        <v/>
      </c>
      <c r="AC551" s="194"/>
    </row>
    <row r="552" spans="1:29">
      <c r="A552" s="194"/>
      <c r="B552" s="194"/>
      <c r="C552" s="194"/>
      <c r="D552" s="194"/>
      <c r="E552" s="194"/>
      <c r="F552" s="194"/>
      <c r="G552" s="194"/>
      <c r="H552" s="194"/>
      <c r="I552" s="189"/>
      <c r="J552" s="189"/>
      <c r="K552" s="189"/>
      <c r="L552" s="189"/>
      <c r="Q552" s="194"/>
      <c r="R552" s="194"/>
      <c r="S552" s="194"/>
      <c r="T552" s="194"/>
      <c r="U552" s="194"/>
      <c r="V552" s="194"/>
      <c r="W552" s="194"/>
      <c r="X552" s="194"/>
      <c r="Y552" s="194"/>
      <c r="Z552" s="194"/>
      <c r="AA552" s="194"/>
      <c r="AB552" s="1" t="str">
        <f>IF(基本情報登録!$D$10="","",IF(基本情報登録!$D$10='登録データ（女）'!F552,1,0))</f>
        <v/>
      </c>
      <c r="AC552" s="194"/>
    </row>
    <row r="553" spans="1:29">
      <c r="A553" s="194"/>
      <c r="B553" s="194"/>
      <c r="C553" s="194"/>
      <c r="D553" s="194"/>
      <c r="E553" s="194"/>
      <c r="F553" s="194"/>
      <c r="G553" s="194"/>
      <c r="H553" s="194"/>
      <c r="I553" s="189"/>
      <c r="J553" s="189"/>
      <c r="K553" s="189"/>
      <c r="L553" s="189"/>
      <c r="Q553" s="194"/>
      <c r="R553" s="194"/>
      <c r="S553" s="194"/>
      <c r="T553" s="194"/>
      <c r="U553" s="194"/>
      <c r="V553" s="194"/>
      <c r="W553" s="194"/>
      <c r="X553" s="194"/>
      <c r="Y553" s="194"/>
      <c r="Z553" s="194"/>
      <c r="AA553" s="194"/>
      <c r="AB553" s="1" t="str">
        <f>IF(基本情報登録!$D$10="","",IF(基本情報登録!$D$10='登録データ（女）'!F553,1,0))</f>
        <v/>
      </c>
      <c r="AC553" s="194"/>
    </row>
    <row r="554" spans="1:29">
      <c r="A554" s="194"/>
      <c r="B554" s="194"/>
      <c r="C554" s="194"/>
      <c r="D554" s="194"/>
      <c r="E554" s="194"/>
      <c r="F554" s="194"/>
      <c r="G554" s="194"/>
      <c r="H554" s="194"/>
      <c r="I554" s="189"/>
      <c r="J554" s="189"/>
      <c r="K554" s="189"/>
      <c r="L554" s="189"/>
      <c r="Q554" s="194"/>
      <c r="R554" s="194"/>
      <c r="S554" s="194"/>
      <c r="T554" s="194"/>
      <c r="U554" s="194"/>
      <c r="V554" s="194"/>
      <c r="W554" s="194"/>
      <c r="X554" s="194"/>
      <c r="Y554" s="194"/>
      <c r="Z554" s="194"/>
      <c r="AA554" s="194"/>
      <c r="AB554" s="1" t="str">
        <f>IF(基本情報登録!$D$10="","",IF(基本情報登録!$D$10='登録データ（女）'!F554,1,0))</f>
        <v/>
      </c>
      <c r="AC554" s="194"/>
    </row>
    <row r="555" spans="1:29">
      <c r="A555" s="194"/>
      <c r="B555" s="194"/>
      <c r="C555" s="194"/>
      <c r="D555" s="194"/>
      <c r="E555" s="194"/>
      <c r="F555" s="194"/>
      <c r="G555" s="194"/>
      <c r="H555" s="194"/>
      <c r="I555" s="189"/>
      <c r="J555" s="189"/>
      <c r="K555" s="189"/>
      <c r="L555" s="189"/>
      <c r="Q555" s="194"/>
      <c r="R555" s="194"/>
      <c r="S555" s="194"/>
      <c r="T555" s="194"/>
      <c r="U555" s="194"/>
      <c r="V555" s="194"/>
      <c r="W555" s="194"/>
      <c r="X555" s="194"/>
      <c r="Y555" s="194"/>
      <c r="Z555" s="194"/>
      <c r="AA555" s="194"/>
      <c r="AB555" s="1" t="str">
        <f>IF(基本情報登録!$D$10="","",IF(基本情報登録!$D$10='登録データ（女）'!F555,1,0))</f>
        <v/>
      </c>
      <c r="AC555" s="194"/>
    </row>
    <row r="556" spans="1:29">
      <c r="A556" s="194"/>
      <c r="B556" s="194"/>
      <c r="C556" s="194"/>
      <c r="D556" s="194"/>
      <c r="E556" s="194"/>
      <c r="F556" s="194"/>
      <c r="G556" s="194"/>
      <c r="H556" s="194"/>
      <c r="I556" s="189"/>
      <c r="J556" s="189"/>
      <c r="K556" s="189"/>
      <c r="L556" s="189"/>
      <c r="Q556" s="194"/>
      <c r="R556" s="194"/>
      <c r="S556" s="194"/>
      <c r="T556" s="194"/>
      <c r="U556" s="194"/>
      <c r="V556" s="194"/>
      <c r="W556" s="194"/>
      <c r="X556" s="194"/>
      <c r="Y556" s="194"/>
      <c r="Z556" s="194"/>
      <c r="AA556" s="194"/>
      <c r="AB556" s="1" t="str">
        <f>IF(基本情報登録!$D$10="","",IF(基本情報登録!$D$10='登録データ（女）'!F556,1,0))</f>
        <v/>
      </c>
      <c r="AC556" s="194"/>
    </row>
    <row r="557" spans="1:29">
      <c r="A557" s="194"/>
      <c r="B557" s="194"/>
      <c r="C557" s="194"/>
      <c r="D557" s="194"/>
      <c r="E557" s="194"/>
      <c r="F557" s="194"/>
      <c r="G557" s="194"/>
      <c r="H557" s="194"/>
      <c r="I557" s="189"/>
      <c r="J557" s="189"/>
      <c r="K557" s="189"/>
      <c r="L557" s="189"/>
      <c r="Q557" s="194"/>
      <c r="R557" s="194"/>
      <c r="S557" s="194"/>
      <c r="T557" s="194"/>
      <c r="U557" s="194"/>
      <c r="V557" s="194"/>
      <c r="W557" s="194"/>
      <c r="X557" s="194"/>
      <c r="Y557" s="194"/>
      <c r="Z557" s="194"/>
      <c r="AA557" s="194"/>
      <c r="AB557" s="1" t="str">
        <f>IF(基本情報登録!$D$10="","",IF(基本情報登録!$D$10='登録データ（女）'!F557,1,0))</f>
        <v/>
      </c>
      <c r="AC557" s="194"/>
    </row>
    <row r="558" spans="1:29">
      <c r="A558" s="194"/>
      <c r="B558" s="194"/>
      <c r="C558" s="194"/>
      <c r="D558" s="194"/>
      <c r="E558" s="194"/>
      <c r="F558" s="194"/>
      <c r="G558" s="194"/>
      <c r="H558" s="194"/>
      <c r="I558" s="189"/>
      <c r="J558" s="189"/>
      <c r="K558" s="189"/>
      <c r="L558" s="189"/>
      <c r="Q558" s="194"/>
      <c r="R558" s="194"/>
      <c r="S558" s="194"/>
      <c r="T558" s="194"/>
      <c r="U558" s="194"/>
      <c r="V558" s="194"/>
      <c r="W558" s="194"/>
      <c r="X558" s="194"/>
      <c r="Y558" s="194"/>
      <c r="Z558" s="194"/>
      <c r="AA558" s="194"/>
      <c r="AB558" s="1" t="str">
        <f>IF(基本情報登録!$D$10="","",IF(基本情報登録!$D$10='登録データ（女）'!F558,1,0))</f>
        <v/>
      </c>
      <c r="AC558" s="194"/>
    </row>
    <row r="559" spans="1:29">
      <c r="A559" s="194"/>
      <c r="B559" s="194"/>
      <c r="C559" s="194"/>
      <c r="D559" s="194"/>
      <c r="E559" s="194"/>
      <c r="F559" s="194"/>
      <c r="G559" s="194"/>
      <c r="H559" s="194"/>
      <c r="I559" s="189"/>
      <c r="J559" s="189"/>
      <c r="K559" s="189"/>
      <c r="L559" s="189"/>
      <c r="Q559" s="194"/>
      <c r="R559" s="194"/>
      <c r="S559" s="194"/>
      <c r="T559" s="194"/>
      <c r="U559" s="194"/>
      <c r="V559" s="194"/>
      <c r="W559" s="194"/>
      <c r="X559" s="194"/>
      <c r="Y559" s="194"/>
      <c r="Z559" s="194"/>
      <c r="AA559" s="194"/>
      <c r="AB559" s="1" t="str">
        <f>IF(基本情報登録!$D$10="","",IF(基本情報登録!$D$10='登録データ（女）'!F559,1,0))</f>
        <v/>
      </c>
      <c r="AC559" s="194"/>
    </row>
    <row r="560" spans="1:29">
      <c r="A560" s="194"/>
      <c r="B560" s="194"/>
      <c r="C560" s="194"/>
      <c r="D560" s="194"/>
      <c r="E560" s="194"/>
      <c r="F560" s="194"/>
      <c r="G560" s="194"/>
      <c r="H560" s="194"/>
      <c r="I560" s="189"/>
      <c r="J560" s="189"/>
      <c r="K560" s="189"/>
      <c r="L560" s="189"/>
      <c r="Q560" s="194"/>
      <c r="R560" s="194"/>
      <c r="S560" s="194"/>
      <c r="T560" s="194"/>
      <c r="U560" s="194"/>
      <c r="V560" s="194"/>
      <c r="W560" s="194"/>
      <c r="X560" s="194"/>
      <c r="Y560" s="194"/>
      <c r="Z560" s="194"/>
      <c r="AA560" s="194"/>
      <c r="AB560" s="1" t="str">
        <f>IF(基本情報登録!$D$10="","",IF(基本情報登録!$D$10='登録データ（女）'!F560,1,0))</f>
        <v/>
      </c>
      <c r="AC560" s="194"/>
    </row>
    <row r="561" spans="1:29">
      <c r="A561" s="194"/>
      <c r="B561" s="194"/>
      <c r="C561" s="194"/>
      <c r="D561" s="194"/>
      <c r="E561" s="194"/>
      <c r="F561" s="194"/>
      <c r="G561" s="194"/>
      <c r="H561" s="194"/>
      <c r="I561" s="189"/>
      <c r="J561" s="189"/>
      <c r="K561" s="189"/>
      <c r="L561" s="189"/>
      <c r="Q561" s="194"/>
      <c r="R561" s="194"/>
      <c r="S561" s="194"/>
      <c r="T561" s="194"/>
      <c r="U561" s="194"/>
      <c r="V561" s="194"/>
      <c r="W561" s="194"/>
      <c r="X561" s="194"/>
      <c r="Y561" s="194"/>
      <c r="Z561" s="194"/>
      <c r="AA561" s="194"/>
      <c r="AB561" s="1" t="str">
        <f>IF(基本情報登録!$D$10="","",IF(基本情報登録!$D$10='登録データ（女）'!F561,1,0))</f>
        <v/>
      </c>
      <c r="AC561" s="194"/>
    </row>
    <row r="562" spans="1:29">
      <c r="A562" s="194"/>
      <c r="B562" s="194"/>
      <c r="C562" s="194"/>
      <c r="D562" s="194"/>
      <c r="E562" s="194"/>
      <c r="F562" s="194"/>
      <c r="G562" s="194"/>
      <c r="H562" s="194"/>
      <c r="I562" s="189"/>
      <c r="J562" s="189"/>
      <c r="K562" s="189"/>
      <c r="L562" s="189"/>
      <c r="Q562" s="194"/>
      <c r="R562" s="194"/>
      <c r="S562" s="194"/>
      <c r="T562" s="194"/>
      <c r="U562" s="194"/>
      <c r="V562" s="194"/>
      <c r="W562" s="194"/>
      <c r="X562" s="194"/>
      <c r="Y562" s="194"/>
      <c r="Z562" s="194"/>
      <c r="AA562" s="194"/>
      <c r="AB562" s="1" t="str">
        <f>IF(基本情報登録!$D$10="","",IF(基本情報登録!$D$10='登録データ（女）'!F562,1,0))</f>
        <v/>
      </c>
      <c r="AC562" s="194"/>
    </row>
    <row r="563" spans="1:29">
      <c r="A563" s="194"/>
      <c r="B563" s="194"/>
      <c r="C563" s="194"/>
      <c r="D563" s="194"/>
      <c r="E563" s="194"/>
      <c r="F563" s="194"/>
      <c r="G563" s="194"/>
      <c r="H563" s="194"/>
      <c r="I563" s="189"/>
      <c r="J563" s="189"/>
      <c r="K563" s="189"/>
      <c r="L563" s="189"/>
      <c r="Q563" s="194"/>
      <c r="R563" s="194"/>
      <c r="S563" s="194"/>
      <c r="T563" s="194"/>
      <c r="U563" s="194"/>
      <c r="V563" s="194"/>
      <c r="W563" s="194"/>
      <c r="X563" s="194"/>
      <c r="Y563" s="194"/>
      <c r="Z563" s="194"/>
      <c r="AA563" s="194"/>
      <c r="AB563" s="1" t="str">
        <f>IF(基本情報登録!$D$10="","",IF(基本情報登録!$D$10='登録データ（女）'!F563,1,0))</f>
        <v/>
      </c>
      <c r="AC563" s="194"/>
    </row>
    <row r="564" spans="1:29">
      <c r="A564" s="194"/>
      <c r="B564" s="194"/>
      <c r="C564" s="194"/>
      <c r="D564" s="194"/>
      <c r="E564" s="194"/>
      <c r="F564" s="194"/>
      <c r="G564" s="194"/>
      <c r="H564" s="194"/>
      <c r="I564" s="189"/>
      <c r="J564" s="189"/>
      <c r="K564" s="189"/>
      <c r="L564" s="189"/>
      <c r="Q564" s="194"/>
      <c r="R564" s="194"/>
      <c r="S564" s="194"/>
      <c r="T564" s="194"/>
      <c r="U564" s="194"/>
      <c r="V564" s="194"/>
      <c r="W564" s="194"/>
      <c r="X564" s="194"/>
      <c r="Y564" s="194"/>
      <c r="Z564" s="194"/>
      <c r="AA564" s="194"/>
      <c r="AB564" s="1" t="str">
        <f>IF(基本情報登録!$D$10="","",IF(基本情報登録!$D$10='登録データ（女）'!F564,1,0))</f>
        <v/>
      </c>
      <c r="AC564" s="194"/>
    </row>
    <row r="565" spans="1:29">
      <c r="A565" s="194"/>
      <c r="B565" s="194"/>
      <c r="C565" s="194"/>
      <c r="D565" s="194"/>
      <c r="E565" s="194"/>
      <c r="F565" s="194"/>
      <c r="G565" s="194"/>
      <c r="H565" s="194"/>
      <c r="I565" s="189"/>
      <c r="J565" s="189"/>
      <c r="K565" s="189"/>
      <c r="L565" s="189"/>
      <c r="Q565" s="194"/>
      <c r="R565" s="194"/>
      <c r="S565" s="194"/>
      <c r="T565" s="194"/>
      <c r="U565" s="194"/>
      <c r="V565" s="194"/>
      <c r="W565" s="194"/>
      <c r="X565" s="194"/>
      <c r="Y565" s="194"/>
      <c r="Z565" s="194"/>
      <c r="AA565" s="194"/>
      <c r="AB565" s="1" t="str">
        <f>IF(基本情報登録!$D$10="","",IF(基本情報登録!$D$10='登録データ（女）'!F565,1,0))</f>
        <v/>
      </c>
      <c r="AC565" s="194"/>
    </row>
    <row r="566" spans="1:29">
      <c r="A566" s="194"/>
      <c r="B566" s="194"/>
      <c r="C566" s="194"/>
      <c r="D566" s="194"/>
      <c r="E566" s="194"/>
      <c r="F566" s="194"/>
      <c r="G566" s="194"/>
      <c r="H566" s="194"/>
      <c r="I566" s="189"/>
      <c r="J566" s="189"/>
      <c r="K566" s="189"/>
      <c r="L566" s="189"/>
      <c r="Q566" s="194"/>
      <c r="R566" s="194"/>
      <c r="S566" s="194"/>
      <c r="T566" s="194"/>
      <c r="U566" s="194"/>
      <c r="V566" s="194"/>
      <c r="W566" s="194"/>
      <c r="X566" s="194"/>
      <c r="Y566" s="194"/>
      <c r="Z566" s="194"/>
      <c r="AA566" s="194"/>
      <c r="AB566" s="1" t="str">
        <f>IF(基本情報登録!$D$10="","",IF(基本情報登録!$D$10='登録データ（女）'!F566,1,0))</f>
        <v/>
      </c>
      <c r="AC566" s="194"/>
    </row>
    <row r="567" spans="1:29">
      <c r="A567" s="194"/>
      <c r="B567" s="194"/>
      <c r="C567" s="194"/>
      <c r="D567" s="194"/>
      <c r="E567" s="194"/>
      <c r="F567" s="194"/>
      <c r="G567" s="194"/>
      <c r="H567" s="194"/>
      <c r="I567" s="189"/>
      <c r="J567" s="189"/>
      <c r="K567" s="189"/>
      <c r="L567" s="189"/>
      <c r="Q567" s="194"/>
      <c r="R567" s="194"/>
      <c r="S567" s="194"/>
      <c r="T567" s="194"/>
      <c r="U567" s="194"/>
      <c r="V567" s="194"/>
      <c r="W567" s="194"/>
      <c r="X567" s="194"/>
      <c r="Y567" s="194"/>
      <c r="Z567" s="194"/>
      <c r="AA567" s="194"/>
      <c r="AB567" s="1" t="str">
        <f>IF(基本情報登録!$D$10="","",IF(基本情報登録!$D$10='登録データ（女）'!F567,1,0))</f>
        <v/>
      </c>
      <c r="AC567" s="194"/>
    </row>
    <row r="568" spans="1:29">
      <c r="A568" s="194"/>
      <c r="B568" s="194"/>
      <c r="C568" s="194"/>
      <c r="D568" s="194"/>
      <c r="E568" s="194"/>
      <c r="F568" s="194"/>
      <c r="G568" s="194"/>
      <c r="H568" s="194"/>
      <c r="I568" s="189"/>
      <c r="J568" s="189"/>
      <c r="K568" s="189"/>
      <c r="L568" s="189"/>
      <c r="Q568" s="194"/>
      <c r="R568" s="194"/>
      <c r="S568" s="194"/>
      <c r="T568" s="194"/>
      <c r="U568" s="194"/>
      <c r="V568" s="194"/>
      <c r="W568" s="194"/>
      <c r="X568" s="194"/>
      <c r="Y568" s="194"/>
      <c r="Z568" s="194"/>
      <c r="AA568" s="194"/>
      <c r="AB568" s="1" t="str">
        <f>IF(基本情報登録!$D$10="","",IF(基本情報登録!$D$10='登録データ（女）'!F568,1,0))</f>
        <v/>
      </c>
      <c r="AC568" s="194"/>
    </row>
    <row r="569" spans="1:29">
      <c r="A569" s="194"/>
      <c r="B569" s="194"/>
      <c r="C569" s="194"/>
      <c r="D569" s="194"/>
      <c r="E569" s="194"/>
      <c r="F569" s="194"/>
      <c r="G569" s="194"/>
      <c r="H569" s="194"/>
      <c r="I569" s="189"/>
      <c r="J569" s="189"/>
      <c r="K569" s="189"/>
      <c r="L569" s="189"/>
      <c r="Q569" s="194"/>
      <c r="R569" s="194"/>
      <c r="S569" s="194"/>
      <c r="T569" s="194"/>
      <c r="U569" s="194"/>
      <c r="V569" s="194"/>
      <c r="W569" s="194"/>
      <c r="X569" s="194"/>
      <c r="Y569" s="194"/>
      <c r="Z569" s="194"/>
      <c r="AA569" s="194"/>
      <c r="AB569" s="1" t="str">
        <f>IF(基本情報登録!$D$10="","",IF(基本情報登録!$D$10='登録データ（女）'!F569,1,0))</f>
        <v/>
      </c>
      <c r="AC569" s="194"/>
    </row>
    <row r="570" spans="1:29">
      <c r="A570" s="194"/>
      <c r="B570" s="194"/>
      <c r="C570" s="194"/>
      <c r="D570" s="194"/>
      <c r="E570" s="194"/>
      <c r="F570" s="194"/>
      <c r="G570" s="194"/>
      <c r="H570" s="194"/>
      <c r="I570" s="189"/>
      <c r="J570" s="189"/>
      <c r="K570" s="189"/>
      <c r="L570" s="189"/>
      <c r="Q570" s="194"/>
      <c r="R570" s="194"/>
      <c r="S570" s="194"/>
      <c r="T570" s="194"/>
      <c r="U570" s="194"/>
      <c r="V570" s="194"/>
      <c r="W570" s="194"/>
      <c r="X570" s="194"/>
      <c r="Y570" s="194"/>
      <c r="Z570" s="194"/>
      <c r="AA570" s="194"/>
      <c r="AB570" s="1" t="str">
        <f>IF(基本情報登録!$D$10="","",IF(基本情報登録!$D$10='登録データ（女）'!F570,1,0))</f>
        <v/>
      </c>
      <c r="AC570" s="194"/>
    </row>
    <row r="571" spans="1:29">
      <c r="A571" s="194"/>
      <c r="B571" s="194"/>
      <c r="C571" s="194"/>
      <c r="D571" s="194"/>
      <c r="E571" s="194"/>
      <c r="F571" s="194"/>
      <c r="G571" s="194"/>
      <c r="H571" s="194"/>
      <c r="I571" s="189"/>
      <c r="J571" s="189"/>
      <c r="K571" s="189"/>
      <c r="L571" s="189"/>
      <c r="Q571" s="194"/>
      <c r="R571" s="194"/>
      <c r="S571" s="194"/>
      <c r="T571" s="194"/>
      <c r="U571" s="194"/>
      <c r="V571" s="194"/>
      <c r="W571" s="194"/>
      <c r="X571" s="194"/>
      <c r="Y571" s="194"/>
      <c r="Z571" s="194"/>
      <c r="AA571" s="194"/>
      <c r="AB571" s="1" t="str">
        <f>IF(基本情報登録!$D$10="","",IF(基本情報登録!$D$10='登録データ（女）'!F571,1,0))</f>
        <v/>
      </c>
      <c r="AC571" s="194"/>
    </row>
    <row r="572" spans="1:29">
      <c r="A572" s="194"/>
      <c r="B572" s="194"/>
      <c r="C572" s="194"/>
      <c r="D572" s="194"/>
      <c r="E572" s="194"/>
      <c r="F572" s="194"/>
      <c r="G572" s="194"/>
      <c r="H572" s="194"/>
      <c r="I572" s="189"/>
      <c r="J572" s="189"/>
      <c r="K572" s="189"/>
      <c r="L572" s="189"/>
      <c r="Q572" s="194"/>
      <c r="R572" s="194"/>
      <c r="S572" s="194"/>
      <c r="T572" s="194"/>
      <c r="U572" s="194"/>
      <c r="V572" s="194"/>
      <c r="W572" s="194"/>
      <c r="X572" s="194"/>
      <c r="Y572" s="194"/>
      <c r="Z572" s="194"/>
      <c r="AA572" s="194"/>
      <c r="AB572" s="1" t="str">
        <f>IF(基本情報登録!$D$10="","",IF(基本情報登録!$D$10='登録データ（女）'!F572,1,0))</f>
        <v/>
      </c>
      <c r="AC572" s="194"/>
    </row>
    <row r="573" spans="1:29">
      <c r="A573" s="194"/>
      <c r="B573" s="194"/>
      <c r="C573" s="194"/>
      <c r="D573" s="194"/>
      <c r="E573" s="194"/>
      <c r="F573" s="194"/>
      <c r="G573" s="194"/>
      <c r="H573" s="194"/>
      <c r="I573" s="189"/>
      <c r="J573" s="189"/>
      <c r="K573" s="189"/>
      <c r="L573" s="189"/>
      <c r="Q573" s="194"/>
      <c r="R573" s="194"/>
      <c r="S573" s="194"/>
      <c r="T573" s="194"/>
      <c r="U573" s="194"/>
      <c r="V573" s="194"/>
      <c r="W573" s="194"/>
      <c r="X573" s="194"/>
      <c r="Y573" s="194"/>
      <c r="Z573" s="194"/>
      <c r="AA573" s="194"/>
      <c r="AB573" s="1" t="str">
        <f>IF(基本情報登録!$D$10="","",IF(基本情報登録!$D$10='登録データ（女）'!F573,1,0))</f>
        <v/>
      </c>
      <c r="AC573" s="194"/>
    </row>
    <row r="574" spans="1:29">
      <c r="A574" s="194"/>
      <c r="B574" s="194"/>
      <c r="C574" s="194"/>
      <c r="D574" s="194"/>
      <c r="E574" s="194"/>
      <c r="F574" s="194"/>
      <c r="G574" s="194"/>
      <c r="H574" s="194"/>
      <c r="I574" s="189"/>
      <c r="J574" s="189"/>
      <c r="K574" s="189"/>
      <c r="L574" s="189"/>
      <c r="Q574" s="194"/>
      <c r="R574" s="194"/>
      <c r="S574" s="194"/>
      <c r="T574" s="194"/>
      <c r="U574" s="194"/>
      <c r="V574" s="194"/>
      <c r="W574" s="194"/>
      <c r="X574" s="194"/>
      <c r="Y574" s="194"/>
      <c r="Z574" s="194"/>
      <c r="AA574" s="194"/>
      <c r="AB574" s="1" t="str">
        <f>IF(基本情報登録!$D$10="","",IF(基本情報登録!$D$10='登録データ（女）'!F574,1,0))</f>
        <v/>
      </c>
      <c r="AC574" s="194"/>
    </row>
    <row r="575" spans="1:29">
      <c r="A575" s="194"/>
      <c r="B575" s="194"/>
      <c r="C575" s="194"/>
      <c r="D575" s="194"/>
      <c r="E575" s="194"/>
      <c r="F575" s="194"/>
      <c r="G575" s="194"/>
      <c r="H575" s="194"/>
      <c r="I575" s="189"/>
      <c r="J575" s="189"/>
      <c r="K575" s="189"/>
      <c r="L575" s="189"/>
      <c r="Q575" s="194"/>
      <c r="R575" s="194"/>
      <c r="S575" s="194"/>
      <c r="T575" s="194"/>
      <c r="U575" s="194"/>
      <c r="V575" s="194"/>
      <c r="W575" s="194"/>
      <c r="X575" s="194"/>
      <c r="Y575" s="194"/>
      <c r="Z575" s="194"/>
      <c r="AA575" s="194"/>
      <c r="AB575" s="1" t="str">
        <f>IF(基本情報登録!$D$10="","",IF(基本情報登録!$D$10='登録データ（女）'!F575,1,0))</f>
        <v/>
      </c>
      <c r="AC575" s="194"/>
    </row>
    <row r="576" spans="1:29">
      <c r="A576" s="194"/>
      <c r="B576" s="194"/>
      <c r="C576" s="194"/>
      <c r="D576" s="194"/>
      <c r="E576" s="194"/>
      <c r="F576" s="194"/>
      <c r="G576" s="194"/>
      <c r="H576" s="194"/>
      <c r="I576" s="189"/>
      <c r="J576" s="189"/>
      <c r="K576" s="189"/>
      <c r="L576" s="189"/>
      <c r="Q576" s="194"/>
      <c r="R576" s="194"/>
      <c r="S576" s="194"/>
      <c r="T576" s="194"/>
      <c r="U576" s="194"/>
      <c r="V576" s="194"/>
      <c r="W576" s="194"/>
      <c r="X576" s="194"/>
      <c r="Y576" s="194"/>
      <c r="Z576" s="194"/>
      <c r="AA576" s="194"/>
      <c r="AB576" s="1" t="str">
        <f>IF(基本情報登録!$D$10="","",IF(基本情報登録!$D$10='登録データ（女）'!F576,1,0))</f>
        <v/>
      </c>
      <c r="AC576" s="194"/>
    </row>
    <row r="577" spans="1:29">
      <c r="A577" s="194"/>
      <c r="B577" s="194"/>
      <c r="C577" s="194"/>
      <c r="D577" s="194"/>
      <c r="E577" s="194"/>
      <c r="F577" s="194"/>
      <c r="G577" s="194"/>
      <c r="H577" s="194"/>
      <c r="I577" s="189"/>
      <c r="J577" s="189"/>
      <c r="K577" s="189"/>
      <c r="L577" s="189"/>
      <c r="Q577" s="194"/>
      <c r="R577" s="194"/>
      <c r="S577" s="194"/>
      <c r="T577" s="194"/>
      <c r="U577" s="194"/>
      <c r="V577" s="194"/>
      <c r="W577" s="194"/>
      <c r="X577" s="194"/>
      <c r="Y577" s="194"/>
      <c r="Z577" s="194"/>
      <c r="AA577" s="194"/>
      <c r="AB577" s="1" t="str">
        <f>IF(基本情報登録!$D$10="","",IF(基本情報登録!$D$10='登録データ（女）'!F577,1,0))</f>
        <v/>
      </c>
      <c r="AC577" s="194"/>
    </row>
    <row r="578" spans="1:29">
      <c r="A578" s="194"/>
      <c r="B578" s="194"/>
      <c r="C578" s="194"/>
      <c r="D578" s="194"/>
      <c r="E578" s="194"/>
      <c r="F578" s="194"/>
      <c r="G578" s="194"/>
      <c r="H578" s="194"/>
      <c r="I578" s="189"/>
      <c r="J578" s="189"/>
      <c r="K578" s="189"/>
      <c r="L578" s="189"/>
      <c r="Q578" s="194"/>
      <c r="R578" s="194"/>
      <c r="S578" s="194"/>
      <c r="T578" s="194"/>
      <c r="U578" s="194"/>
      <c r="V578" s="194"/>
      <c r="W578" s="194"/>
      <c r="X578" s="194"/>
      <c r="Y578" s="194"/>
      <c r="Z578" s="194"/>
      <c r="AA578" s="194"/>
      <c r="AB578" s="1" t="str">
        <f>IF(基本情報登録!$D$10="","",IF(基本情報登録!$D$10='登録データ（女）'!F578,1,0))</f>
        <v/>
      </c>
      <c r="AC578" s="194"/>
    </row>
    <row r="579" spans="1:29">
      <c r="A579" s="194"/>
      <c r="B579" s="194"/>
      <c r="C579" s="194"/>
      <c r="D579" s="194"/>
      <c r="E579" s="194"/>
      <c r="F579" s="194"/>
      <c r="G579" s="194"/>
      <c r="H579" s="194"/>
      <c r="I579" s="189"/>
      <c r="J579" s="189"/>
      <c r="K579" s="189"/>
      <c r="L579" s="189"/>
      <c r="Q579" s="194"/>
      <c r="R579" s="194"/>
      <c r="S579" s="194"/>
      <c r="T579" s="194"/>
      <c r="U579" s="194"/>
      <c r="V579" s="194"/>
      <c r="W579" s="194"/>
      <c r="X579" s="194"/>
      <c r="Y579" s="194"/>
      <c r="Z579" s="194"/>
      <c r="AA579" s="194"/>
      <c r="AB579" s="1" t="str">
        <f>IF(基本情報登録!$D$10="","",IF(基本情報登録!$D$10='登録データ（女）'!F579,1,0))</f>
        <v/>
      </c>
      <c r="AC579" s="194"/>
    </row>
    <row r="580" spans="1:29">
      <c r="A580" s="194"/>
      <c r="B580" s="194"/>
      <c r="C580" s="194"/>
      <c r="D580" s="194"/>
      <c r="E580" s="194"/>
      <c r="F580" s="194"/>
      <c r="G580" s="194"/>
      <c r="H580" s="194"/>
      <c r="I580" s="189"/>
      <c r="J580" s="189"/>
      <c r="K580" s="189"/>
      <c r="L580" s="189"/>
      <c r="Q580" s="194"/>
      <c r="R580" s="194"/>
      <c r="S580" s="194"/>
      <c r="T580" s="194"/>
      <c r="U580" s="194"/>
      <c r="V580" s="194"/>
      <c r="W580" s="194"/>
      <c r="X580" s="194"/>
      <c r="Y580" s="194"/>
      <c r="Z580" s="194"/>
      <c r="AA580" s="194"/>
      <c r="AB580" s="1" t="str">
        <f>IF(基本情報登録!$D$10="","",IF(基本情報登録!$D$10='登録データ（女）'!F580,1,0))</f>
        <v/>
      </c>
      <c r="AC580" s="194"/>
    </row>
    <row r="581" spans="1:29">
      <c r="A581" s="194"/>
      <c r="B581" s="194"/>
      <c r="C581" s="194"/>
      <c r="D581" s="194"/>
      <c r="E581" s="194"/>
      <c r="F581" s="194"/>
      <c r="G581" s="194"/>
      <c r="H581" s="194"/>
      <c r="I581" s="189"/>
      <c r="J581" s="189"/>
      <c r="K581" s="189"/>
      <c r="L581" s="189"/>
      <c r="Q581" s="194"/>
      <c r="R581" s="194"/>
      <c r="S581" s="194"/>
      <c r="T581" s="194"/>
      <c r="U581" s="194"/>
      <c r="V581" s="194"/>
      <c r="W581" s="194"/>
      <c r="X581" s="194"/>
      <c r="Y581" s="194"/>
      <c r="Z581" s="194"/>
      <c r="AA581" s="194"/>
      <c r="AB581" s="1" t="str">
        <f>IF(基本情報登録!$D$10="","",IF(基本情報登録!$D$10='登録データ（女）'!F581,1,0))</f>
        <v/>
      </c>
      <c r="AC581" s="194"/>
    </row>
    <row r="582" spans="1:29">
      <c r="A582" s="194"/>
      <c r="B582" s="194"/>
      <c r="C582" s="194"/>
      <c r="D582" s="194"/>
      <c r="E582" s="194"/>
      <c r="F582" s="194"/>
      <c r="G582" s="194"/>
      <c r="H582" s="194"/>
      <c r="I582" s="189"/>
      <c r="J582" s="189"/>
      <c r="K582" s="189"/>
      <c r="L582" s="189"/>
      <c r="Q582" s="194"/>
      <c r="R582" s="194"/>
      <c r="S582" s="194"/>
      <c r="T582" s="194"/>
      <c r="U582" s="194"/>
      <c r="V582" s="194"/>
      <c r="W582" s="194"/>
      <c r="X582" s="194"/>
      <c r="Y582" s="194"/>
      <c r="Z582" s="194"/>
      <c r="AA582" s="194"/>
      <c r="AB582" s="1" t="str">
        <f>IF(基本情報登録!$D$10="","",IF(基本情報登録!$D$10='登録データ（女）'!F582,1,0))</f>
        <v/>
      </c>
      <c r="AC582" s="194"/>
    </row>
    <row r="583" spans="1:29">
      <c r="A583" s="194"/>
      <c r="B583" s="194"/>
      <c r="C583" s="194"/>
      <c r="D583" s="194"/>
      <c r="E583" s="194"/>
      <c r="F583" s="194"/>
      <c r="G583" s="194"/>
      <c r="H583" s="194"/>
      <c r="I583" s="189"/>
      <c r="J583" s="189"/>
      <c r="K583" s="189"/>
      <c r="L583" s="189"/>
      <c r="Q583" s="194"/>
      <c r="R583" s="194"/>
      <c r="S583" s="194"/>
      <c r="T583" s="194"/>
      <c r="U583" s="194"/>
      <c r="V583" s="194"/>
      <c r="W583" s="194"/>
      <c r="X583" s="194"/>
      <c r="Y583" s="194"/>
      <c r="Z583" s="194"/>
      <c r="AA583" s="194"/>
      <c r="AB583" s="1" t="str">
        <f>IF(基本情報登録!$D$10="","",IF(基本情報登録!$D$10='登録データ（女）'!F583,1,0))</f>
        <v/>
      </c>
      <c r="AC583" s="194"/>
    </row>
    <row r="584" spans="1:29">
      <c r="A584" s="194"/>
      <c r="B584" s="194"/>
      <c r="C584" s="194"/>
      <c r="D584" s="194"/>
      <c r="E584" s="194"/>
      <c r="F584" s="194"/>
      <c r="G584" s="194"/>
      <c r="H584" s="194"/>
      <c r="I584" s="189"/>
      <c r="J584" s="189"/>
      <c r="K584" s="189"/>
      <c r="L584" s="189"/>
      <c r="Q584" s="194"/>
      <c r="R584" s="194"/>
      <c r="S584" s="194"/>
      <c r="T584" s="194"/>
      <c r="U584" s="194"/>
      <c r="V584" s="194"/>
      <c r="W584" s="194"/>
      <c r="X584" s="194"/>
      <c r="Y584" s="194"/>
      <c r="Z584" s="194"/>
      <c r="AA584" s="194"/>
      <c r="AB584" s="1" t="str">
        <f>IF(基本情報登録!$D$10="","",IF(基本情報登録!$D$10='登録データ（女）'!F584,1,0))</f>
        <v/>
      </c>
      <c r="AC584" s="194"/>
    </row>
    <row r="585" spans="1:29">
      <c r="A585" s="194"/>
      <c r="B585" s="194"/>
      <c r="C585" s="194"/>
      <c r="D585" s="194"/>
      <c r="E585" s="194"/>
      <c r="F585" s="194"/>
      <c r="G585" s="194"/>
      <c r="H585" s="194"/>
      <c r="I585" s="189"/>
      <c r="J585" s="189"/>
      <c r="K585" s="189"/>
      <c r="L585" s="189"/>
      <c r="Q585" s="194"/>
      <c r="R585" s="194"/>
      <c r="S585" s="194"/>
      <c r="T585" s="194"/>
      <c r="U585" s="194"/>
      <c r="V585" s="194"/>
      <c r="W585" s="194"/>
      <c r="X585" s="194"/>
      <c r="Y585" s="194"/>
      <c r="Z585" s="194"/>
      <c r="AA585" s="194"/>
      <c r="AB585" s="1" t="str">
        <f>IF(基本情報登録!$D$10="","",IF(基本情報登録!$D$10='登録データ（女）'!F585,1,0))</f>
        <v/>
      </c>
      <c r="AC585" s="194"/>
    </row>
    <row r="586" spans="1:29">
      <c r="A586" s="194"/>
      <c r="B586" s="194"/>
      <c r="C586" s="194"/>
      <c r="D586" s="194"/>
      <c r="E586" s="194"/>
      <c r="F586" s="194"/>
      <c r="G586" s="194"/>
      <c r="H586" s="194"/>
      <c r="I586" s="189"/>
      <c r="J586" s="189"/>
      <c r="K586" s="189"/>
      <c r="L586" s="189"/>
      <c r="Q586" s="194"/>
      <c r="R586" s="194"/>
      <c r="S586" s="194"/>
      <c r="T586" s="194"/>
      <c r="U586" s="194"/>
      <c r="V586" s="194"/>
      <c r="W586" s="194"/>
      <c r="X586" s="194"/>
      <c r="Y586" s="194"/>
      <c r="Z586" s="194"/>
      <c r="AA586" s="194"/>
      <c r="AB586" s="1" t="str">
        <f>IF(基本情報登録!$D$10="","",IF(基本情報登録!$D$10='登録データ（女）'!F586,1,0))</f>
        <v/>
      </c>
      <c r="AC586" s="194"/>
    </row>
    <row r="587" spans="1:29">
      <c r="A587" s="194"/>
      <c r="B587" s="194"/>
      <c r="C587" s="194"/>
      <c r="D587" s="194"/>
      <c r="E587" s="194"/>
      <c r="F587" s="194"/>
      <c r="G587" s="194"/>
      <c r="H587" s="194"/>
      <c r="I587" s="189"/>
      <c r="J587" s="189"/>
      <c r="K587" s="189"/>
      <c r="L587" s="189"/>
      <c r="Q587" s="194"/>
      <c r="R587" s="194"/>
      <c r="S587" s="194"/>
      <c r="T587" s="194"/>
      <c r="U587" s="194"/>
      <c r="V587" s="194"/>
      <c r="W587" s="194"/>
      <c r="X587" s="194"/>
      <c r="Y587" s="194"/>
      <c r="Z587" s="194"/>
      <c r="AA587" s="194"/>
      <c r="AB587" s="1" t="str">
        <f>IF(基本情報登録!$D$10="","",IF(基本情報登録!$D$10='登録データ（女）'!F587,1,0))</f>
        <v/>
      </c>
      <c r="AC587" s="194"/>
    </row>
    <row r="588" spans="1:29">
      <c r="A588" s="194"/>
      <c r="B588" s="194"/>
      <c r="C588" s="194"/>
      <c r="D588" s="194"/>
      <c r="E588" s="194"/>
      <c r="F588" s="194"/>
      <c r="G588" s="194"/>
      <c r="H588" s="194"/>
      <c r="I588" s="189"/>
      <c r="J588" s="189"/>
      <c r="K588" s="189"/>
      <c r="L588" s="189"/>
      <c r="Q588" s="194"/>
      <c r="R588" s="194"/>
      <c r="S588" s="194"/>
      <c r="T588" s="194"/>
      <c r="U588" s="194"/>
      <c r="V588" s="194"/>
      <c r="W588" s="194"/>
      <c r="X588" s="194"/>
      <c r="Y588" s="194"/>
      <c r="Z588" s="194"/>
      <c r="AA588" s="194"/>
      <c r="AB588" s="1" t="str">
        <f>IF(基本情報登録!$D$10="","",IF(基本情報登録!$D$10='登録データ（女）'!F588,1,0))</f>
        <v/>
      </c>
      <c r="AC588" s="194"/>
    </row>
    <row r="589" spans="1:29">
      <c r="A589" s="194"/>
      <c r="B589" s="194"/>
      <c r="C589" s="194"/>
      <c r="D589" s="194"/>
      <c r="E589" s="194"/>
      <c r="F589" s="194"/>
      <c r="G589" s="194"/>
      <c r="H589" s="194"/>
      <c r="I589" s="189"/>
      <c r="J589" s="189"/>
      <c r="K589" s="189"/>
      <c r="L589" s="189"/>
      <c r="Q589" s="194"/>
      <c r="R589" s="194"/>
      <c r="S589" s="194"/>
      <c r="T589" s="194"/>
      <c r="U589" s="194"/>
      <c r="V589" s="194"/>
      <c r="W589" s="194"/>
      <c r="X589" s="194"/>
      <c r="Y589" s="194"/>
      <c r="Z589" s="194"/>
      <c r="AA589" s="194"/>
      <c r="AB589" s="1" t="str">
        <f>IF(基本情報登録!$D$10="","",IF(基本情報登録!$D$10='登録データ（女）'!F589,1,0))</f>
        <v/>
      </c>
      <c r="AC589" s="194"/>
    </row>
    <row r="590" spans="1:29">
      <c r="A590" s="194"/>
      <c r="B590" s="194"/>
      <c r="C590" s="194"/>
      <c r="D590" s="194"/>
      <c r="E590" s="194"/>
      <c r="F590" s="194"/>
      <c r="G590" s="194"/>
      <c r="H590" s="194"/>
      <c r="I590" s="189"/>
      <c r="J590" s="189"/>
      <c r="K590" s="189"/>
      <c r="L590" s="189"/>
      <c r="Q590" s="194"/>
      <c r="R590" s="194"/>
      <c r="S590" s="194"/>
      <c r="T590" s="194"/>
      <c r="U590" s="194"/>
      <c r="V590" s="194"/>
      <c r="W590" s="194"/>
      <c r="X590" s="194"/>
      <c r="Y590" s="194"/>
      <c r="Z590" s="194"/>
      <c r="AA590" s="194"/>
      <c r="AB590" s="1" t="str">
        <f>IF(基本情報登録!$D$10="","",IF(基本情報登録!$D$10='登録データ（女）'!F590,1,0))</f>
        <v/>
      </c>
      <c r="AC590" s="194"/>
    </row>
    <row r="591" spans="1:29">
      <c r="A591" s="194"/>
      <c r="B591" s="194"/>
      <c r="C591" s="194"/>
      <c r="D591" s="194"/>
      <c r="E591" s="194"/>
      <c r="F591" s="194"/>
      <c r="G591" s="194"/>
      <c r="H591" s="194"/>
      <c r="I591" s="189"/>
      <c r="J591" s="189"/>
      <c r="K591" s="189"/>
      <c r="L591" s="189"/>
      <c r="Q591" s="194"/>
      <c r="R591" s="194"/>
      <c r="S591" s="194"/>
      <c r="T591" s="194"/>
      <c r="U591" s="194"/>
      <c r="V591" s="194"/>
      <c r="W591" s="194"/>
      <c r="X591" s="194"/>
      <c r="Y591" s="194"/>
      <c r="Z591" s="194"/>
      <c r="AA591" s="194"/>
      <c r="AB591" s="1" t="str">
        <f>IF(基本情報登録!$D$10="","",IF(基本情報登録!$D$10='登録データ（女）'!F591,1,0))</f>
        <v/>
      </c>
      <c r="AC591" s="194"/>
    </row>
    <row r="592" spans="1:29">
      <c r="A592" s="194"/>
      <c r="B592" s="194"/>
      <c r="C592" s="194"/>
      <c r="D592" s="194"/>
      <c r="E592" s="194"/>
      <c r="F592" s="194"/>
      <c r="G592" s="194"/>
      <c r="H592" s="194"/>
      <c r="I592" s="189"/>
      <c r="J592" s="189"/>
      <c r="K592" s="189"/>
      <c r="L592" s="189"/>
      <c r="Q592" s="194"/>
      <c r="R592" s="194"/>
      <c r="S592" s="194"/>
      <c r="T592" s="194"/>
      <c r="U592" s="194"/>
      <c r="V592" s="194"/>
      <c r="W592" s="194"/>
      <c r="X592" s="194"/>
      <c r="Y592" s="194"/>
      <c r="Z592" s="194"/>
      <c r="AA592" s="194"/>
      <c r="AB592" s="1" t="str">
        <f>IF(基本情報登録!$D$10="","",IF(基本情報登録!$D$10='登録データ（女）'!F592,1,0))</f>
        <v/>
      </c>
      <c r="AC592" s="194"/>
    </row>
    <row r="593" spans="1:29">
      <c r="A593" s="194"/>
      <c r="B593" s="194"/>
      <c r="C593" s="194"/>
      <c r="D593" s="194"/>
      <c r="E593" s="194"/>
      <c r="F593" s="194"/>
      <c r="G593" s="194"/>
      <c r="H593" s="194"/>
      <c r="I593" s="189"/>
      <c r="J593" s="189"/>
      <c r="K593" s="189"/>
      <c r="L593" s="189"/>
      <c r="Q593" s="194"/>
      <c r="R593" s="194"/>
      <c r="S593" s="194"/>
      <c r="T593" s="194"/>
      <c r="U593" s="194"/>
      <c r="V593" s="194"/>
      <c r="W593" s="194"/>
      <c r="X593" s="194"/>
      <c r="Y593" s="194"/>
      <c r="Z593" s="194"/>
      <c r="AA593" s="194"/>
      <c r="AB593" s="1" t="str">
        <f>IF(基本情報登録!$D$10="","",IF(基本情報登録!$D$10='登録データ（女）'!F593,1,0))</f>
        <v/>
      </c>
      <c r="AC593" s="194"/>
    </row>
    <row r="594" spans="1:29">
      <c r="A594" s="194"/>
      <c r="B594" s="194"/>
      <c r="C594" s="194"/>
      <c r="D594" s="194"/>
      <c r="E594" s="194"/>
      <c r="F594" s="194"/>
      <c r="G594" s="194"/>
      <c r="H594" s="194"/>
      <c r="I594" s="189"/>
      <c r="J594" s="189"/>
      <c r="K594" s="189"/>
      <c r="L594" s="189"/>
      <c r="Q594" s="194"/>
      <c r="R594" s="194"/>
      <c r="S594" s="194"/>
      <c r="T594" s="194"/>
      <c r="U594" s="194"/>
      <c r="V594" s="194"/>
      <c r="W594" s="194"/>
      <c r="X594" s="194"/>
      <c r="Y594" s="194"/>
      <c r="Z594" s="194"/>
      <c r="AA594" s="194"/>
      <c r="AB594" s="1" t="str">
        <f>IF(基本情報登録!$D$10="","",IF(基本情報登録!$D$10='登録データ（女）'!F594,1,0))</f>
        <v/>
      </c>
      <c r="AC594" s="194"/>
    </row>
    <row r="595" spans="1:29">
      <c r="A595" s="194"/>
      <c r="B595" s="194"/>
      <c r="C595" s="194"/>
      <c r="D595" s="194"/>
      <c r="E595" s="194"/>
      <c r="F595" s="194"/>
      <c r="G595" s="194"/>
      <c r="H595" s="194"/>
      <c r="I595" s="189"/>
      <c r="J595" s="189"/>
      <c r="K595" s="189"/>
      <c r="L595" s="189"/>
      <c r="Q595" s="194"/>
      <c r="R595" s="194"/>
      <c r="S595" s="194"/>
      <c r="T595" s="194"/>
      <c r="U595" s="194"/>
      <c r="V595" s="194"/>
      <c r="W595" s="194"/>
      <c r="X595" s="194"/>
      <c r="Y595" s="194"/>
      <c r="Z595" s="194"/>
      <c r="AA595" s="194"/>
      <c r="AB595" s="1" t="str">
        <f>IF(基本情報登録!$D$10="","",IF(基本情報登録!$D$10='登録データ（女）'!F595,1,0))</f>
        <v/>
      </c>
      <c r="AC595" s="194"/>
    </row>
    <row r="596" spans="1:29">
      <c r="A596" s="194"/>
      <c r="B596" s="194"/>
      <c r="C596" s="194"/>
      <c r="D596" s="194"/>
      <c r="E596" s="194"/>
      <c r="F596" s="194"/>
      <c r="G596" s="194"/>
      <c r="H596" s="194"/>
      <c r="I596" s="189"/>
      <c r="J596" s="189"/>
      <c r="K596" s="189"/>
      <c r="L596" s="189"/>
      <c r="Q596" s="194"/>
      <c r="R596" s="194"/>
      <c r="S596" s="194"/>
      <c r="T596" s="194"/>
      <c r="U596" s="194"/>
      <c r="V596" s="194"/>
      <c r="W596" s="194"/>
      <c r="X596" s="194"/>
      <c r="Y596" s="194"/>
      <c r="Z596" s="194"/>
      <c r="AA596" s="194"/>
      <c r="AB596" s="1" t="str">
        <f>IF(基本情報登録!$D$10="","",IF(基本情報登録!$D$10='登録データ（女）'!F596,1,0))</f>
        <v/>
      </c>
      <c r="AC596" s="194"/>
    </row>
    <row r="597" spans="1:29">
      <c r="A597" s="194"/>
      <c r="B597" s="194"/>
      <c r="C597" s="194"/>
      <c r="D597" s="194"/>
      <c r="E597" s="194"/>
      <c r="F597" s="194"/>
      <c r="G597" s="194"/>
      <c r="H597" s="194"/>
      <c r="I597" s="189"/>
      <c r="J597" s="189"/>
      <c r="K597" s="189"/>
      <c r="L597" s="189"/>
      <c r="Q597" s="194"/>
      <c r="R597" s="194"/>
      <c r="S597" s="194"/>
      <c r="T597" s="194"/>
      <c r="U597" s="194"/>
      <c r="V597" s="194"/>
      <c r="W597" s="194"/>
      <c r="X597" s="194"/>
      <c r="Y597" s="194"/>
      <c r="Z597" s="194"/>
      <c r="AA597" s="194"/>
      <c r="AB597" s="1" t="str">
        <f>IF(基本情報登録!$D$10="","",IF(基本情報登録!$D$10='登録データ（女）'!F597,1,0))</f>
        <v/>
      </c>
      <c r="AC597" s="194"/>
    </row>
    <row r="598" spans="1:29">
      <c r="A598" s="194"/>
      <c r="B598" s="194"/>
      <c r="C598" s="194"/>
      <c r="D598" s="194"/>
      <c r="E598" s="194"/>
      <c r="F598" s="194"/>
      <c r="G598" s="194"/>
      <c r="H598" s="194"/>
      <c r="I598" s="189"/>
      <c r="J598" s="189"/>
      <c r="K598" s="189"/>
      <c r="L598" s="189"/>
      <c r="Q598" s="194"/>
      <c r="R598" s="194"/>
      <c r="S598" s="194"/>
      <c r="T598" s="194"/>
      <c r="U598" s="194"/>
      <c r="V598" s="194"/>
      <c r="W598" s="194"/>
      <c r="X598" s="194"/>
      <c r="Y598" s="194"/>
      <c r="Z598" s="194"/>
      <c r="AA598" s="194"/>
      <c r="AB598" s="1" t="str">
        <f>IF(基本情報登録!$D$10="","",IF(基本情報登録!$D$10='登録データ（女）'!F598,1,0))</f>
        <v/>
      </c>
      <c r="AC598" s="194"/>
    </row>
    <row r="599" spans="1:29">
      <c r="A599" s="194"/>
      <c r="B599" s="194"/>
      <c r="C599" s="194"/>
      <c r="D599" s="194"/>
      <c r="E599" s="194"/>
      <c r="F599" s="194"/>
      <c r="G599" s="194"/>
      <c r="H599" s="194"/>
      <c r="I599" s="189"/>
      <c r="J599" s="189"/>
      <c r="K599" s="189"/>
      <c r="L599" s="189"/>
      <c r="Q599" s="194"/>
      <c r="R599" s="194"/>
      <c r="S599" s="194"/>
      <c r="T599" s="194"/>
      <c r="U599" s="194"/>
      <c r="V599" s="194"/>
      <c r="W599" s="194"/>
      <c r="X599" s="194"/>
      <c r="Y599" s="194"/>
      <c r="Z599" s="194"/>
      <c r="AA599" s="194"/>
      <c r="AB599" s="1" t="str">
        <f>IF(基本情報登録!$D$10="","",IF(基本情報登録!$D$10='登録データ（女）'!F599,1,0))</f>
        <v/>
      </c>
      <c r="AC599" s="194"/>
    </row>
    <row r="600" spans="1:29">
      <c r="A600" s="194"/>
      <c r="B600" s="194"/>
      <c r="C600" s="194"/>
      <c r="D600" s="194"/>
      <c r="E600" s="194"/>
      <c r="F600" s="194"/>
      <c r="G600" s="194"/>
      <c r="H600" s="194"/>
      <c r="I600" s="189"/>
      <c r="J600" s="189"/>
      <c r="K600" s="189"/>
      <c r="L600" s="189"/>
      <c r="Q600" s="194"/>
      <c r="R600" s="194"/>
      <c r="S600" s="194"/>
      <c r="T600" s="194"/>
      <c r="U600" s="194"/>
      <c r="V600" s="194"/>
      <c r="W600" s="194"/>
      <c r="X600" s="194"/>
      <c r="Y600" s="194"/>
      <c r="Z600" s="194"/>
      <c r="AA600" s="194"/>
      <c r="AB600" s="1" t="str">
        <f>IF(基本情報登録!$D$10="","",IF(基本情報登録!$D$10='登録データ（女）'!F600,1,0))</f>
        <v/>
      </c>
      <c r="AC600" s="194"/>
    </row>
    <row r="601" spans="1:29">
      <c r="A601" s="194"/>
      <c r="B601" s="194"/>
      <c r="C601" s="194"/>
      <c r="D601" s="194"/>
      <c r="E601" s="194"/>
      <c r="F601" s="194"/>
      <c r="G601" s="194"/>
      <c r="H601" s="194"/>
      <c r="I601" s="189"/>
      <c r="J601" s="189"/>
      <c r="K601" s="189"/>
      <c r="L601" s="189"/>
      <c r="Q601" s="194"/>
      <c r="R601" s="194"/>
      <c r="S601" s="194"/>
      <c r="T601" s="194"/>
      <c r="U601" s="194"/>
      <c r="V601" s="194"/>
      <c r="W601" s="194"/>
      <c r="X601" s="194"/>
      <c r="Y601" s="194"/>
      <c r="Z601" s="194"/>
      <c r="AA601" s="194"/>
      <c r="AB601" s="1" t="str">
        <f>IF(基本情報登録!$D$10="","",IF(基本情報登録!$D$10='登録データ（女）'!F601,1,0))</f>
        <v/>
      </c>
      <c r="AC601" s="194"/>
    </row>
    <row r="602" spans="1:29">
      <c r="A602" s="194"/>
      <c r="B602" s="194"/>
      <c r="C602" s="194"/>
      <c r="D602" s="194"/>
      <c r="E602" s="194"/>
      <c r="F602" s="194"/>
      <c r="G602" s="194"/>
      <c r="H602" s="194"/>
      <c r="I602" s="189"/>
      <c r="J602" s="189"/>
      <c r="K602" s="189"/>
      <c r="L602" s="189"/>
      <c r="Q602" s="194"/>
      <c r="R602" s="194"/>
      <c r="S602" s="194"/>
      <c r="T602" s="194"/>
      <c r="U602" s="194"/>
      <c r="V602" s="194"/>
      <c r="W602" s="194"/>
      <c r="X602" s="194"/>
      <c r="Y602" s="194"/>
      <c r="Z602" s="194"/>
      <c r="AA602" s="194"/>
      <c r="AB602" s="1" t="str">
        <f>IF(基本情報登録!$D$10="","",IF(基本情報登録!$D$10='登録データ（女）'!F602,1,0))</f>
        <v/>
      </c>
      <c r="AC602" s="194"/>
    </row>
    <row r="603" spans="1:29">
      <c r="A603" s="194"/>
      <c r="B603" s="194"/>
      <c r="C603" s="194"/>
      <c r="D603" s="194"/>
      <c r="E603" s="194"/>
      <c r="F603" s="194"/>
      <c r="G603" s="194"/>
      <c r="H603" s="194"/>
      <c r="I603" s="189"/>
      <c r="J603" s="189"/>
      <c r="K603" s="189"/>
      <c r="L603" s="189"/>
      <c r="Q603" s="194"/>
      <c r="R603" s="194"/>
      <c r="S603" s="194"/>
      <c r="T603" s="194"/>
      <c r="U603" s="194"/>
      <c r="V603" s="194"/>
      <c r="W603" s="194"/>
      <c r="X603" s="194"/>
      <c r="Y603" s="194"/>
      <c r="Z603" s="194"/>
      <c r="AA603" s="194"/>
      <c r="AB603" s="1" t="str">
        <f>IF(基本情報登録!$D$10="","",IF(基本情報登録!$D$10='登録データ（女）'!F603,1,0))</f>
        <v/>
      </c>
      <c r="AC603" s="194"/>
    </row>
    <row r="604" spans="1:29">
      <c r="A604" s="194"/>
      <c r="B604" s="194"/>
      <c r="C604" s="194"/>
      <c r="D604" s="194"/>
      <c r="E604" s="194"/>
      <c r="F604" s="194"/>
      <c r="G604" s="194"/>
      <c r="H604" s="194"/>
      <c r="I604" s="189"/>
      <c r="J604" s="189"/>
      <c r="K604" s="189"/>
      <c r="L604" s="189"/>
      <c r="Q604" s="194"/>
      <c r="R604" s="194"/>
      <c r="S604" s="194"/>
      <c r="T604" s="194"/>
      <c r="U604" s="194"/>
      <c r="V604" s="194"/>
      <c r="W604" s="194"/>
      <c r="X604" s="194"/>
      <c r="Y604" s="194"/>
      <c r="Z604" s="194"/>
      <c r="AA604" s="194"/>
      <c r="AB604" s="1" t="str">
        <f>IF(基本情報登録!$D$10="","",IF(基本情報登録!$D$10='登録データ（女）'!F604,1,0))</f>
        <v/>
      </c>
      <c r="AC604" s="194"/>
    </row>
    <row r="605" spans="1:29">
      <c r="A605" s="194"/>
      <c r="B605" s="194"/>
      <c r="C605" s="194"/>
      <c r="D605" s="194"/>
      <c r="E605" s="194"/>
      <c r="F605" s="194"/>
      <c r="G605" s="194"/>
      <c r="H605" s="194"/>
      <c r="I605" s="189"/>
      <c r="J605" s="189"/>
      <c r="K605" s="189"/>
      <c r="L605" s="189"/>
      <c r="Q605" s="194"/>
      <c r="R605" s="194"/>
      <c r="S605" s="194"/>
      <c r="T605" s="194"/>
      <c r="U605" s="194"/>
      <c r="V605" s="194"/>
      <c r="W605" s="194"/>
      <c r="X605" s="194"/>
      <c r="Y605" s="194"/>
      <c r="Z605" s="194"/>
      <c r="AA605" s="194"/>
      <c r="AB605" s="1" t="str">
        <f>IF(基本情報登録!$D$10="","",IF(基本情報登録!$D$10='登録データ（女）'!F605,1,0))</f>
        <v/>
      </c>
      <c r="AC605" s="194"/>
    </row>
    <row r="606" spans="1:29">
      <c r="A606" s="194"/>
      <c r="B606" s="194"/>
      <c r="C606" s="194"/>
      <c r="D606" s="194"/>
      <c r="E606" s="194"/>
      <c r="F606" s="194"/>
      <c r="G606" s="194"/>
      <c r="H606" s="194"/>
      <c r="I606" s="189"/>
      <c r="J606" s="189"/>
      <c r="K606" s="189"/>
      <c r="L606" s="189"/>
      <c r="Q606" s="194"/>
      <c r="R606" s="194"/>
      <c r="S606" s="194"/>
      <c r="T606" s="194"/>
      <c r="U606" s="194"/>
      <c r="V606" s="194"/>
      <c r="W606" s="194"/>
      <c r="X606" s="194"/>
      <c r="Y606" s="194"/>
      <c r="Z606" s="194"/>
      <c r="AA606" s="194"/>
      <c r="AB606" s="1" t="str">
        <f>IF(基本情報登録!$D$10="","",IF(基本情報登録!$D$10='登録データ（女）'!F606,1,0))</f>
        <v/>
      </c>
      <c r="AC606" s="194"/>
    </row>
    <row r="607" spans="1:29">
      <c r="A607" s="194"/>
      <c r="B607" s="194"/>
      <c r="C607" s="194"/>
      <c r="D607" s="194"/>
      <c r="E607" s="194"/>
      <c r="F607" s="194"/>
      <c r="G607" s="194"/>
      <c r="H607" s="194"/>
      <c r="I607" s="189"/>
      <c r="J607" s="189"/>
      <c r="K607" s="189"/>
      <c r="L607" s="189"/>
      <c r="Q607" s="194"/>
      <c r="R607" s="194"/>
      <c r="S607" s="194"/>
      <c r="T607" s="194"/>
      <c r="U607" s="194"/>
      <c r="V607" s="194"/>
      <c r="W607" s="194"/>
      <c r="X607" s="194"/>
      <c r="Y607" s="194"/>
      <c r="Z607" s="194"/>
      <c r="AA607" s="194"/>
      <c r="AB607" s="1" t="str">
        <f>IF(基本情報登録!$D$10="","",IF(基本情報登録!$D$10='登録データ（女）'!F607,1,0))</f>
        <v/>
      </c>
      <c r="AC607" s="194"/>
    </row>
    <row r="608" spans="1:29">
      <c r="A608" s="194"/>
      <c r="B608" s="194"/>
      <c r="C608" s="194"/>
      <c r="D608" s="194"/>
      <c r="E608" s="194"/>
      <c r="F608" s="194"/>
      <c r="G608" s="194"/>
      <c r="H608" s="194"/>
      <c r="I608" s="189"/>
      <c r="J608" s="189"/>
      <c r="K608" s="189"/>
      <c r="L608" s="189"/>
      <c r="Q608" s="194"/>
      <c r="R608" s="194"/>
      <c r="S608" s="194"/>
      <c r="T608" s="194"/>
      <c r="U608" s="194"/>
      <c r="V608" s="194"/>
      <c r="W608" s="194"/>
      <c r="X608" s="194"/>
      <c r="Y608" s="194"/>
      <c r="Z608" s="194"/>
      <c r="AA608" s="194"/>
      <c r="AB608" s="1" t="str">
        <f>IF(基本情報登録!$D$10="","",IF(基本情報登録!$D$10='登録データ（女）'!F608,1,0))</f>
        <v/>
      </c>
      <c r="AC608" s="194"/>
    </row>
    <row r="609" spans="1:29">
      <c r="A609" s="194"/>
      <c r="B609" s="194"/>
      <c r="C609" s="194"/>
      <c r="D609" s="194"/>
      <c r="E609" s="194"/>
      <c r="F609" s="194"/>
      <c r="G609" s="194"/>
      <c r="H609" s="194"/>
      <c r="I609" s="189"/>
      <c r="J609" s="189"/>
      <c r="K609" s="189"/>
      <c r="L609" s="189"/>
      <c r="Q609" s="194"/>
      <c r="R609" s="194"/>
      <c r="S609" s="194"/>
      <c r="T609" s="194"/>
      <c r="U609" s="194"/>
      <c r="V609" s="194"/>
      <c r="W609" s="194"/>
      <c r="X609" s="194"/>
      <c r="Y609" s="194"/>
      <c r="Z609" s="194"/>
      <c r="AA609" s="194"/>
      <c r="AB609" s="1" t="str">
        <f>IF(基本情報登録!$D$10="","",IF(基本情報登録!$D$10='登録データ（女）'!F609,1,0))</f>
        <v/>
      </c>
      <c r="AC609" s="194"/>
    </row>
    <row r="610" spans="1:29">
      <c r="A610" s="194"/>
      <c r="B610" s="194"/>
      <c r="C610" s="194"/>
      <c r="D610" s="194"/>
      <c r="E610" s="194"/>
      <c r="F610" s="194"/>
      <c r="G610" s="194"/>
      <c r="H610" s="194"/>
      <c r="I610" s="189"/>
      <c r="J610" s="189"/>
      <c r="K610" s="189"/>
      <c r="L610" s="189"/>
      <c r="Q610" s="194"/>
      <c r="R610" s="194"/>
      <c r="S610" s="194"/>
      <c r="T610" s="194"/>
      <c r="U610" s="194"/>
      <c r="V610" s="194"/>
      <c r="W610" s="194"/>
      <c r="X610" s="194"/>
      <c r="Y610" s="194"/>
      <c r="Z610" s="194"/>
      <c r="AA610" s="194"/>
      <c r="AB610" s="1" t="str">
        <f>IF(基本情報登録!$D$10="","",IF(基本情報登録!$D$10='登録データ（女）'!F610,1,0))</f>
        <v/>
      </c>
      <c r="AC610" s="194"/>
    </row>
    <row r="611" spans="1:29">
      <c r="A611" s="194"/>
      <c r="B611" s="194"/>
      <c r="C611" s="194"/>
      <c r="D611" s="194"/>
      <c r="E611" s="194"/>
      <c r="F611" s="194"/>
      <c r="G611" s="194"/>
      <c r="H611" s="194"/>
      <c r="I611" s="189"/>
      <c r="J611" s="189"/>
      <c r="K611" s="189"/>
      <c r="L611" s="189"/>
      <c r="Q611" s="194"/>
      <c r="R611" s="194"/>
      <c r="S611" s="194"/>
      <c r="T611" s="194"/>
      <c r="U611" s="194"/>
      <c r="V611" s="194"/>
      <c r="W611" s="194"/>
      <c r="X611" s="194"/>
      <c r="Y611" s="194"/>
      <c r="Z611" s="194"/>
      <c r="AA611" s="194"/>
      <c r="AB611" s="1" t="str">
        <f>IF(基本情報登録!$D$10="","",IF(基本情報登録!$D$10='登録データ（女）'!F611,1,0))</f>
        <v/>
      </c>
      <c r="AC611" s="194"/>
    </row>
    <row r="612" spans="1:29">
      <c r="A612" s="194"/>
      <c r="B612" s="194"/>
      <c r="C612" s="194"/>
      <c r="D612" s="194"/>
      <c r="E612" s="194"/>
      <c r="F612" s="194"/>
      <c r="G612" s="194"/>
      <c r="H612" s="194"/>
      <c r="I612" s="189"/>
      <c r="J612" s="189"/>
      <c r="K612" s="189"/>
      <c r="L612" s="189"/>
      <c r="Q612" s="194"/>
      <c r="R612" s="194"/>
      <c r="S612" s="194"/>
      <c r="T612" s="194"/>
      <c r="U612" s="194"/>
      <c r="V612" s="194"/>
      <c r="W612" s="194"/>
      <c r="X612" s="194"/>
      <c r="Y612" s="194"/>
      <c r="Z612" s="194"/>
      <c r="AA612" s="194"/>
      <c r="AB612" s="1" t="str">
        <f>IF(基本情報登録!$D$10="","",IF(基本情報登録!$D$10='登録データ（女）'!F612,1,0))</f>
        <v/>
      </c>
      <c r="AC612" s="194"/>
    </row>
    <row r="613" spans="1:29">
      <c r="A613" s="194"/>
      <c r="B613" s="194"/>
      <c r="C613" s="194"/>
      <c r="D613" s="194"/>
      <c r="E613" s="194"/>
      <c r="F613" s="194"/>
      <c r="G613" s="194"/>
      <c r="H613" s="194"/>
      <c r="I613" s="189"/>
      <c r="J613" s="189"/>
      <c r="K613" s="189"/>
      <c r="L613" s="189"/>
      <c r="Q613" s="194"/>
      <c r="R613" s="194"/>
      <c r="S613" s="194"/>
      <c r="T613" s="194"/>
      <c r="U613" s="194"/>
      <c r="V613" s="194"/>
      <c r="W613" s="194"/>
      <c r="X613" s="194"/>
      <c r="Y613" s="194"/>
      <c r="Z613" s="194"/>
      <c r="AA613" s="194"/>
      <c r="AB613" s="1" t="str">
        <f>IF(基本情報登録!$D$10="","",IF(基本情報登録!$D$10='登録データ（女）'!F613,1,0))</f>
        <v/>
      </c>
      <c r="AC613" s="194"/>
    </row>
    <row r="614" spans="1:29">
      <c r="A614" s="194"/>
      <c r="B614" s="194"/>
      <c r="C614" s="194"/>
      <c r="D614" s="194"/>
      <c r="E614" s="194"/>
      <c r="F614" s="194"/>
      <c r="G614" s="194"/>
      <c r="H614" s="194"/>
      <c r="I614" s="189"/>
      <c r="J614" s="189"/>
      <c r="K614" s="189"/>
      <c r="L614" s="189"/>
      <c r="Q614" s="194"/>
      <c r="R614" s="194"/>
      <c r="S614" s="194"/>
      <c r="T614" s="194"/>
      <c r="U614" s="194"/>
      <c r="V614" s="194"/>
      <c r="W614" s="194"/>
      <c r="X614" s="194"/>
      <c r="Y614" s="194"/>
      <c r="Z614" s="194"/>
      <c r="AA614" s="194"/>
      <c r="AB614" s="1" t="str">
        <f>IF(基本情報登録!$D$10="","",IF(基本情報登録!$D$10='登録データ（女）'!F614,1,0))</f>
        <v/>
      </c>
      <c r="AC614" s="194"/>
    </row>
    <row r="615" spans="1:29">
      <c r="A615" s="194"/>
      <c r="B615" s="194"/>
      <c r="C615" s="194"/>
      <c r="D615" s="194"/>
      <c r="E615" s="194"/>
      <c r="F615" s="194"/>
      <c r="G615" s="194"/>
      <c r="H615" s="194"/>
      <c r="I615" s="189"/>
      <c r="J615" s="189"/>
      <c r="K615" s="189"/>
      <c r="L615" s="189"/>
      <c r="Q615" s="194"/>
      <c r="R615" s="194"/>
      <c r="S615" s="194"/>
      <c r="T615" s="194"/>
      <c r="U615" s="194"/>
      <c r="V615" s="194"/>
      <c r="W615" s="194"/>
      <c r="X615" s="194"/>
      <c r="Y615" s="194"/>
      <c r="Z615" s="194"/>
      <c r="AA615" s="194"/>
      <c r="AB615" s="1" t="str">
        <f>IF(基本情報登録!$D$10="","",IF(基本情報登録!$D$10='登録データ（女）'!F615,1,0))</f>
        <v/>
      </c>
      <c r="AC615" s="194"/>
    </row>
    <row r="616" spans="1:29">
      <c r="A616" s="194"/>
      <c r="B616" s="194"/>
      <c r="C616" s="194"/>
      <c r="D616" s="194"/>
      <c r="E616" s="194"/>
      <c r="F616" s="194"/>
      <c r="G616" s="194"/>
      <c r="H616" s="194"/>
      <c r="I616" s="189"/>
      <c r="J616" s="189"/>
      <c r="K616" s="189"/>
      <c r="L616" s="189"/>
      <c r="Q616" s="194"/>
      <c r="R616" s="194"/>
      <c r="S616" s="194"/>
      <c r="T616" s="194"/>
      <c r="U616" s="194"/>
      <c r="V616" s="194"/>
      <c r="W616" s="194"/>
      <c r="X616" s="194"/>
      <c r="Y616" s="194"/>
      <c r="Z616" s="194"/>
      <c r="AA616" s="194"/>
      <c r="AB616" s="1" t="str">
        <f>IF(基本情報登録!$D$10="","",IF(基本情報登録!$D$10='登録データ（女）'!F616,1,0))</f>
        <v/>
      </c>
      <c r="AC616" s="194"/>
    </row>
    <row r="617" spans="1:29">
      <c r="A617" s="194"/>
      <c r="B617" s="194"/>
      <c r="C617" s="194"/>
      <c r="D617" s="194"/>
      <c r="E617" s="194"/>
      <c r="F617" s="194"/>
      <c r="G617" s="194"/>
      <c r="H617" s="194"/>
      <c r="I617" s="189"/>
      <c r="J617" s="189"/>
      <c r="K617" s="189"/>
      <c r="L617" s="189"/>
      <c r="Q617" s="194"/>
      <c r="R617" s="194"/>
      <c r="S617" s="194"/>
      <c r="T617" s="194"/>
      <c r="U617" s="194"/>
      <c r="V617" s="194"/>
      <c r="W617" s="194"/>
      <c r="X617" s="194"/>
      <c r="Y617" s="194"/>
      <c r="Z617" s="194"/>
      <c r="AA617" s="194"/>
      <c r="AB617" s="1" t="str">
        <f>IF(基本情報登録!$D$10="","",IF(基本情報登録!$D$10='登録データ（女）'!F617,1,0))</f>
        <v/>
      </c>
      <c r="AC617" s="194"/>
    </row>
    <row r="618" spans="1:29">
      <c r="A618" s="194"/>
      <c r="B618" s="194"/>
      <c r="C618" s="194"/>
      <c r="D618" s="194"/>
      <c r="E618" s="194"/>
      <c r="F618" s="194"/>
      <c r="G618" s="194"/>
      <c r="H618" s="194"/>
      <c r="I618" s="189"/>
      <c r="J618" s="189"/>
      <c r="K618" s="189"/>
      <c r="L618" s="189"/>
      <c r="Q618" s="194"/>
      <c r="R618" s="194"/>
      <c r="S618" s="194"/>
      <c r="T618" s="194"/>
      <c r="U618" s="194"/>
      <c r="V618" s="194"/>
      <c r="W618" s="194"/>
      <c r="X618" s="194"/>
      <c r="Y618" s="194"/>
      <c r="Z618" s="194"/>
      <c r="AA618" s="194"/>
      <c r="AB618" s="1" t="str">
        <f>IF(基本情報登録!$D$10="","",IF(基本情報登録!$D$10='登録データ（女）'!F618,1,0))</f>
        <v/>
      </c>
      <c r="AC618" s="194"/>
    </row>
    <row r="619" spans="1:29">
      <c r="A619" s="194"/>
      <c r="B619" s="194"/>
      <c r="C619" s="194"/>
      <c r="D619" s="194"/>
      <c r="E619" s="194"/>
      <c r="F619" s="194"/>
      <c r="G619" s="194"/>
      <c r="H619" s="194"/>
      <c r="I619" s="189"/>
      <c r="J619" s="189"/>
      <c r="K619" s="189"/>
      <c r="L619" s="189"/>
      <c r="Q619" s="194"/>
      <c r="R619" s="194"/>
      <c r="S619" s="194"/>
      <c r="T619" s="194"/>
      <c r="U619" s="194"/>
      <c r="V619" s="194"/>
      <c r="W619" s="194"/>
      <c r="X619" s="194"/>
      <c r="Y619" s="194"/>
      <c r="Z619" s="194"/>
      <c r="AA619" s="194"/>
      <c r="AB619" s="1" t="str">
        <f>IF(基本情報登録!$D$10="","",IF(基本情報登録!$D$10='登録データ（女）'!F619,1,0))</f>
        <v/>
      </c>
      <c r="AC619" s="194"/>
    </row>
    <row r="620" spans="1:29">
      <c r="A620" s="194"/>
      <c r="B620" s="194"/>
      <c r="C620" s="194"/>
      <c r="D620" s="194"/>
      <c r="E620" s="194"/>
      <c r="F620" s="194"/>
      <c r="G620" s="194"/>
      <c r="H620" s="194"/>
      <c r="I620" s="189"/>
      <c r="J620" s="189"/>
      <c r="K620" s="189"/>
      <c r="L620" s="189"/>
      <c r="Q620" s="194"/>
      <c r="R620" s="194"/>
      <c r="S620" s="194"/>
      <c r="T620" s="194"/>
      <c r="U620" s="194"/>
      <c r="V620" s="194"/>
      <c r="W620" s="194"/>
      <c r="X620" s="194"/>
      <c r="Y620" s="194"/>
      <c r="Z620" s="194"/>
      <c r="AA620" s="194"/>
      <c r="AB620" s="1" t="str">
        <f>IF(基本情報登録!$D$10="","",IF(基本情報登録!$D$10='登録データ（女）'!F620,1,0))</f>
        <v/>
      </c>
      <c r="AC620" s="194"/>
    </row>
    <row r="621" spans="1:29">
      <c r="A621" s="194"/>
      <c r="B621" s="194"/>
      <c r="C621" s="194"/>
      <c r="D621" s="194"/>
      <c r="E621" s="194"/>
      <c r="F621" s="194"/>
      <c r="G621" s="194"/>
      <c r="H621" s="194"/>
      <c r="I621" s="189"/>
      <c r="J621" s="189"/>
      <c r="K621" s="189"/>
      <c r="L621" s="189"/>
      <c r="Q621" s="194"/>
      <c r="R621" s="194"/>
      <c r="S621" s="194"/>
      <c r="T621" s="194"/>
      <c r="U621" s="194"/>
      <c r="V621" s="194"/>
      <c r="W621" s="194"/>
      <c r="X621" s="194"/>
      <c r="Y621" s="194"/>
      <c r="Z621" s="194"/>
      <c r="AA621" s="194"/>
      <c r="AB621" s="1" t="str">
        <f>IF(基本情報登録!$D$10="","",IF(基本情報登録!$D$10='登録データ（女）'!F621,1,0))</f>
        <v/>
      </c>
      <c r="AC621" s="194"/>
    </row>
    <row r="622" spans="1:29">
      <c r="A622" s="194"/>
      <c r="B622" s="194"/>
      <c r="C622" s="194"/>
      <c r="D622" s="194"/>
      <c r="E622" s="194"/>
      <c r="F622" s="194"/>
      <c r="G622" s="194"/>
      <c r="H622" s="194"/>
      <c r="I622" s="189"/>
      <c r="J622" s="189"/>
      <c r="K622" s="189"/>
      <c r="L622" s="189"/>
      <c r="Q622" s="194"/>
      <c r="R622" s="194"/>
      <c r="S622" s="194"/>
      <c r="T622" s="194"/>
      <c r="U622" s="194"/>
      <c r="V622" s="194"/>
      <c r="W622" s="194"/>
      <c r="X622" s="194"/>
      <c r="Y622" s="194"/>
      <c r="Z622" s="194"/>
      <c r="AA622" s="194"/>
      <c r="AB622" s="1" t="str">
        <f>IF(基本情報登録!$D$10="","",IF(基本情報登録!$D$10='登録データ（女）'!F622,1,0))</f>
        <v/>
      </c>
      <c r="AC622" s="194"/>
    </row>
    <row r="623" spans="1:29">
      <c r="A623" s="194"/>
      <c r="B623" s="194"/>
      <c r="C623" s="194"/>
      <c r="D623" s="194"/>
      <c r="E623" s="194"/>
      <c r="F623" s="194"/>
      <c r="G623" s="194"/>
      <c r="H623" s="194"/>
      <c r="I623" s="189"/>
      <c r="J623" s="189"/>
      <c r="K623" s="189"/>
      <c r="L623" s="189"/>
      <c r="Q623" s="194"/>
      <c r="R623" s="194"/>
      <c r="S623" s="194"/>
      <c r="T623" s="194"/>
      <c r="U623" s="194"/>
      <c r="V623" s="194"/>
      <c r="W623" s="194"/>
      <c r="X623" s="194"/>
      <c r="Y623" s="194"/>
      <c r="Z623" s="194"/>
      <c r="AA623" s="194"/>
      <c r="AB623" s="1" t="str">
        <f>IF(基本情報登録!$D$10="","",IF(基本情報登録!$D$10='登録データ（女）'!F623,1,0))</f>
        <v/>
      </c>
      <c r="AC623" s="194"/>
    </row>
    <row r="624" spans="1:29">
      <c r="A624" s="194"/>
      <c r="B624" s="194"/>
      <c r="C624" s="194"/>
      <c r="D624" s="194"/>
      <c r="E624" s="194"/>
      <c r="F624" s="194"/>
      <c r="G624" s="194"/>
      <c r="H624" s="194"/>
      <c r="I624" s="189"/>
      <c r="J624" s="189"/>
      <c r="K624" s="189"/>
      <c r="L624" s="189"/>
      <c r="Q624" s="194"/>
      <c r="R624" s="194"/>
      <c r="S624" s="194"/>
      <c r="T624" s="194"/>
      <c r="U624" s="194"/>
      <c r="V624" s="194"/>
      <c r="W624" s="194"/>
      <c r="X624" s="194"/>
      <c r="Y624" s="194"/>
      <c r="Z624" s="194"/>
      <c r="AA624" s="194"/>
      <c r="AB624" s="1" t="str">
        <f>IF(基本情報登録!$D$10="","",IF(基本情報登録!$D$10='登録データ（女）'!F624,1,0))</f>
        <v/>
      </c>
      <c r="AC624" s="194"/>
    </row>
    <row r="625" spans="1:29">
      <c r="A625" s="194"/>
      <c r="B625" s="194"/>
      <c r="C625" s="194"/>
      <c r="D625" s="194"/>
      <c r="E625" s="194"/>
      <c r="F625" s="194"/>
      <c r="G625" s="194"/>
      <c r="H625" s="194"/>
      <c r="I625" s="189"/>
      <c r="J625" s="189"/>
      <c r="K625" s="189"/>
      <c r="L625" s="189"/>
      <c r="Q625" s="194"/>
      <c r="R625" s="194"/>
      <c r="S625" s="194"/>
      <c r="T625" s="194"/>
      <c r="U625" s="194"/>
      <c r="V625" s="194"/>
      <c r="W625" s="194"/>
      <c r="X625" s="194"/>
      <c r="Y625" s="194"/>
      <c r="Z625" s="194"/>
      <c r="AA625" s="194"/>
      <c r="AB625" s="1" t="str">
        <f>IF(基本情報登録!$D$10="","",IF(基本情報登録!$D$10='登録データ（女）'!F625,1,0))</f>
        <v/>
      </c>
      <c r="AC625" s="194"/>
    </row>
    <row r="626" spans="1:29">
      <c r="A626" s="194"/>
      <c r="B626" s="194"/>
      <c r="C626" s="194"/>
      <c r="D626" s="194"/>
      <c r="E626" s="194"/>
      <c r="F626" s="194"/>
      <c r="G626" s="194"/>
      <c r="H626" s="194"/>
      <c r="I626" s="189"/>
      <c r="J626" s="189"/>
      <c r="K626" s="189"/>
      <c r="L626" s="189"/>
      <c r="Q626" s="194"/>
      <c r="R626" s="194"/>
      <c r="S626" s="194"/>
      <c r="T626" s="194"/>
      <c r="U626" s="194"/>
      <c r="V626" s="194"/>
      <c r="W626" s="194"/>
      <c r="X626" s="194"/>
      <c r="Y626" s="194"/>
      <c r="Z626" s="194"/>
      <c r="AA626" s="194"/>
      <c r="AB626" s="1" t="str">
        <f>IF(基本情報登録!$D$10="","",IF(基本情報登録!$D$10='登録データ（女）'!F626,1,0))</f>
        <v/>
      </c>
      <c r="AC626" s="194"/>
    </row>
    <row r="627" spans="1:29">
      <c r="A627" s="194"/>
      <c r="B627" s="194"/>
      <c r="C627" s="194"/>
      <c r="D627" s="194"/>
      <c r="E627" s="194"/>
      <c r="F627" s="194"/>
      <c r="G627" s="194"/>
      <c r="H627" s="194"/>
      <c r="I627" s="189"/>
      <c r="J627" s="189"/>
      <c r="K627" s="189"/>
      <c r="L627" s="189"/>
      <c r="Q627" s="194"/>
      <c r="R627" s="194"/>
      <c r="S627" s="194"/>
      <c r="T627" s="194"/>
      <c r="U627" s="194"/>
      <c r="V627" s="194"/>
      <c r="W627" s="194"/>
      <c r="X627" s="194"/>
      <c r="Y627" s="194"/>
      <c r="Z627" s="194"/>
      <c r="AA627" s="194"/>
      <c r="AB627" s="1" t="str">
        <f>IF(基本情報登録!$D$10="","",IF(基本情報登録!$D$10='登録データ（女）'!F627,1,0))</f>
        <v/>
      </c>
      <c r="AC627" s="194"/>
    </row>
    <row r="628" spans="1:29">
      <c r="A628" s="194"/>
      <c r="B628" s="194"/>
      <c r="C628" s="194"/>
      <c r="D628" s="194"/>
      <c r="E628" s="194"/>
      <c r="F628" s="194"/>
      <c r="G628" s="194"/>
      <c r="H628" s="194"/>
      <c r="I628" s="189"/>
      <c r="J628" s="189"/>
      <c r="K628" s="189"/>
      <c r="L628" s="189"/>
      <c r="Q628" s="194"/>
      <c r="R628" s="194"/>
      <c r="S628" s="194"/>
      <c r="T628" s="194"/>
      <c r="U628" s="194"/>
      <c r="V628" s="194"/>
      <c r="W628" s="194"/>
      <c r="X628" s="194"/>
      <c r="Y628" s="194"/>
      <c r="Z628" s="194"/>
      <c r="AA628" s="194"/>
      <c r="AB628" s="1" t="str">
        <f>IF(基本情報登録!$D$10="","",IF(基本情報登録!$D$10='登録データ（女）'!F628,1,0))</f>
        <v/>
      </c>
      <c r="AC628" s="194"/>
    </row>
    <row r="629" spans="1:29">
      <c r="A629" s="194"/>
      <c r="B629" s="194"/>
      <c r="C629" s="194"/>
      <c r="D629" s="194"/>
      <c r="E629" s="194"/>
      <c r="F629" s="194"/>
      <c r="G629" s="194"/>
      <c r="H629" s="194"/>
      <c r="I629" s="189"/>
      <c r="J629" s="189"/>
      <c r="K629" s="189"/>
      <c r="L629" s="189"/>
      <c r="Q629" s="194"/>
      <c r="R629" s="194"/>
      <c r="S629" s="194"/>
      <c r="T629" s="194"/>
      <c r="U629" s="194"/>
      <c r="V629" s="194"/>
      <c r="W629" s="194"/>
      <c r="X629" s="194"/>
      <c r="Y629" s="194"/>
      <c r="Z629" s="194"/>
      <c r="AA629" s="194"/>
      <c r="AB629" s="1" t="str">
        <f>IF(基本情報登録!$D$10="","",IF(基本情報登録!$D$10='登録データ（女）'!F629,1,0))</f>
        <v/>
      </c>
      <c r="AC629" s="194"/>
    </row>
    <row r="630" spans="1:29">
      <c r="A630" s="194"/>
      <c r="B630" s="194"/>
      <c r="C630" s="194"/>
      <c r="D630" s="194"/>
      <c r="E630" s="194"/>
      <c r="F630" s="194"/>
      <c r="G630" s="194"/>
      <c r="H630" s="194"/>
      <c r="I630" s="189"/>
      <c r="J630" s="189"/>
      <c r="K630" s="189"/>
      <c r="L630" s="189"/>
      <c r="Q630" s="194"/>
      <c r="R630" s="194"/>
      <c r="S630" s="194"/>
      <c r="T630" s="194"/>
      <c r="U630" s="194"/>
      <c r="V630" s="194"/>
      <c r="W630" s="194"/>
      <c r="X630" s="194"/>
      <c r="Y630" s="194"/>
      <c r="Z630" s="194"/>
      <c r="AA630" s="194"/>
      <c r="AB630" s="1" t="str">
        <f>IF(基本情報登録!$D$10="","",IF(基本情報登録!$D$10='登録データ（女）'!F630,1,0))</f>
        <v/>
      </c>
      <c r="AC630" s="194"/>
    </row>
    <row r="631" spans="1:29">
      <c r="A631" s="194"/>
      <c r="B631" s="194"/>
      <c r="C631" s="194"/>
      <c r="D631" s="194"/>
      <c r="E631" s="194"/>
      <c r="F631" s="194"/>
      <c r="G631" s="194"/>
      <c r="H631" s="194"/>
      <c r="I631" s="189"/>
      <c r="J631" s="189"/>
      <c r="K631" s="189"/>
      <c r="L631" s="189"/>
      <c r="Q631" s="194"/>
      <c r="R631" s="194"/>
      <c r="S631" s="194"/>
      <c r="T631" s="194"/>
      <c r="U631" s="194"/>
      <c r="V631" s="194"/>
      <c r="W631" s="194"/>
      <c r="X631" s="194"/>
      <c r="Y631" s="194"/>
      <c r="Z631" s="194"/>
      <c r="AA631" s="194"/>
      <c r="AB631" s="1" t="str">
        <f>IF(基本情報登録!$D$10="","",IF(基本情報登録!$D$10='登録データ（女）'!F631,1,0))</f>
        <v/>
      </c>
      <c r="AC631" s="194"/>
    </row>
    <row r="632" spans="1:29">
      <c r="A632" s="194"/>
      <c r="B632" s="194"/>
      <c r="C632" s="194"/>
      <c r="D632" s="194"/>
      <c r="E632" s="194"/>
      <c r="F632" s="194"/>
      <c r="G632" s="194"/>
      <c r="H632" s="194"/>
      <c r="I632" s="189"/>
      <c r="J632" s="189"/>
      <c r="K632" s="189"/>
      <c r="L632" s="189"/>
      <c r="Q632" s="194"/>
      <c r="R632" s="194"/>
      <c r="S632" s="194"/>
      <c r="T632" s="194"/>
      <c r="U632" s="194"/>
      <c r="V632" s="194"/>
      <c r="W632" s="194"/>
      <c r="X632" s="194"/>
      <c r="Y632" s="194"/>
      <c r="Z632" s="194"/>
      <c r="AA632" s="194"/>
      <c r="AB632" s="1" t="str">
        <f>IF(基本情報登録!$D$10="","",IF(基本情報登録!$D$10='登録データ（女）'!F632,1,0))</f>
        <v/>
      </c>
      <c r="AC632" s="194"/>
    </row>
    <row r="633" spans="1:29">
      <c r="A633" s="194"/>
      <c r="B633" s="194"/>
      <c r="C633" s="194"/>
      <c r="D633" s="194"/>
      <c r="E633" s="194"/>
      <c r="F633" s="194"/>
      <c r="G633" s="194"/>
      <c r="H633" s="194"/>
      <c r="I633" s="189"/>
      <c r="J633" s="189"/>
      <c r="K633" s="189"/>
      <c r="L633" s="189"/>
      <c r="Q633" s="194"/>
      <c r="R633" s="194"/>
      <c r="S633" s="194"/>
      <c r="T633" s="194"/>
      <c r="U633" s="194"/>
      <c r="V633" s="194"/>
      <c r="W633" s="194"/>
      <c r="X633" s="194"/>
      <c r="Y633" s="194"/>
      <c r="Z633" s="194"/>
      <c r="AA633" s="194"/>
      <c r="AB633" s="1" t="str">
        <f>IF(基本情報登録!$D$10="","",IF(基本情報登録!$D$10='登録データ（女）'!F633,1,0))</f>
        <v/>
      </c>
      <c r="AC633" s="194"/>
    </row>
    <row r="634" spans="1:29">
      <c r="A634" s="194"/>
      <c r="B634" s="194"/>
      <c r="C634" s="194"/>
      <c r="D634" s="194"/>
      <c r="E634" s="194"/>
      <c r="F634" s="194"/>
      <c r="G634" s="194"/>
      <c r="H634" s="194"/>
      <c r="I634" s="189"/>
      <c r="J634" s="189"/>
      <c r="K634" s="189"/>
      <c r="L634" s="189"/>
      <c r="Q634" s="194"/>
      <c r="R634" s="194"/>
      <c r="S634" s="194"/>
      <c r="T634" s="194"/>
      <c r="U634" s="194"/>
      <c r="V634" s="194"/>
      <c r="W634" s="194"/>
      <c r="X634" s="194"/>
      <c r="Y634" s="194"/>
      <c r="Z634" s="194"/>
      <c r="AA634" s="194"/>
      <c r="AB634" s="1" t="str">
        <f>IF(基本情報登録!$D$10="","",IF(基本情報登録!$D$10='登録データ（女）'!F634,1,0))</f>
        <v/>
      </c>
      <c r="AC634" s="194"/>
    </row>
    <row r="635" spans="1:29">
      <c r="A635" s="194"/>
      <c r="B635" s="194"/>
      <c r="C635" s="194"/>
      <c r="D635" s="194"/>
      <c r="E635" s="194"/>
      <c r="F635" s="194"/>
      <c r="G635" s="194"/>
      <c r="H635" s="194"/>
      <c r="I635" s="189"/>
      <c r="J635" s="189"/>
      <c r="K635" s="189"/>
      <c r="L635" s="189"/>
      <c r="Q635" s="194"/>
      <c r="R635" s="194"/>
      <c r="S635" s="194"/>
      <c r="T635" s="194"/>
      <c r="U635" s="194"/>
      <c r="V635" s="194"/>
      <c r="W635" s="194"/>
      <c r="X635" s="194"/>
      <c r="Y635" s="194"/>
      <c r="Z635" s="194"/>
      <c r="AA635" s="194"/>
      <c r="AB635" s="1" t="str">
        <f>IF(基本情報登録!$D$10="","",IF(基本情報登録!$D$10='登録データ（女）'!F635,1,0))</f>
        <v/>
      </c>
      <c r="AC635" s="194"/>
    </row>
    <row r="636" spans="1:29">
      <c r="A636" s="194"/>
      <c r="B636" s="194"/>
      <c r="C636" s="194"/>
      <c r="D636" s="194"/>
      <c r="E636" s="194"/>
      <c r="F636" s="194"/>
      <c r="G636" s="194"/>
      <c r="H636" s="194"/>
      <c r="I636" s="189"/>
      <c r="J636" s="189"/>
      <c r="K636" s="189"/>
      <c r="L636" s="189"/>
      <c r="Q636" s="194"/>
      <c r="R636" s="194"/>
      <c r="S636" s="194"/>
      <c r="T636" s="194"/>
      <c r="U636" s="194"/>
      <c r="V636" s="194"/>
      <c r="W636" s="194"/>
      <c r="X636" s="194"/>
      <c r="Y636" s="194"/>
      <c r="Z636" s="194"/>
      <c r="AA636" s="194"/>
      <c r="AB636" s="1" t="str">
        <f>IF(基本情報登録!$D$10="","",IF(基本情報登録!$D$10='登録データ（女）'!F636,1,0))</f>
        <v/>
      </c>
      <c r="AC636" s="194"/>
    </row>
    <row r="637" spans="1:29">
      <c r="A637" s="194"/>
      <c r="B637" s="194"/>
      <c r="C637" s="194"/>
      <c r="D637" s="194"/>
      <c r="E637" s="194"/>
      <c r="F637" s="194"/>
      <c r="G637" s="194"/>
      <c r="H637" s="194"/>
      <c r="I637" s="189"/>
      <c r="J637" s="189"/>
      <c r="K637" s="189"/>
      <c r="L637" s="189"/>
      <c r="Q637" s="194"/>
      <c r="R637" s="194"/>
      <c r="S637" s="194"/>
      <c r="T637" s="194"/>
      <c r="U637" s="194"/>
      <c r="V637" s="194"/>
      <c r="W637" s="194"/>
      <c r="X637" s="194"/>
      <c r="Y637" s="194"/>
      <c r="Z637" s="194"/>
      <c r="AA637" s="194"/>
      <c r="AB637" s="1" t="str">
        <f>IF(基本情報登録!$D$10="","",IF(基本情報登録!$D$10='登録データ（女）'!F637,1,0))</f>
        <v/>
      </c>
      <c r="AC637" s="194"/>
    </row>
    <row r="638" spans="1:29">
      <c r="A638" s="194"/>
      <c r="B638" s="194"/>
      <c r="C638" s="194"/>
      <c r="D638" s="194"/>
      <c r="E638" s="194"/>
      <c r="F638" s="194"/>
      <c r="G638" s="194"/>
      <c r="H638" s="194"/>
      <c r="I638" s="189"/>
      <c r="J638" s="189"/>
      <c r="K638" s="189"/>
      <c r="L638" s="189"/>
      <c r="Q638" s="194"/>
      <c r="R638" s="194"/>
      <c r="S638" s="194"/>
      <c r="T638" s="194"/>
      <c r="U638" s="194"/>
      <c r="V638" s="194"/>
      <c r="W638" s="194"/>
      <c r="X638" s="194"/>
      <c r="Y638" s="194"/>
      <c r="Z638" s="194"/>
      <c r="AA638" s="194"/>
      <c r="AB638" s="1" t="str">
        <f>IF(基本情報登録!$D$10="","",IF(基本情報登録!$D$10='登録データ（女）'!F638,1,0))</f>
        <v/>
      </c>
      <c r="AC638" s="194"/>
    </row>
    <row r="639" spans="1:29">
      <c r="A639" s="194"/>
      <c r="B639" s="194"/>
      <c r="C639" s="194"/>
      <c r="D639" s="194"/>
      <c r="E639" s="194"/>
      <c r="F639" s="194"/>
      <c r="G639" s="194"/>
      <c r="H639" s="194"/>
      <c r="I639" s="189"/>
      <c r="J639" s="189"/>
      <c r="K639" s="189"/>
      <c r="L639" s="189"/>
      <c r="Q639" s="194"/>
      <c r="R639" s="194"/>
      <c r="S639" s="194"/>
      <c r="T639" s="194"/>
      <c r="U639" s="194"/>
      <c r="V639" s="194"/>
      <c r="W639" s="194"/>
      <c r="X639" s="194"/>
      <c r="Y639" s="194"/>
      <c r="Z639" s="194"/>
      <c r="AA639" s="194"/>
      <c r="AB639" s="1" t="str">
        <f>IF(基本情報登録!$D$10="","",IF(基本情報登録!$D$10='登録データ（女）'!F639,1,0))</f>
        <v/>
      </c>
      <c r="AC639" s="194"/>
    </row>
    <row r="640" spans="1:29">
      <c r="A640" s="194"/>
      <c r="B640" s="194"/>
      <c r="C640" s="194"/>
      <c r="D640" s="194"/>
      <c r="E640" s="194"/>
      <c r="F640" s="194"/>
      <c r="G640" s="194"/>
      <c r="H640" s="194"/>
      <c r="I640" s="189"/>
      <c r="J640" s="189"/>
      <c r="K640" s="189"/>
      <c r="L640" s="189"/>
      <c r="Q640" s="194"/>
      <c r="R640" s="194"/>
      <c r="S640" s="194"/>
      <c r="T640" s="194"/>
      <c r="U640" s="194"/>
      <c r="V640" s="194"/>
      <c r="W640" s="194"/>
      <c r="X640" s="194"/>
      <c r="Y640" s="194"/>
      <c r="Z640" s="194"/>
      <c r="AA640" s="194"/>
      <c r="AB640" s="1" t="str">
        <f>IF(基本情報登録!$D$10="","",IF(基本情報登録!$D$10='登録データ（女）'!F640,1,0))</f>
        <v/>
      </c>
      <c r="AC640" s="194"/>
    </row>
    <row r="641" spans="1:29">
      <c r="A641" s="194"/>
      <c r="B641" s="194"/>
      <c r="C641" s="194"/>
      <c r="D641" s="194"/>
      <c r="E641" s="194"/>
      <c r="F641" s="194"/>
      <c r="G641" s="194"/>
      <c r="H641" s="194"/>
      <c r="I641" s="189"/>
      <c r="J641" s="189"/>
      <c r="K641" s="189"/>
      <c r="L641" s="189"/>
      <c r="Q641" s="194"/>
      <c r="R641" s="194"/>
      <c r="S641" s="194"/>
      <c r="T641" s="194"/>
      <c r="U641" s="194"/>
      <c r="V641" s="194"/>
      <c r="W641" s="194"/>
      <c r="X641" s="194"/>
      <c r="Y641" s="194"/>
      <c r="Z641" s="194"/>
      <c r="AA641" s="194"/>
      <c r="AB641" s="1" t="str">
        <f>IF(基本情報登録!$D$10="","",IF(基本情報登録!$D$10='登録データ（女）'!F641,1,0))</f>
        <v/>
      </c>
      <c r="AC641" s="194"/>
    </row>
    <row r="642" spans="1:29">
      <c r="A642" s="194"/>
      <c r="B642" s="194"/>
      <c r="C642" s="194"/>
      <c r="D642" s="194"/>
      <c r="E642" s="194"/>
      <c r="F642" s="194"/>
      <c r="G642" s="194"/>
      <c r="H642" s="194"/>
      <c r="I642" s="189"/>
      <c r="J642" s="189"/>
      <c r="K642" s="189"/>
      <c r="L642" s="189"/>
      <c r="Q642" s="194"/>
      <c r="R642" s="194"/>
      <c r="S642" s="194"/>
      <c r="T642" s="194"/>
      <c r="U642" s="194"/>
      <c r="V642" s="194"/>
      <c r="W642" s="194"/>
      <c r="X642" s="194"/>
      <c r="Y642" s="194"/>
      <c r="Z642" s="194"/>
      <c r="AA642" s="194"/>
      <c r="AB642" s="1" t="str">
        <f>IF(基本情報登録!$D$10="","",IF(基本情報登録!$D$10='登録データ（女）'!F642,1,0))</f>
        <v/>
      </c>
      <c r="AC642" s="194"/>
    </row>
    <row r="643" spans="1:29">
      <c r="A643" s="194"/>
      <c r="B643" s="194"/>
      <c r="C643" s="194"/>
      <c r="D643" s="194"/>
      <c r="E643" s="194"/>
      <c r="F643" s="194"/>
      <c r="G643" s="194"/>
      <c r="H643" s="194"/>
      <c r="I643" s="189"/>
      <c r="J643" s="189"/>
      <c r="K643" s="189"/>
      <c r="L643" s="189"/>
      <c r="Q643" s="194"/>
      <c r="R643" s="194"/>
      <c r="S643" s="194"/>
      <c r="T643" s="194"/>
      <c r="U643" s="194"/>
      <c r="V643" s="194"/>
      <c r="W643" s="194"/>
      <c r="X643" s="194"/>
      <c r="Y643" s="194"/>
      <c r="Z643" s="194"/>
      <c r="AA643" s="194"/>
      <c r="AB643" s="1" t="str">
        <f>IF(基本情報登録!$D$10="","",IF(基本情報登録!$D$10='登録データ（女）'!F643,1,0))</f>
        <v/>
      </c>
      <c r="AC643" s="194"/>
    </row>
    <row r="644" spans="1:29">
      <c r="A644" s="194"/>
      <c r="B644" s="194"/>
      <c r="C644" s="194"/>
      <c r="D644" s="194"/>
      <c r="E644" s="194"/>
      <c r="F644" s="194"/>
      <c r="G644" s="194"/>
      <c r="H644" s="194"/>
      <c r="I644" s="189"/>
      <c r="J644" s="189"/>
      <c r="K644" s="189"/>
      <c r="L644" s="189"/>
      <c r="Q644" s="194"/>
      <c r="R644" s="194"/>
      <c r="S644" s="194"/>
      <c r="T644" s="194"/>
      <c r="U644" s="194"/>
      <c r="V644" s="194"/>
      <c r="W644" s="194"/>
      <c r="X644" s="194"/>
      <c r="Y644" s="194"/>
      <c r="Z644" s="194"/>
      <c r="AA644" s="194"/>
      <c r="AB644" s="1" t="str">
        <f>IF(基本情報登録!$D$10="","",IF(基本情報登録!$D$10='登録データ（女）'!F644,1,0))</f>
        <v/>
      </c>
      <c r="AC644" s="194"/>
    </row>
    <row r="645" spans="1:29">
      <c r="A645" s="194"/>
      <c r="B645" s="194"/>
      <c r="C645" s="194"/>
      <c r="D645" s="194"/>
      <c r="E645" s="194"/>
      <c r="F645" s="194"/>
      <c r="G645" s="194"/>
      <c r="H645" s="194"/>
      <c r="I645" s="189"/>
      <c r="J645" s="189"/>
      <c r="K645" s="189"/>
      <c r="L645" s="189"/>
      <c r="Q645" s="194"/>
      <c r="R645" s="194"/>
      <c r="S645" s="194"/>
      <c r="T645" s="194"/>
      <c r="U645" s="194"/>
      <c r="V645" s="194"/>
      <c r="W645" s="194"/>
      <c r="X645" s="194"/>
      <c r="Y645" s="194"/>
      <c r="Z645" s="194"/>
      <c r="AA645" s="194"/>
      <c r="AB645" s="1" t="str">
        <f>IF(基本情報登録!$D$10="","",IF(基本情報登録!$D$10='登録データ（女）'!F645,1,0))</f>
        <v/>
      </c>
      <c r="AC645" s="194"/>
    </row>
    <row r="646" spans="1:29">
      <c r="A646" s="194"/>
      <c r="B646" s="194"/>
      <c r="C646" s="194"/>
      <c r="D646" s="194"/>
      <c r="E646" s="194"/>
      <c r="F646" s="194"/>
      <c r="G646" s="194"/>
      <c r="H646" s="194"/>
      <c r="I646" s="189"/>
      <c r="J646" s="189"/>
      <c r="K646" s="189"/>
      <c r="L646" s="189"/>
      <c r="Q646" s="194"/>
      <c r="R646" s="194"/>
      <c r="S646" s="194"/>
      <c r="T646" s="194"/>
      <c r="U646" s="194"/>
      <c r="V646" s="194"/>
      <c r="W646" s="194"/>
      <c r="X646" s="194"/>
      <c r="Y646" s="194"/>
      <c r="Z646" s="194"/>
      <c r="AA646" s="194"/>
      <c r="AB646" s="1" t="str">
        <f>IF(基本情報登録!$D$10="","",IF(基本情報登録!$D$10='登録データ（女）'!F646,1,0))</f>
        <v/>
      </c>
      <c r="AC646" s="194"/>
    </row>
    <row r="647" spans="1:29">
      <c r="A647" s="194"/>
      <c r="B647" s="194"/>
      <c r="C647" s="194"/>
      <c r="D647" s="194"/>
      <c r="E647" s="194"/>
      <c r="F647" s="194"/>
      <c r="G647" s="194"/>
      <c r="H647" s="194"/>
      <c r="I647" s="189"/>
      <c r="J647" s="189"/>
      <c r="K647" s="189"/>
      <c r="L647" s="189"/>
      <c r="Q647" s="194"/>
      <c r="R647" s="194"/>
      <c r="S647" s="194"/>
      <c r="T647" s="194"/>
      <c r="U647" s="194"/>
      <c r="V647" s="194"/>
      <c r="W647" s="194"/>
      <c r="X647" s="194"/>
      <c r="Y647" s="194"/>
      <c r="Z647" s="194"/>
      <c r="AA647" s="194"/>
      <c r="AB647" s="1" t="str">
        <f>IF(基本情報登録!$D$10="","",IF(基本情報登録!$D$10='登録データ（女）'!F647,1,0))</f>
        <v/>
      </c>
      <c r="AC647" s="194"/>
    </row>
    <row r="648" spans="1:29">
      <c r="A648" s="194"/>
      <c r="B648" s="194"/>
      <c r="C648" s="194"/>
      <c r="D648" s="194"/>
      <c r="E648" s="194"/>
      <c r="F648" s="194"/>
      <c r="G648" s="194"/>
      <c r="H648" s="194"/>
      <c r="I648" s="189"/>
      <c r="J648" s="189"/>
      <c r="K648" s="189"/>
      <c r="L648" s="189"/>
      <c r="Q648" s="194"/>
      <c r="R648" s="194"/>
      <c r="S648" s="194"/>
      <c r="T648" s="194"/>
      <c r="U648" s="194"/>
      <c r="V648" s="194"/>
      <c r="W648" s="194"/>
      <c r="X648" s="194"/>
      <c r="Y648" s="194"/>
      <c r="Z648" s="194"/>
      <c r="AA648" s="194"/>
      <c r="AB648" s="1" t="str">
        <f>IF(基本情報登録!$D$10="","",IF(基本情報登録!$D$10='登録データ（女）'!F648,1,0))</f>
        <v/>
      </c>
      <c r="AC648" s="194"/>
    </row>
    <row r="649" spans="1:29">
      <c r="A649" s="194"/>
      <c r="B649" s="194"/>
      <c r="C649" s="194"/>
      <c r="D649" s="194"/>
      <c r="E649" s="194"/>
      <c r="F649" s="194"/>
      <c r="G649" s="194"/>
      <c r="H649" s="194"/>
      <c r="I649" s="189"/>
      <c r="J649" s="189"/>
      <c r="K649" s="189"/>
      <c r="L649" s="189"/>
      <c r="Q649" s="194"/>
      <c r="R649" s="194"/>
      <c r="S649" s="194"/>
      <c r="T649" s="194"/>
      <c r="U649" s="194"/>
      <c r="V649" s="194"/>
      <c r="W649" s="194"/>
      <c r="X649" s="194"/>
      <c r="Y649" s="194"/>
      <c r="Z649" s="194"/>
      <c r="AA649" s="194"/>
      <c r="AB649" s="1" t="str">
        <f>IF(基本情報登録!$D$10="","",IF(基本情報登録!$D$10='登録データ（女）'!F649,1,0))</f>
        <v/>
      </c>
      <c r="AC649" s="194"/>
    </row>
    <row r="650" spans="1:29">
      <c r="A650" s="194"/>
      <c r="B650" s="194"/>
      <c r="C650" s="194"/>
      <c r="D650" s="194"/>
      <c r="E650" s="194"/>
      <c r="F650" s="194"/>
      <c r="G650" s="194"/>
      <c r="H650" s="194"/>
      <c r="I650" s="189"/>
      <c r="J650" s="189"/>
      <c r="K650" s="189"/>
      <c r="L650" s="189"/>
      <c r="Q650" s="194"/>
      <c r="R650" s="194"/>
      <c r="S650" s="194"/>
      <c r="T650" s="194"/>
      <c r="U650" s="194"/>
      <c r="V650" s="194"/>
      <c r="W650" s="194"/>
      <c r="X650" s="194"/>
      <c r="Y650" s="194"/>
      <c r="Z650" s="194"/>
      <c r="AA650" s="194"/>
      <c r="AB650" s="1" t="str">
        <f>IF(基本情報登録!$D$10="","",IF(基本情報登録!$D$10='登録データ（女）'!F650,1,0))</f>
        <v/>
      </c>
      <c r="AC650" s="194"/>
    </row>
    <row r="651" spans="1:29">
      <c r="A651" s="194"/>
      <c r="B651" s="194"/>
      <c r="C651" s="194"/>
      <c r="D651" s="194"/>
      <c r="E651" s="194"/>
      <c r="F651" s="194"/>
      <c r="G651" s="194"/>
      <c r="H651" s="194"/>
      <c r="I651" s="189"/>
      <c r="J651" s="189"/>
      <c r="K651" s="189"/>
      <c r="L651" s="189"/>
      <c r="Q651" s="194"/>
      <c r="R651" s="194"/>
      <c r="S651" s="194"/>
      <c r="T651" s="194"/>
      <c r="U651" s="194"/>
      <c r="V651" s="194"/>
      <c r="W651" s="194"/>
      <c r="X651" s="194"/>
      <c r="Y651" s="194"/>
      <c r="Z651" s="194"/>
      <c r="AA651" s="194"/>
      <c r="AB651" s="1" t="str">
        <f>IF(基本情報登録!$D$10="","",IF(基本情報登録!$D$10='登録データ（女）'!F651,1,0))</f>
        <v/>
      </c>
      <c r="AC651" s="194"/>
    </row>
    <row r="652" spans="1:29">
      <c r="A652" s="194"/>
      <c r="B652" s="194"/>
      <c r="C652" s="194"/>
      <c r="D652" s="194"/>
      <c r="E652" s="194"/>
      <c r="F652" s="194"/>
      <c r="G652" s="194"/>
      <c r="H652" s="194"/>
      <c r="I652" s="189"/>
      <c r="J652" s="189"/>
      <c r="K652" s="189"/>
      <c r="L652" s="189"/>
      <c r="Q652" s="194"/>
      <c r="R652" s="194"/>
      <c r="S652" s="194"/>
      <c r="T652" s="194"/>
      <c r="U652" s="194"/>
      <c r="V652" s="194"/>
      <c r="W652" s="194"/>
      <c r="X652" s="194"/>
      <c r="Y652" s="194"/>
      <c r="Z652" s="194"/>
      <c r="AA652" s="194"/>
      <c r="AB652" s="1" t="str">
        <f>IF(基本情報登録!$D$10="","",IF(基本情報登録!$D$10='登録データ（女）'!F652,1,0))</f>
        <v/>
      </c>
      <c r="AC652" s="194"/>
    </row>
    <row r="653" spans="1:29">
      <c r="A653" s="194"/>
      <c r="B653" s="194"/>
      <c r="C653" s="194"/>
      <c r="D653" s="194"/>
      <c r="E653" s="194"/>
      <c r="F653" s="194"/>
      <c r="G653" s="194"/>
      <c r="H653" s="194"/>
      <c r="I653" s="189"/>
      <c r="J653" s="189"/>
      <c r="K653" s="189"/>
      <c r="L653" s="189"/>
      <c r="Q653" s="194"/>
      <c r="R653" s="194"/>
      <c r="S653" s="194"/>
      <c r="T653" s="194"/>
      <c r="U653" s="194"/>
      <c r="V653" s="194"/>
      <c r="W653" s="194"/>
      <c r="X653" s="194"/>
      <c r="Y653" s="194"/>
      <c r="Z653" s="194"/>
      <c r="AA653" s="194"/>
      <c r="AB653" s="1" t="str">
        <f>IF(基本情報登録!$D$10="","",IF(基本情報登録!$D$10='登録データ（女）'!F653,1,0))</f>
        <v/>
      </c>
      <c r="AC653" s="194"/>
    </row>
    <row r="654" spans="1:29">
      <c r="A654" s="194"/>
      <c r="B654" s="194"/>
      <c r="C654" s="194"/>
      <c r="D654" s="194"/>
      <c r="E654" s="194"/>
      <c r="F654" s="194"/>
      <c r="G654" s="194"/>
      <c r="H654" s="194"/>
      <c r="I654" s="189"/>
      <c r="J654" s="189"/>
      <c r="K654" s="189"/>
      <c r="L654" s="189"/>
      <c r="Q654" s="194"/>
      <c r="R654" s="194"/>
      <c r="S654" s="194"/>
      <c r="T654" s="194"/>
      <c r="U654" s="194"/>
      <c r="V654" s="194"/>
      <c r="W654" s="194"/>
      <c r="X654" s="194"/>
      <c r="Y654" s="194"/>
      <c r="Z654" s="194"/>
      <c r="AA654" s="194"/>
      <c r="AB654" s="1" t="str">
        <f>IF(基本情報登録!$D$10="","",IF(基本情報登録!$D$10='登録データ（女）'!F654,1,0))</f>
        <v/>
      </c>
      <c r="AC654" s="194"/>
    </row>
    <row r="655" spans="1:29">
      <c r="A655" s="194"/>
      <c r="B655" s="194"/>
      <c r="C655" s="194"/>
      <c r="D655" s="194"/>
      <c r="E655" s="194"/>
      <c r="F655" s="194"/>
      <c r="G655" s="194"/>
      <c r="H655" s="194"/>
      <c r="I655" s="189"/>
      <c r="J655" s="189"/>
      <c r="K655" s="189"/>
      <c r="L655" s="189"/>
      <c r="Q655" s="194"/>
      <c r="R655" s="194"/>
      <c r="S655" s="194"/>
      <c r="T655" s="194"/>
      <c r="U655" s="194"/>
      <c r="V655" s="194"/>
      <c r="W655" s="194"/>
      <c r="X655" s="194"/>
      <c r="Y655" s="194"/>
      <c r="Z655" s="194"/>
      <c r="AA655" s="194"/>
      <c r="AB655" s="1" t="str">
        <f>IF(基本情報登録!$D$10="","",IF(基本情報登録!$D$10='登録データ（女）'!F655,1,0))</f>
        <v/>
      </c>
      <c r="AC655" s="194"/>
    </row>
    <row r="656" spans="1:29">
      <c r="A656" s="194"/>
      <c r="B656" s="194"/>
      <c r="C656" s="194"/>
      <c r="D656" s="194"/>
      <c r="E656" s="194"/>
      <c r="F656" s="194"/>
      <c r="G656" s="194"/>
      <c r="H656" s="194"/>
      <c r="I656" s="189"/>
      <c r="J656" s="189"/>
      <c r="K656" s="189"/>
      <c r="L656" s="189"/>
      <c r="Q656" s="194"/>
      <c r="R656" s="194"/>
      <c r="S656" s="194"/>
      <c r="T656" s="194"/>
      <c r="U656" s="194"/>
      <c r="V656" s="194"/>
      <c r="W656" s="194"/>
      <c r="X656" s="194"/>
      <c r="Y656" s="194"/>
      <c r="Z656" s="194"/>
      <c r="AA656" s="194"/>
      <c r="AB656" s="1" t="str">
        <f>IF(基本情報登録!$D$10="","",IF(基本情報登録!$D$10='登録データ（女）'!F656,1,0))</f>
        <v/>
      </c>
      <c r="AC656" s="194"/>
    </row>
    <row r="657" spans="1:29">
      <c r="A657" s="194"/>
      <c r="B657" s="194"/>
      <c r="C657" s="194"/>
      <c r="D657" s="194"/>
      <c r="E657" s="194"/>
      <c r="F657" s="194"/>
      <c r="G657" s="194"/>
      <c r="H657" s="194"/>
      <c r="I657" s="189"/>
      <c r="J657" s="189"/>
      <c r="K657" s="189"/>
      <c r="L657" s="189"/>
      <c r="Q657" s="194"/>
      <c r="R657" s="194"/>
      <c r="S657" s="194"/>
      <c r="T657" s="194"/>
      <c r="U657" s="194"/>
      <c r="V657" s="194"/>
      <c r="W657" s="194"/>
      <c r="X657" s="194"/>
      <c r="Y657" s="194"/>
      <c r="Z657" s="194"/>
      <c r="AA657" s="194"/>
      <c r="AB657" s="1" t="str">
        <f>IF(基本情報登録!$D$10="","",IF(基本情報登録!$D$10='登録データ（女）'!F657,1,0))</f>
        <v/>
      </c>
      <c r="AC657" s="194"/>
    </row>
    <row r="658" spans="1:29">
      <c r="A658" s="194"/>
      <c r="B658" s="194"/>
      <c r="C658" s="194"/>
      <c r="D658" s="194"/>
      <c r="E658" s="194"/>
      <c r="F658" s="194"/>
      <c r="G658" s="194"/>
      <c r="H658" s="194"/>
      <c r="I658" s="189"/>
      <c r="J658" s="189"/>
      <c r="K658" s="189"/>
      <c r="L658" s="189"/>
      <c r="Q658" s="194"/>
      <c r="R658" s="194"/>
      <c r="S658" s="194"/>
      <c r="T658" s="194"/>
      <c r="U658" s="194"/>
      <c r="V658" s="194"/>
      <c r="W658" s="194"/>
      <c r="X658" s="194"/>
      <c r="Y658" s="194"/>
      <c r="Z658" s="194"/>
      <c r="AA658" s="194"/>
      <c r="AB658" s="1" t="str">
        <f>IF(基本情報登録!$D$10="","",IF(基本情報登録!$D$10='登録データ（女）'!F658,1,0))</f>
        <v/>
      </c>
      <c r="AC658" s="194"/>
    </row>
    <row r="659" spans="1:29">
      <c r="A659" s="194"/>
      <c r="B659" s="194"/>
      <c r="C659" s="194"/>
      <c r="D659" s="194"/>
      <c r="E659" s="194"/>
      <c r="F659" s="194"/>
      <c r="G659" s="194"/>
      <c r="H659" s="194"/>
      <c r="I659" s="189"/>
      <c r="J659" s="189"/>
      <c r="K659" s="189"/>
      <c r="L659" s="189"/>
      <c r="Q659" s="194"/>
      <c r="R659" s="194"/>
      <c r="S659" s="194"/>
      <c r="T659" s="194"/>
      <c r="U659" s="194"/>
      <c r="V659" s="194"/>
      <c r="W659" s="194"/>
      <c r="X659" s="194"/>
      <c r="Y659" s="194"/>
      <c r="Z659" s="194"/>
      <c r="AA659" s="194"/>
      <c r="AB659" s="1" t="str">
        <f>IF(基本情報登録!$D$10="","",IF(基本情報登録!$D$10='登録データ（女）'!F659,1,0))</f>
        <v/>
      </c>
      <c r="AC659" s="194"/>
    </row>
    <row r="660" spans="1:29">
      <c r="A660" s="194"/>
      <c r="B660" s="194"/>
      <c r="C660" s="194"/>
      <c r="D660" s="194"/>
      <c r="E660" s="194"/>
      <c r="F660" s="194"/>
      <c r="G660" s="194"/>
      <c r="H660" s="194"/>
      <c r="I660" s="189"/>
      <c r="J660" s="189"/>
      <c r="K660" s="189"/>
      <c r="L660" s="189"/>
      <c r="Q660" s="194"/>
      <c r="R660" s="194"/>
      <c r="S660" s="194"/>
      <c r="T660" s="194"/>
      <c r="U660" s="194"/>
      <c r="V660" s="194"/>
      <c r="W660" s="194"/>
      <c r="X660" s="194"/>
      <c r="Y660" s="194"/>
      <c r="Z660" s="194"/>
      <c r="AA660" s="194"/>
      <c r="AB660" s="1" t="str">
        <f>IF(基本情報登録!$D$10="","",IF(基本情報登録!$D$10='登録データ（女）'!F660,1,0))</f>
        <v/>
      </c>
      <c r="AC660" s="194"/>
    </row>
    <row r="661" spans="1:29">
      <c r="A661" s="194"/>
      <c r="B661" s="194"/>
      <c r="C661" s="194"/>
      <c r="D661" s="194"/>
      <c r="E661" s="194"/>
      <c r="F661" s="194"/>
      <c r="G661" s="194"/>
      <c r="H661" s="194"/>
      <c r="I661" s="189"/>
      <c r="J661" s="189"/>
      <c r="K661" s="189"/>
      <c r="L661" s="189"/>
      <c r="Q661" s="194"/>
      <c r="R661" s="194"/>
      <c r="S661" s="194"/>
      <c r="T661" s="194"/>
      <c r="U661" s="194"/>
      <c r="V661" s="194"/>
      <c r="W661" s="194"/>
      <c r="X661" s="194"/>
      <c r="Y661" s="194"/>
      <c r="Z661" s="194"/>
      <c r="AA661" s="194"/>
      <c r="AB661" s="1" t="str">
        <f>IF(基本情報登録!$D$10="","",IF(基本情報登録!$D$10='登録データ（女）'!F661,1,0))</f>
        <v/>
      </c>
      <c r="AC661" s="194"/>
    </row>
    <row r="662" spans="1:29">
      <c r="A662" s="194"/>
      <c r="B662" s="194"/>
      <c r="C662" s="194"/>
      <c r="D662" s="194"/>
      <c r="E662" s="194"/>
      <c r="F662" s="194"/>
      <c r="G662" s="194"/>
      <c r="H662" s="194"/>
      <c r="I662" s="189"/>
      <c r="J662" s="189"/>
      <c r="K662" s="189"/>
      <c r="L662" s="189"/>
      <c r="Q662" s="194"/>
      <c r="R662" s="194"/>
      <c r="S662" s="194"/>
      <c r="T662" s="194"/>
      <c r="U662" s="194"/>
      <c r="V662" s="194"/>
      <c r="W662" s="194"/>
      <c r="X662" s="194"/>
      <c r="Y662" s="194"/>
      <c r="Z662" s="194"/>
      <c r="AA662" s="194"/>
      <c r="AB662" s="1" t="str">
        <f>IF(基本情報登録!$D$10="","",IF(基本情報登録!$D$10='登録データ（女）'!F662,1,0))</f>
        <v/>
      </c>
      <c r="AC662" s="194"/>
    </row>
    <row r="663" spans="1:29">
      <c r="A663" s="194"/>
      <c r="B663" s="194"/>
      <c r="C663" s="194"/>
      <c r="D663" s="194"/>
      <c r="E663" s="194"/>
      <c r="F663" s="194"/>
      <c r="G663" s="194"/>
      <c r="H663" s="194"/>
      <c r="I663" s="189"/>
      <c r="J663" s="189"/>
      <c r="K663" s="189"/>
      <c r="L663" s="189"/>
      <c r="Q663" s="194"/>
      <c r="R663" s="194"/>
      <c r="S663" s="194"/>
      <c r="T663" s="194"/>
      <c r="U663" s="194"/>
      <c r="V663" s="194"/>
      <c r="W663" s="194"/>
      <c r="X663" s="194"/>
      <c r="Y663" s="194"/>
      <c r="Z663" s="194"/>
      <c r="AA663" s="194"/>
      <c r="AB663" s="1" t="str">
        <f>IF(基本情報登録!$D$10="","",IF(基本情報登録!$D$10='登録データ（女）'!F663,1,0))</f>
        <v/>
      </c>
      <c r="AC663" s="194"/>
    </row>
    <row r="664" spans="1:29">
      <c r="A664" s="194"/>
      <c r="B664" s="194"/>
      <c r="C664" s="194"/>
      <c r="D664" s="194"/>
      <c r="E664" s="194"/>
      <c r="F664" s="194"/>
      <c r="G664" s="194"/>
      <c r="H664" s="194"/>
      <c r="I664" s="189"/>
      <c r="J664" s="189"/>
      <c r="K664" s="189"/>
      <c r="L664" s="189"/>
      <c r="Q664" s="194"/>
      <c r="R664" s="194"/>
      <c r="S664" s="194"/>
      <c r="T664" s="194"/>
      <c r="U664" s="194"/>
      <c r="V664" s="194"/>
      <c r="W664" s="194"/>
      <c r="X664" s="194"/>
      <c r="Y664" s="194"/>
      <c r="Z664" s="194"/>
      <c r="AA664" s="194"/>
      <c r="AB664" s="1" t="str">
        <f>IF(基本情報登録!$D$10="","",IF(基本情報登録!$D$10='登録データ（女）'!F664,1,0))</f>
        <v/>
      </c>
      <c r="AC664" s="194"/>
    </row>
    <row r="665" spans="1:29">
      <c r="A665" s="194"/>
      <c r="B665" s="194"/>
      <c r="C665" s="194"/>
      <c r="D665" s="194"/>
      <c r="E665" s="194"/>
      <c r="F665" s="194"/>
      <c r="G665" s="194"/>
      <c r="H665" s="194"/>
      <c r="I665" s="189"/>
      <c r="J665" s="189"/>
      <c r="K665" s="189"/>
      <c r="L665" s="189"/>
      <c r="Q665" s="194"/>
      <c r="R665" s="194"/>
      <c r="S665" s="194"/>
      <c r="T665" s="194"/>
      <c r="U665" s="194"/>
      <c r="V665" s="194"/>
      <c r="W665" s="194"/>
      <c r="X665" s="194"/>
      <c r="Y665" s="194"/>
      <c r="Z665" s="194"/>
      <c r="AA665" s="194"/>
      <c r="AB665" s="1" t="str">
        <f>IF(基本情報登録!$D$10="","",IF(基本情報登録!$D$10='登録データ（女）'!F665,1,0))</f>
        <v/>
      </c>
      <c r="AC665" s="194"/>
    </row>
    <row r="666" spans="1:29">
      <c r="A666" s="194"/>
      <c r="B666" s="194"/>
      <c r="C666" s="194"/>
      <c r="D666" s="194"/>
      <c r="E666" s="194"/>
      <c r="F666" s="194"/>
      <c r="G666" s="194"/>
      <c r="H666" s="194"/>
      <c r="I666" s="189"/>
      <c r="J666" s="189"/>
      <c r="K666" s="189"/>
      <c r="L666" s="189"/>
      <c r="Q666" s="194"/>
      <c r="R666" s="194"/>
      <c r="S666" s="194"/>
      <c r="T666" s="194"/>
      <c r="U666" s="194"/>
      <c r="V666" s="194"/>
      <c r="W666" s="194"/>
      <c r="X666" s="194"/>
      <c r="Y666" s="194"/>
      <c r="Z666" s="194"/>
      <c r="AA666" s="194"/>
      <c r="AB666" s="1" t="str">
        <f>IF(基本情報登録!$D$10="","",IF(基本情報登録!$D$10='登録データ（女）'!F666,1,0))</f>
        <v/>
      </c>
      <c r="AC666" s="194"/>
    </row>
    <row r="667" spans="1:29">
      <c r="A667" s="194"/>
      <c r="B667" s="194"/>
      <c r="C667" s="194"/>
      <c r="D667" s="194"/>
      <c r="E667" s="194"/>
      <c r="F667" s="194"/>
      <c r="G667" s="194"/>
      <c r="H667" s="194"/>
      <c r="I667" s="189"/>
      <c r="J667" s="189"/>
      <c r="K667" s="189"/>
      <c r="L667" s="189"/>
      <c r="Q667" s="194"/>
      <c r="R667" s="194"/>
      <c r="S667" s="194"/>
      <c r="T667" s="194"/>
      <c r="U667" s="194"/>
      <c r="V667" s="194"/>
      <c r="W667" s="194"/>
      <c r="X667" s="194"/>
      <c r="Y667" s="194"/>
      <c r="Z667" s="194"/>
      <c r="AA667" s="194"/>
      <c r="AB667" s="1" t="str">
        <f>IF(基本情報登録!$D$10="","",IF(基本情報登録!$D$10='登録データ（女）'!F667,1,0))</f>
        <v/>
      </c>
      <c r="AC667" s="194"/>
    </row>
    <row r="668" spans="1:29">
      <c r="A668" s="194"/>
      <c r="B668" s="194"/>
      <c r="C668" s="194"/>
      <c r="D668" s="194"/>
      <c r="E668" s="194"/>
      <c r="F668" s="194"/>
      <c r="G668" s="194"/>
      <c r="H668" s="194"/>
      <c r="I668" s="189"/>
      <c r="J668" s="189"/>
      <c r="K668" s="189"/>
      <c r="L668" s="189"/>
      <c r="Q668" s="194"/>
      <c r="R668" s="194"/>
      <c r="S668" s="194"/>
      <c r="T668" s="194"/>
      <c r="U668" s="194"/>
      <c r="V668" s="194"/>
      <c r="W668" s="194"/>
      <c r="X668" s="194"/>
      <c r="Y668" s="194"/>
      <c r="Z668" s="194"/>
      <c r="AA668" s="194"/>
      <c r="AB668" s="1" t="str">
        <f>IF(基本情報登録!$D$10="","",IF(基本情報登録!$D$10='登録データ（女）'!F668,1,0))</f>
        <v/>
      </c>
      <c r="AC668" s="194"/>
    </row>
    <row r="669" spans="1:29">
      <c r="A669" s="194"/>
      <c r="B669" s="194"/>
      <c r="C669" s="194"/>
      <c r="D669" s="194"/>
      <c r="E669" s="194"/>
      <c r="F669" s="194"/>
      <c r="G669" s="194"/>
      <c r="H669" s="194"/>
      <c r="I669" s="189"/>
      <c r="J669" s="189"/>
      <c r="K669" s="189"/>
      <c r="L669" s="189"/>
      <c r="Q669" s="194"/>
      <c r="R669" s="194"/>
      <c r="S669" s="194"/>
      <c r="T669" s="194"/>
      <c r="U669" s="194"/>
      <c r="V669" s="194"/>
      <c r="W669" s="194"/>
      <c r="X669" s="194"/>
      <c r="Y669" s="194"/>
      <c r="Z669" s="194"/>
      <c r="AA669" s="194"/>
      <c r="AB669" s="1" t="str">
        <f>IF(基本情報登録!$D$10="","",IF(基本情報登録!$D$10='登録データ（女）'!F669,1,0))</f>
        <v/>
      </c>
      <c r="AC669" s="194"/>
    </row>
    <row r="670" spans="1:29">
      <c r="A670" s="194"/>
      <c r="B670" s="194"/>
      <c r="C670" s="194"/>
      <c r="D670" s="194"/>
      <c r="E670" s="194"/>
      <c r="F670" s="194"/>
      <c r="G670" s="194"/>
      <c r="H670" s="194"/>
      <c r="I670" s="189"/>
      <c r="J670" s="189"/>
      <c r="K670" s="189"/>
      <c r="L670" s="189"/>
      <c r="Q670" s="194"/>
      <c r="R670" s="194"/>
      <c r="S670" s="194"/>
      <c r="T670" s="194"/>
      <c r="U670" s="194"/>
      <c r="V670" s="194"/>
      <c r="W670" s="194"/>
      <c r="X670" s="194"/>
      <c r="Y670" s="194"/>
      <c r="Z670" s="194"/>
      <c r="AA670" s="194"/>
      <c r="AB670" s="1" t="str">
        <f>IF(基本情報登録!$D$10="","",IF(基本情報登録!$D$10='登録データ（女）'!F670,1,0))</f>
        <v/>
      </c>
      <c r="AC670" s="194"/>
    </row>
    <row r="671" spans="1:29">
      <c r="A671" s="194"/>
      <c r="B671" s="194"/>
      <c r="C671" s="194"/>
      <c r="D671" s="194"/>
      <c r="E671" s="194"/>
      <c r="F671" s="194"/>
      <c r="G671" s="194"/>
      <c r="H671" s="194"/>
      <c r="I671" s="189"/>
      <c r="J671" s="189"/>
      <c r="K671" s="189"/>
      <c r="L671" s="189"/>
      <c r="Q671" s="194"/>
      <c r="R671" s="194"/>
      <c r="S671" s="194"/>
      <c r="T671" s="194"/>
      <c r="U671" s="194"/>
      <c r="V671" s="194"/>
      <c r="W671" s="194"/>
      <c r="X671" s="194"/>
      <c r="Y671" s="194"/>
      <c r="Z671" s="194"/>
      <c r="AA671" s="194"/>
      <c r="AB671" s="1" t="str">
        <f>IF(基本情報登録!$D$10="","",IF(基本情報登録!$D$10='登録データ（女）'!F671,1,0))</f>
        <v/>
      </c>
      <c r="AC671" s="194"/>
    </row>
    <row r="672" spans="1:29">
      <c r="A672" s="194"/>
      <c r="B672" s="194"/>
      <c r="C672" s="194"/>
      <c r="D672" s="194"/>
      <c r="E672" s="194"/>
      <c r="F672" s="194"/>
      <c r="G672" s="194"/>
      <c r="H672" s="194"/>
      <c r="I672" s="189"/>
      <c r="J672" s="189"/>
      <c r="K672" s="189"/>
      <c r="L672" s="189"/>
      <c r="Q672" s="194"/>
      <c r="R672" s="194"/>
      <c r="S672" s="194"/>
      <c r="T672" s="194"/>
      <c r="U672" s="194"/>
      <c r="V672" s="194"/>
      <c r="W672" s="194"/>
      <c r="X672" s="194"/>
      <c r="Y672" s="194"/>
      <c r="Z672" s="194"/>
      <c r="AA672" s="194"/>
      <c r="AB672" s="1" t="str">
        <f>IF(基本情報登録!$D$10="","",IF(基本情報登録!$D$10='登録データ（女）'!F672,1,0))</f>
        <v/>
      </c>
      <c r="AC672" s="194"/>
    </row>
    <row r="673" spans="1:29">
      <c r="A673" s="194"/>
      <c r="B673" s="194"/>
      <c r="C673" s="194"/>
      <c r="D673" s="194"/>
      <c r="E673" s="194"/>
      <c r="F673" s="194"/>
      <c r="G673" s="194"/>
      <c r="H673" s="194"/>
      <c r="I673" s="189"/>
      <c r="J673" s="189"/>
      <c r="K673" s="189"/>
      <c r="L673" s="189"/>
      <c r="Q673" s="194"/>
      <c r="R673" s="194"/>
      <c r="S673" s="194"/>
      <c r="T673" s="194"/>
      <c r="U673" s="194"/>
      <c r="V673" s="194"/>
      <c r="W673" s="194"/>
      <c r="X673" s="194"/>
      <c r="Y673" s="194"/>
      <c r="Z673" s="194"/>
      <c r="AA673" s="194"/>
      <c r="AB673" s="1" t="str">
        <f>IF(基本情報登録!$D$10="","",IF(基本情報登録!$D$10='登録データ（女）'!F673,1,0))</f>
        <v/>
      </c>
      <c r="AC673" s="194"/>
    </row>
    <row r="674" spans="1:29">
      <c r="A674" s="194"/>
      <c r="B674" s="194"/>
      <c r="C674" s="194"/>
      <c r="D674" s="194"/>
      <c r="E674" s="194"/>
      <c r="F674" s="194"/>
      <c r="G674" s="194"/>
      <c r="H674" s="194"/>
      <c r="I674" s="189"/>
      <c r="J674" s="189"/>
      <c r="K674" s="189"/>
      <c r="L674" s="189"/>
      <c r="Q674" s="194"/>
      <c r="R674" s="194"/>
      <c r="S674" s="194"/>
      <c r="T674" s="194"/>
      <c r="U674" s="194"/>
      <c r="V674" s="194"/>
      <c r="W674" s="194"/>
      <c r="X674" s="194"/>
      <c r="Y674" s="194"/>
      <c r="Z674" s="194"/>
      <c r="AA674" s="194"/>
      <c r="AB674" s="1" t="str">
        <f>IF(基本情報登録!$D$10="","",IF(基本情報登録!$D$10='登録データ（女）'!F674,1,0))</f>
        <v/>
      </c>
      <c r="AC674" s="194"/>
    </row>
    <row r="675" spans="1:29">
      <c r="A675" s="194"/>
      <c r="B675" s="194"/>
      <c r="C675" s="194"/>
      <c r="D675" s="194"/>
      <c r="E675" s="194"/>
      <c r="F675" s="194"/>
      <c r="G675" s="194"/>
      <c r="H675" s="194"/>
      <c r="I675" s="189"/>
      <c r="J675" s="189"/>
      <c r="K675" s="189"/>
      <c r="L675" s="189"/>
      <c r="Q675" s="194"/>
      <c r="R675" s="194"/>
      <c r="S675" s="194"/>
      <c r="T675" s="194"/>
      <c r="U675" s="194"/>
      <c r="V675" s="194"/>
      <c r="W675" s="194"/>
      <c r="X675" s="194"/>
      <c r="Y675" s="194"/>
      <c r="Z675" s="194"/>
      <c r="AA675" s="194"/>
      <c r="AB675" s="1" t="str">
        <f>IF(基本情報登録!$D$10="","",IF(基本情報登録!$D$10='登録データ（女）'!F675,1,0))</f>
        <v/>
      </c>
      <c r="AC675" s="194"/>
    </row>
    <row r="676" spans="1:29">
      <c r="A676" s="194"/>
      <c r="B676" s="194"/>
      <c r="C676" s="194"/>
      <c r="D676" s="194"/>
      <c r="E676" s="194"/>
      <c r="F676" s="194"/>
      <c r="G676" s="194"/>
      <c r="H676" s="194"/>
      <c r="I676" s="189"/>
      <c r="J676" s="189"/>
      <c r="K676" s="189"/>
      <c r="L676" s="189"/>
      <c r="Q676" s="194"/>
      <c r="R676" s="194"/>
      <c r="S676" s="194"/>
      <c r="T676" s="194"/>
      <c r="U676" s="194"/>
      <c r="V676" s="194"/>
      <c r="W676" s="194"/>
      <c r="X676" s="194"/>
      <c r="Y676" s="194"/>
      <c r="Z676" s="194"/>
      <c r="AA676" s="194"/>
      <c r="AB676" s="1" t="str">
        <f>IF(基本情報登録!$D$10="","",IF(基本情報登録!$D$10='登録データ（女）'!F676,1,0))</f>
        <v/>
      </c>
      <c r="AC676" s="194"/>
    </row>
    <row r="677" spans="1:29">
      <c r="A677" s="194"/>
      <c r="B677" s="194"/>
      <c r="C677" s="194"/>
      <c r="D677" s="194"/>
      <c r="E677" s="194"/>
      <c r="F677" s="194"/>
      <c r="G677" s="194"/>
      <c r="H677" s="194"/>
      <c r="I677" s="189"/>
      <c r="J677" s="189"/>
      <c r="K677" s="189"/>
      <c r="L677" s="189"/>
      <c r="Q677" s="194"/>
      <c r="R677" s="194"/>
      <c r="S677" s="194"/>
      <c r="T677" s="194"/>
      <c r="U677" s="194"/>
      <c r="V677" s="194"/>
      <c r="W677" s="194"/>
      <c r="X677" s="194"/>
      <c r="Y677" s="194"/>
      <c r="Z677" s="194"/>
      <c r="AA677" s="194"/>
      <c r="AB677" s="1" t="str">
        <f>IF(基本情報登録!$D$10="","",IF(基本情報登録!$D$10='登録データ（女）'!F677,1,0))</f>
        <v/>
      </c>
      <c r="AC677" s="194"/>
    </row>
    <row r="678" spans="1:29">
      <c r="A678" s="194"/>
      <c r="B678" s="194"/>
      <c r="C678" s="194"/>
      <c r="D678" s="194"/>
      <c r="E678" s="194"/>
      <c r="F678" s="194"/>
      <c r="G678" s="194"/>
      <c r="H678" s="194"/>
      <c r="I678" s="189"/>
      <c r="J678" s="189"/>
      <c r="K678" s="189"/>
      <c r="L678" s="189"/>
      <c r="Q678" s="194"/>
      <c r="R678" s="194"/>
      <c r="S678" s="194"/>
      <c r="T678" s="194"/>
      <c r="U678" s="194"/>
      <c r="V678" s="194"/>
      <c r="W678" s="194"/>
      <c r="X678" s="194"/>
      <c r="Y678" s="194"/>
      <c r="Z678" s="194"/>
      <c r="AA678" s="194"/>
      <c r="AB678" s="1" t="str">
        <f>IF(基本情報登録!$D$10="","",IF(基本情報登録!$D$10='登録データ（女）'!F678,1,0))</f>
        <v/>
      </c>
      <c r="AC678" s="194"/>
    </row>
    <row r="679" spans="1:29">
      <c r="A679" s="194"/>
      <c r="B679" s="194"/>
      <c r="C679" s="194"/>
      <c r="D679" s="194"/>
      <c r="E679" s="194"/>
      <c r="F679" s="194"/>
      <c r="G679" s="194"/>
      <c r="H679" s="194"/>
      <c r="I679" s="189"/>
      <c r="J679" s="189"/>
      <c r="K679" s="189"/>
      <c r="L679" s="189"/>
      <c r="Q679" s="194"/>
      <c r="R679" s="194"/>
      <c r="S679" s="194"/>
      <c r="T679" s="194"/>
      <c r="U679" s="194"/>
      <c r="V679" s="194"/>
      <c r="W679" s="194"/>
      <c r="X679" s="194"/>
      <c r="Y679" s="194"/>
      <c r="Z679" s="194"/>
      <c r="AA679" s="194"/>
      <c r="AB679" s="1" t="str">
        <f>IF(基本情報登録!$D$10="","",IF(基本情報登録!$D$10='登録データ（女）'!F679,1,0))</f>
        <v/>
      </c>
      <c r="AC679" s="194"/>
    </row>
    <row r="680" spans="1:29">
      <c r="A680" s="194"/>
      <c r="B680" s="194"/>
      <c r="C680" s="194"/>
      <c r="D680" s="194"/>
      <c r="E680" s="194"/>
      <c r="F680" s="194"/>
      <c r="G680" s="194"/>
      <c r="H680" s="194"/>
      <c r="I680" s="189"/>
      <c r="J680" s="189"/>
      <c r="K680" s="189"/>
      <c r="L680" s="189"/>
      <c r="Q680" s="194"/>
      <c r="R680" s="194"/>
      <c r="S680" s="194"/>
      <c r="T680" s="194"/>
      <c r="U680" s="194"/>
      <c r="V680" s="194"/>
      <c r="W680" s="194"/>
      <c r="X680" s="194"/>
      <c r="Y680" s="194"/>
      <c r="Z680" s="194"/>
      <c r="AA680" s="194"/>
      <c r="AB680" s="1" t="str">
        <f>IF(基本情報登録!$D$10="","",IF(基本情報登録!$D$10='登録データ（女）'!F680,1,0))</f>
        <v/>
      </c>
      <c r="AC680" s="194"/>
    </row>
    <row r="681" spans="1:29">
      <c r="A681" s="194"/>
      <c r="B681" s="194"/>
      <c r="C681" s="194"/>
      <c r="D681" s="194"/>
      <c r="E681" s="194"/>
      <c r="F681" s="194"/>
      <c r="G681" s="194"/>
      <c r="H681" s="194"/>
      <c r="I681" s="189"/>
      <c r="J681" s="189"/>
      <c r="K681" s="189"/>
      <c r="L681" s="189"/>
      <c r="Q681" s="194"/>
      <c r="R681" s="194"/>
      <c r="S681" s="194"/>
      <c r="T681" s="194"/>
      <c r="U681" s="194"/>
      <c r="V681" s="194"/>
      <c r="W681" s="194"/>
      <c r="X681" s="194"/>
      <c r="Y681" s="194"/>
      <c r="Z681" s="194"/>
      <c r="AA681" s="194"/>
      <c r="AB681" s="1" t="str">
        <f>IF(基本情報登録!$D$10="","",IF(基本情報登録!$D$10='登録データ（女）'!F681,1,0))</f>
        <v/>
      </c>
      <c r="AC681" s="194"/>
    </row>
    <row r="682" spans="1:29">
      <c r="A682" s="194"/>
      <c r="B682" s="194"/>
      <c r="C682" s="194"/>
      <c r="D682" s="194"/>
      <c r="E682" s="194"/>
      <c r="F682" s="194"/>
      <c r="G682" s="194"/>
      <c r="H682" s="194"/>
      <c r="I682" s="189"/>
      <c r="J682" s="189"/>
      <c r="K682" s="189"/>
      <c r="L682" s="189"/>
      <c r="Q682" s="194"/>
      <c r="R682" s="194"/>
      <c r="S682" s="194"/>
      <c r="T682" s="194"/>
      <c r="U682" s="194"/>
      <c r="V682" s="194"/>
      <c r="W682" s="194"/>
      <c r="X682" s="194"/>
      <c r="Y682" s="194"/>
      <c r="Z682" s="194"/>
      <c r="AA682" s="194"/>
      <c r="AB682" s="1" t="str">
        <f>IF(基本情報登録!$D$10="","",IF(基本情報登録!$D$10='登録データ（女）'!F682,1,0))</f>
        <v/>
      </c>
      <c r="AC682" s="194"/>
    </row>
    <row r="683" spans="1:29">
      <c r="A683" s="194"/>
      <c r="B683" s="194"/>
      <c r="C683" s="194"/>
      <c r="D683" s="194"/>
      <c r="E683" s="194"/>
      <c r="F683" s="194"/>
      <c r="G683" s="194"/>
      <c r="H683" s="194"/>
      <c r="I683" s="189"/>
      <c r="J683" s="189"/>
      <c r="K683" s="189"/>
      <c r="L683" s="189"/>
      <c r="Q683" s="194"/>
      <c r="R683" s="194"/>
      <c r="S683" s="194"/>
      <c r="T683" s="194"/>
      <c r="U683" s="194"/>
      <c r="V683" s="194"/>
      <c r="W683" s="194"/>
      <c r="X683" s="194"/>
      <c r="Y683" s="194"/>
      <c r="Z683" s="194"/>
      <c r="AA683" s="194"/>
      <c r="AB683" s="1" t="str">
        <f>IF(基本情報登録!$D$10="","",IF(基本情報登録!$D$10='登録データ（女）'!F683,1,0))</f>
        <v/>
      </c>
      <c r="AC683" s="194"/>
    </row>
    <row r="684" spans="1:29">
      <c r="A684" s="194"/>
      <c r="B684" s="194"/>
      <c r="C684" s="194"/>
      <c r="D684" s="194"/>
      <c r="E684" s="194"/>
      <c r="F684" s="194"/>
      <c r="G684" s="194"/>
      <c r="H684" s="194"/>
      <c r="I684" s="189"/>
      <c r="J684" s="189"/>
      <c r="K684" s="189"/>
      <c r="L684" s="189"/>
      <c r="Q684" s="194"/>
      <c r="R684" s="194"/>
      <c r="S684" s="194"/>
      <c r="T684" s="194"/>
      <c r="U684" s="194"/>
      <c r="V684" s="194"/>
      <c r="W684" s="194"/>
      <c r="X684" s="194"/>
      <c r="Y684" s="194"/>
      <c r="Z684" s="194"/>
      <c r="AA684" s="194"/>
      <c r="AB684" s="1" t="str">
        <f>IF(基本情報登録!$D$10="","",IF(基本情報登録!$D$10='登録データ（女）'!F684,1,0))</f>
        <v/>
      </c>
      <c r="AC684" s="194"/>
    </row>
    <row r="685" spans="1:29">
      <c r="A685" s="194"/>
      <c r="B685" s="194"/>
      <c r="C685" s="194"/>
      <c r="D685" s="194"/>
      <c r="E685" s="194"/>
      <c r="F685" s="194"/>
      <c r="G685" s="194"/>
      <c r="H685" s="194"/>
      <c r="I685" s="189"/>
      <c r="J685" s="189"/>
      <c r="K685" s="189"/>
      <c r="L685" s="189"/>
      <c r="Q685" s="194"/>
      <c r="R685" s="194"/>
      <c r="S685" s="194"/>
      <c r="T685" s="194"/>
      <c r="U685" s="194"/>
      <c r="V685" s="194"/>
      <c r="W685" s="194"/>
      <c r="X685" s="194"/>
      <c r="Y685" s="194"/>
      <c r="Z685" s="194"/>
      <c r="AA685" s="194"/>
      <c r="AB685" s="1" t="str">
        <f>IF(基本情報登録!$D$10="","",IF(基本情報登録!$D$10='登録データ（女）'!F685,1,0))</f>
        <v/>
      </c>
      <c r="AC685" s="194"/>
    </row>
    <row r="686" spans="1:29">
      <c r="A686" s="194"/>
      <c r="B686" s="194"/>
      <c r="C686" s="194"/>
      <c r="D686" s="194"/>
      <c r="E686" s="194"/>
      <c r="F686" s="194"/>
      <c r="G686" s="194"/>
      <c r="H686" s="194"/>
      <c r="I686" s="189"/>
      <c r="J686" s="189"/>
      <c r="K686" s="189"/>
      <c r="L686" s="189"/>
      <c r="Q686" s="194"/>
      <c r="R686" s="194"/>
      <c r="S686" s="194"/>
      <c r="T686" s="194"/>
      <c r="U686" s="194"/>
      <c r="V686" s="194"/>
      <c r="W686" s="194"/>
      <c r="X686" s="194"/>
      <c r="Y686" s="194"/>
      <c r="Z686" s="194"/>
      <c r="AA686" s="194"/>
      <c r="AB686" s="1" t="str">
        <f>IF(基本情報登録!$D$10="","",IF(基本情報登録!$D$10='登録データ（女）'!F686,1,0))</f>
        <v/>
      </c>
      <c r="AC686" s="194"/>
    </row>
    <row r="687" spans="1:29">
      <c r="A687" s="194"/>
      <c r="B687" s="194"/>
      <c r="C687" s="194"/>
      <c r="D687" s="194"/>
      <c r="E687" s="194"/>
      <c r="F687" s="194"/>
      <c r="G687" s="194"/>
      <c r="H687" s="194"/>
      <c r="I687" s="189"/>
      <c r="J687" s="189"/>
      <c r="K687" s="189"/>
      <c r="L687" s="189"/>
      <c r="Q687" s="194"/>
      <c r="R687" s="194"/>
      <c r="S687" s="194"/>
      <c r="T687" s="194"/>
      <c r="U687" s="194"/>
      <c r="V687" s="194"/>
      <c r="W687" s="194"/>
      <c r="X687" s="194"/>
      <c r="Y687" s="194"/>
      <c r="Z687" s="194"/>
      <c r="AA687" s="194"/>
      <c r="AB687" s="1" t="str">
        <f>IF(基本情報登録!$D$10="","",IF(基本情報登録!$D$10='登録データ（女）'!F687,1,0))</f>
        <v/>
      </c>
      <c r="AC687" s="194"/>
    </row>
    <row r="688" spans="1:29">
      <c r="A688" s="194"/>
      <c r="B688" s="194"/>
      <c r="C688" s="194"/>
      <c r="D688" s="194"/>
      <c r="E688" s="194"/>
      <c r="F688" s="194"/>
      <c r="G688" s="194"/>
      <c r="H688" s="194"/>
      <c r="I688" s="189"/>
      <c r="J688" s="189"/>
      <c r="K688" s="189"/>
      <c r="L688" s="189"/>
      <c r="Q688" s="194"/>
      <c r="R688" s="194"/>
      <c r="S688" s="194"/>
      <c r="T688" s="194"/>
      <c r="U688" s="194"/>
      <c r="V688" s="194"/>
      <c r="W688" s="194"/>
      <c r="X688" s="194"/>
      <c r="Y688" s="194"/>
      <c r="Z688" s="194"/>
      <c r="AA688" s="194"/>
      <c r="AB688" s="1" t="str">
        <f>IF(基本情報登録!$D$10="","",IF(基本情報登録!$D$10='登録データ（女）'!F688,1,0))</f>
        <v/>
      </c>
      <c r="AC688" s="194"/>
    </row>
    <row r="689" spans="1:29">
      <c r="A689" s="194"/>
      <c r="B689" s="194"/>
      <c r="C689" s="194"/>
      <c r="D689" s="194"/>
      <c r="E689" s="194"/>
      <c r="F689" s="194"/>
      <c r="G689" s="194"/>
      <c r="H689" s="194"/>
      <c r="I689" s="189"/>
      <c r="J689" s="189"/>
      <c r="K689" s="189"/>
      <c r="L689" s="189"/>
      <c r="Q689" s="194"/>
      <c r="R689" s="194"/>
      <c r="S689" s="194"/>
      <c r="T689" s="194"/>
      <c r="U689" s="194"/>
      <c r="V689" s="194"/>
      <c r="W689" s="194"/>
      <c r="X689" s="194"/>
      <c r="Y689" s="194"/>
      <c r="Z689" s="194"/>
      <c r="AA689" s="194"/>
      <c r="AB689" s="1" t="str">
        <f>IF(基本情報登録!$D$10="","",IF(基本情報登録!$D$10='登録データ（女）'!F689,1,0))</f>
        <v/>
      </c>
      <c r="AC689" s="194"/>
    </row>
    <row r="690" spans="1:29">
      <c r="A690" s="194"/>
      <c r="B690" s="194"/>
      <c r="C690" s="194"/>
      <c r="D690" s="194"/>
      <c r="E690" s="194"/>
      <c r="F690" s="194"/>
      <c r="G690" s="194"/>
      <c r="H690" s="194"/>
      <c r="I690" s="189"/>
      <c r="J690" s="189"/>
      <c r="K690" s="189"/>
      <c r="L690" s="189"/>
      <c r="Q690" s="194"/>
      <c r="R690" s="194"/>
      <c r="S690" s="194"/>
      <c r="T690" s="194"/>
      <c r="U690" s="194"/>
      <c r="V690" s="194"/>
      <c r="W690" s="194"/>
      <c r="X690" s="194"/>
      <c r="Y690" s="194"/>
      <c r="Z690" s="194"/>
      <c r="AA690" s="194"/>
      <c r="AB690" s="1" t="str">
        <f>IF(基本情報登録!$D$10="","",IF(基本情報登録!$D$10='登録データ（女）'!F690,1,0))</f>
        <v/>
      </c>
      <c r="AC690" s="194"/>
    </row>
    <row r="691" spans="1:29">
      <c r="A691" s="194"/>
      <c r="B691" s="194"/>
      <c r="C691" s="194"/>
      <c r="D691" s="194"/>
      <c r="E691" s="194"/>
      <c r="F691" s="194"/>
      <c r="G691" s="194"/>
      <c r="H691" s="194"/>
      <c r="I691" s="189"/>
      <c r="J691" s="189"/>
      <c r="K691" s="189"/>
      <c r="L691" s="189"/>
      <c r="Q691" s="194"/>
      <c r="R691" s="194"/>
      <c r="S691" s="194"/>
      <c r="T691" s="194"/>
      <c r="U691" s="194"/>
      <c r="V691" s="194"/>
      <c r="W691" s="194"/>
      <c r="X691" s="194"/>
      <c r="Y691" s="194"/>
      <c r="Z691" s="194"/>
      <c r="AA691" s="194"/>
      <c r="AB691" s="1" t="str">
        <f>IF(基本情報登録!$D$10="","",IF(基本情報登録!$D$10='登録データ（女）'!F691,1,0))</f>
        <v/>
      </c>
      <c r="AC691" s="194"/>
    </row>
    <row r="692" spans="1:29">
      <c r="A692" s="194"/>
      <c r="B692" s="194"/>
      <c r="C692" s="194"/>
      <c r="D692" s="194"/>
      <c r="E692" s="194"/>
      <c r="F692" s="194"/>
      <c r="G692" s="194"/>
      <c r="H692" s="194"/>
      <c r="I692" s="189"/>
      <c r="J692" s="189"/>
      <c r="K692" s="189"/>
      <c r="L692" s="189"/>
      <c r="Q692" s="194"/>
      <c r="R692" s="194"/>
      <c r="S692" s="194"/>
      <c r="T692" s="194"/>
      <c r="U692" s="194"/>
      <c r="V692" s="194"/>
      <c r="W692" s="194"/>
      <c r="X692" s="194"/>
      <c r="Y692" s="194"/>
      <c r="Z692" s="194"/>
      <c r="AA692" s="194"/>
      <c r="AB692" s="1" t="str">
        <f>IF(基本情報登録!$D$10="","",IF(基本情報登録!$D$10='登録データ（女）'!F692,1,0))</f>
        <v/>
      </c>
      <c r="AC692" s="194"/>
    </row>
    <row r="693" spans="1:29">
      <c r="A693" s="194"/>
      <c r="B693" s="194"/>
      <c r="C693" s="194"/>
      <c r="D693" s="194"/>
      <c r="E693" s="194"/>
      <c r="F693" s="194"/>
      <c r="G693" s="194"/>
      <c r="H693" s="194"/>
      <c r="I693" s="189"/>
      <c r="J693" s="189"/>
      <c r="K693" s="189"/>
      <c r="L693" s="189"/>
      <c r="Q693" s="194"/>
      <c r="R693" s="194"/>
      <c r="S693" s="194"/>
      <c r="T693" s="194"/>
      <c r="U693" s="194"/>
      <c r="V693" s="194"/>
      <c r="W693" s="194"/>
      <c r="X693" s="194"/>
      <c r="Y693" s="194"/>
      <c r="Z693" s="194"/>
      <c r="AA693" s="194"/>
      <c r="AB693" s="1" t="str">
        <f>IF(基本情報登録!$D$10="","",IF(基本情報登録!$D$10='登録データ（女）'!F693,1,0))</f>
        <v/>
      </c>
      <c r="AC693" s="194"/>
    </row>
    <row r="694" spans="1:29">
      <c r="A694" s="194"/>
      <c r="B694" s="194"/>
      <c r="C694" s="194"/>
      <c r="D694" s="194"/>
      <c r="E694" s="194"/>
      <c r="F694" s="194"/>
      <c r="G694" s="194"/>
      <c r="H694" s="194"/>
      <c r="I694" s="189"/>
      <c r="J694" s="189"/>
      <c r="K694" s="189"/>
      <c r="L694" s="189"/>
      <c r="Q694" s="194"/>
      <c r="R694" s="194"/>
      <c r="S694" s="194"/>
      <c r="T694" s="194"/>
      <c r="U694" s="194"/>
      <c r="V694" s="194"/>
      <c r="W694" s="194"/>
      <c r="X694" s="194"/>
      <c r="Y694" s="194"/>
      <c r="Z694" s="194"/>
      <c r="AA694" s="194"/>
      <c r="AB694" s="1" t="str">
        <f>IF(基本情報登録!$D$10="","",IF(基本情報登録!$D$10='登録データ（女）'!F694,1,0))</f>
        <v/>
      </c>
      <c r="AC694" s="194"/>
    </row>
    <row r="695" spans="1:29">
      <c r="A695" s="194"/>
      <c r="B695" s="194"/>
      <c r="C695" s="194"/>
      <c r="D695" s="194"/>
      <c r="E695" s="194"/>
      <c r="F695" s="194"/>
      <c r="G695" s="194"/>
      <c r="H695" s="194"/>
      <c r="I695" s="189"/>
      <c r="J695" s="189"/>
      <c r="K695" s="189"/>
      <c r="L695" s="189"/>
      <c r="Q695" s="194"/>
      <c r="R695" s="194"/>
      <c r="S695" s="194"/>
      <c r="T695" s="194"/>
      <c r="U695" s="194"/>
      <c r="V695" s="194"/>
      <c r="W695" s="194"/>
      <c r="X695" s="194"/>
      <c r="Y695" s="194"/>
      <c r="Z695" s="194"/>
      <c r="AA695" s="194"/>
      <c r="AB695" s="1" t="str">
        <f>IF(基本情報登録!$D$10="","",IF(基本情報登録!$D$10='登録データ（女）'!F695,1,0))</f>
        <v/>
      </c>
      <c r="AC695" s="194"/>
    </row>
    <row r="696" spans="1:29">
      <c r="A696" s="194"/>
      <c r="B696" s="194"/>
      <c r="C696" s="194"/>
      <c r="D696" s="194"/>
      <c r="E696" s="194"/>
      <c r="F696" s="194"/>
      <c r="G696" s="194"/>
      <c r="H696" s="194"/>
      <c r="I696" s="189"/>
      <c r="J696" s="189"/>
      <c r="K696" s="189"/>
      <c r="L696" s="189"/>
      <c r="Q696" s="194"/>
      <c r="R696" s="194"/>
      <c r="S696" s="194"/>
      <c r="T696" s="194"/>
      <c r="U696" s="194"/>
      <c r="V696" s="194"/>
      <c r="W696" s="194"/>
      <c r="X696" s="194"/>
      <c r="Y696" s="194"/>
      <c r="Z696" s="194"/>
      <c r="AA696" s="194"/>
      <c r="AB696" s="1" t="str">
        <f>IF(基本情報登録!$D$10="","",IF(基本情報登録!$D$10='登録データ（女）'!F696,1,0))</f>
        <v/>
      </c>
      <c r="AC696" s="194"/>
    </row>
    <row r="697" spans="1:29">
      <c r="A697" s="194"/>
      <c r="B697" s="194"/>
      <c r="C697" s="194"/>
      <c r="D697" s="194"/>
      <c r="E697" s="194"/>
      <c r="F697" s="194"/>
      <c r="G697" s="194"/>
      <c r="H697" s="194"/>
      <c r="I697" s="189"/>
      <c r="J697" s="189"/>
      <c r="K697" s="189"/>
      <c r="L697" s="189"/>
      <c r="Q697" s="194"/>
      <c r="R697" s="194"/>
      <c r="S697" s="194"/>
      <c r="T697" s="194"/>
      <c r="U697" s="194"/>
      <c r="V697" s="194"/>
      <c r="W697" s="194"/>
      <c r="X697" s="194"/>
      <c r="Y697" s="194"/>
      <c r="Z697" s="194"/>
      <c r="AA697" s="194"/>
      <c r="AB697" s="1" t="str">
        <f>IF(基本情報登録!$D$10="","",IF(基本情報登録!$D$10='登録データ（女）'!F697,1,0))</f>
        <v/>
      </c>
      <c r="AC697" s="194"/>
    </row>
    <row r="698" spans="1:29">
      <c r="A698" s="194"/>
      <c r="B698" s="194"/>
      <c r="C698" s="194"/>
      <c r="D698" s="194"/>
      <c r="E698" s="194"/>
      <c r="F698" s="194"/>
      <c r="G698" s="194"/>
      <c r="H698" s="194"/>
      <c r="I698" s="189"/>
      <c r="J698" s="189"/>
      <c r="K698" s="189"/>
      <c r="L698" s="189"/>
      <c r="Q698" s="194"/>
      <c r="R698" s="194"/>
      <c r="S698" s="194"/>
      <c r="T698" s="194"/>
      <c r="U698" s="194"/>
      <c r="V698" s="194"/>
      <c r="W698" s="194"/>
      <c r="X698" s="194"/>
      <c r="Y698" s="194"/>
      <c r="Z698" s="194"/>
      <c r="AA698" s="194"/>
      <c r="AB698" s="1" t="str">
        <f>IF(基本情報登録!$D$10="","",IF(基本情報登録!$D$10='登録データ（女）'!F698,1,0))</f>
        <v/>
      </c>
      <c r="AC698" s="194"/>
    </row>
    <row r="699" spans="1:29">
      <c r="A699" s="194"/>
      <c r="B699" s="194"/>
      <c r="C699" s="194"/>
      <c r="D699" s="194"/>
      <c r="E699" s="194"/>
      <c r="F699" s="194"/>
      <c r="G699" s="194"/>
      <c r="H699" s="194"/>
      <c r="I699" s="189"/>
      <c r="J699" s="189"/>
      <c r="K699" s="189"/>
      <c r="L699" s="189"/>
      <c r="Q699" s="194"/>
      <c r="R699" s="194"/>
      <c r="S699" s="194"/>
      <c r="T699" s="194"/>
      <c r="U699" s="194"/>
      <c r="V699" s="194"/>
      <c r="W699" s="194"/>
      <c r="X699" s="194"/>
      <c r="Y699" s="194"/>
      <c r="Z699" s="194"/>
      <c r="AA699" s="194"/>
      <c r="AB699" s="1" t="str">
        <f>IF(基本情報登録!$D$10="","",IF(基本情報登録!$D$10='登録データ（女）'!F699,1,0))</f>
        <v/>
      </c>
      <c r="AC699" s="194"/>
    </row>
    <row r="700" spans="1:29">
      <c r="A700" s="194"/>
      <c r="B700" s="194"/>
      <c r="C700" s="194"/>
      <c r="D700" s="194"/>
      <c r="E700" s="194"/>
      <c r="F700" s="194"/>
      <c r="G700" s="194"/>
      <c r="H700" s="194"/>
      <c r="I700" s="189"/>
      <c r="J700" s="189"/>
      <c r="K700" s="189"/>
      <c r="L700" s="189"/>
      <c r="Q700" s="194"/>
      <c r="R700" s="194"/>
      <c r="S700" s="194"/>
      <c r="T700" s="194"/>
      <c r="U700" s="194"/>
      <c r="V700" s="194"/>
      <c r="W700" s="194"/>
      <c r="X700" s="194"/>
      <c r="Y700" s="194"/>
      <c r="Z700" s="194"/>
      <c r="AA700" s="194"/>
      <c r="AB700" s="1" t="str">
        <f>IF(基本情報登録!$D$10="","",IF(基本情報登録!$D$10='登録データ（女）'!F700,1,0))</f>
        <v/>
      </c>
      <c r="AC700" s="194"/>
    </row>
    <row r="701" spans="1:29">
      <c r="A701" s="194"/>
      <c r="B701" s="194"/>
      <c r="C701" s="194"/>
      <c r="D701" s="194"/>
      <c r="E701" s="194"/>
      <c r="F701" s="194"/>
      <c r="G701" s="194"/>
      <c r="H701" s="194"/>
      <c r="I701" s="189"/>
      <c r="J701" s="189"/>
      <c r="K701" s="189"/>
      <c r="L701" s="189"/>
      <c r="Q701" s="194"/>
      <c r="R701" s="194"/>
      <c r="S701" s="194"/>
      <c r="T701" s="194"/>
      <c r="U701" s="194"/>
      <c r="V701" s="194"/>
      <c r="W701" s="194"/>
      <c r="X701" s="194"/>
      <c r="Y701" s="194"/>
      <c r="Z701" s="194"/>
      <c r="AA701" s="194"/>
      <c r="AB701" s="1" t="str">
        <f>IF(基本情報登録!$D$10="","",IF(基本情報登録!$D$10='登録データ（女）'!F701,1,0))</f>
        <v/>
      </c>
      <c r="AC701" s="194"/>
    </row>
    <row r="702" spans="1:29">
      <c r="A702" s="194"/>
      <c r="B702" s="194"/>
      <c r="C702" s="194"/>
      <c r="D702" s="194"/>
      <c r="E702" s="194"/>
      <c r="F702" s="194"/>
      <c r="G702" s="194"/>
      <c r="H702" s="194"/>
      <c r="I702" s="189"/>
      <c r="J702" s="189"/>
      <c r="K702" s="189"/>
      <c r="L702" s="189"/>
      <c r="Q702" s="194"/>
      <c r="R702" s="194"/>
      <c r="S702" s="194"/>
      <c r="T702" s="194"/>
      <c r="U702" s="194"/>
      <c r="V702" s="194"/>
      <c r="W702" s="194"/>
      <c r="X702" s="194"/>
      <c r="Y702" s="194"/>
      <c r="Z702" s="194"/>
      <c r="AA702" s="194"/>
      <c r="AB702" s="1" t="str">
        <f>IF(基本情報登録!$D$10="","",IF(基本情報登録!$D$10='登録データ（女）'!F702,1,0))</f>
        <v/>
      </c>
      <c r="AC702" s="194"/>
    </row>
    <row r="703" spans="1:29">
      <c r="A703" s="194"/>
      <c r="B703" s="194"/>
      <c r="C703" s="194"/>
      <c r="D703" s="194"/>
      <c r="E703" s="194"/>
      <c r="F703" s="194"/>
      <c r="G703" s="194"/>
      <c r="H703" s="194"/>
      <c r="I703" s="189"/>
      <c r="J703" s="189"/>
      <c r="K703" s="189"/>
      <c r="L703" s="189"/>
      <c r="Q703" s="194"/>
      <c r="R703" s="194"/>
      <c r="S703" s="194"/>
      <c r="T703" s="194"/>
      <c r="U703" s="194"/>
      <c r="V703" s="194"/>
      <c r="W703" s="194"/>
      <c r="X703" s="194"/>
      <c r="Y703" s="194"/>
      <c r="Z703" s="194"/>
      <c r="AA703" s="194"/>
      <c r="AB703" s="1" t="str">
        <f>IF(基本情報登録!$D$10="","",IF(基本情報登録!$D$10='登録データ（女）'!F703,1,0))</f>
        <v/>
      </c>
      <c r="AC703" s="194"/>
    </row>
    <row r="704" spans="1:29">
      <c r="A704" s="194"/>
      <c r="B704" s="194"/>
      <c r="C704" s="194"/>
      <c r="D704" s="194"/>
      <c r="E704" s="194"/>
      <c r="F704" s="194"/>
      <c r="G704" s="194"/>
      <c r="H704" s="194"/>
      <c r="I704" s="189"/>
      <c r="J704" s="189"/>
      <c r="K704" s="189"/>
      <c r="L704" s="189"/>
      <c r="Q704" s="194"/>
      <c r="R704" s="194"/>
      <c r="S704" s="194"/>
      <c r="T704" s="194"/>
      <c r="U704" s="194"/>
      <c r="V704" s="194"/>
      <c r="W704" s="194"/>
      <c r="X704" s="194"/>
      <c r="Y704" s="194"/>
      <c r="Z704" s="194"/>
      <c r="AA704" s="194"/>
      <c r="AB704" s="1" t="str">
        <f>IF(基本情報登録!$D$10="","",IF(基本情報登録!$D$10='登録データ（女）'!F704,1,0))</f>
        <v/>
      </c>
      <c r="AC704" s="194"/>
    </row>
    <row r="705" spans="1:29">
      <c r="A705" s="194"/>
      <c r="B705" s="194"/>
      <c r="C705" s="194"/>
      <c r="D705" s="194"/>
      <c r="E705" s="194"/>
      <c r="F705" s="194"/>
      <c r="G705" s="194"/>
      <c r="H705" s="194"/>
      <c r="I705" s="189"/>
      <c r="J705" s="189"/>
      <c r="K705" s="189"/>
      <c r="L705" s="189"/>
      <c r="Q705" s="194"/>
      <c r="R705" s="194"/>
      <c r="S705" s="194"/>
      <c r="T705" s="194"/>
      <c r="U705" s="194"/>
      <c r="V705" s="194"/>
      <c r="W705" s="194"/>
      <c r="X705" s="194"/>
      <c r="Y705" s="194"/>
      <c r="Z705" s="194"/>
      <c r="AA705" s="194"/>
      <c r="AB705" s="1" t="str">
        <f>IF(基本情報登録!$D$10="","",IF(基本情報登録!$D$10='登録データ（女）'!F705,1,0))</f>
        <v/>
      </c>
      <c r="AC705" s="194"/>
    </row>
    <row r="706" spans="1:29">
      <c r="A706" s="194"/>
      <c r="B706" s="194"/>
      <c r="C706" s="194"/>
      <c r="D706" s="194"/>
      <c r="E706" s="194"/>
      <c r="F706" s="194"/>
      <c r="G706" s="194"/>
      <c r="H706" s="194"/>
      <c r="I706" s="189"/>
      <c r="J706" s="189"/>
      <c r="K706" s="189"/>
      <c r="L706" s="189"/>
      <c r="Q706" s="194"/>
      <c r="R706" s="194"/>
      <c r="S706" s="194"/>
      <c r="T706" s="194"/>
      <c r="U706" s="194"/>
      <c r="V706" s="194"/>
      <c r="W706" s="194"/>
      <c r="X706" s="194"/>
      <c r="Y706" s="194"/>
      <c r="Z706" s="194"/>
      <c r="AA706" s="194"/>
      <c r="AB706" s="1" t="str">
        <f>IF(基本情報登録!$D$10="","",IF(基本情報登録!$D$10='登録データ（女）'!F706,1,0))</f>
        <v/>
      </c>
      <c r="AC706" s="194"/>
    </row>
    <row r="707" spans="1:29">
      <c r="A707" s="194"/>
      <c r="B707" s="194"/>
      <c r="C707" s="194"/>
      <c r="D707" s="194"/>
      <c r="E707" s="194"/>
      <c r="F707" s="194"/>
      <c r="G707" s="194"/>
      <c r="H707" s="194"/>
      <c r="I707" s="189"/>
      <c r="J707" s="189"/>
      <c r="K707" s="189"/>
      <c r="L707" s="189"/>
      <c r="Q707" s="194"/>
      <c r="R707" s="194"/>
      <c r="S707" s="194"/>
      <c r="T707" s="194"/>
      <c r="U707" s="194"/>
      <c r="V707" s="194"/>
      <c r="W707" s="194"/>
      <c r="X707" s="194"/>
      <c r="Y707" s="194"/>
      <c r="Z707" s="194"/>
      <c r="AA707" s="194"/>
      <c r="AB707" s="1" t="str">
        <f>IF(基本情報登録!$D$10="","",IF(基本情報登録!$D$10='登録データ（女）'!F707,1,0))</f>
        <v/>
      </c>
      <c r="AC707" s="194"/>
    </row>
    <row r="708" spans="1:29">
      <c r="A708" s="194"/>
      <c r="B708" s="194"/>
      <c r="C708" s="194"/>
      <c r="D708" s="194"/>
      <c r="E708" s="194"/>
      <c r="F708" s="194"/>
      <c r="G708" s="194"/>
      <c r="H708" s="194"/>
      <c r="I708" s="189"/>
      <c r="J708" s="189"/>
      <c r="K708" s="189"/>
      <c r="L708" s="189"/>
      <c r="Q708" s="194"/>
      <c r="R708" s="194"/>
      <c r="S708" s="194"/>
      <c r="T708" s="194"/>
      <c r="U708" s="194"/>
      <c r="V708" s="194"/>
      <c r="W708" s="194"/>
      <c r="X708" s="194"/>
      <c r="Y708" s="194"/>
      <c r="Z708" s="194"/>
      <c r="AA708" s="194"/>
      <c r="AB708" s="1" t="str">
        <f>IF(基本情報登録!$D$10="","",IF(基本情報登録!$D$10='登録データ（女）'!F708,1,0))</f>
        <v/>
      </c>
      <c r="AC708" s="194"/>
    </row>
    <row r="709" spans="1:29">
      <c r="A709" s="194"/>
      <c r="B709" s="194"/>
      <c r="C709" s="194"/>
      <c r="D709" s="194"/>
      <c r="E709" s="194"/>
      <c r="F709" s="194"/>
      <c r="G709" s="194"/>
      <c r="H709" s="194"/>
      <c r="I709" s="189"/>
      <c r="J709" s="189"/>
      <c r="K709" s="189"/>
      <c r="L709" s="189"/>
      <c r="Q709" s="194"/>
      <c r="R709" s="194"/>
      <c r="S709" s="194"/>
      <c r="T709" s="194"/>
      <c r="U709" s="194"/>
      <c r="V709" s="194"/>
      <c r="W709" s="194"/>
      <c r="X709" s="194"/>
      <c r="Y709" s="194"/>
      <c r="Z709" s="194"/>
      <c r="AA709" s="194"/>
      <c r="AB709" s="1" t="str">
        <f>IF(基本情報登録!$D$10="","",IF(基本情報登録!$D$10='登録データ（女）'!F709,1,0))</f>
        <v/>
      </c>
      <c r="AC709" s="194"/>
    </row>
    <row r="710" spans="1:29">
      <c r="A710" s="194"/>
      <c r="B710" s="194"/>
      <c r="C710" s="194"/>
      <c r="D710" s="194"/>
      <c r="E710" s="194"/>
      <c r="F710" s="194"/>
      <c r="G710" s="194"/>
      <c r="H710" s="194"/>
      <c r="I710" s="189"/>
      <c r="J710" s="189"/>
      <c r="K710" s="189"/>
      <c r="L710" s="189"/>
      <c r="Q710" s="194"/>
      <c r="R710" s="194"/>
      <c r="S710" s="194"/>
      <c r="T710" s="194"/>
      <c r="U710" s="194"/>
      <c r="V710" s="194"/>
      <c r="W710" s="194"/>
      <c r="X710" s="194"/>
      <c r="Y710" s="194"/>
      <c r="Z710" s="194"/>
      <c r="AA710" s="194"/>
      <c r="AB710" s="1" t="str">
        <f>IF(基本情報登録!$D$10="","",IF(基本情報登録!$D$10='登録データ（女）'!F710,1,0))</f>
        <v/>
      </c>
      <c r="AC710" s="194"/>
    </row>
    <row r="711" spans="1:29">
      <c r="A711" s="194"/>
      <c r="B711" s="194"/>
      <c r="C711" s="194"/>
      <c r="D711" s="194"/>
      <c r="E711" s="194"/>
      <c r="F711" s="194"/>
      <c r="G711" s="194"/>
      <c r="H711" s="194"/>
      <c r="I711" s="189"/>
      <c r="J711" s="189"/>
      <c r="K711" s="189"/>
      <c r="L711" s="189"/>
      <c r="Q711" s="194"/>
      <c r="R711" s="194"/>
      <c r="S711" s="194"/>
      <c r="T711" s="194"/>
      <c r="U711" s="194"/>
      <c r="V711" s="194"/>
      <c r="W711" s="194"/>
      <c r="X711" s="194"/>
      <c r="Y711" s="194"/>
      <c r="Z711" s="194"/>
      <c r="AA711" s="194"/>
      <c r="AB711" s="1" t="str">
        <f>IF(基本情報登録!$D$10="","",IF(基本情報登録!$D$10='登録データ（女）'!F711,1,0))</f>
        <v/>
      </c>
      <c r="AC711" s="194"/>
    </row>
    <row r="712" spans="1:29">
      <c r="A712" s="194"/>
      <c r="B712" s="194"/>
      <c r="C712" s="194"/>
      <c r="D712" s="194"/>
      <c r="E712" s="194"/>
      <c r="F712" s="194"/>
      <c r="G712" s="194"/>
      <c r="H712" s="194"/>
      <c r="I712" s="189"/>
      <c r="J712" s="189"/>
      <c r="K712" s="189"/>
      <c r="L712" s="189"/>
      <c r="Q712" s="194"/>
      <c r="R712" s="194"/>
      <c r="S712" s="194"/>
      <c r="T712" s="194"/>
      <c r="U712" s="194"/>
      <c r="V712" s="194"/>
      <c r="W712" s="194"/>
      <c r="X712" s="194"/>
      <c r="Y712" s="194"/>
      <c r="Z712" s="194"/>
      <c r="AA712" s="194"/>
      <c r="AB712" s="1" t="str">
        <f>IF(基本情報登録!$D$10="","",IF(基本情報登録!$D$10='登録データ（女）'!F712,1,0))</f>
        <v/>
      </c>
      <c r="AC712" s="194"/>
    </row>
    <row r="713" spans="1:29">
      <c r="A713" s="194"/>
      <c r="B713" s="194"/>
      <c r="C713" s="194"/>
      <c r="D713" s="194"/>
      <c r="E713" s="194"/>
      <c r="F713" s="194"/>
      <c r="G713" s="194"/>
      <c r="H713" s="194"/>
      <c r="I713" s="189"/>
      <c r="J713" s="189"/>
      <c r="K713" s="189"/>
      <c r="L713" s="189"/>
      <c r="Q713" s="194"/>
      <c r="R713" s="194"/>
      <c r="S713" s="194"/>
      <c r="T713" s="194"/>
      <c r="U713" s="194"/>
      <c r="V713" s="194"/>
      <c r="W713" s="194"/>
      <c r="X713" s="194"/>
      <c r="Y713" s="194"/>
      <c r="Z713" s="194"/>
      <c r="AA713" s="194"/>
      <c r="AB713" s="1" t="str">
        <f>IF(基本情報登録!$D$10="","",IF(基本情報登録!$D$10='登録データ（女）'!F713,1,0))</f>
        <v/>
      </c>
      <c r="AC713" s="194"/>
    </row>
    <row r="714" spans="1:29">
      <c r="A714" s="194"/>
      <c r="B714" s="194"/>
      <c r="C714" s="194"/>
      <c r="D714" s="194"/>
      <c r="E714" s="194"/>
      <c r="F714" s="194"/>
      <c r="G714" s="194"/>
      <c r="H714" s="194"/>
      <c r="I714" s="189"/>
      <c r="J714" s="189"/>
      <c r="K714" s="189"/>
      <c r="L714" s="189"/>
      <c r="Q714" s="194"/>
      <c r="R714" s="194"/>
      <c r="S714" s="194"/>
      <c r="T714" s="194"/>
      <c r="U714" s="194"/>
      <c r="V714" s="194"/>
      <c r="W714" s="194"/>
      <c r="X714" s="194"/>
      <c r="Y714" s="194"/>
      <c r="Z714" s="194"/>
      <c r="AA714" s="194"/>
      <c r="AB714" s="1" t="str">
        <f>IF(基本情報登録!$D$10="","",IF(基本情報登録!$D$10='登録データ（女）'!F714,1,0))</f>
        <v/>
      </c>
      <c r="AC714" s="194"/>
    </row>
    <row r="715" spans="1:29">
      <c r="A715" s="194"/>
      <c r="B715" s="194"/>
      <c r="C715" s="194"/>
      <c r="D715" s="194"/>
      <c r="E715" s="194"/>
      <c r="F715" s="194"/>
      <c r="G715" s="194"/>
      <c r="H715" s="194"/>
      <c r="I715" s="189"/>
      <c r="J715" s="189"/>
      <c r="K715" s="189"/>
      <c r="L715" s="189"/>
      <c r="Q715" s="194"/>
      <c r="R715" s="194"/>
      <c r="S715" s="194"/>
      <c r="T715" s="194"/>
      <c r="U715" s="194"/>
      <c r="V715" s="194"/>
      <c r="W715" s="194"/>
      <c r="X715" s="194"/>
      <c r="Y715" s="194"/>
      <c r="Z715" s="194"/>
      <c r="AA715" s="194"/>
      <c r="AB715" s="1" t="str">
        <f>IF(基本情報登録!$D$10="","",IF(基本情報登録!$D$10='登録データ（女）'!F715,1,0))</f>
        <v/>
      </c>
      <c r="AC715" s="194"/>
    </row>
    <row r="716" spans="1:29">
      <c r="A716" s="194"/>
      <c r="B716" s="194"/>
      <c r="C716" s="194"/>
      <c r="D716" s="194"/>
      <c r="E716" s="194"/>
      <c r="F716" s="194"/>
      <c r="G716" s="194"/>
      <c r="H716" s="194"/>
      <c r="I716" s="189"/>
      <c r="J716" s="189"/>
      <c r="K716" s="189"/>
      <c r="L716" s="189"/>
      <c r="Q716" s="194"/>
      <c r="R716" s="194"/>
      <c r="S716" s="194"/>
      <c r="T716" s="194"/>
      <c r="U716" s="194"/>
      <c r="V716" s="194"/>
      <c r="W716" s="194"/>
      <c r="X716" s="194"/>
      <c r="Y716" s="194"/>
      <c r="Z716" s="194"/>
      <c r="AA716" s="194"/>
      <c r="AB716" s="1" t="str">
        <f>IF(基本情報登録!$D$10="","",IF(基本情報登録!$D$10='登録データ（女）'!F716,1,0))</f>
        <v/>
      </c>
      <c r="AC716" s="194"/>
    </row>
    <row r="717" spans="1:29">
      <c r="A717" s="194"/>
      <c r="B717" s="194"/>
      <c r="C717" s="194"/>
      <c r="D717" s="194"/>
      <c r="E717" s="194"/>
      <c r="F717" s="194"/>
      <c r="G717" s="194"/>
      <c r="H717" s="194"/>
      <c r="I717" s="189"/>
      <c r="J717" s="189"/>
      <c r="K717" s="189"/>
      <c r="L717" s="189"/>
      <c r="Q717" s="194"/>
      <c r="R717" s="194"/>
      <c r="S717" s="194"/>
      <c r="T717" s="194"/>
      <c r="U717" s="194"/>
      <c r="V717" s="194"/>
      <c r="W717" s="194"/>
      <c r="X717" s="194"/>
      <c r="Y717" s="194"/>
      <c r="Z717" s="194"/>
      <c r="AA717" s="194"/>
      <c r="AB717" s="1" t="str">
        <f>IF(基本情報登録!$D$10="","",IF(基本情報登録!$D$10='登録データ（女）'!F717,1,0))</f>
        <v/>
      </c>
      <c r="AC717" s="194"/>
    </row>
    <row r="718" spans="1:29">
      <c r="A718" s="194"/>
      <c r="B718" s="194"/>
      <c r="C718" s="194"/>
      <c r="D718" s="194"/>
      <c r="E718" s="194"/>
      <c r="F718" s="194"/>
      <c r="G718" s="194"/>
      <c r="H718" s="194"/>
      <c r="I718" s="189"/>
      <c r="J718" s="189"/>
      <c r="K718" s="189"/>
      <c r="L718" s="189"/>
      <c r="Q718" s="194"/>
      <c r="R718" s="194"/>
      <c r="S718" s="194"/>
      <c r="T718" s="194"/>
      <c r="U718" s="194"/>
      <c r="V718" s="194"/>
      <c r="W718" s="194"/>
      <c r="X718" s="194"/>
      <c r="Y718" s="194"/>
      <c r="Z718" s="194"/>
      <c r="AA718" s="194"/>
      <c r="AB718" s="1" t="str">
        <f>IF(基本情報登録!$D$10="","",IF(基本情報登録!$D$10='登録データ（女）'!F718,1,0))</f>
        <v/>
      </c>
      <c r="AC718" s="194"/>
    </row>
    <row r="719" spans="1:29">
      <c r="A719" s="194"/>
      <c r="B719" s="194"/>
      <c r="C719" s="194"/>
      <c r="D719" s="194"/>
      <c r="E719" s="194"/>
      <c r="F719" s="194"/>
      <c r="G719" s="194"/>
      <c r="H719" s="194"/>
      <c r="I719" s="189"/>
      <c r="J719" s="189"/>
      <c r="K719" s="189"/>
      <c r="L719" s="189"/>
      <c r="Q719" s="194"/>
      <c r="R719" s="194"/>
      <c r="S719" s="194"/>
      <c r="T719" s="194"/>
      <c r="U719" s="194"/>
      <c r="V719" s="194"/>
      <c r="W719" s="194"/>
      <c r="X719" s="194"/>
      <c r="Y719" s="194"/>
      <c r="Z719" s="194"/>
      <c r="AA719" s="194"/>
      <c r="AB719" s="1" t="str">
        <f>IF(基本情報登録!$D$10="","",IF(基本情報登録!$D$10='登録データ（女）'!F719,1,0))</f>
        <v/>
      </c>
      <c r="AC719" s="194"/>
    </row>
    <row r="720" spans="1:29">
      <c r="A720" s="194"/>
      <c r="B720" s="194"/>
      <c r="C720" s="194"/>
      <c r="D720" s="194"/>
      <c r="E720" s="194"/>
      <c r="F720" s="194"/>
      <c r="G720" s="194"/>
      <c r="H720" s="194"/>
      <c r="I720" s="189"/>
      <c r="J720" s="189"/>
      <c r="K720" s="189"/>
      <c r="L720" s="189"/>
      <c r="Q720" s="194"/>
      <c r="R720" s="194"/>
      <c r="S720" s="194"/>
      <c r="T720" s="194"/>
      <c r="U720" s="194"/>
      <c r="V720" s="194"/>
      <c r="W720" s="194"/>
      <c r="X720" s="194"/>
      <c r="Y720" s="194"/>
      <c r="Z720" s="194"/>
      <c r="AA720" s="194"/>
      <c r="AB720" s="1" t="str">
        <f>IF(基本情報登録!$D$10="","",IF(基本情報登録!$D$10='登録データ（女）'!F720,1,0))</f>
        <v/>
      </c>
      <c r="AC720" s="194"/>
    </row>
    <row r="721" spans="1:29">
      <c r="A721" s="194"/>
      <c r="B721" s="194"/>
      <c r="C721" s="194"/>
      <c r="D721" s="194"/>
      <c r="E721" s="194"/>
      <c r="F721" s="194"/>
      <c r="G721" s="194"/>
      <c r="H721" s="194"/>
      <c r="I721" s="189"/>
      <c r="J721" s="189"/>
      <c r="K721" s="189"/>
      <c r="L721" s="189"/>
      <c r="Q721" s="194"/>
      <c r="R721" s="194"/>
      <c r="S721" s="194"/>
      <c r="T721" s="194"/>
      <c r="U721" s="194"/>
      <c r="V721" s="194"/>
      <c r="W721" s="194"/>
      <c r="X721" s="194"/>
      <c r="Y721" s="194"/>
      <c r="Z721" s="194"/>
      <c r="AA721" s="194"/>
      <c r="AB721" s="1" t="str">
        <f>IF(基本情報登録!$D$10="","",IF(基本情報登録!$D$10='登録データ（女）'!F721,1,0))</f>
        <v/>
      </c>
      <c r="AC721" s="194"/>
    </row>
    <row r="722" spans="1:29">
      <c r="A722" s="194"/>
      <c r="B722" s="194"/>
      <c r="C722" s="194"/>
      <c r="D722" s="194"/>
      <c r="E722" s="194"/>
      <c r="F722" s="194"/>
      <c r="G722" s="194"/>
      <c r="H722" s="194"/>
      <c r="I722" s="189"/>
      <c r="J722" s="189"/>
      <c r="K722" s="189"/>
      <c r="L722" s="189"/>
      <c r="Q722" s="194"/>
      <c r="R722" s="194"/>
      <c r="S722" s="194"/>
      <c r="T722" s="194"/>
      <c r="U722" s="194"/>
      <c r="V722" s="194"/>
      <c r="W722" s="194"/>
      <c r="X722" s="194"/>
      <c r="Y722" s="194"/>
      <c r="Z722" s="194"/>
      <c r="AA722" s="194"/>
      <c r="AB722" s="1" t="str">
        <f>IF(基本情報登録!$D$10="","",IF(基本情報登録!$D$10='登録データ（女）'!F722,1,0))</f>
        <v/>
      </c>
      <c r="AC722" s="194"/>
    </row>
    <row r="723" spans="1:29">
      <c r="A723" s="194"/>
      <c r="B723" s="194"/>
      <c r="C723" s="194"/>
      <c r="D723" s="194"/>
      <c r="E723" s="194"/>
      <c r="F723" s="194"/>
      <c r="G723" s="194"/>
      <c r="H723" s="194"/>
      <c r="I723" s="189"/>
      <c r="J723" s="189"/>
      <c r="K723" s="189"/>
      <c r="L723" s="189"/>
      <c r="Q723" s="194"/>
      <c r="R723" s="194"/>
      <c r="S723" s="194"/>
      <c r="T723" s="194"/>
      <c r="U723" s="194"/>
      <c r="V723" s="194"/>
      <c r="W723" s="194"/>
      <c r="X723" s="194"/>
      <c r="Y723" s="194"/>
      <c r="Z723" s="194"/>
      <c r="AA723" s="194"/>
      <c r="AB723" s="1" t="str">
        <f>IF(基本情報登録!$D$10="","",IF(基本情報登録!$D$10='登録データ（女）'!F723,1,0))</f>
        <v/>
      </c>
      <c r="AC723" s="194"/>
    </row>
    <row r="724" spans="1:29">
      <c r="A724" s="194"/>
      <c r="B724" s="194"/>
      <c r="C724" s="194"/>
      <c r="D724" s="194"/>
      <c r="E724" s="194"/>
      <c r="F724" s="194"/>
      <c r="G724" s="194"/>
      <c r="H724" s="194"/>
      <c r="I724" s="189"/>
      <c r="J724" s="189"/>
      <c r="K724" s="189"/>
      <c r="L724" s="189"/>
      <c r="Q724" s="194"/>
      <c r="R724" s="194"/>
      <c r="S724" s="194"/>
      <c r="T724" s="194"/>
      <c r="U724" s="194"/>
      <c r="V724" s="194"/>
      <c r="W724" s="194"/>
      <c r="X724" s="194"/>
      <c r="Y724" s="194"/>
      <c r="Z724" s="194"/>
      <c r="AA724" s="194"/>
      <c r="AB724" s="1" t="str">
        <f>IF(基本情報登録!$D$10="","",IF(基本情報登録!$D$10='登録データ（女）'!F724,1,0))</f>
        <v/>
      </c>
      <c r="AC724" s="194"/>
    </row>
    <row r="725" spans="1:29">
      <c r="A725" s="194"/>
      <c r="B725" s="194"/>
      <c r="C725" s="194"/>
      <c r="D725" s="194"/>
      <c r="E725" s="194"/>
      <c r="F725" s="194"/>
      <c r="G725" s="194"/>
      <c r="H725" s="194"/>
      <c r="I725" s="189"/>
      <c r="J725" s="189"/>
      <c r="K725" s="189"/>
      <c r="L725" s="189"/>
      <c r="Q725" s="194"/>
      <c r="R725" s="194"/>
      <c r="S725" s="194"/>
      <c r="T725" s="194"/>
      <c r="U725" s="194"/>
      <c r="V725" s="194"/>
      <c r="W725" s="194"/>
      <c r="X725" s="194"/>
      <c r="Y725" s="194"/>
      <c r="Z725" s="194"/>
      <c r="AA725" s="194"/>
      <c r="AB725" s="1" t="str">
        <f>IF(基本情報登録!$D$10="","",IF(基本情報登録!$D$10='登録データ（女）'!F725,1,0))</f>
        <v/>
      </c>
      <c r="AC725" s="194"/>
    </row>
    <row r="726" spans="1:29">
      <c r="A726" s="194"/>
      <c r="B726" s="194"/>
      <c r="C726" s="194"/>
      <c r="D726" s="194"/>
      <c r="E726" s="194"/>
      <c r="F726" s="194"/>
      <c r="G726" s="194"/>
      <c r="H726" s="194"/>
      <c r="I726" s="189"/>
      <c r="J726" s="189"/>
      <c r="K726" s="189"/>
      <c r="L726" s="189"/>
      <c r="Q726" s="194"/>
      <c r="R726" s="194"/>
      <c r="S726" s="194"/>
      <c r="T726" s="194"/>
      <c r="U726" s="194"/>
      <c r="V726" s="194"/>
      <c r="W726" s="194"/>
      <c r="X726" s="194"/>
      <c r="Y726" s="194"/>
      <c r="Z726" s="194"/>
      <c r="AA726" s="194"/>
      <c r="AB726" s="1" t="str">
        <f>IF(基本情報登録!$D$10="","",IF(基本情報登録!$D$10='登録データ（女）'!F726,1,0))</f>
        <v/>
      </c>
      <c r="AC726" s="194"/>
    </row>
    <row r="727" spans="1:29">
      <c r="A727" s="194"/>
      <c r="B727" s="194"/>
      <c r="C727" s="194"/>
      <c r="D727" s="194"/>
      <c r="E727" s="194"/>
      <c r="F727" s="194"/>
      <c r="G727" s="194"/>
      <c r="H727" s="194"/>
      <c r="I727" s="189"/>
      <c r="J727" s="189"/>
      <c r="K727" s="189"/>
      <c r="L727" s="189"/>
      <c r="Q727" s="194"/>
      <c r="R727" s="194"/>
      <c r="S727" s="194"/>
      <c r="T727" s="194"/>
      <c r="U727" s="194"/>
      <c r="V727" s="194"/>
      <c r="W727" s="194"/>
      <c r="X727" s="194"/>
      <c r="Y727" s="194"/>
      <c r="Z727" s="194"/>
      <c r="AA727" s="194"/>
      <c r="AB727" s="1" t="str">
        <f>IF(基本情報登録!$D$10="","",IF(基本情報登録!$D$10='登録データ（女）'!F727,1,0))</f>
        <v/>
      </c>
      <c r="AC727" s="194"/>
    </row>
    <row r="728" spans="1:29">
      <c r="A728" s="194"/>
      <c r="B728" s="194"/>
      <c r="C728" s="194"/>
      <c r="D728" s="194"/>
      <c r="E728" s="194"/>
      <c r="F728" s="194"/>
      <c r="G728" s="194"/>
      <c r="H728" s="194"/>
      <c r="I728" s="189"/>
      <c r="J728" s="189"/>
      <c r="K728" s="189"/>
      <c r="L728" s="189"/>
      <c r="Q728" s="194"/>
      <c r="R728" s="194"/>
      <c r="S728" s="194"/>
      <c r="T728" s="194"/>
      <c r="U728" s="194"/>
      <c r="V728" s="194"/>
      <c r="W728" s="194"/>
      <c r="X728" s="194"/>
      <c r="Y728" s="194"/>
      <c r="Z728" s="194"/>
      <c r="AA728" s="194"/>
      <c r="AB728" s="1" t="str">
        <f>IF(基本情報登録!$D$10="","",IF(基本情報登録!$D$10='登録データ（女）'!F728,1,0))</f>
        <v/>
      </c>
      <c r="AC728" s="194"/>
    </row>
    <row r="729" spans="1:29">
      <c r="A729" s="194"/>
      <c r="B729" s="194"/>
      <c r="C729" s="194"/>
      <c r="D729" s="194"/>
      <c r="E729" s="194"/>
      <c r="F729" s="194"/>
      <c r="G729" s="194"/>
      <c r="H729" s="194"/>
      <c r="I729" s="189"/>
      <c r="J729" s="189"/>
      <c r="K729" s="189"/>
      <c r="L729" s="189"/>
      <c r="Q729" s="194"/>
      <c r="R729" s="194"/>
      <c r="S729" s="194"/>
      <c r="T729" s="194"/>
      <c r="U729" s="194"/>
      <c r="V729" s="194"/>
      <c r="W729" s="194"/>
      <c r="X729" s="194"/>
      <c r="Y729" s="194"/>
      <c r="Z729" s="194"/>
      <c r="AA729" s="194"/>
      <c r="AB729" s="1" t="str">
        <f>IF(基本情報登録!$D$10="","",IF(基本情報登録!$D$10='登録データ（女）'!F729,1,0))</f>
        <v/>
      </c>
      <c r="AC729" s="194"/>
    </row>
    <row r="730" spans="1:29">
      <c r="A730" s="194"/>
      <c r="B730" s="194"/>
      <c r="C730" s="194"/>
      <c r="D730" s="194"/>
      <c r="E730" s="194"/>
      <c r="F730" s="194"/>
      <c r="G730" s="194"/>
      <c r="H730" s="194"/>
      <c r="I730" s="189"/>
      <c r="J730" s="189"/>
      <c r="K730" s="189"/>
      <c r="L730" s="189"/>
      <c r="Q730" s="194"/>
      <c r="R730" s="194"/>
      <c r="S730" s="194"/>
      <c r="T730" s="194"/>
      <c r="U730" s="194"/>
      <c r="V730" s="194"/>
      <c r="W730" s="194"/>
      <c r="X730" s="194"/>
      <c r="Y730" s="194"/>
      <c r="Z730" s="194"/>
      <c r="AA730" s="194"/>
      <c r="AB730" s="1" t="str">
        <f>IF(基本情報登録!$D$10="","",IF(基本情報登録!$D$10='登録データ（女）'!F730,1,0))</f>
        <v/>
      </c>
      <c r="AC730" s="194"/>
    </row>
    <row r="731" spans="1:29">
      <c r="A731" s="194"/>
      <c r="B731" s="194"/>
      <c r="C731" s="194"/>
      <c r="D731" s="194"/>
      <c r="E731" s="194"/>
      <c r="F731" s="194"/>
      <c r="G731" s="194"/>
      <c r="H731" s="194"/>
      <c r="I731" s="189"/>
      <c r="J731" s="189"/>
      <c r="K731" s="189"/>
      <c r="L731" s="189"/>
      <c r="Q731" s="194"/>
      <c r="R731" s="194"/>
      <c r="S731" s="194"/>
      <c r="T731" s="194"/>
      <c r="U731" s="194"/>
      <c r="V731" s="194"/>
      <c r="W731" s="194"/>
      <c r="X731" s="194"/>
      <c r="Y731" s="194"/>
      <c r="Z731" s="194"/>
      <c r="AA731" s="194"/>
      <c r="AB731" s="1" t="str">
        <f>IF(基本情報登録!$D$10="","",IF(基本情報登録!$D$10='登録データ（女）'!F731,1,0))</f>
        <v/>
      </c>
      <c r="AC731" s="194"/>
    </row>
    <row r="732" spans="1:29">
      <c r="A732" s="194"/>
      <c r="B732" s="194"/>
      <c r="C732" s="194"/>
      <c r="D732" s="194"/>
      <c r="E732" s="194"/>
      <c r="F732" s="194"/>
      <c r="G732" s="194"/>
      <c r="H732" s="194"/>
      <c r="I732" s="189"/>
      <c r="J732" s="189"/>
      <c r="K732" s="189"/>
      <c r="L732" s="189"/>
      <c r="Q732" s="194"/>
      <c r="R732" s="194"/>
      <c r="S732" s="194"/>
      <c r="T732" s="194"/>
      <c r="U732" s="194"/>
      <c r="V732" s="194"/>
      <c r="W732" s="194"/>
      <c r="X732" s="194"/>
      <c r="Y732" s="194"/>
      <c r="Z732" s="194"/>
      <c r="AA732" s="194"/>
      <c r="AB732" s="1" t="str">
        <f>IF(基本情報登録!$D$10="","",IF(基本情報登録!$D$10='登録データ（女）'!F732,1,0))</f>
        <v/>
      </c>
      <c r="AC732" s="194"/>
    </row>
    <row r="733" spans="1:29">
      <c r="A733" s="194"/>
      <c r="B733" s="194"/>
      <c r="C733" s="194"/>
      <c r="D733" s="194"/>
      <c r="E733" s="194"/>
      <c r="F733" s="194"/>
      <c r="G733" s="194"/>
      <c r="H733" s="194"/>
      <c r="I733" s="189"/>
      <c r="J733" s="189"/>
      <c r="K733" s="189"/>
      <c r="L733" s="189"/>
      <c r="Q733" s="194"/>
      <c r="R733" s="194"/>
      <c r="S733" s="194"/>
      <c r="T733" s="194"/>
      <c r="U733" s="194"/>
      <c r="V733" s="194"/>
      <c r="W733" s="194"/>
      <c r="X733" s="194"/>
      <c r="Y733" s="194"/>
      <c r="Z733" s="194"/>
      <c r="AA733" s="194"/>
      <c r="AB733" s="1" t="str">
        <f>IF(基本情報登録!$D$10="","",IF(基本情報登録!$D$10='登録データ（女）'!F733,1,0))</f>
        <v/>
      </c>
      <c r="AC733" s="194"/>
    </row>
    <row r="734" spans="1:29">
      <c r="A734" s="194"/>
      <c r="B734" s="194"/>
      <c r="C734" s="194"/>
      <c r="D734" s="194"/>
      <c r="E734" s="194"/>
      <c r="F734" s="194"/>
      <c r="G734" s="194"/>
      <c r="H734" s="194"/>
      <c r="I734" s="189"/>
      <c r="J734" s="189"/>
      <c r="K734" s="189"/>
      <c r="L734" s="189"/>
      <c r="Q734" s="194"/>
      <c r="R734" s="194"/>
      <c r="S734" s="194"/>
      <c r="T734" s="194"/>
      <c r="U734" s="194"/>
      <c r="V734" s="194"/>
      <c r="W734" s="194"/>
      <c r="X734" s="194"/>
      <c r="Y734" s="194"/>
      <c r="Z734" s="194"/>
      <c r="AA734" s="194"/>
      <c r="AB734" s="1" t="str">
        <f>IF(基本情報登録!$D$10="","",IF(基本情報登録!$D$10='登録データ（女）'!F734,1,0))</f>
        <v/>
      </c>
      <c r="AC734" s="194"/>
    </row>
    <row r="735" spans="1:29">
      <c r="A735" s="194"/>
      <c r="B735" s="194"/>
      <c r="C735" s="194"/>
      <c r="D735" s="194"/>
      <c r="E735" s="194"/>
      <c r="F735" s="194"/>
      <c r="G735" s="194"/>
      <c r="H735" s="194"/>
      <c r="I735" s="189"/>
      <c r="J735" s="189"/>
      <c r="K735" s="189"/>
      <c r="L735" s="189"/>
      <c r="Q735" s="194"/>
      <c r="R735" s="194"/>
      <c r="S735" s="194"/>
      <c r="T735" s="194"/>
      <c r="U735" s="194"/>
      <c r="V735" s="194"/>
      <c r="W735" s="194"/>
      <c r="X735" s="194"/>
      <c r="Y735" s="194"/>
      <c r="Z735" s="194"/>
      <c r="AA735" s="194"/>
      <c r="AB735" s="1" t="str">
        <f>IF(基本情報登録!$D$10="","",IF(基本情報登録!$D$10='登録データ（女）'!F735,1,0))</f>
        <v/>
      </c>
      <c r="AC735" s="194"/>
    </row>
    <row r="736" spans="1:29">
      <c r="A736" s="194"/>
      <c r="B736" s="194"/>
      <c r="C736" s="194"/>
      <c r="D736" s="194"/>
      <c r="E736" s="194"/>
      <c r="F736" s="194"/>
      <c r="G736" s="194"/>
      <c r="H736" s="194"/>
      <c r="I736" s="189"/>
      <c r="J736" s="189"/>
      <c r="K736" s="189"/>
      <c r="L736" s="189"/>
      <c r="Q736" s="194"/>
      <c r="R736" s="194"/>
      <c r="S736" s="194"/>
      <c r="T736" s="194"/>
      <c r="U736" s="194"/>
      <c r="V736" s="194"/>
      <c r="W736" s="194"/>
      <c r="X736" s="194"/>
      <c r="Y736" s="194"/>
      <c r="Z736" s="194"/>
      <c r="AA736" s="194"/>
      <c r="AB736" s="1" t="str">
        <f>IF(基本情報登録!$D$10="","",IF(基本情報登録!$D$10='登録データ（女）'!F736,1,0))</f>
        <v/>
      </c>
      <c r="AC736" s="194"/>
    </row>
    <row r="737" spans="1:29">
      <c r="A737" s="194"/>
      <c r="B737" s="194"/>
      <c r="C737" s="194"/>
      <c r="D737" s="194"/>
      <c r="E737" s="194"/>
      <c r="F737" s="194"/>
      <c r="G737" s="194"/>
      <c r="H737" s="194"/>
      <c r="I737" s="189"/>
      <c r="J737" s="189"/>
      <c r="K737" s="189"/>
      <c r="L737" s="189"/>
      <c r="Q737" s="194"/>
      <c r="R737" s="194"/>
      <c r="S737" s="194"/>
      <c r="T737" s="194"/>
      <c r="U737" s="194"/>
      <c r="V737" s="194"/>
      <c r="W737" s="194"/>
      <c r="X737" s="194"/>
      <c r="Y737" s="194"/>
      <c r="Z737" s="194"/>
      <c r="AA737" s="194"/>
      <c r="AB737" s="1" t="str">
        <f>IF(基本情報登録!$D$10="","",IF(基本情報登録!$D$10='登録データ（女）'!F737,1,0))</f>
        <v/>
      </c>
      <c r="AC737" s="194"/>
    </row>
    <row r="738" spans="1:29">
      <c r="A738" s="194"/>
      <c r="B738" s="194"/>
      <c r="C738" s="194"/>
      <c r="D738" s="194"/>
      <c r="E738" s="194"/>
      <c r="F738" s="194"/>
      <c r="G738" s="194"/>
      <c r="H738" s="194"/>
      <c r="I738" s="189"/>
      <c r="J738" s="189"/>
      <c r="K738" s="189"/>
      <c r="L738" s="189"/>
      <c r="Q738" s="194"/>
      <c r="R738" s="194"/>
      <c r="S738" s="194"/>
      <c r="T738" s="194"/>
      <c r="U738" s="194"/>
      <c r="V738" s="194"/>
      <c r="W738" s="194"/>
      <c r="X738" s="194"/>
      <c r="Y738" s="194"/>
      <c r="Z738" s="194"/>
      <c r="AA738" s="194"/>
      <c r="AB738" s="1" t="str">
        <f>IF(基本情報登録!$D$10="","",IF(基本情報登録!$D$10='登録データ（女）'!F738,1,0))</f>
        <v/>
      </c>
      <c r="AC738" s="194"/>
    </row>
    <row r="739" spans="1:29">
      <c r="A739" s="194"/>
      <c r="B739" s="194"/>
      <c r="C739" s="194"/>
      <c r="D739" s="194"/>
      <c r="E739" s="194"/>
      <c r="F739" s="194"/>
      <c r="G739" s="194"/>
      <c r="H739" s="194"/>
      <c r="I739" s="189"/>
      <c r="J739" s="189"/>
      <c r="K739" s="189"/>
      <c r="L739" s="189"/>
      <c r="Q739" s="194"/>
      <c r="R739" s="194"/>
      <c r="S739" s="194"/>
      <c r="T739" s="194"/>
      <c r="U739" s="194"/>
      <c r="V739" s="194"/>
      <c r="W739" s="194"/>
      <c r="X739" s="194"/>
      <c r="Y739" s="194"/>
      <c r="Z739" s="194"/>
      <c r="AA739" s="194"/>
      <c r="AB739" s="1" t="str">
        <f>IF(基本情報登録!$D$10="","",IF(基本情報登録!$D$10='登録データ（女）'!F739,1,0))</f>
        <v/>
      </c>
      <c r="AC739" s="194"/>
    </row>
    <row r="740" spans="1:29">
      <c r="A740" s="194"/>
      <c r="B740" s="194"/>
      <c r="C740" s="194"/>
      <c r="D740" s="194"/>
      <c r="E740" s="194"/>
      <c r="F740" s="194"/>
      <c r="G740" s="194"/>
      <c r="H740" s="194"/>
      <c r="I740" s="189"/>
      <c r="J740" s="189"/>
      <c r="K740" s="189"/>
      <c r="L740" s="189"/>
      <c r="Q740" s="194"/>
      <c r="R740" s="194"/>
      <c r="S740" s="194"/>
      <c r="T740" s="194"/>
      <c r="U740" s="194"/>
      <c r="V740" s="194"/>
      <c r="W740" s="194"/>
      <c r="X740" s="194"/>
      <c r="Y740" s="194"/>
      <c r="Z740" s="194"/>
      <c r="AA740" s="194"/>
      <c r="AB740" s="1" t="str">
        <f>IF(基本情報登録!$D$10="","",IF(基本情報登録!$D$10='登録データ（女）'!F740,1,0))</f>
        <v/>
      </c>
      <c r="AC740" s="194"/>
    </row>
    <row r="741" spans="1:29">
      <c r="A741" s="194"/>
      <c r="B741" s="194"/>
      <c r="C741" s="194"/>
      <c r="D741" s="194"/>
      <c r="E741" s="194"/>
      <c r="F741" s="194"/>
      <c r="G741" s="194"/>
      <c r="H741" s="194"/>
      <c r="I741" s="189"/>
      <c r="J741" s="189"/>
      <c r="K741" s="189"/>
      <c r="L741" s="189"/>
      <c r="Q741" s="194"/>
      <c r="R741" s="194"/>
      <c r="S741" s="194"/>
      <c r="T741" s="194"/>
      <c r="U741" s="194"/>
      <c r="V741" s="194"/>
      <c r="W741" s="194"/>
      <c r="X741" s="194"/>
      <c r="Y741" s="194"/>
      <c r="Z741" s="194"/>
      <c r="AA741" s="194"/>
      <c r="AB741" s="1" t="str">
        <f>IF(基本情報登録!$D$10="","",IF(基本情報登録!$D$10='登録データ（女）'!F741,1,0))</f>
        <v/>
      </c>
      <c r="AC741" s="194"/>
    </row>
    <row r="742" spans="1:29">
      <c r="A742" s="194"/>
      <c r="B742" s="194"/>
      <c r="C742" s="194"/>
      <c r="D742" s="194"/>
      <c r="E742" s="194"/>
      <c r="F742" s="194"/>
      <c r="G742" s="194"/>
      <c r="H742" s="194"/>
      <c r="I742" s="189"/>
      <c r="J742" s="189"/>
      <c r="K742" s="189"/>
      <c r="L742" s="189"/>
      <c r="Q742" s="194"/>
      <c r="R742" s="194"/>
      <c r="S742" s="194"/>
      <c r="T742" s="194"/>
      <c r="U742" s="194"/>
      <c r="V742" s="194"/>
      <c r="W742" s="194"/>
      <c r="X742" s="194"/>
      <c r="Y742" s="194"/>
      <c r="Z742" s="194"/>
      <c r="AA742" s="194"/>
      <c r="AB742" s="1" t="str">
        <f>IF(基本情報登録!$D$10="","",IF(基本情報登録!$D$10='登録データ（女）'!F742,1,0))</f>
        <v/>
      </c>
      <c r="AC742" s="194"/>
    </row>
    <row r="743" spans="1:29">
      <c r="A743" s="194"/>
      <c r="B743" s="194"/>
      <c r="C743" s="194"/>
      <c r="D743" s="194"/>
      <c r="E743" s="194"/>
      <c r="F743" s="194"/>
      <c r="G743" s="194"/>
      <c r="H743" s="194"/>
      <c r="I743" s="189"/>
      <c r="J743" s="189"/>
      <c r="K743" s="189"/>
      <c r="L743" s="189"/>
      <c r="Q743" s="194"/>
      <c r="R743" s="194"/>
      <c r="S743" s="194"/>
      <c r="T743" s="194"/>
      <c r="U743" s="194"/>
      <c r="V743" s="194"/>
      <c r="W743" s="194"/>
      <c r="X743" s="194"/>
      <c r="Y743" s="194"/>
      <c r="Z743" s="194"/>
      <c r="AA743" s="194"/>
      <c r="AB743" s="1" t="str">
        <f>IF(基本情報登録!$D$10="","",IF(基本情報登録!$D$10='登録データ（女）'!F743,1,0))</f>
        <v/>
      </c>
      <c r="AC743" s="194"/>
    </row>
    <row r="744" spans="1:29">
      <c r="A744" s="194"/>
      <c r="B744" s="194"/>
      <c r="C744" s="194"/>
      <c r="D744" s="194"/>
      <c r="E744" s="194"/>
      <c r="F744" s="194"/>
      <c r="G744" s="194"/>
      <c r="H744" s="194"/>
      <c r="I744" s="189"/>
      <c r="J744" s="189"/>
      <c r="K744" s="189"/>
      <c r="L744" s="189"/>
      <c r="Q744" s="194"/>
      <c r="R744" s="194"/>
      <c r="S744" s="194"/>
      <c r="T744" s="194"/>
      <c r="U744" s="194"/>
      <c r="V744" s="194"/>
      <c r="W744" s="194"/>
      <c r="X744" s="194"/>
      <c r="Y744" s="194"/>
      <c r="Z744" s="194"/>
      <c r="AA744" s="194"/>
      <c r="AB744" s="1" t="str">
        <f>IF(基本情報登録!$D$10="","",IF(基本情報登録!$D$10='登録データ（女）'!F744,1,0))</f>
        <v/>
      </c>
      <c r="AC744" s="194"/>
    </row>
    <row r="745" spans="1:29">
      <c r="A745" s="194"/>
      <c r="B745" s="194"/>
      <c r="C745" s="194"/>
      <c r="D745" s="194"/>
      <c r="E745" s="194"/>
      <c r="F745" s="194"/>
      <c r="G745" s="194"/>
      <c r="H745" s="194"/>
      <c r="I745" s="189"/>
      <c r="J745" s="189"/>
      <c r="K745" s="189"/>
      <c r="L745" s="189"/>
      <c r="Q745" s="194"/>
      <c r="R745" s="194"/>
      <c r="S745" s="194"/>
      <c r="T745" s="194"/>
      <c r="U745" s="194"/>
      <c r="V745" s="194"/>
      <c r="W745" s="194"/>
      <c r="X745" s="194"/>
      <c r="Y745" s="194"/>
      <c r="Z745" s="194"/>
      <c r="AA745" s="194"/>
      <c r="AB745" s="1" t="str">
        <f>IF(基本情報登録!$D$10="","",IF(基本情報登録!$D$10='登録データ（女）'!F745,1,0))</f>
        <v/>
      </c>
      <c r="AC745" s="194"/>
    </row>
    <row r="746" spans="1:29">
      <c r="A746" s="194"/>
      <c r="B746" s="194"/>
      <c r="C746" s="194"/>
      <c r="D746" s="194"/>
      <c r="E746" s="194"/>
      <c r="F746" s="194"/>
      <c r="G746" s="194"/>
      <c r="H746" s="194"/>
      <c r="I746" s="189"/>
      <c r="J746" s="189"/>
      <c r="K746" s="189"/>
      <c r="L746" s="189"/>
      <c r="Q746" s="194"/>
      <c r="R746" s="194"/>
      <c r="S746" s="194"/>
      <c r="T746" s="194"/>
      <c r="U746" s="194"/>
      <c r="V746" s="194"/>
      <c r="W746" s="194"/>
      <c r="X746" s="194"/>
      <c r="Y746" s="194"/>
      <c r="Z746" s="194"/>
      <c r="AA746" s="194"/>
      <c r="AB746" s="1" t="str">
        <f>IF(基本情報登録!$D$10="","",IF(基本情報登録!$D$10='登録データ（女）'!F746,1,0))</f>
        <v/>
      </c>
      <c r="AC746" s="194"/>
    </row>
    <row r="747" spans="1:29">
      <c r="A747" s="194"/>
      <c r="B747" s="194"/>
      <c r="C747" s="194"/>
      <c r="D747" s="194"/>
      <c r="E747" s="194"/>
      <c r="F747" s="194"/>
      <c r="G747" s="194"/>
      <c r="H747" s="194"/>
      <c r="I747" s="189"/>
      <c r="J747" s="189"/>
      <c r="K747" s="189"/>
      <c r="L747" s="189"/>
      <c r="Q747" s="194"/>
      <c r="R747" s="194"/>
      <c r="S747" s="194"/>
      <c r="T747" s="194"/>
      <c r="U747" s="194"/>
      <c r="V747" s="194"/>
      <c r="W747" s="194"/>
      <c r="X747" s="194"/>
      <c r="Y747" s="194"/>
      <c r="Z747" s="194"/>
      <c r="AA747" s="194"/>
      <c r="AB747" s="1" t="str">
        <f>IF(基本情報登録!$D$10="","",IF(基本情報登録!$D$10='登録データ（女）'!F747,1,0))</f>
        <v/>
      </c>
      <c r="AC747" s="194"/>
    </row>
    <row r="748" spans="1:29">
      <c r="A748" s="194"/>
      <c r="B748" s="194"/>
      <c r="C748" s="194"/>
      <c r="D748" s="194"/>
      <c r="E748" s="194"/>
      <c r="F748" s="194"/>
      <c r="G748" s="194"/>
      <c r="H748" s="194"/>
      <c r="I748" s="189"/>
      <c r="J748" s="189"/>
      <c r="K748" s="189"/>
      <c r="L748" s="189"/>
      <c r="Q748" s="194"/>
      <c r="R748" s="194"/>
      <c r="S748" s="194"/>
      <c r="T748" s="194"/>
      <c r="U748" s="194"/>
      <c r="V748" s="194"/>
      <c r="W748" s="194"/>
      <c r="X748" s="194"/>
      <c r="Y748" s="194"/>
      <c r="Z748" s="194"/>
      <c r="AA748" s="194"/>
      <c r="AB748" s="1" t="str">
        <f>IF(基本情報登録!$D$10="","",IF(基本情報登録!$D$10='登録データ（女）'!F748,1,0))</f>
        <v/>
      </c>
      <c r="AC748" s="194"/>
    </row>
    <row r="749" spans="1:29">
      <c r="A749" s="194"/>
      <c r="B749" s="194"/>
      <c r="C749" s="194"/>
      <c r="D749" s="194"/>
      <c r="E749" s="194"/>
      <c r="F749" s="194"/>
      <c r="G749" s="194"/>
      <c r="H749" s="194"/>
      <c r="I749" s="189"/>
      <c r="J749" s="189"/>
      <c r="K749" s="189"/>
      <c r="L749" s="189"/>
      <c r="Q749" s="194"/>
      <c r="R749" s="194"/>
      <c r="S749" s="194"/>
      <c r="T749" s="194"/>
      <c r="U749" s="194"/>
      <c r="V749" s="194"/>
      <c r="W749" s="194"/>
      <c r="X749" s="194"/>
      <c r="Y749" s="194"/>
      <c r="Z749" s="194"/>
      <c r="AA749" s="194"/>
      <c r="AB749" s="1" t="str">
        <f>IF(基本情報登録!$D$10="","",IF(基本情報登録!$D$10='登録データ（女）'!F749,1,0))</f>
        <v/>
      </c>
      <c r="AC749" s="194"/>
    </row>
    <row r="750" spans="1:29">
      <c r="A750" s="194"/>
      <c r="B750" s="194"/>
      <c r="C750" s="194"/>
      <c r="D750" s="194"/>
      <c r="E750" s="194"/>
      <c r="F750" s="194"/>
      <c r="G750" s="194"/>
      <c r="H750" s="194"/>
      <c r="I750" s="189"/>
      <c r="J750" s="189"/>
      <c r="K750" s="189"/>
      <c r="L750" s="189"/>
      <c r="Q750" s="194"/>
      <c r="R750" s="194"/>
      <c r="S750" s="194"/>
      <c r="T750" s="194"/>
      <c r="U750" s="194"/>
      <c r="V750" s="194"/>
      <c r="W750" s="194"/>
      <c r="X750" s="194"/>
      <c r="Y750" s="194"/>
      <c r="Z750" s="194"/>
      <c r="AA750" s="194"/>
      <c r="AB750" s="1" t="str">
        <f>IF(基本情報登録!$D$10="","",IF(基本情報登録!$D$10='登録データ（女）'!F750,1,0))</f>
        <v/>
      </c>
      <c r="AC750" s="194"/>
    </row>
    <row r="751" spans="1:29">
      <c r="A751" s="194"/>
      <c r="B751" s="194"/>
      <c r="C751" s="194"/>
      <c r="D751" s="194"/>
      <c r="E751" s="194"/>
      <c r="F751" s="194"/>
      <c r="G751" s="194"/>
      <c r="H751" s="194"/>
      <c r="I751" s="189"/>
      <c r="J751" s="189"/>
      <c r="K751" s="189"/>
      <c r="L751" s="189"/>
      <c r="Q751" s="194"/>
      <c r="R751" s="194"/>
      <c r="S751" s="194"/>
      <c r="T751" s="194"/>
      <c r="U751" s="194"/>
      <c r="V751" s="194"/>
      <c r="W751" s="194"/>
      <c r="X751" s="194"/>
      <c r="Y751" s="194"/>
      <c r="Z751" s="194"/>
      <c r="AA751" s="194"/>
      <c r="AB751" s="1" t="str">
        <f>IF(基本情報登録!$D$10="","",IF(基本情報登録!$D$10='登録データ（女）'!F751,1,0))</f>
        <v/>
      </c>
      <c r="AC751" s="194"/>
    </row>
    <row r="752" spans="1:29">
      <c r="A752" s="194"/>
      <c r="B752" s="194"/>
      <c r="C752" s="194"/>
      <c r="D752" s="194"/>
      <c r="E752" s="194"/>
      <c r="F752" s="194"/>
      <c r="G752" s="194"/>
      <c r="H752" s="194"/>
      <c r="I752" s="189"/>
      <c r="J752" s="189"/>
      <c r="K752" s="189"/>
      <c r="L752" s="189"/>
      <c r="Q752" s="194"/>
      <c r="R752" s="194"/>
      <c r="S752" s="194"/>
      <c r="T752" s="194"/>
      <c r="U752" s="194"/>
      <c r="V752" s="194"/>
      <c r="W752" s="194"/>
      <c r="X752" s="194"/>
      <c r="Y752" s="194"/>
      <c r="Z752" s="194"/>
      <c r="AA752" s="194"/>
      <c r="AB752" s="1" t="str">
        <f>IF(基本情報登録!$D$10="","",IF(基本情報登録!$D$10='登録データ（女）'!F752,1,0))</f>
        <v/>
      </c>
      <c r="AC752" s="194"/>
    </row>
    <row r="753" spans="1:29">
      <c r="A753" s="194"/>
      <c r="B753" s="194"/>
      <c r="C753" s="194"/>
      <c r="D753" s="194"/>
      <c r="E753" s="194"/>
      <c r="F753" s="194"/>
      <c r="G753" s="194"/>
      <c r="H753" s="194"/>
      <c r="I753" s="189"/>
      <c r="J753" s="189"/>
      <c r="K753" s="189"/>
      <c r="L753" s="189"/>
      <c r="Q753" s="194"/>
      <c r="R753" s="194"/>
      <c r="S753" s="194"/>
      <c r="T753" s="194"/>
      <c r="U753" s="194"/>
      <c r="V753" s="194"/>
      <c r="W753" s="194"/>
      <c r="X753" s="194"/>
      <c r="Y753" s="194"/>
      <c r="Z753" s="194"/>
      <c r="AA753" s="194"/>
      <c r="AB753" s="1" t="str">
        <f>IF(基本情報登録!$D$10="","",IF(基本情報登録!$D$10='登録データ（女）'!F753,1,0))</f>
        <v/>
      </c>
      <c r="AC753" s="194"/>
    </row>
    <row r="754" spans="1:29">
      <c r="A754" s="194"/>
      <c r="B754" s="194"/>
      <c r="C754" s="194"/>
      <c r="D754" s="194"/>
      <c r="E754" s="194"/>
      <c r="F754" s="194"/>
      <c r="G754" s="194"/>
      <c r="H754" s="194"/>
      <c r="I754" s="189"/>
      <c r="J754" s="189"/>
      <c r="K754" s="189"/>
      <c r="L754" s="189"/>
      <c r="Q754" s="194"/>
      <c r="R754" s="194"/>
      <c r="S754" s="194"/>
      <c r="T754" s="194"/>
      <c r="U754" s="194"/>
      <c r="V754" s="194"/>
      <c r="W754" s="194"/>
      <c r="X754" s="194"/>
      <c r="Y754" s="194"/>
      <c r="Z754" s="194"/>
      <c r="AA754" s="194"/>
      <c r="AB754" s="1" t="str">
        <f>IF(基本情報登録!$D$10="","",IF(基本情報登録!$D$10='登録データ（女）'!F754,1,0))</f>
        <v/>
      </c>
      <c r="AC754" s="194"/>
    </row>
    <row r="755" spans="1:29">
      <c r="A755" s="194"/>
      <c r="B755" s="194"/>
      <c r="C755" s="194"/>
      <c r="D755" s="194"/>
      <c r="E755" s="194"/>
      <c r="F755" s="194"/>
      <c r="G755" s="194"/>
      <c r="H755" s="194"/>
      <c r="I755" s="189"/>
      <c r="J755" s="189"/>
      <c r="K755" s="189"/>
      <c r="L755" s="189"/>
      <c r="Q755" s="194"/>
      <c r="R755" s="194"/>
      <c r="S755" s="194"/>
      <c r="T755" s="194"/>
      <c r="U755" s="194"/>
      <c r="V755" s="194"/>
      <c r="W755" s="194"/>
      <c r="X755" s="194"/>
      <c r="Y755" s="194"/>
      <c r="Z755" s="194"/>
      <c r="AA755" s="194"/>
      <c r="AB755" s="1" t="str">
        <f>IF(基本情報登録!$D$10="","",IF(基本情報登録!$D$10='登録データ（女）'!F755,1,0))</f>
        <v/>
      </c>
      <c r="AC755" s="194"/>
    </row>
    <row r="756" spans="1:29">
      <c r="A756" s="194"/>
      <c r="B756" s="194"/>
      <c r="C756" s="194"/>
      <c r="D756" s="194"/>
      <c r="E756" s="194"/>
      <c r="F756" s="194"/>
      <c r="G756" s="194"/>
      <c r="H756" s="194"/>
      <c r="I756" s="189"/>
      <c r="J756" s="189"/>
      <c r="K756" s="189"/>
      <c r="L756" s="189"/>
      <c r="Q756" s="194"/>
      <c r="R756" s="194"/>
      <c r="S756" s="194"/>
      <c r="T756" s="194"/>
      <c r="U756" s="194"/>
      <c r="V756" s="194"/>
      <c r="W756" s="194"/>
      <c r="X756" s="194"/>
      <c r="Y756" s="194"/>
      <c r="Z756" s="194"/>
      <c r="AA756" s="194"/>
      <c r="AB756" s="1" t="str">
        <f>IF(基本情報登録!$D$10="","",IF(基本情報登録!$D$10='登録データ（女）'!F756,1,0))</f>
        <v/>
      </c>
      <c r="AC756" s="194"/>
    </row>
    <row r="757" spans="1:29">
      <c r="A757" s="194"/>
      <c r="B757" s="194"/>
      <c r="C757" s="194"/>
      <c r="D757" s="194"/>
      <c r="E757" s="194"/>
      <c r="F757" s="194"/>
      <c r="G757" s="194"/>
      <c r="H757" s="194"/>
      <c r="I757" s="189"/>
      <c r="J757" s="189"/>
      <c r="K757" s="189"/>
      <c r="L757" s="189"/>
      <c r="Q757" s="194"/>
      <c r="R757" s="194"/>
      <c r="S757" s="194"/>
      <c r="T757" s="194"/>
      <c r="U757" s="194"/>
      <c r="V757" s="194"/>
      <c r="W757" s="194"/>
      <c r="X757" s="194"/>
      <c r="Y757" s="194"/>
      <c r="Z757" s="194"/>
      <c r="AA757" s="194"/>
      <c r="AB757" s="1" t="str">
        <f>IF(基本情報登録!$D$10="","",IF(基本情報登録!$D$10='登録データ（女）'!F757,1,0))</f>
        <v/>
      </c>
      <c r="AC757" s="194"/>
    </row>
    <row r="758" spans="1:29">
      <c r="A758" s="194"/>
      <c r="B758" s="194"/>
      <c r="C758" s="194"/>
      <c r="D758" s="194"/>
      <c r="E758" s="194"/>
      <c r="F758" s="194"/>
      <c r="G758" s="194"/>
      <c r="H758" s="194"/>
      <c r="I758" s="189"/>
      <c r="J758" s="189"/>
      <c r="K758" s="189"/>
      <c r="L758" s="189"/>
      <c r="Q758" s="194"/>
      <c r="R758" s="194"/>
      <c r="S758" s="194"/>
      <c r="T758" s="194"/>
      <c r="U758" s="194"/>
      <c r="V758" s="194"/>
      <c r="W758" s="194"/>
      <c r="X758" s="194"/>
      <c r="Y758" s="194"/>
      <c r="Z758" s="194"/>
      <c r="AA758" s="194"/>
      <c r="AB758" s="1" t="str">
        <f>IF(基本情報登録!$D$10="","",IF(基本情報登録!$D$10='登録データ（女）'!F758,1,0))</f>
        <v/>
      </c>
      <c r="AC758" s="194"/>
    </row>
    <row r="759" spans="1:29">
      <c r="A759" s="194"/>
      <c r="B759" s="194"/>
      <c r="C759" s="194"/>
      <c r="D759" s="194"/>
      <c r="E759" s="194"/>
      <c r="F759" s="194"/>
      <c r="G759" s="194"/>
      <c r="H759" s="194"/>
      <c r="I759" s="189"/>
      <c r="J759" s="189"/>
      <c r="K759" s="189"/>
      <c r="L759" s="189"/>
      <c r="Q759" s="194"/>
      <c r="R759" s="194"/>
      <c r="S759" s="194"/>
      <c r="T759" s="194"/>
      <c r="U759" s="194"/>
      <c r="V759" s="194"/>
      <c r="W759" s="194"/>
      <c r="X759" s="194"/>
      <c r="Y759" s="194"/>
      <c r="Z759" s="194"/>
      <c r="AA759" s="194"/>
      <c r="AB759" s="1" t="str">
        <f>IF(基本情報登録!$D$10="","",IF(基本情報登録!$D$10='登録データ（女）'!F759,1,0))</f>
        <v/>
      </c>
      <c r="AC759" s="194"/>
    </row>
    <row r="760" spans="1:29">
      <c r="A760" s="194"/>
      <c r="B760" s="194"/>
      <c r="C760" s="194"/>
      <c r="D760" s="194"/>
      <c r="E760" s="194"/>
      <c r="F760" s="194"/>
      <c r="G760" s="194"/>
      <c r="H760" s="194"/>
      <c r="I760" s="189"/>
      <c r="J760" s="189"/>
      <c r="K760" s="189"/>
      <c r="L760" s="189"/>
      <c r="Q760" s="194"/>
      <c r="R760" s="194"/>
      <c r="S760" s="194"/>
      <c r="T760" s="194"/>
      <c r="U760" s="194"/>
      <c r="V760" s="194"/>
      <c r="W760" s="194"/>
      <c r="X760" s="194"/>
      <c r="Y760" s="194"/>
      <c r="Z760" s="194"/>
      <c r="AA760" s="194"/>
      <c r="AB760" s="1" t="str">
        <f>IF(基本情報登録!$D$10="","",IF(基本情報登録!$D$10='登録データ（女）'!F760,1,0))</f>
        <v/>
      </c>
      <c r="AC760" s="194"/>
    </row>
    <row r="761" spans="1:29">
      <c r="A761" s="194"/>
      <c r="B761" s="194"/>
      <c r="C761" s="194"/>
      <c r="D761" s="194"/>
      <c r="E761" s="194"/>
      <c r="F761" s="194"/>
      <c r="G761" s="194"/>
      <c r="H761" s="194"/>
      <c r="I761" s="189"/>
      <c r="J761" s="189"/>
      <c r="K761" s="189"/>
      <c r="L761" s="189"/>
      <c r="Q761" s="194"/>
      <c r="R761" s="194"/>
      <c r="S761" s="194"/>
      <c r="T761" s="194"/>
      <c r="U761" s="194"/>
      <c r="V761" s="194"/>
      <c r="W761" s="194"/>
      <c r="X761" s="194"/>
      <c r="Y761" s="194"/>
      <c r="Z761" s="194"/>
      <c r="AA761" s="194"/>
      <c r="AB761" s="1" t="str">
        <f>IF(基本情報登録!$D$10="","",IF(基本情報登録!$D$10='登録データ（女）'!F761,1,0))</f>
        <v/>
      </c>
      <c r="AC761" s="194"/>
    </row>
    <row r="762" spans="1:29">
      <c r="A762" s="194"/>
      <c r="B762" s="194"/>
      <c r="C762" s="194"/>
      <c r="D762" s="194"/>
      <c r="E762" s="194"/>
      <c r="F762" s="194"/>
      <c r="G762" s="194"/>
      <c r="H762" s="194"/>
      <c r="I762" s="189"/>
      <c r="J762" s="189"/>
      <c r="K762" s="189"/>
      <c r="L762" s="189"/>
      <c r="Q762" s="194"/>
      <c r="R762" s="194"/>
      <c r="S762" s="194"/>
      <c r="T762" s="194"/>
      <c r="U762" s="194"/>
      <c r="V762" s="194"/>
      <c r="W762" s="194"/>
      <c r="X762" s="194"/>
      <c r="Y762" s="194"/>
      <c r="Z762" s="194"/>
      <c r="AA762" s="194"/>
      <c r="AB762" s="1" t="str">
        <f>IF(基本情報登録!$D$10="","",IF(基本情報登録!$D$10='登録データ（女）'!F762,1,0))</f>
        <v/>
      </c>
      <c r="AC762" s="194"/>
    </row>
    <row r="763" spans="1:29">
      <c r="A763" s="194"/>
      <c r="B763" s="194"/>
      <c r="C763" s="194"/>
      <c r="D763" s="194"/>
      <c r="E763" s="194"/>
      <c r="F763" s="194"/>
      <c r="G763" s="194"/>
      <c r="H763" s="194"/>
      <c r="I763" s="189"/>
      <c r="J763" s="189"/>
      <c r="K763" s="189"/>
      <c r="L763" s="189"/>
      <c r="Q763" s="194"/>
      <c r="R763" s="194"/>
      <c r="S763" s="194"/>
      <c r="T763" s="194"/>
      <c r="U763" s="194"/>
      <c r="V763" s="194"/>
      <c r="W763" s="194"/>
      <c r="X763" s="194"/>
      <c r="Y763" s="194"/>
      <c r="Z763" s="194"/>
      <c r="AA763" s="194"/>
      <c r="AB763" s="1" t="str">
        <f>IF(基本情報登録!$D$10="","",IF(基本情報登録!$D$10='登録データ（女）'!F763,1,0))</f>
        <v/>
      </c>
      <c r="AC763" s="194"/>
    </row>
    <row r="764" spans="1:29">
      <c r="A764" s="194"/>
      <c r="B764" s="194"/>
      <c r="C764" s="194"/>
      <c r="D764" s="194"/>
      <c r="E764" s="194"/>
      <c r="F764" s="194"/>
      <c r="G764" s="194"/>
      <c r="H764" s="194"/>
      <c r="I764" s="189"/>
      <c r="J764" s="189"/>
      <c r="K764" s="189"/>
      <c r="L764" s="189"/>
      <c r="Q764" s="194"/>
      <c r="R764" s="194"/>
      <c r="S764" s="194"/>
      <c r="T764" s="194"/>
      <c r="U764" s="194"/>
      <c r="V764" s="194"/>
      <c r="W764" s="194"/>
      <c r="X764" s="194"/>
      <c r="Y764" s="194"/>
      <c r="Z764" s="194"/>
      <c r="AA764" s="194"/>
      <c r="AB764" s="1" t="str">
        <f>IF(基本情報登録!$D$10="","",IF(基本情報登録!$D$10='登録データ（女）'!F764,1,0))</f>
        <v/>
      </c>
      <c r="AC764" s="194"/>
    </row>
    <row r="765" spans="1:29">
      <c r="A765" s="194"/>
      <c r="B765" s="194"/>
      <c r="C765" s="194"/>
      <c r="D765" s="194"/>
      <c r="E765" s="194"/>
      <c r="F765" s="194"/>
      <c r="G765" s="194"/>
      <c r="H765" s="194"/>
      <c r="I765" s="189"/>
      <c r="J765" s="189"/>
      <c r="K765" s="189"/>
      <c r="L765" s="189"/>
      <c r="Q765" s="194"/>
      <c r="R765" s="194"/>
      <c r="S765" s="194"/>
      <c r="T765" s="194"/>
      <c r="U765" s="194"/>
      <c r="V765" s="194"/>
      <c r="W765" s="194"/>
      <c r="X765" s="194"/>
      <c r="Y765" s="194"/>
      <c r="Z765" s="194"/>
      <c r="AA765" s="194"/>
      <c r="AB765" s="1" t="str">
        <f>IF(基本情報登録!$D$10="","",IF(基本情報登録!$D$10='登録データ（女）'!F765,1,0))</f>
        <v/>
      </c>
      <c r="AC765" s="194"/>
    </row>
    <row r="766" spans="1:29">
      <c r="A766" s="194"/>
      <c r="B766" s="194"/>
      <c r="C766" s="194"/>
      <c r="D766" s="194"/>
      <c r="E766" s="194"/>
      <c r="F766" s="194"/>
      <c r="G766" s="194"/>
      <c r="H766" s="194"/>
      <c r="I766" s="189"/>
      <c r="J766" s="189"/>
      <c r="K766" s="189"/>
      <c r="L766" s="189"/>
      <c r="Q766" s="194"/>
      <c r="R766" s="194"/>
      <c r="S766" s="194"/>
      <c r="T766" s="194"/>
      <c r="U766" s="194"/>
      <c r="V766" s="194"/>
      <c r="W766" s="194"/>
      <c r="X766" s="194"/>
      <c r="Y766" s="194"/>
      <c r="Z766" s="194"/>
      <c r="AA766" s="194"/>
      <c r="AB766" s="1" t="str">
        <f>IF(基本情報登録!$D$10="","",IF(基本情報登録!$D$10='登録データ（女）'!F766,1,0))</f>
        <v/>
      </c>
      <c r="AC766" s="194"/>
    </row>
    <row r="767" spans="1:29">
      <c r="A767" s="194"/>
      <c r="B767" s="194"/>
      <c r="C767" s="194"/>
      <c r="D767" s="194"/>
      <c r="E767" s="194"/>
      <c r="F767" s="194"/>
      <c r="G767" s="194"/>
      <c r="H767" s="194"/>
      <c r="I767" s="189"/>
      <c r="J767" s="189"/>
      <c r="K767" s="189"/>
      <c r="L767" s="189"/>
      <c r="Q767" s="194"/>
      <c r="R767" s="194"/>
      <c r="S767" s="194"/>
      <c r="T767" s="194"/>
      <c r="U767" s="194"/>
      <c r="V767" s="194"/>
      <c r="W767" s="194"/>
      <c r="X767" s="194"/>
      <c r="Y767" s="194"/>
      <c r="Z767" s="194"/>
      <c r="AA767" s="194"/>
      <c r="AB767" s="1" t="str">
        <f>IF(基本情報登録!$D$10="","",IF(基本情報登録!$D$10='登録データ（女）'!F767,1,0))</f>
        <v/>
      </c>
      <c r="AC767" s="194"/>
    </row>
    <row r="768" spans="1:29">
      <c r="A768" s="194"/>
      <c r="B768" s="194"/>
      <c r="C768" s="194"/>
      <c r="D768" s="194"/>
      <c r="E768" s="194"/>
      <c r="F768" s="194"/>
      <c r="G768" s="194"/>
      <c r="H768" s="194"/>
      <c r="I768" s="189"/>
      <c r="J768" s="189"/>
      <c r="K768" s="189"/>
      <c r="L768" s="189"/>
      <c r="Q768" s="194"/>
      <c r="R768" s="194"/>
      <c r="S768" s="194"/>
      <c r="T768" s="194"/>
      <c r="U768" s="194"/>
      <c r="V768" s="194"/>
      <c r="W768" s="194"/>
      <c r="X768" s="194"/>
      <c r="Y768" s="194"/>
      <c r="Z768" s="194"/>
      <c r="AA768" s="194"/>
      <c r="AB768" s="1" t="str">
        <f>IF(基本情報登録!$D$10="","",IF(基本情報登録!$D$10='登録データ（女）'!F768,1,0))</f>
        <v/>
      </c>
      <c r="AC768" s="194"/>
    </row>
    <row r="769" spans="1:29">
      <c r="A769" s="194"/>
      <c r="B769" s="194"/>
      <c r="C769" s="194"/>
      <c r="D769" s="194"/>
      <c r="E769" s="194"/>
      <c r="F769" s="194"/>
      <c r="G769" s="194"/>
      <c r="H769" s="194"/>
      <c r="I769" s="189"/>
      <c r="J769" s="189"/>
      <c r="K769" s="189"/>
      <c r="L769" s="189"/>
      <c r="Q769" s="194"/>
      <c r="R769" s="194"/>
      <c r="S769" s="194"/>
      <c r="T769" s="194"/>
      <c r="U769" s="194"/>
      <c r="V769" s="194"/>
      <c r="W769" s="194"/>
      <c r="X769" s="194"/>
      <c r="Y769" s="194"/>
      <c r="Z769" s="194"/>
      <c r="AA769" s="194"/>
      <c r="AB769" s="1" t="str">
        <f>IF(基本情報登録!$D$10="","",IF(基本情報登録!$D$10='登録データ（女）'!F769,1,0))</f>
        <v/>
      </c>
      <c r="AC769" s="194"/>
    </row>
    <row r="770" spans="1:29">
      <c r="A770" s="194"/>
      <c r="B770" s="194"/>
      <c r="C770" s="194"/>
      <c r="D770" s="194"/>
      <c r="E770" s="194"/>
      <c r="F770" s="194"/>
      <c r="G770" s="194"/>
      <c r="H770" s="194"/>
      <c r="I770" s="189"/>
      <c r="J770" s="189"/>
      <c r="K770" s="189"/>
      <c r="L770" s="189"/>
      <c r="Q770" s="194"/>
      <c r="R770" s="194"/>
      <c r="S770" s="194"/>
      <c r="T770" s="194"/>
      <c r="U770" s="194"/>
      <c r="V770" s="194"/>
      <c r="W770" s="194"/>
      <c r="X770" s="194"/>
      <c r="Y770" s="194"/>
      <c r="Z770" s="194"/>
      <c r="AA770" s="194"/>
      <c r="AB770" s="1" t="str">
        <f>IF(基本情報登録!$D$10="","",IF(基本情報登録!$D$10='登録データ（女）'!F770,1,0))</f>
        <v/>
      </c>
      <c r="AC770" s="194"/>
    </row>
    <row r="771" spans="1:29">
      <c r="A771" s="194"/>
      <c r="B771" s="194"/>
      <c r="C771" s="194"/>
      <c r="D771" s="194"/>
      <c r="E771" s="194"/>
      <c r="F771" s="194"/>
      <c r="G771" s="194"/>
      <c r="H771" s="194"/>
      <c r="I771" s="189"/>
      <c r="J771" s="189"/>
      <c r="K771" s="189"/>
      <c r="L771" s="189"/>
      <c r="Q771" s="194"/>
      <c r="R771" s="194"/>
      <c r="S771" s="194"/>
      <c r="T771" s="194"/>
      <c r="U771" s="194"/>
      <c r="V771" s="194"/>
      <c r="W771" s="194"/>
      <c r="X771" s="194"/>
      <c r="Y771" s="194"/>
      <c r="Z771" s="194"/>
      <c r="AA771" s="194"/>
      <c r="AB771" s="1" t="str">
        <f>IF(基本情報登録!$D$10="","",IF(基本情報登録!$D$10='登録データ（女）'!F771,1,0))</f>
        <v/>
      </c>
      <c r="AC771" s="194"/>
    </row>
    <row r="772" spans="1:29">
      <c r="A772" s="194"/>
      <c r="B772" s="194"/>
      <c r="C772" s="194"/>
      <c r="D772" s="194"/>
      <c r="E772" s="194"/>
      <c r="F772" s="194"/>
      <c r="G772" s="194"/>
      <c r="H772" s="194"/>
      <c r="I772" s="189"/>
      <c r="J772" s="189"/>
      <c r="K772" s="189"/>
      <c r="L772" s="189"/>
      <c r="Q772" s="194"/>
      <c r="R772" s="194"/>
      <c r="S772" s="194"/>
      <c r="T772" s="194"/>
      <c r="U772" s="194"/>
      <c r="V772" s="194"/>
      <c r="W772" s="194"/>
      <c r="X772" s="194"/>
      <c r="Y772" s="194"/>
      <c r="Z772" s="194"/>
      <c r="AA772" s="194"/>
      <c r="AB772" s="1" t="str">
        <f>IF(基本情報登録!$D$10="","",IF(基本情報登録!$D$10='登録データ（女）'!F772,1,0))</f>
        <v/>
      </c>
      <c r="AC772" s="194"/>
    </row>
    <row r="773" spans="1:29">
      <c r="A773" s="194"/>
      <c r="B773" s="194"/>
      <c r="C773" s="194"/>
      <c r="D773" s="194"/>
      <c r="E773" s="194"/>
      <c r="F773" s="194"/>
      <c r="G773" s="194"/>
      <c r="H773" s="194"/>
      <c r="I773" s="189"/>
      <c r="J773" s="189"/>
      <c r="K773" s="189"/>
      <c r="L773" s="189"/>
      <c r="Q773" s="194"/>
      <c r="R773" s="194"/>
      <c r="S773" s="194"/>
      <c r="T773" s="194"/>
      <c r="U773" s="194"/>
      <c r="V773" s="194"/>
      <c r="W773" s="194"/>
      <c r="X773" s="194"/>
      <c r="Y773" s="194"/>
      <c r="Z773" s="194"/>
      <c r="AA773" s="194"/>
      <c r="AB773" s="1" t="str">
        <f>IF(基本情報登録!$D$10="","",IF(基本情報登録!$D$10='登録データ（女）'!F773,1,0))</f>
        <v/>
      </c>
      <c r="AC773" s="194"/>
    </row>
    <row r="774" spans="1:29">
      <c r="A774" s="194"/>
      <c r="B774" s="194"/>
      <c r="C774" s="194"/>
      <c r="D774" s="194"/>
      <c r="E774" s="194"/>
      <c r="F774" s="194"/>
      <c r="G774" s="194"/>
      <c r="H774" s="194"/>
      <c r="I774" s="189"/>
      <c r="J774" s="189"/>
      <c r="K774" s="189"/>
      <c r="L774" s="189"/>
      <c r="Q774" s="194"/>
      <c r="R774" s="194"/>
      <c r="S774" s="194"/>
      <c r="T774" s="194"/>
      <c r="U774" s="194"/>
      <c r="V774" s="194"/>
      <c r="W774" s="194"/>
      <c r="X774" s="194"/>
      <c r="Y774" s="194"/>
      <c r="Z774" s="194"/>
      <c r="AA774" s="194"/>
      <c r="AB774" s="1" t="str">
        <f>IF(基本情報登録!$D$10="","",IF(基本情報登録!$D$10='登録データ（女）'!F774,1,0))</f>
        <v/>
      </c>
      <c r="AC774" s="194"/>
    </row>
    <row r="775" spans="1:29">
      <c r="A775" s="194"/>
      <c r="B775" s="194"/>
      <c r="C775" s="194"/>
      <c r="D775" s="194"/>
      <c r="E775" s="194"/>
      <c r="F775" s="194"/>
      <c r="G775" s="194"/>
      <c r="H775" s="194"/>
      <c r="I775" s="189"/>
      <c r="J775" s="189"/>
      <c r="K775" s="189"/>
      <c r="L775" s="189"/>
      <c r="Q775" s="194"/>
      <c r="R775" s="194"/>
      <c r="S775" s="194"/>
      <c r="T775" s="194"/>
      <c r="U775" s="194"/>
      <c r="V775" s="194"/>
      <c r="W775" s="194"/>
      <c r="X775" s="194"/>
      <c r="Y775" s="194"/>
      <c r="Z775" s="194"/>
      <c r="AA775" s="194"/>
      <c r="AB775" s="1" t="str">
        <f>IF(基本情報登録!$D$10="","",IF(基本情報登録!$D$10='登録データ（女）'!F775,1,0))</f>
        <v/>
      </c>
      <c r="AC775" s="194"/>
    </row>
    <row r="776" spans="1:29">
      <c r="A776" s="194"/>
      <c r="B776" s="194"/>
      <c r="C776" s="194"/>
      <c r="D776" s="194"/>
      <c r="E776" s="194"/>
      <c r="F776" s="194"/>
      <c r="G776" s="194"/>
      <c r="H776" s="194"/>
      <c r="I776" s="189"/>
      <c r="J776" s="189"/>
      <c r="K776" s="189"/>
      <c r="L776" s="189"/>
      <c r="Q776" s="194"/>
      <c r="R776" s="194"/>
      <c r="S776" s="194"/>
      <c r="T776" s="194"/>
      <c r="U776" s="194"/>
      <c r="V776" s="194"/>
      <c r="W776" s="194"/>
      <c r="X776" s="194"/>
      <c r="Y776" s="194"/>
      <c r="Z776" s="194"/>
      <c r="AA776" s="194"/>
      <c r="AB776" s="1" t="str">
        <f>IF(基本情報登録!$D$10="","",IF(基本情報登録!$D$10='登録データ（女）'!F776,1,0))</f>
        <v/>
      </c>
      <c r="AC776" s="194"/>
    </row>
    <row r="777" spans="1:29">
      <c r="A777" s="194"/>
      <c r="B777" s="194"/>
      <c r="C777" s="194"/>
      <c r="D777" s="194"/>
      <c r="E777" s="194"/>
      <c r="F777" s="194"/>
      <c r="G777" s="194"/>
      <c r="H777" s="194"/>
      <c r="I777" s="189"/>
      <c r="J777" s="189"/>
      <c r="K777" s="189"/>
      <c r="L777" s="189"/>
      <c r="Q777" s="194"/>
      <c r="R777" s="194"/>
      <c r="S777" s="194"/>
      <c r="T777" s="194"/>
      <c r="U777" s="194"/>
      <c r="V777" s="194"/>
      <c r="W777" s="194"/>
      <c r="X777" s="194"/>
      <c r="Y777" s="194"/>
      <c r="Z777" s="194"/>
      <c r="AA777" s="194"/>
      <c r="AB777" s="1" t="str">
        <f>IF(基本情報登録!$D$10="","",IF(基本情報登録!$D$10='登録データ（女）'!F777,1,0))</f>
        <v/>
      </c>
      <c r="AC777" s="194"/>
    </row>
    <row r="778" spans="1:29">
      <c r="A778" s="194"/>
      <c r="B778" s="194"/>
      <c r="C778" s="194"/>
      <c r="D778" s="194"/>
      <c r="E778" s="194"/>
      <c r="F778" s="194"/>
      <c r="G778" s="194"/>
      <c r="H778" s="194"/>
      <c r="I778" s="189"/>
      <c r="J778" s="189"/>
      <c r="K778" s="189"/>
      <c r="L778" s="189"/>
      <c r="Q778" s="194"/>
      <c r="R778" s="194"/>
      <c r="S778" s="194"/>
      <c r="T778" s="194"/>
      <c r="U778" s="194"/>
      <c r="V778" s="194"/>
      <c r="W778" s="194"/>
      <c r="X778" s="194"/>
      <c r="Y778" s="194"/>
      <c r="Z778" s="194"/>
      <c r="AA778" s="194"/>
      <c r="AB778" s="1" t="str">
        <f>IF(基本情報登録!$D$10="","",IF(基本情報登録!$D$10='登録データ（女）'!F778,1,0))</f>
        <v/>
      </c>
      <c r="AC778" s="194"/>
    </row>
    <row r="779" spans="1:29">
      <c r="A779" s="194"/>
      <c r="B779" s="194"/>
      <c r="C779" s="194"/>
      <c r="D779" s="194"/>
      <c r="E779" s="194"/>
      <c r="F779" s="194"/>
      <c r="G779" s="194"/>
      <c r="H779" s="194"/>
      <c r="I779" s="189"/>
      <c r="J779" s="189"/>
      <c r="K779" s="189"/>
      <c r="L779" s="189"/>
      <c r="Q779" s="194"/>
      <c r="R779" s="194"/>
      <c r="S779" s="194"/>
      <c r="T779" s="194"/>
      <c r="U779" s="194"/>
      <c r="V779" s="194"/>
      <c r="W779" s="194"/>
      <c r="X779" s="194"/>
      <c r="Y779" s="194"/>
      <c r="Z779" s="194"/>
      <c r="AA779" s="194"/>
      <c r="AB779" s="1" t="str">
        <f>IF(基本情報登録!$D$10="","",IF(基本情報登録!$D$10='登録データ（女）'!F779,1,0))</f>
        <v/>
      </c>
      <c r="AC779" s="194"/>
    </row>
    <row r="780" spans="1:29">
      <c r="A780" s="194"/>
      <c r="B780" s="194"/>
      <c r="C780" s="194"/>
      <c r="D780" s="194"/>
      <c r="E780" s="194"/>
      <c r="F780" s="194"/>
      <c r="G780" s="194"/>
      <c r="H780" s="194"/>
      <c r="I780" s="189"/>
      <c r="J780" s="189"/>
      <c r="K780" s="189"/>
      <c r="L780" s="189"/>
      <c r="Q780" s="194"/>
      <c r="R780" s="194"/>
      <c r="S780" s="194"/>
      <c r="T780" s="194"/>
      <c r="U780" s="194"/>
      <c r="V780" s="194"/>
      <c r="W780" s="194"/>
      <c r="X780" s="194"/>
      <c r="Y780" s="194"/>
      <c r="Z780" s="194"/>
      <c r="AA780" s="194"/>
      <c r="AB780" s="1" t="str">
        <f>IF(基本情報登録!$D$10="","",IF(基本情報登録!$D$10='登録データ（女）'!F780,1,0))</f>
        <v/>
      </c>
      <c r="AC780" s="194"/>
    </row>
    <row r="781" spans="1:29">
      <c r="A781" s="194"/>
      <c r="B781" s="194"/>
      <c r="C781" s="194"/>
      <c r="D781" s="194"/>
      <c r="E781" s="194"/>
      <c r="F781" s="194"/>
      <c r="G781" s="194"/>
      <c r="H781" s="194"/>
      <c r="I781" s="189"/>
      <c r="J781" s="189"/>
      <c r="K781" s="189"/>
      <c r="L781" s="189"/>
      <c r="Q781" s="194"/>
      <c r="R781" s="194"/>
      <c r="S781" s="194"/>
      <c r="T781" s="194"/>
      <c r="U781" s="194"/>
      <c r="V781" s="194"/>
      <c r="W781" s="194"/>
      <c r="X781" s="194"/>
      <c r="Y781" s="194"/>
      <c r="Z781" s="194"/>
      <c r="AA781" s="194"/>
      <c r="AB781" s="1" t="str">
        <f>IF(基本情報登録!$D$10="","",IF(基本情報登録!$D$10='登録データ（女）'!F781,1,0))</f>
        <v/>
      </c>
      <c r="AC781" s="194"/>
    </row>
    <row r="782" spans="1:29">
      <c r="A782" s="194"/>
      <c r="B782" s="194"/>
      <c r="C782" s="194"/>
      <c r="D782" s="194"/>
      <c r="E782" s="194"/>
      <c r="F782" s="194"/>
      <c r="G782" s="194"/>
      <c r="H782" s="194"/>
      <c r="I782" s="189"/>
      <c r="J782" s="189"/>
      <c r="K782" s="189"/>
      <c r="L782" s="189"/>
      <c r="Q782" s="194"/>
      <c r="R782" s="194"/>
      <c r="S782" s="194"/>
      <c r="T782" s="194"/>
      <c r="U782" s="194"/>
      <c r="V782" s="194"/>
      <c r="W782" s="194"/>
      <c r="X782" s="194"/>
      <c r="Y782" s="194"/>
      <c r="Z782" s="194"/>
      <c r="AA782" s="194"/>
      <c r="AB782" s="1" t="str">
        <f>IF(基本情報登録!$D$10="","",IF(基本情報登録!$D$10='登録データ（女）'!F782,1,0))</f>
        <v/>
      </c>
      <c r="AC782" s="194"/>
    </row>
    <row r="783" spans="1:29">
      <c r="A783" s="194"/>
      <c r="B783" s="194"/>
      <c r="C783" s="194"/>
      <c r="D783" s="194"/>
      <c r="E783" s="194"/>
      <c r="F783" s="194"/>
      <c r="G783" s="194"/>
      <c r="H783" s="194"/>
      <c r="I783" s="189"/>
      <c r="J783" s="189"/>
      <c r="K783" s="189"/>
      <c r="L783" s="189"/>
      <c r="Q783" s="194"/>
      <c r="R783" s="194"/>
      <c r="S783" s="194"/>
      <c r="T783" s="194"/>
      <c r="U783" s="194"/>
      <c r="V783" s="194"/>
      <c r="W783" s="194"/>
      <c r="X783" s="194"/>
      <c r="Y783" s="194"/>
      <c r="Z783" s="194"/>
      <c r="AA783" s="194"/>
      <c r="AB783" s="1" t="str">
        <f>IF(基本情報登録!$D$10="","",IF(基本情報登録!$D$10='登録データ（女）'!F783,1,0))</f>
        <v/>
      </c>
      <c r="AC783" s="194"/>
    </row>
    <row r="784" spans="1:29">
      <c r="A784" s="194"/>
      <c r="B784" s="194"/>
      <c r="C784" s="194"/>
      <c r="D784" s="194"/>
      <c r="E784" s="194"/>
      <c r="F784" s="194"/>
      <c r="G784" s="194"/>
      <c r="H784" s="194"/>
      <c r="I784" s="189"/>
      <c r="J784" s="189"/>
      <c r="K784" s="189"/>
      <c r="L784" s="189"/>
      <c r="Q784" s="194"/>
      <c r="R784" s="194"/>
      <c r="S784" s="194"/>
      <c r="T784" s="194"/>
      <c r="U784" s="194"/>
      <c r="V784" s="194"/>
      <c r="W784" s="194"/>
      <c r="X784" s="194"/>
      <c r="Y784" s="194"/>
      <c r="Z784" s="194"/>
      <c r="AA784" s="194"/>
      <c r="AB784" s="1" t="str">
        <f>IF(基本情報登録!$D$10="","",IF(基本情報登録!$D$10='登録データ（女）'!F784,1,0))</f>
        <v/>
      </c>
      <c r="AC784" s="194"/>
    </row>
    <row r="785" spans="1:29">
      <c r="A785" s="194"/>
      <c r="B785" s="194"/>
      <c r="C785" s="194"/>
      <c r="D785" s="194"/>
      <c r="E785" s="194"/>
      <c r="F785" s="194"/>
      <c r="G785" s="194"/>
      <c r="H785" s="194"/>
      <c r="I785" s="189"/>
      <c r="J785" s="189"/>
      <c r="K785" s="189"/>
      <c r="L785" s="189"/>
      <c r="Q785" s="194"/>
      <c r="R785" s="194"/>
      <c r="S785" s="194"/>
      <c r="T785" s="194"/>
      <c r="U785" s="194"/>
      <c r="V785" s="194"/>
      <c r="W785" s="194"/>
      <c r="X785" s="194"/>
      <c r="Y785" s="194"/>
      <c r="Z785" s="194"/>
      <c r="AA785" s="194"/>
      <c r="AB785" s="1" t="str">
        <f>IF(基本情報登録!$D$10="","",IF(基本情報登録!$D$10='登録データ（女）'!F785,1,0))</f>
        <v/>
      </c>
      <c r="AC785" s="194"/>
    </row>
    <row r="786" spans="1:29">
      <c r="A786" s="194"/>
      <c r="B786" s="194"/>
      <c r="C786" s="194"/>
      <c r="D786" s="194"/>
      <c r="E786" s="194"/>
      <c r="F786" s="194"/>
      <c r="G786" s="194"/>
      <c r="H786" s="194"/>
      <c r="I786" s="189"/>
      <c r="J786" s="189"/>
      <c r="K786" s="189"/>
      <c r="L786" s="189"/>
      <c r="Q786" s="194"/>
      <c r="R786" s="194"/>
      <c r="S786" s="194"/>
      <c r="T786" s="194"/>
      <c r="U786" s="194"/>
      <c r="V786" s="194"/>
      <c r="W786" s="194"/>
      <c r="X786" s="194"/>
      <c r="Y786" s="194"/>
      <c r="Z786" s="194"/>
      <c r="AA786" s="194"/>
      <c r="AB786" s="1" t="str">
        <f>IF(基本情報登録!$D$10="","",IF(基本情報登録!$D$10='登録データ（女）'!F786,1,0))</f>
        <v/>
      </c>
      <c r="AC786" s="194"/>
    </row>
    <row r="787" spans="1:29">
      <c r="A787" s="194"/>
      <c r="B787" s="194"/>
      <c r="C787" s="194"/>
      <c r="D787" s="194"/>
      <c r="E787" s="194"/>
      <c r="F787" s="194"/>
      <c r="G787" s="194"/>
      <c r="H787" s="194"/>
      <c r="I787" s="189"/>
      <c r="J787" s="189"/>
      <c r="K787" s="189"/>
      <c r="L787" s="189"/>
      <c r="Q787" s="194"/>
      <c r="R787" s="194"/>
      <c r="S787" s="194"/>
      <c r="T787" s="194"/>
      <c r="U787" s="194"/>
      <c r="V787" s="194"/>
      <c r="W787" s="194"/>
      <c r="X787" s="194"/>
      <c r="Y787" s="194"/>
      <c r="Z787" s="194"/>
      <c r="AA787" s="194"/>
      <c r="AB787" s="1" t="str">
        <f>IF(基本情報登録!$D$10="","",IF(基本情報登録!$D$10='登録データ（女）'!F787,1,0))</f>
        <v/>
      </c>
      <c r="AC787" s="194"/>
    </row>
    <row r="788" spans="1:29">
      <c r="A788" s="194"/>
      <c r="B788" s="194"/>
      <c r="C788" s="194"/>
      <c r="D788" s="194"/>
      <c r="E788" s="194"/>
      <c r="F788" s="194"/>
      <c r="G788" s="194"/>
      <c r="H788" s="194"/>
      <c r="I788" s="189"/>
      <c r="J788" s="189"/>
      <c r="K788" s="189"/>
      <c r="L788" s="189"/>
      <c r="Q788" s="194"/>
      <c r="R788" s="194"/>
      <c r="S788" s="194"/>
      <c r="T788" s="194"/>
      <c r="U788" s="194"/>
      <c r="V788" s="194"/>
      <c r="W788" s="194"/>
      <c r="X788" s="194"/>
      <c r="Y788" s="194"/>
      <c r="Z788" s="194"/>
      <c r="AA788" s="194"/>
      <c r="AB788" s="1" t="str">
        <f>IF(基本情報登録!$D$10="","",IF(基本情報登録!$D$10='登録データ（女）'!F788,1,0))</f>
        <v/>
      </c>
      <c r="AC788" s="194"/>
    </row>
    <row r="789" spans="1:29">
      <c r="A789" s="194"/>
      <c r="B789" s="194"/>
      <c r="C789" s="194"/>
      <c r="D789" s="194"/>
      <c r="E789" s="194"/>
      <c r="F789" s="194"/>
      <c r="G789" s="194"/>
      <c r="H789" s="194"/>
      <c r="I789" s="189"/>
      <c r="J789" s="189"/>
      <c r="K789" s="189"/>
      <c r="L789" s="189"/>
      <c r="Q789" s="194"/>
      <c r="R789" s="194"/>
      <c r="S789" s="194"/>
      <c r="T789" s="194"/>
      <c r="U789" s="194"/>
      <c r="V789" s="194"/>
      <c r="W789" s="194"/>
      <c r="X789" s="194"/>
      <c r="Y789" s="194"/>
      <c r="Z789" s="194"/>
      <c r="AA789" s="194"/>
      <c r="AB789" s="1" t="str">
        <f>IF(基本情報登録!$D$10="","",IF(基本情報登録!$D$10='登録データ（女）'!F789,1,0))</f>
        <v/>
      </c>
      <c r="AC789" s="194"/>
    </row>
    <row r="790" spans="1:29">
      <c r="A790" s="194"/>
      <c r="B790" s="194"/>
      <c r="C790" s="194"/>
      <c r="D790" s="194"/>
      <c r="E790" s="194"/>
      <c r="F790" s="194"/>
      <c r="G790" s="194"/>
      <c r="H790" s="194"/>
      <c r="I790" s="189"/>
      <c r="J790" s="189"/>
      <c r="K790" s="189"/>
      <c r="L790" s="189"/>
      <c r="Q790" s="194"/>
      <c r="R790" s="194"/>
      <c r="S790" s="194"/>
      <c r="T790" s="194"/>
      <c r="U790" s="194"/>
      <c r="V790" s="194"/>
      <c r="W790" s="194"/>
      <c r="X790" s="194"/>
      <c r="Y790" s="194"/>
      <c r="Z790" s="194"/>
      <c r="AA790" s="194"/>
      <c r="AB790" s="1" t="str">
        <f>IF(基本情報登録!$D$10="","",IF(基本情報登録!$D$10='登録データ（女）'!F790,1,0))</f>
        <v/>
      </c>
      <c r="AC790" s="194"/>
    </row>
    <row r="791" spans="1:29">
      <c r="A791" s="194"/>
      <c r="B791" s="194"/>
      <c r="C791" s="194"/>
      <c r="D791" s="194"/>
      <c r="E791" s="194"/>
      <c r="F791" s="194"/>
      <c r="G791" s="194"/>
      <c r="H791" s="194"/>
      <c r="I791" s="189"/>
      <c r="J791" s="189"/>
      <c r="K791" s="189"/>
      <c r="L791" s="189"/>
      <c r="Q791" s="194"/>
      <c r="R791" s="194"/>
      <c r="S791" s="194"/>
      <c r="T791" s="194"/>
      <c r="U791" s="194"/>
      <c r="V791" s="194"/>
      <c r="W791" s="194"/>
      <c r="X791" s="194"/>
      <c r="Y791" s="194"/>
      <c r="Z791" s="194"/>
      <c r="AA791" s="194"/>
      <c r="AB791" s="1" t="str">
        <f>IF(基本情報登録!$D$10="","",IF(基本情報登録!$D$10='登録データ（女）'!F791,1,0))</f>
        <v/>
      </c>
      <c r="AC791" s="194"/>
    </row>
    <row r="792" spans="1:29">
      <c r="A792" s="194"/>
      <c r="B792" s="194"/>
      <c r="C792" s="194"/>
      <c r="D792" s="194"/>
      <c r="E792" s="194"/>
      <c r="F792" s="194"/>
      <c r="G792" s="194"/>
      <c r="H792" s="194"/>
      <c r="I792" s="189"/>
      <c r="J792" s="189"/>
      <c r="K792" s="189"/>
      <c r="L792" s="189"/>
      <c r="Q792" s="194"/>
      <c r="R792" s="194"/>
      <c r="S792" s="194"/>
      <c r="T792" s="194"/>
      <c r="U792" s="194"/>
      <c r="V792" s="194"/>
      <c r="W792" s="194"/>
      <c r="X792" s="194"/>
      <c r="Y792" s="194"/>
      <c r="Z792" s="194"/>
      <c r="AA792" s="194"/>
      <c r="AB792" s="1" t="str">
        <f>IF(基本情報登録!$D$10="","",IF(基本情報登録!$D$10='登録データ（女）'!F792,1,0))</f>
        <v/>
      </c>
      <c r="AC792" s="194"/>
    </row>
    <row r="793" spans="1:29">
      <c r="A793" s="194"/>
      <c r="B793" s="194"/>
      <c r="C793" s="194"/>
      <c r="D793" s="194"/>
      <c r="E793" s="194"/>
      <c r="F793" s="194"/>
      <c r="G793" s="194"/>
      <c r="H793" s="194"/>
      <c r="I793" s="189"/>
      <c r="J793" s="189"/>
      <c r="K793" s="189"/>
      <c r="L793" s="189"/>
      <c r="Q793" s="194"/>
      <c r="R793" s="194"/>
      <c r="S793" s="194"/>
      <c r="T793" s="194"/>
      <c r="U793" s="194"/>
      <c r="V793" s="194"/>
      <c r="W793" s="194"/>
      <c r="X793" s="194"/>
      <c r="Y793" s="194"/>
      <c r="Z793" s="194"/>
      <c r="AA793" s="194"/>
      <c r="AB793" s="1" t="str">
        <f>IF(基本情報登録!$D$10="","",IF(基本情報登録!$D$10='登録データ（女）'!F793,1,0))</f>
        <v/>
      </c>
      <c r="AC793" s="194"/>
    </row>
    <row r="794" spans="1:29">
      <c r="A794" s="194"/>
      <c r="B794" s="194"/>
      <c r="C794" s="194"/>
      <c r="D794" s="194"/>
      <c r="E794" s="194"/>
      <c r="F794" s="194"/>
      <c r="G794" s="194"/>
      <c r="H794" s="194"/>
      <c r="I794" s="189"/>
      <c r="J794" s="189"/>
      <c r="K794" s="189"/>
      <c r="L794" s="189"/>
      <c r="Q794" s="194"/>
      <c r="R794" s="194"/>
      <c r="S794" s="194"/>
      <c r="T794" s="194"/>
      <c r="U794" s="194"/>
      <c r="V794" s="194"/>
      <c r="W794" s="194"/>
      <c r="X794" s="194"/>
      <c r="Y794" s="194"/>
      <c r="Z794" s="194"/>
      <c r="AA794" s="194"/>
      <c r="AB794" s="1" t="str">
        <f>IF(基本情報登録!$D$10="","",IF(基本情報登録!$D$10='登録データ（女）'!F794,1,0))</f>
        <v/>
      </c>
      <c r="AC794" s="194"/>
    </row>
    <row r="795" spans="1:29">
      <c r="A795" s="194"/>
      <c r="B795" s="194"/>
      <c r="C795" s="194"/>
      <c r="D795" s="194"/>
      <c r="E795" s="194"/>
      <c r="F795" s="194"/>
      <c r="G795" s="194"/>
      <c r="H795" s="194"/>
      <c r="I795" s="189"/>
      <c r="J795" s="189"/>
      <c r="K795" s="189"/>
      <c r="L795" s="189"/>
      <c r="Q795" s="194"/>
      <c r="R795" s="194"/>
      <c r="S795" s="194"/>
      <c r="T795" s="194"/>
      <c r="U795" s="194"/>
      <c r="V795" s="194"/>
      <c r="W795" s="194"/>
      <c r="X795" s="194"/>
      <c r="Y795" s="194"/>
      <c r="Z795" s="194"/>
      <c r="AA795" s="194"/>
      <c r="AB795" s="1" t="str">
        <f>IF(基本情報登録!$D$10="","",IF(基本情報登録!$D$10='登録データ（女）'!F795,1,0))</f>
        <v/>
      </c>
      <c r="AC795" s="194"/>
    </row>
    <row r="796" spans="1:29">
      <c r="A796" s="194"/>
      <c r="B796" s="194"/>
      <c r="C796" s="194"/>
      <c r="D796" s="194"/>
      <c r="E796" s="194"/>
      <c r="F796" s="194"/>
      <c r="G796" s="194"/>
      <c r="H796" s="194"/>
      <c r="I796" s="189"/>
      <c r="J796" s="189"/>
      <c r="K796" s="189"/>
      <c r="L796" s="189"/>
      <c r="Q796" s="194"/>
      <c r="R796" s="194"/>
      <c r="S796" s="194"/>
      <c r="T796" s="194"/>
      <c r="U796" s="194"/>
      <c r="V796" s="194"/>
      <c r="W796" s="194"/>
      <c r="X796" s="194"/>
      <c r="Y796" s="194"/>
      <c r="Z796" s="194"/>
      <c r="AA796" s="194"/>
      <c r="AB796" s="1" t="str">
        <f>IF(基本情報登録!$D$10="","",IF(基本情報登録!$D$10='登録データ（女）'!F796,1,0))</f>
        <v/>
      </c>
      <c r="AC796" s="194"/>
    </row>
    <row r="797" spans="1:29">
      <c r="A797" s="194"/>
      <c r="B797" s="194"/>
      <c r="C797" s="194"/>
      <c r="D797" s="194"/>
      <c r="E797" s="194"/>
      <c r="F797" s="194"/>
      <c r="G797" s="194"/>
      <c r="H797" s="194"/>
      <c r="I797" s="189"/>
      <c r="J797" s="189"/>
      <c r="K797" s="189"/>
      <c r="L797" s="189"/>
      <c r="Q797" s="194"/>
      <c r="R797" s="194"/>
      <c r="S797" s="194"/>
      <c r="T797" s="194"/>
      <c r="U797" s="194"/>
      <c r="V797" s="194"/>
      <c r="W797" s="194"/>
      <c r="X797" s="194"/>
      <c r="Y797" s="194"/>
      <c r="Z797" s="194"/>
      <c r="AA797" s="194"/>
      <c r="AB797" s="1" t="str">
        <f>IF(基本情報登録!$D$10="","",IF(基本情報登録!$D$10='登録データ（女）'!F797,1,0))</f>
        <v/>
      </c>
      <c r="AC797" s="194"/>
    </row>
    <row r="798" spans="1:29">
      <c r="A798" s="194"/>
      <c r="B798" s="194"/>
      <c r="C798" s="194"/>
      <c r="D798" s="194"/>
      <c r="E798" s="194"/>
      <c r="F798" s="194"/>
      <c r="G798" s="194"/>
      <c r="H798" s="194"/>
      <c r="I798" s="189"/>
      <c r="J798" s="189"/>
      <c r="K798" s="189"/>
      <c r="L798" s="189"/>
      <c r="Q798" s="194"/>
      <c r="R798" s="194"/>
      <c r="S798" s="194"/>
      <c r="T798" s="194"/>
      <c r="U798" s="194"/>
      <c r="V798" s="194"/>
      <c r="W798" s="194"/>
      <c r="X798" s="194"/>
      <c r="Y798" s="194"/>
      <c r="Z798" s="194"/>
      <c r="AA798" s="194"/>
      <c r="AB798" s="1" t="str">
        <f>IF(基本情報登録!$D$10="","",IF(基本情報登録!$D$10='登録データ（女）'!F798,1,0))</f>
        <v/>
      </c>
      <c r="AC798" s="194"/>
    </row>
    <row r="799" spans="1:29">
      <c r="A799" s="194"/>
      <c r="B799" s="194"/>
      <c r="C799" s="194"/>
      <c r="D799" s="194"/>
      <c r="E799" s="194"/>
      <c r="F799" s="194"/>
      <c r="G799" s="194"/>
      <c r="H799" s="194"/>
      <c r="I799" s="189"/>
      <c r="J799" s="189"/>
      <c r="K799" s="189"/>
      <c r="L799" s="189"/>
      <c r="Q799" s="194"/>
      <c r="R799" s="194"/>
      <c r="S799" s="194"/>
      <c r="T799" s="194"/>
      <c r="U799" s="194"/>
      <c r="V799" s="194"/>
      <c r="W799" s="194"/>
      <c r="X799" s="194"/>
      <c r="Y799" s="194"/>
      <c r="Z799" s="194"/>
      <c r="AA799" s="194"/>
      <c r="AB799" s="1" t="str">
        <f>IF(基本情報登録!$D$10="","",IF(基本情報登録!$D$10='登録データ（女）'!F799,1,0))</f>
        <v/>
      </c>
      <c r="AC799" s="194"/>
    </row>
    <row r="800" spans="1:29">
      <c r="A800" s="194"/>
      <c r="B800" s="194"/>
      <c r="C800" s="194"/>
      <c r="D800" s="194"/>
      <c r="E800" s="194"/>
      <c r="F800" s="194"/>
      <c r="G800" s="194"/>
      <c r="H800" s="194"/>
      <c r="I800" s="189"/>
      <c r="J800" s="189"/>
      <c r="K800" s="189"/>
      <c r="L800" s="189"/>
      <c r="Q800" s="194"/>
      <c r="R800" s="194"/>
      <c r="S800" s="194"/>
      <c r="T800" s="194"/>
      <c r="U800" s="194"/>
      <c r="V800" s="194"/>
      <c r="W800" s="194"/>
      <c r="X800" s="194"/>
      <c r="Y800" s="194"/>
      <c r="Z800" s="194"/>
      <c r="AA800" s="194"/>
      <c r="AB800" s="1" t="str">
        <f>IF(基本情報登録!$D$10="","",IF(基本情報登録!$D$10='登録データ（女）'!F800,1,0))</f>
        <v/>
      </c>
      <c r="AC800" s="194"/>
    </row>
    <row r="801" spans="1:29">
      <c r="A801" s="194"/>
      <c r="B801" s="194"/>
      <c r="C801" s="194"/>
      <c r="D801" s="194"/>
      <c r="E801" s="194"/>
      <c r="F801" s="194"/>
      <c r="G801" s="194"/>
      <c r="H801" s="194"/>
      <c r="I801" s="189"/>
      <c r="J801" s="189"/>
      <c r="K801" s="189"/>
      <c r="L801" s="189"/>
      <c r="Q801" s="194"/>
      <c r="R801" s="194"/>
      <c r="S801" s="194"/>
      <c r="T801" s="194"/>
      <c r="U801" s="194"/>
      <c r="V801" s="194"/>
      <c r="W801" s="194"/>
      <c r="X801" s="194"/>
      <c r="Y801" s="194"/>
      <c r="Z801" s="194"/>
      <c r="AA801" s="194"/>
      <c r="AB801" s="1" t="str">
        <f>IF(基本情報登録!$D$10="","",IF(基本情報登録!$D$10='登録データ（女）'!F801,1,0))</f>
        <v/>
      </c>
      <c r="AC801" s="194"/>
    </row>
    <row r="802" spans="1:29">
      <c r="A802" s="194"/>
      <c r="B802" s="194"/>
      <c r="C802" s="194"/>
      <c r="D802" s="194"/>
      <c r="E802" s="194"/>
      <c r="F802" s="194"/>
      <c r="G802" s="194"/>
      <c r="H802" s="194"/>
      <c r="I802" s="189"/>
      <c r="J802" s="189"/>
      <c r="K802" s="189"/>
      <c r="L802" s="189"/>
      <c r="Q802" s="194"/>
      <c r="R802" s="194"/>
      <c r="S802" s="194"/>
      <c r="T802" s="194"/>
      <c r="U802" s="194"/>
      <c r="V802" s="194"/>
      <c r="W802" s="194"/>
      <c r="X802" s="194"/>
      <c r="Y802" s="194"/>
      <c r="Z802" s="194"/>
      <c r="AA802" s="194"/>
      <c r="AB802" s="1" t="str">
        <f>IF(基本情報登録!$D$10="","",IF(基本情報登録!$D$10='登録データ（女）'!F802,1,0))</f>
        <v/>
      </c>
      <c r="AC802" s="194"/>
    </row>
    <row r="803" spans="1:29">
      <c r="A803" s="194"/>
      <c r="B803" s="194"/>
      <c r="C803" s="194"/>
      <c r="D803" s="194"/>
      <c r="E803" s="194"/>
      <c r="F803" s="194"/>
      <c r="G803" s="194"/>
      <c r="H803" s="194"/>
      <c r="I803" s="189"/>
      <c r="J803" s="189"/>
      <c r="K803" s="189"/>
      <c r="L803" s="189"/>
      <c r="Q803" s="194"/>
      <c r="R803" s="194"/>
      <c r="S803" s="194"/>
      <c r="T803" s="194"/>
      <c r="U803" s="194"/>
      <c r="V803" s="194"/>
      <c r="W803" s="194"/>
      <c r="X803" s="194"/>
      <c r="Y803" s="194"/>
      <c r="Z803" s="194"/>
      <c r="AA803" s="194"/>
      <c r="AB803" s="1" t="str">
        <f>IF(基本情報登録!$D$10="","",IF(基本情報登録!$D$10='登録データ（女）'!F803,1,0))</f>
        <v/>
      </c>
      <c r="AC803" s="194"/>
    </row>
    <row r="804" spans="1:29">
      <c r="A804" s="194"/>
      <c r="B804" s="194"/>
      <c r="C804" s="194"/>
      <c r="D804" s="194"/>
      <c r="E804" s="194"/>
      <c r="F804" s="194"/>
      <c r="G804" s="194"/>
      <c r="H804" s="194"/>
      <c r="I804" s="189"/>
      <c r="J804" s="189"/>
      <c r="K804" s="189"/>
      <c r="L804" s="189"/>
      <c r="Q804" s="194"/>
      <c r="R804" s="194"/>
      <c r="S804" s="194"/>
      <c r="T804" s="194"/>
      <c r="U804" s="194"/>
      <c r="V804" s="194"/>
      <c r="W804" s="194"/>
      <c r="X804" s="194"/>
      <c r="Y804" s="194"/>
      <c r="Z804" s="194"/>
      <c r="AA804" s="194"/>
      <c r="AB804" s="1" t="str">
        <f>IF(基本情報登録!$D$10="","",IF(基本情報登録!$D$10='登録データ（女）'!F804,1,0))</f>
        <v/>
      </c>
      <c r="AC804" s="194"/>
    </row>
    <row r="805" spans="1:29">
      <c r="A805" s="194"/>
      <c r="B805" s="194"/>
      <c r="C805" s="194"/>
      <c r="D805" s="194"/>
      <c r="E805" s="194"/>
      <c r="F805" s="194"/>
      <c r="G805" s="194"/>
      <c r="H805" s="194"/>
      <c r="I805" s="189"/>
      <c r="J805" s="189"/>
      <c r="K805" s="189"/>
      <c r="L805" s="189"/>
      <c r="Q805" s="194"/>
      <c r="R805" s="194"/>
      <c r="S805" s="194"/>
      <c r="T805" s="194"/>
      <c r="U805" s="194"/>
      <c r="V805" s="194"/>
      <c r="W805" s="194"/>
      <c r="X805" s="194"/>
      <c r="Y805" s="194"/>
      <c r="Z805" s="194"/>
      <c r="AA805" s="194"/>
      <c r="AB805" s="1" t="str">
        <f>IF(基本情報登録!$D$10="","",IF(基本情報登録!$D$10='登録データ（女）'!F805,1,0))</f>
        <v/>
      </c>
      <c r="AC805" s="194"/>
    </row>
    <row r="806" spans="1:29">
      <c r="A806" s="194"/>
      <c r="B806" s="194"/>
      <c r="C806" s="194"/>
      <c r="D806" s="194"/>
      <c r="E806" s="194"/>
      <c r="F806" s="194"/>
      <c r="G806" s="194"/>
      <c r="H806" s="194"/>
      <c r="I806" s="189"/>
      <c r="J806" s="189"/>
      <c r="K806" s="189"/>
      <c r="L806" s="189"/>
      <c r="Q806" s="194"/>
      <c r="R806" s="194"/>
      <c r="S806" s="194"/>
      <c r="T806" s="194"/>
      <c r="U806" s="194"/>
      <c r="V806" s="194"/>
      <c r="W806" s="194"/>
      <c r="X806" s="194"/>
      <c r="Y806" s="194"/>
      <c r="Z806" s="194"/>
      <c r="AA806" s="194"/>
      <c r="AB806" s="1" t="str">
        <f>IF(基本情報登録!$D$10="","",IF(基本情報登録!$D$10='登録データ（女）'!F806,1,0))</f>
        <v/>
      </c>
      <c r="AC806" s="194"/>
    </row>
    <row r="807" spans="1:29">
      <c r="A807" s="194"/>
      <c r="B807" s="194"/>
      <c r="C807" s="194"/>
      <c r="D807" s="194"/>
      <c r="E807" s="194"/>
      <c r="F807" s="194"/>
      <c r="G807" s="194"/>
      <c r="H807" s="194"/>
      <c r="I807" s="189"/>
      <c r="J807" s="189"/>
      <c r="K807" s="189"/>
      <c r="L807" s="189"/>
      <c r="Q807" s="194"/>
      <c r="R807" s="194"/>
      <c r="S807" s="194"/>
      <c r="T807" s="194"/>
      <c r="U807" s="194"/>
      <c r="V807" s="194"/>
      <c r="W807" s="194"/>
      <c r="X807" s="194"/>
      <c r="Y807" s="194"/>
      <c r="Z807" s="194"/>
      <c r="AA807" s="194"/>
      <c r="AB807" s="1" t="str">
        <f>IF(基本情報登録!$D$10="","",IF(基本情報登録!$D$10='登録データ（女）'!F807,1,0))</f>
        <v/>
      </c>
      <c r="AC807" s="194"/>
    </row>
    <row r="808" spans="1:29">
      <c r="A808" s="194"/>
      <c r="B808" s="194"/>
      <c r="C808" s="194"/>
      <c r="D808" s="194"/>
      <c r="E808" s="194"/>
      <c r="F808" s="194"/>
      <c r="G808" s="194"/>
      <c r="H808" s="194"/>
      <c r="I808" s="189"/>
      <c r="J808" s="189"/>
      <c r="K808" s="189"/>
      <c r="L808" s="189"/>
      <c r="Q808" s="194"/>
      <c r="R808" s="194"/>
      <c r="S808" s="194"/>
      <c r="T808" s="194"/>
      <c r="U808" s="194"/>
      <c r="V808" s="194"/>
      <c r="W808" s="194"/>
      <c r="X808" s="194"/>
      <c r="Y808" s="194"/>
      <c r="Z808" s="194"/>
      <c r="AA808" s="194"/>
      <c r="AB808" s="1" t="str">
        <f>IF(基本情報登録!$D$10="","",IF(基本情報登録!$D$10='登録データ（女）'!F808,1,0))</f>
        <v/>
      </c>
      <c r="AC808" s="194"/>
    </row>
    <row r="809" spans="1:29">
      <c r="A809" s="194"/>
      <c r="B809" s="194"/>
      <c r="C809" s="194"/>
      <c r="D809" s="194"/>
      <c r="E809" s="194"/>
      <c r="F809" s="194"/>
      <c r="G809" s="194"/>
      <c r="H809" s="194"/>
      <c r="I809" s="189"/>
      <c r="J809" s="189"/>
      <c r="K809" s="189"/>
      <c r="L809" s="189"/>
      <c r="Q809" s="194"/>
      <c r="R809" s="194"/>
      <c r="S809" s="194"/>
      <c r="T809" s="194"/>
      <c r="U809" s="194"/>
      <c r="V809" s="194"/>
      <c r="W809" s="194"/>
      <c r="X809" s="194"/>
      <c r="Y809" s="194"/>
      <c r="Z809" s="194"/>
      <c r="AA809" s="194"/>
      <c r="AB809" s="1" t="str">
        <f>IF(基本情報登録!$D$10="","",IF(基本情報登録!$D$10='登録データ（女）'!F809,1,0))</f>
        <v/>
      </c>
      <c r="AC809" s="194"/>
    </row>
    <row r="810" spans="1:29">
      <c r="A810" s="194"/>
      <c r="B810" s="194"/>
      <c r="C810" s="194"/>
      <c r="D810" s="194"/>
      <c r="E810" s="194"/>
      <c r="F810" s="194"/>
      <c r="G810" s="194"/>
      <c r="H810" s="194"/>
      <c r="I810" s="189"/>
      <c r="J810" s="189"/>
      <c r="K810" s="189"/>
      <c r="L810" s="189"/>
      <c r="Q810" s="194"/>
      <c r="R810" s="194"/>
      <c r="S810" s="194"/>
      <c r="T810" s="194"/>
      <c r="U810" s="194"/>
      <c r="V810" s="194"/>
      <c r="W810" s="194"/>
      <c r="X810" s="194"/>
      <c r="Y810" s="194"/>
      <c r="Z810" s="194"/>
      <c r="AA810" s="194"/>
      <c r="AB810" s="1" t="str">
        <f>IF(基本情報登録!$D$10="","",IF(基本情報登録!$D$10='登録データ（女）'!F810,1,0))</f>
        <v/>
      </c>
      <c r="AC810" s="194"/>
    </row>
    <row r="811" spans="1:29">
      <c r="A811" s="194"/>
      <c r="B811" s="194"/>
      <c r="C811" s="194"/>
      <c r="D811" s="194"/>
      <c r="E811" s="194"/>
      <c r="F811" s="194"/>
      <c r="G811" s="194"/>
      <c r="H811" s="194"/>
      <c r="I811" s="189"/>
      <c r="J811" s="189"/>
      <c r="K811" s="189"/>
      <c r="L811" s="189"/>
      <c r="Q811" s="194"/>
      <c r="R811" s="194"/>
      <c r="S811" s="194"/>
      <c r="T811" s="194"/>
      <c r="U811" s="194"/>
      <c r="V811" s="194"/>
      <c r="W811" s="194"/>
      <c r="X811" s="194"/>
      <c r="Y811" s="194"/>
      <c r="Z811" s="194"/>
      <c r="AA811" s="194"/>
      <c r="AB811" s="1" t="str">
        <f>IF(基本情報登録!$D$10="","",IF(基本情報登録!$D$10='登録データ（女）'!F811,1,0))</f>
        <v/>
      </c>
      <c r="AC811" s="194"/>
    </row>
    <row r="812" spans="1:29">
      <c r="A812" s="194"/>
      <c r="B812" s="194"/>
      <c r="C812" s="194"/>
      <c r="D812" s="194"/>
      <c r="E812" s="194"/>
      <c r="F812" s="194"/>
      <c r="G812" s="194"/>
      <c r="H812" s="194"/>
      <c r="I812" s="189"/>
      <c r="J812" s="189"/>
      <c r="K812" s="189"/>
      <c r="L812" s="189"/>
      <c r="Q812" s="194"/>
      <c r="R812" s="194"/>
      <c r="S812" s="194"/>
      <c r="T812" s="194"/>
      <c r="U812" s="194"/>
      <c r="V812" s="194"/>
      <c r="W812" s="194"/>
      <c r="X812" s="194"/>
      <c r="Y812" s="194"/>
      <c r="Z812" s="194"/>
      <c r="AA812" s="194"/>
      <c r="AB812" s="1" t="str">
        <f>IF(基本情報登録!$D$10="","",IF(基本情報登録!$D$10='登録データ（女）'!F812,1,0))</f>
        <v/>
      </c>
      <c r="AC812" s="194"/>
    </row>
    <row r="813" spans="1:29">
      <c r="A813" s="194"/>
      <c r="B813" s="194"/>
      <c r="C813" s="194"/>
      <c r="D813" s="194"/>
      <c r="E813" s="194"/>
      <c r="F813" s="194"/>
      <c r="G813" s="194"/>
      <c r="H813" s="194"/>
      <c r="I813" s="189"/>
      <c r="J813" s="189"/>
      <c r="K813" s="189"/>
      <c r="L813" s="189"/>
      <c r="Q813" s="194"/>
      <c r="R813" s="194"/>
      <c r="S813" s="194"/>
      <c r="T813" s="194"/>
      <c r="U813" s="194"/>
      <c r="V813" s="194"/>
      <c r="W813" s="194"/>
      <c r="X813" s="194"/>
      <c r="Y813" s="194"/>
      <c r="Z813" s="194"/>
      <c r="AA813" s="194"/>
      <c r="AB813" s="1" t="str">
        <f>IF(基本情報登録!$D$10="","",IF(基本情報登録!$D$10='登録データ（女）'!F813,1,0))</f>
        <v/>
      </c>
      <c r="AC813" s="194"/>
    </row>
    <row r="814" spans="1:29">
      <c r="A814" s="194"/>
      <c r="B814" s="194"/>
      <c r="C814" s="194"/>
      <c r="D814" s="194"/>
      <c r="E814" s="194"/>
      <c r="F814" s="194"/>
      <c r="G814" s="194"/>
      <c r="H814" s="194"/>
      <c r="I814" s="189"/>
      <c r="J814" s="189"/>
      <c r="K814" s="189"/>
      <c r="L814" s="189"/>
      <c r="Q814" s="194"/>
      <c r="R814" s="194"/>
      <c r="S814" s="194"/>
      <c r="T814" s="194"/>
      <c r="U814" s="194"/>
      <c r="V814" s="194"/>
      <c r="W814" s="194"/>
      <c r="X814" s="194"/>
      <c r="Y814" s="194"/>
      <c r="Z814" s="194"/>
      <c r="AA814" s="194"/>
      <c r="AB814" s="1" t="str">
        <f>IF(基本情報登録!$D$10="","",IF(基本情報登録!$D$10='登録データ（女）'!F814,1,0))</f>
        <v/>
      </c>
      <c r="AC814" s="194"/>
    </row>
    <row r="815" spans="1:29">
      <c r="A815" s="194"/>
      <c r="B815" s="194"/>
      <c r="C815" s="194"/>
      <c r="D815" s="194"/>
      <c r="E815" s="194"/>
      <c r="F815" s="194"/>
      <c r="G815" s="194"/>
      <c r="H815" s="194"/>
      <c r="I815" s="189"/>
      <c r="J815" s="189"/>
      <c r="K815" s="189"/>
      <c r="L815" s="189"/>
      <c r="Q815" s="194"/>
      <c r="R815" s="194"/>
      <c r="S815" s="194"/>
      <c r="T815" s="194"/>
      <c r="U815" s="194"/>
      <c r="V815" s="194"/>
      <c r="W815" s="194"/>
      <c r="X815" s="194"/>
      <c r="Y815" s="194"/>
      <c r="Z815" s="194"/>
      <c r="AA815" s="194"/>
      <c r="AB815" s="1" t="str">
        <f>IF(基本情報登録!$D$10="","",IF(基本情報登録!$D$10='登録データ（女）'!F815,1,0))</f>
        <v/>
      </c>
      <c r="AC815" s="194"/>
    </row>
    <row r="816" spans="1:29">
      <c r="A816" s="194"/>
      <c r="B816" s="194"/>
      <c r="C816" s="194"/>
      <c r="D816" s="194"/>
      <c r="E816" s="194"/>
      <c r="F816" s="194"/>
      <c r="G816" s="194"/>
      <c r="H816" s="194"/>
      <c r="I816" s="189"/>
      <c r="J816" s="189"/>
      <c r="K816" s="189"/>
      <c r="L816" s="189"/>
      <c r="Q816" s="194"/>
      <c r="R816" s="194"/>
      <c r="S816" s="194"/>
      <c r="T816" s="194"/>
      <c r="U816" s="194"/>
      <c r="V816" s="194"/>
      <c r="W816" s="194"/>
      <c r="X816" s="194"/>
      <c r="Y816" s="194"/>
      <c r="Z816" s="194"/>
      <c r="AA816" s="194"/>
      <c r="AB816" s="1" t="str">
        <f>IF(基本情報登録!$D$10="","",IF(基本情報登録!$D$10='登録データ（女）'!F816,1,0))</f>
        <v/>
      </c>
      <c r="AC816" s="194"/>
    </row>
    <row r="817" spans="1:29">
      <c r="A817" s="194"/>
      <c r="B817" s="194"/>
      <c r="C817" s="194"/>
      <c r="D817" s="194"/>
      <c r="E817" s="194"/>
      <c r="F817" s="194"/>
      <c r="G817" s="194"/>
      <c r="H817" s="194"/>
      <c r="I817" s="189"/>
      <c r="J817" s="189"/>
      <c r="K817" s="189"/>
      <c r="L817" s="189"/>
      <c r="Q817" s="194"/>
      <c r="R817" s="194"/>
      <c r="S817" s="194"/>
      <c r="T817" s="194"/>
      <c r="U817" s="194"/>
      <c r="V817" s="194"/>
      <c r="W817" s="194"/>
      <c r="X817" s="194"/>
      <c r="Y817" s="194"/>
      <c r="Z817" s="194"/>
      <c r="AA817" s="194"/>
      <c r="AB817" s="1" t="str">
        <f>IF(基本情報登録!$D$10="","",IF(基本情報登録!$D$10='登録データ（女）'!F817,1,0))</f>
        <v/>
      </c>
      <c r="AC817" s="194"/>
    </row>
    <row r="818" spans="1:29">
      <c r="A818" s="194"/>
      <c r="B818" s="194"/>
      <c r="C818" s="194"/>
      <c r="D818" s="194"/>
      <c r="E818" s="194"/>
      <c r="F818" s="194"/>
      <c r="G818" s="194"/>
      <c r="H818" s="194"/>
      <c r="I818" s="189"/>
      <c r="J818" s="189"/>
      <c r="K818" s="189"/>
      <c r="L818" s="189"/>
      <c r="Q818" s="194"/>
      <c r="R818" s="194"/>
      <c r="S818" s="194"/>
      <c r="T818" s="194"/>
      <c r="U818" s="194"/>
      <c r="V818" s="194"/>
      <c r="W818" s="194"/>
      <c r="X818" s="194"/>
      <c r="Y818" s="194"/>
      <c r="Z818" s="194"/>
      <c r="AA818" s="194"/>
      <c r="AB818" s="1" t="str">
        <f>IF(基本情報登録!$D$10="","",IF(基本情報登録!$D$10='登録データ（女）'!F818,1,0))</f>
        <v/>
      </c>
      <c r="AC818" s="194"/>
    </row>
    <row r="819" spans="1:29">
      <c r="A819" s="194"/>
      <c r="B819" s="194"/>
      <c r="C819" s="194"/>
      <c r="D819" s="194"/>
      <c r="E819" s="194"/>
      <c r="F819" s="194"/>
      <c r="G819" s="194"/>
      <c r="H819" s="194"/>
      <c r="I819" s="189"/>
      <c r="J819" s="189"/>
      <c r="K819" s="189"/>
      <c r="L819" s="189"/>
      <c r="Q819" s="194"/>
      <c r="R819" s="194"/>
      <c r="S819" s="194"/>
      <c r="T819" s="194"/>
      <c r="U819" s="194"/>
      <c r="V819" s="194"/>
      <c r="W819" s="194"/>
      <c r="X819" s="194"/>
      <c r="Y819" s="194"/>
      <c r="Z819" s="194"/>
      <c r="AA819" s="194"/>
      <c r="AB819" s="1" t="str">
        <f>IF(基本情報登録!$D$10="","",IF(基本情報登録!$D$10='登録データ（女）'!F819,1,0))</f>
        <v/>
      </c>
      <c r="AC819" s="194"/>
    </row>
    <row r="820" spans="1:29">
      <c r="A820" s="194"/>
      <c r="B820" s="194"/>
      <c r="C820" s="194"/>
      <c r="D820" s="194"/>
      <c r="E820" s="194"/>
      <c r="F820" s="194"/>
      <c r="G820" s="194"/>
      <c r="H820" s="194"/>
      <c r="I820" s="189"/>
      <c r="J820" s="189"/>
      <c r="K820" s="189"/>
      <c r="L820" s="189"/>
      <c r="Q820" s="194"/>
      <c r="R820" s="194"/>
      <c r="S820" s="194"/>
      <c r="T820" s="194"/>
      <c r="U820" s="194"/>
      <c r="V820" s="194"/>
      <c r="W820" s="194"/>
      <c r="X820" s="194"/>
      <c r="Y820" s="194"/>
      <c r="Z820" s="194"/>
      <c r="AA820" s="194"/>
      <c r="AB820" s="1" t="str">
        <f>IF(基本情報登録!$D$10="","",IF(基本情報登録!$D$10='登録データ（女）'!F820,1,0))</f>
        <v/>
      </c>
      <c r="AC820" s="194"/>
    </row>
    <row r="821" spans="1:29">
      <c r="A821" s="194"/>
      <c r="B821" s="194"/>
      <c r="C821" s="194"/>
      <c r="D821" s="194"/>
      <c r="E821" s="194"/>
      <c r="F821" s="194"/>
      <c r="G821" s="194"/>
      <c r="H821" s="194"/>
      <c r="I821" s="189"/>
      <c r="J821" s="189"/>
      <c r="K821" s="189"/>
      <c r="L821" s="189"/>
      <c r="Q821" s="194"/>
      <c r="R821" s="194"/>
      <c r="S821" s="194"/>
      <c r="T821" s="194"/>
      <c r="U821" s="194"/>
      <c r="V821" s="194"/>
      <c r="W821" s="194"/>
      <c r="X821" s="194"/>
      <c r="Y821" s="194"/>
      <c r="Z821" s="194"/>
      <c r="AA821" s="194"/>
      <c r="AB821" s="1" t="str">
        <f>IF(基本情報登録!$D$10="","",IF(基本情報登録!$D$10='登録データ（女）'!F821,1,0))</f>
        <v/>
      </c>
      <c r="AC821" s="194"/>
    </row>
    <row r="822" spans="1:29">
      <c r="A822" s="194"/>
      <c r="B822" s="194"/>
      <c r="C822" s="194"/>
      <c r="D822" s="194"/>
      <c r="E822" s="194"/>
      <c r="F822" s="194"/>
      <c r="G822" s="194"/>
      <c r="H822" s="194"/>
      <c r="I822" s="189"/>
      <c r="J822" s="189"/>
      <c r="K822" s="189"/>
      <c r="L822" s="189"/>
      <c r="Q822" s="194"/>
      <c r="R822" s="194"/>
      <c r="S822" s="194"/>
      <c r="T822" s="194"/>
      <c r="U822" s="194"/>
      <c r="V822" s="194"/>
      <c r="W822" s="194"/>
      <c r="X822" s="194"/>
      <c r="Y822" s="194"/>
      <c r="Z822" s="194"/>
      <c r="AA822" s="194"/>
      <c r="AB822" s="1" t="str">
        <f>IF(基本情報登録!$D$10="","",IF(基本情報登録!$D$10='登録データ（女）'!F822,1,0))</f>
        <v/>
      </c>
      <c r="AC822" s="194"/>
    </row>
    <row r="823" spans="1:29">
      <c r="A823" s="194"/>
      <c r="B823" s="194"/>
      <c r="C823" s="194"/>
      <c r="D823" s="194"/>
      <c r="E823" s="194"/>
      <c r="F823" s="194"/>
      <c r="G823" s="194"/>
      <c r="H823" s="194"/>
      <c r="I823" s="189"/>
      <c r="J823" s="189"/>
      <c r="K823" s="189"/>
      <c r="L823" s="189"/>
      <c r="Q823" s="194"/>
      <c r="R823" s="194"/>
      <c r="S823" s="194"/>
      <c r="T823" s="194"/>
      <c r="U823" s="194"/>
      <c r="V823" s="194"/>
      <c r="W823" s="194"/>
      <c r="X823" s="194"/>
      <c r="Y823" s="194"/>
      <c r="Z823" s="194"/>
      <c r="AA823" s="194"/>
      <c r="AB823" s="1" t="str">
        <f>IF(基本情報登録!$D$10="","",IF(基本情報登録!$D$10='登録データ（女）'!F823,1,0))</f>
        <v/>
      </c>
      <c r="AC823" s="194"/>
    </row>
    <row r="824" spans="1:29">
      <c r="A824" s="194"/>
      <c r="B824" s="194"/>
      <c r="C824" s="194"/>
      <c r="D824" s="194"/>
      <c r="E824" s="194"/>
      <c r="F824" s="194"/>
      <c r="G824" s="194"/>
      <c r="H824" s="194"/>
      <c r="I824" s="189"/>
      <c r="J824" s="189"/>
      <c r="K824" s="189"/>
      <c r="L824" s="189"/>
      <c r="Q824" s="194"/>
      <c r="R824" s="194"/>
      <c r="S824" s="194"/>
      <c r="T824" s="194"/>
      <c r="U824" s="194"/>
      <c r="V824" s="194"/>
      <c r="W824" s="194"/>
      <c r="X824" s="194"/>
      <c r="Y824" s="194"/>
      <c r="Z824" s="194"/>
      <c r="AA824" s="194"/>
      <c r="AB824" s="1" t="str">
        <f>IF(基本情報登録!$D$10="","",IF(基本情報登録!$D$10='登録データ（女）'!F824,1,0))</f>
        <v/>
      </c>
      <c r="AC824" s="194"/>
    </row>
    <row r="825" spans="1:29">
      <c r="A825" s="194"/>
      <c r="B825" s="194"/>
      <c r="C825" s="194"/>
      <c r="D825" s="194"/>
      <c r="E825" s="194"/>
      <c r="F825" s="194"/>
      <c r="G825" s="194"/>
      <c r="H825" s="194"/>
      <c r="I825" s="189"/>
      <c r="J825" s="189"/>
      <c r="K825" s="189"/>
      <c r="L825" s="189"/>
      <c r="Q825" s="194"/>
      <c r="R825" s="194"/>
      <c r="S825" s="194"/>
      <c r="T825" s="194"/>
      <c r="U825" s="194"/>
      <c r="V825" s="194"/>
      <c r="W825" s="194"/>
      <c r="X825" s="194"/>
      <c r="Y825" s="194"/>
      <c r="Z825" s="194"/>
      <c r="AA825" s="194"/>
      <c r="AB825" s="1" t="str">
        <f>IF(基本情報登録!$D$10="","",IF(基本情報登録!$D$10='登録データ（女）'!F825,1,0))</f>
        <v/>
      </c>
      <c r="AC825" s="194"/>
    </row>
    <row r="826" spans="1:29">
      <c r="A826" s="194"/>
      <c r="B826" s="194"/>
      <c r="C826" s="194"/>
      <c r="D826" s="194"/>
      <c r="E826" s="194"/>
      <c r="F826" s="194"/>
      <c r="G826" s="194"/>
      <c r="H826" s="194"/>
      <c r="I826" s="189"/>
      <c r="J826" s="189"/>
      <c r="K826" s="189"/>
      <c r="L826" s="189"/>
      <c r="Q826" s="194"/>
      <c r="R826" s="194"/>
      <c r="S826" s="194"/>
      <c r="T826" s="194"/>
      <c r="U826" s="194"/>
      <c r="V826" s="194"/>
      <c r="W826" s="194"/>
      <c r="X826" s="194"/>
      <c r="Y826" s="194"/>
      <c r="Z826" s="194"/>
      <c r="AA826" s="194"/>
      <c r="AB826" s="1" t="str">
        <f>IF(基本情報登録!$D$10="","",IF(基本情報登録!$D$10='登録データ（女）'!F826,1,0))</f>
        <v/>
      </c>
      <c r="AC826" s="194"/>
    </row>
    <row r="827" spans="1:29">
      <c r="A827" s="194"/>
      <c r="B827" s="194"/>
      <c r="C827" s="194"/>
      <c r="D827" s="194"/>
      <c r="E827" s="194"/>
      <c r="F827" s="194"/>
      <c r="G827" s="194"/>
      <c r="H827" s="194"/>
      <c r="I827" s="189"/>
      <c r="J827" s="189"/>
      <c r="K827" s="189"/>
      <c r="L827" s="189"/>
      <c r="Q827" s="194"/>
      <c r="R827" s="194"/>
      <c r="S827" s="194"/>
      <c r="T827" s="194"/>
      <c r="U827" s="194"/>
      <c r="V827" s="194"/>
      <c r="W827" s="194"/>
      <c r="X827" s="194"/>
      <c r="Y827" s="194"/>
      <c r="Z827" s="194"/>
      <c r="AA827" s="194"/>
      <c r="AB827" s="1" t="str">
        <f>IF(基本情報登録!$D$10="","",IF(基本情報登録!$D$10='登録データ（女）'!F827,1,0))</f>
        <v/>
      </c>
      <c r="AC827" s="194"/>
    </row>
    <row r="828" spans="1:29">
      <c r="A828" s="194"/>
      <c r="B828" s="194"/>
      <c r="C828" s="194"/>
      <c r="D828" s="194"/>
      <c r="E828" s="194"/>
      <c r="F828" s="194"/>
      <c r="G828" s="194"/>
      <c r="H828" s="194"/>
      <c r="I828" s="189"/>
      <c r="J828" s="189"/>
      <c r="K828" s="189"/>
      <c r="L828" s="189"/>
      <c r="Q828" s="194"/>
      <c r="R828" s="194"/>
      <c r="S828" s="194"/>
      <c r="T828" s="194"/>
      <c r="U828" s="194"/>
      <c r="V828" s="194"/>
      <c r="W828" s="194"/>
      <c r="X828" s="194"/>
      <c r="Y828" s="194"/>
      <c r="Z828" s="194"/>
      <c r="AA828" s="194"/>
      <c r="AB828" s="1" t="str">
        <f>IF(基本情報登録!$D$10="","",IF(基本情報登録!$D$10='登録データ（女）'!F828,1,0))</f>
        <v/>
      </c>
      <c r="AC828" s="194"/>
    </row>
    <row r="829" spans="1:29">
      <c r="A829" s="194"/>
      <c r="B829" s="194"/>
      <c r="C829" s="194"/>
      <c r="D829" s="194"/>
      <c r="E829" s="194"/>
      <c r="F829" s="194"/>
      <c r="G829" s="194"/>
      <c r="H829" s="194"/>
      <c r="I829" s="189"/>
      <c r="J829" s="189"/>
      <c r="K829" s="189"/>
      <c r="L829" s="189"/>
      <c r="Q829" s="194"/>
      <c r="R829" s="194"/>
      <c r="S829" s="194"/>
      <c r="T829" s="194"/>
      <c r="U829" s="194"/>
      <c r="V829" s="194"/>
      <c r="W829" s="194"/>
      <c r="X829" s="194"/>
      <c r="Y829" s="194"/>
      <c r="Z829" s="194"/>
      <c r="AA829" s="194"/>
      <c r="AB829" s="1" t="str">
        <f>IF(基本情報登録!$D$10="","",IF(基本情報登録!$D$10='登録データ（女）'!F829,1,0))</f>
        <v/>
      </c>
      <c r="AC829" s="194"/>
    </row>
    <row r="830" spans="1:29">
      <c r="A830" s="194"/>
      <c r="B830" s="194"/>
      <c r="C830" s="194"/>
      <c r="D830" s="194"/>
      <c r="E830" s="194"/>
      <c r="F830" s="194"/>
      <c r="G830" s="194"/>
      <c r="H830" s="194"/>
      <c r="I830" s="189"/>
      <c r="J830" s="189"/>
      <c r="K830" s="189"/>
      <c r="L830" s="189"/>
      <c r="Q830" s="194"/>
      <c r="R830" s="194"/>
      <c r="S830" s="194"/>
      <c r="T830" s="194"/>
      <c r="U830" s="194"/>
      <c r="V830" s="194"/>
      <c r="W830" s="194"/>
      <c r="X830" s="194"/>
      <c r="Y830" s="194"/>
      <c r="Z830" s="194"/>
      <c r="AA830" s="194"/>
      <c r="AB830" s="1" t="str">
        <f>IF(基本情報登録!$D$10="","",IF(基本情報登録!$D$10='登録データ（女）'!F830,1,0))</f>
        <v/>
      </c>
      <c r="AC830" s="194"/>
    </row>
    <row r="831" spans="1:29">
      <c r="A831" s="194"/>
      <c r="B831" s="194"/>
      <c r="C831" s="194"/>
      <c r="D831" s="194"/>
      <c r="E831" s="194"/>
      <c r="F831" s="194"/>
      <c r="G831" s="194"/>
      <c r="H831" s="194"/>
      <c r="I831" s="189"/>
      <c r="J831" s="189"/>
      <c r="K831" s="189"/>
      <c r="L831" s="189"/>
      <c r="Q831" s="194"/>
      <c r="R831" s="194"/>
      <c r="S831" s="194"/>
      <c r="T831" s="194"/>
      <c r="U831" s="194"/>
      <c r="V831" s="194"/>
      <c r="W831" s="194"/>
      <c r="X831" s="194"/>
      <c r="Y831" s="194"/>
      <c r="Z831" s="194"/>
      <c r="AA831" s="194"/>
      <c r="AB831" s="1" t="str">
        <f>IF(基本情報登録!$D$10="","",IF(基本情報登録!$D$10='登録データ（女）'!F831,1,0))</f>
        <v/>
      </c>
      <c r="AC831" s="194"/>
    </row>
    <row r="832" spans="1:29">
      <c r="A832" s="194"/>
      <c r="B832" s="194"/>
      <c r="C832" s="194"/>
      <c r="D832" s="194"/>
      <c r="E832" s="194"/>
      <c r="F832" s="194"/>
      <c r="G832" s="194"/>
      <c r="H832" s="194"/>
      <c r="I832" s="189"/>
      <c r="J832" s="189"/>
      <c r="K832" s="189"/>
      <c r="L832" s="189"/>
      <c r="Q832" s="194"/>
      <c r="R832" s="194"/>
      <c r="S832" s="194"/>
      <c r="T832" s="194"/>
      <c r="U832" s="194"/>
      <c r="V832" s="194"/>
      <c r="W832" s="194"/>
      <c r="X832" s="194"/>
      <c r="Y832" s="194"/>
      <c r="Z832" s="194"/>
      <c r="AA832" s="194"/>
      <c r="AB832" s="1" t="str">
        <f>IF(基本情報登録!$D$10="","",IF(基本情報登録!$D$10='登録データ（女）'!F832,1,0))</f>
        <v/>
      </c>
      <c r="AC832" s="194"/>
    </row>
    <row r="833" spans="1:29">
      <c r="A833" s="194"/>
      <c r="B833" s="194"/>
      <c r="C833" s="194"/>
      <c r="D833" s="194"/>
      <c r="E833" s="194"/>
      <c r="F833" s="194"/>
      <c r="G833" s="194"/>
      <c r="H833" s="194"/>
      <c r="I833" s="189"/>
      <c r="J833" s="189"/>
      <c r="K833" s="189"/>
      <c r="L833" s="189"/>
      <c r="Q833" s="194"/>
      <c r="R833" s="194"/>
      <c r="S833" s="194"/>
      <c r="T833" s="194"/>
      <c r="U833" s="194"/>
      <c r="V833" s="194"/>
      <c r="W833" s="194"/>
      <c r="X833" s="194"/>
      <c r="Y833" s="194"/>
      <c r="Z833" s="194"/>
      <c r="AA833" s="194"/>
      <c r="AB833" s="1" t="str">
        <f>IF(基本情報登録!$D$10="","",IF(基本情報登録!$D$10='登録データ（女）'!F833,1,0))</f>
        <v/>
      </c>
      <c r="AC833" s="194"/>
    </row>
    <row r="834" spans="1:29">
      <c r="A834" s="194"/>
      <c r="B834" s="194"/>
      <c r="C834" s="194"/>
      <c r="D834" s="194"/>
      <c r="E834" s="194"/>
      <c r="F834" s="194"/>
      <c r="G834" s="194"/>
      <c r="H834" s="194"/>
      <c r="I834" s="189"/>
      <c r="J834" s="189"/>
      <c r="K834" s="189"/>
      <c r="L834" s="189"/>
      <c r="Q834" s="194"/>
      <c r="R834" s="194"/>
      <c r="S834" s="194"/>
      <c r="T834" s="194"/>
      <c r="U834" s="194"/>
      <c r="V834" s="194"/>
      <c r="W834" s="194"/>
      <c r="X834" s="194"/>
      <c r="Y834" s="194"/>
      <c r="Z834" s="194"/>
      <c r="AA834" s="194"/>
      <c r="AB834" s="1" t="str">
        <f>IF(基本情報登録!$D$10="","",IF(基本情報登録!$D$10='登録データ（女）'!F834,1,0))</f>
        <v/>
      </c>
      <c r="AC834" s="194"/>
    </row>
    <row r="835" spans="1:29">
      <c r="A835" s="194"/>
      <c r="B835" s="194"/>
      <c r="C835" s="194"/>
      <c r="D835" s="194"/>
      <c r="E835" s="194"/>
      <c r="F835" s="194"/>
      <c r="G835" s="194"/>
      <c r="H835" s="194"/>
      <c r="I835" s="189"/>
      <c r="J835" s="189"/>
      <c r="K835" s="189"/>
      <c r="L835" s="189"/>
      <c r="Q835" s="194"/>
      <c r="R835" s="194"/>
      <c r="S835" s="194"/>
      <c r="T835" s="194"/>
      <c r="U835" s="194"/>
      <c r="V835" s="194"/>
      <c r="W835" s="194"/>
      <c r="X835" s="194"/>
      <c r="Y835" s="194"/>
      <c r="Z835" s="194"/>
      <c r="AA835" s="194"/>
      <c r="AB835" s="1" t="str">
        <f>IF(基本情報登録!$D$10="","",IF(基本情報登録!$D$10='登録データ（女）'!F835,1,0))</f>
        <v/>
      </c>
      <c r="AC835" s="194"/>
    </row>
    <row r="836" spans="1:29">
      <c r="A836" s="194"/>
      <c r="B836" s="194"/>
      <c r="C836" s="194"/>
      <c r="D836" s="194"/>
      <c r="E836" s="194"/>
      <c r="F836" s="194"/>
      <c r="G836" s="194"/>
      <c r="H836" s="194"/>
      <c r="I836" s="189"/>
      <c r="J836" s="189"/>
      <c r="K836" s="189"/>
      <c r="L836" s="189"/>
      <c r="Q836" s="194"/>
      <c r="R836" s="194"/>
      <c r="S836" s="194"/>
      <c r="T836" s="194"/>
      <c r="U836" s="194"/>
      <c r="V836" s="194"/>
      <c r="W836" s="194"/>
      <c r="X836" s="194"/>
      <c r="Y836" s="194"/>
      <c r="Z836" s="194"/>
      <c r="AA836" s="194"/>
      <c r="AB836" s="1" t="str">
        <f>IF(基本情報登録!$D$10="","",IF(基本情報登録!$D$10='登録データ（女）'!F836,1,0))</f>
        <v/>
      </c>
      <c r="AC836" s="194"/>
    </row>
    <row r="837" spans="1:29">
      <c r="A837" s="194"/>
      <c r="B837" s="194"/>
      <c r="C837" s="194"/>
      <c r="D837" s="194"/>
      <c r="E837" s="194"/>
      <c r="F837" s="194"/>
      <c r="G837" s="194"/>
      <c r="H837" s="194"/>
      <c r="I837" s="189"/>
      <c r="J837" s="189"/>
      <c r="K837" s="189"/>
      <c r="L837" s="189"/>
      <c r="Q837" s="194"/>
      <c r="R837" s="194"/>
      <c r="S837" s="194"/>
      <c r="T837" s="194"/>
      <c r="U837" s="194"/>
      <c r="V837" s="194"/>
      <c r="W837" s="194"/>
      <c r="X837" s="194"/>
      <c r="Y837" s="194"/>
      <c r="Z837" s="194"/>
      <c r="AA837" s="194"/>
      <c r="AB837" s="1" t="str">
        <f>IF(基本情報登録!$D$10="","",IF(基本情報登録!$D$10='登録データ（女）'!F837,1,0))</f>
        <v/>
      </c>
      <c r="AC837" s="194"/>
    </row>
    <row r="838" spans="1:29">
      <c r="A838" s="194"/>
      <c r="B838" s="194"/>
      <c r="C838" s="194"/>
      <c r="D838" s="194"/>
      <c r="E838" s="194"/>
      <c r="F838" s="194"/>
      <c r="G838" s="194"/>
      <c r="H838" s="194"/>
      <c r="I838" s="189"/>
      <c r="J838" s="189"/>
      <c r="K838" s="189"/>
      <c r="L838" s="189"/>
      <c r="Q838" s="194"/>
      <c r="R838" s="194"/>
      <c r="S838" s="194"/>
      <c r="T838" s="194"/>
      <c r="U838" s="194"/>
      <c r="V838" s="194"/>
      <c r="W838" s="194"/>
      <c r="X838" s="194"/>
      <c r="Y838" s="194"/>
      <c r="Z838" s="194"/>
      <c r="AA838" s="194"/>
      <c r="AB838" s="1" t="str">
        <f>IF(基本情報登録!$D$10="","",IF(基本情報登録!$D$10='登録データ（女）'!F838,1,0))</f>
        <v/>
      </c>
      <c r="AC838" s="194"/>
    </row>
    <row r="839" spans="1:29">
      <c r="A839" s="194"/>
      <c r="B839" s="194"/>
      <c r="C839" s="194"/>
      <c r="D839" s="194"/>
      <c r="E839" s="194"/>
      <c r="F839" s="194"/>
      <c r="G839" s="194"/>
      <c r="H839" s="194"/>
      <c r="I839" s="189"/>
      <c r="J839" s="189"/>
      <c r="K839" s="189"/>
      <c r="L839" s="189"/>
      <c r="Q839" s="194"/>
      <c r="R839" s="194"/>
      <c r="S839" s="194"/>
      <c r="T839" s="194"/>
      <c r="U839" s="194"/>
      <c r="V839" s="194"/>
      <c r="W839" s="194"/>
      <c r="X839" s="194"/>
      <c r="Y839" s="194"/>
      <c r="Z839" s="194"/>
      <c r="AA839" s="194"/>
      <c r="AB839" s="1" t="str">
        <f>IF(基本情報登録!$D$10="","",IF(基本情報登録!$D$10='登録データ（女）'!F839,1,0))</f>
        <v/>
      </c>
      <c r="AC839" s="194"/>
    </row>
    <row r="840" spans="1:29">
      <c r="A840" s="194"/>
      <c r="B840" s="194"/>
      <c r="C840" s="194"/>
      <c r="D840" s="194"/>
      <c r="E840" s="194"/>
      <c r="F840" s="194"/>
      <c r="G840" s="194"/>
      <c r="H840" s="194"/>
      <c r="I840" s="189"/>
      <c r="J840" s="189"/>
      <c r="K840" s="189"/>
      <c r="L840" s="189"/>
      <c r="Q840" s="194"/>
      <c r="R840" s="194"/>
      <c r="S840" s="194"/>
      <c r="T840" s="194"/>
      <c r="U840" s="194"/>
      <c r="V840" s="194"/>
      <c r="W840" s="194"/>
      <c r="X840" s="194"/>
      <c r="Y840" s="194"/>
      <c r="Z840" s="194"/>
      <c r="AA840" s="194"/>
      <c r="AB840" s="1" t="str">
        <f>IF(基本情報登録!$D$10="","",IF(基本情報登録!$D$10='登録データ（女）'!F840,1,0))</f>
        <v/>
      </c>
      <c r="AC840" s="194"/>
    </row>
    <row r="841" spans="1:29">
      <c r="A841" s="194"/>
      <c r="B841" s="194"/>
      <c r="C841" s="194"/>
      <c r="D841" s="194"/>
      <c r="E841" s="194"/>
      <c r="F841" s="194"/>
      <c r="G841" s="194"/>
      <c r="H841" s="194"/>
      <c r="I841" s="189"/>
      <c r="J841" s="189"/>
      <c r="K841" s="189"/>
      <c r="L841" s="189"/>
      <c r="Q841" s="194"/>
      <c r="R841" s="194"/>
      <c r="S841" s="194"/>
      <c r="T841" s="194"/>
      <c r="U841" s="194"/>
      <c r="V841" s="194"/>
      <c r="W841" s="194"/>
      <c r="X841" s="194"/>
      <c r="Y841" s="194"/>
      <c r="Z841" s="194"/>
      <c r="AA841" s="194"/>
      <c r="AB841" s="1" t="str">
        <f>IF(基本情報登録!$D$10="","",IF(基本情報登録!$D$10='登録データ（女）'!F841,1,0))</f>
        <v/>
      </c>
      <c r="AC841" s="194"/>
    </row>
    <row r="842" spans="1:29">
      <c r="A842" s="194"/>
      <c r="B842" s="194"/>
      <c r="C842" s="194"/>
      <c r="D842" s="194"/>
      <c r="E842" s="194"/>
      <c r="F842" s="194"/>
      <c r="G842" s="194"/>
      <c r="H842" s="194"/>
      <c r="I842" s="189"/>
      <c r="J842" s="189"/>
      <c r="K842" s="189"/>
      <c r="L842" s="189"/>
      <c r="Q842" s="194"/>
      <c r="R842" s="194"/>
      <c r="S842" s="194"/>
      <c r="T842" s="194"/>
      <c r="U842" s="194"/>
      <c r="V842" s="194"/>
      <c r="W842" s="194"/>
      <c r="X842" s="194"/>
      <c r="Y842" s="194"/>
      <c r="Z842" s="194"/>
      <c r="AA842" s="194"/>
      <c r="AB842" s="1" t="str">
        <f>IF(基本情報登録!$D$10="","",IF(基本情報登録!$D$10='登録データ（女）'!F842,1,0))</f>
        <v/>
      </c>
      <c r="AC842" s="194"/>
    </row>
    <row r="843" spans="1:29">
      <c r="A843" s="194"/>
      <c r="B843" s="194"/>
      <c r="C843" s="194"/>
      <c r="D843" s="194"/>
      <c r="E843" s="194"/>
      <c r="F843" s="194"/>
      <c r="G843" s="194"/>
      <c r="H843" s="194"/>
      <c r="I843" s="189"/>
      <c r="J843" s="189"/>
      <c r="K843" s="189"/>
      <c r="L843" s="189"/>
      <c r="Q843" s="194"/>
      <c r="R843" s="194"/>
      <c r="S843" s="194"/>
      <c r="T843" s="194"/>
      <c r="U843" s="194"/>
      <c r="V843" s="194"/>
      <c r="W843" s="194"/>
      <c r="X843" s="194"/>
      <c r="Y843" s="194"/>
      <c r="Z843" s="194"/>
      <c r="AA843" s="194"/>
      <c r="AB843" s="1" t="str">
        <f>IF(基本情報登録!$D$10="","",IF(基本情報登録!$D$10='登録データ（女）'!F843,1,0))</f>
        <v/>
      </c>
      <c r="AC843" s="194"/>
    </row>
    <row r="844" spans="1:29">
      <c r="A844" s="194"/>
      <c r="B844" s="194"/>
      <c r="C844" s="194"/>
      <c r="D844" s="194"/>
      <c r="E844" s="194"/>
      <c r="F844" s="194"/>
      <c r="G844" s="194"/>
      <c r="H844" s="194"/>
      <c r="I844" s="189"/>
      <c r="J844" s="189"/>
      <c r="K844" s="189"/>
      <c r="L844" s="189"/>
      <c r="Q844" s="194"/>
      <c r="R844" s="194"/>
      <c r="S844" s="194"/>
      <c r="T844" s="194"/>
      <c r="U844" s="194"/>
      <c r="V844" s="194"/>
      <c r="W844" s="194"/>
      <c r="X844" s="194"/>
      <c r="Y844" s="194"/>
      <c r="Z844" s="194"/>
      <c r="AA844" s="194"/>
      <c r="AB844" s="1" t="str">
        <f>IF(基本情報登録!$D$10="","",IF(基本情報登録!$D$10='登録データ（女）'!F844,1,0))</f>
        <v/>
      </c>
      <c r="AC844" s="194"/>
    </row>
    <row r="845" spans="1:29">
      <c r="A845" s="194"/>
      <c r="B845" s="194"/>
      <c r="C845" s="194"/>
      <c r="D845" s="194"/>
      <c r="E845" s="194"/>
      <c r="F845" s="194"/>
      <c r="G845" s="194"/>
      <c r="H845" s="194"/>
      <c r="I845" s="189"/>
      <c r="J845" s="189"/>
      <c r="K845" s="189"/>
      <c r="L845" s="189"/>
      <c r="Q845" s="194"/>
      <c r="R845" s="194"/>
      <c r="S845" s="194"/>
      <c r="T845" s="194"/>
      <c r="U845" s="194"/>
      <c r="V845" s="194"/>
      <c r="W845" s="194"/>
      <c r="X845" s="194"/>
      <c r="Y845" s="194"/>
      <c r="Z845" s="194"/>
      <c r="AA845" s="194"/>
      <c r="AB845" s="1" t="str">
        <f>IF(基本情報登録!$D$10="","",IF(基本情報登録!$D$10='登録データ（女）'!F845,1,0))</f>
        <v/>
      </c>
      <c r="AC845" s="194"/>
    </row>
    <row r="846" spans="1:29">
      <c r="A846" s="194"/>
      <c r="B846" s="194"/>
      <c r="C846" s="194"/>
      <c r="D846" s="194"/>
      <c r="E846" s="194"/>
      <c r="F846" s="194"/>
      <c r="G846" s="194"/>
      <c r="H846" s="194"/>
      <c r="I846" s="189"/>
      <c r="J846" s="189"/>
      <c r="K846" s="189"/>
      <c r="L846" s="189"/>
      <c r="Q846" s="194"/>
      <c r="R846" s="194"/>
      <c r="S846" s="194"/>
      <c r="T846" s="194"/>
      <c r="U846" s="194"/>
      <c r="V846" s="194"/>
      <c r="W846" s="194"/>
      <c r="X846" s="194"/>
      <c r="Y846" s="194"/>
      <c r="Z846" s="194"/>
      <c r="AA846" s="194"/>
      <c r="AB846" s="1" t="str">
        <f>IF(基本情報登録!$D$10="","",IF(基本情報登録!$D$10='登録データ（女）'!F846,1,0))</f>
        <v/>
      </c>
      <c r="AC846" s="194"/>
    </row>
    <row r="847" spans="1:29">
      <c r="A847" s="194"/>
      <c r="B847" s="194"/>
      <c r="C847" s="194"/>
      <c r="D847" s="194"/>
      <c r="E847" s="194"/>
      <c r="F847" s="194"/>
      <c r="G847" s="194"/>
      <c r="H847" s="194"/>
      <c r="I847" s="189"/>
      <c r="J847" s="189"/>
      <c r="K847" s="189"/>
      <c r="L847" s="189"/>
      <c r="Q847" s="194"/>
      <c r="R847" s="194"/>
      <c r="S847" s="194"/>
      <c r="T847" s="194"/>
      <c r="U847" s="194"/>
      <c r="V847" s="194"/>
      <c r="W847" s="194"/>
      <c r="X847" s="194"/>
      <c r="Y847" s="194"/>
      <c r="Z847" s="194"/>
      <c r="AA847" s="194"/>
      <c r="AB847" s="1" t="str">
        <f>IF(基本情報登録!$D$10="","",IF(基本情報登録!$D$10='登録データ（女）'!F847,1,0))</f>
        <v/>
      </c>
      <c r="AC847" s="194"/>
    </row>
    <row r="848" spans="1:29">
      <c r="A848" s="194"/>
      <c r="B848" s="194"/>
      <c r="C848" s="194"/>
      <c r="D848" s="194"/>
      <c r="E848" s="194"/>
      <c r="F848" s="194"/>
      <c r="G848" s="194"/>
      <c r="H848" s="194"/>
      <c r="I848" s="189"/>
      <c r="J848" s="189"/>
      <c r="K848" s="189"/>
      <c r="L848" s="189"/>
      <c r="Q848" s="194"/>
      <c r="R848" s="194"/>
      <c r="S848" s="194"/>
      <c r="T848" s="194"/>
      <c r="U848" s="194"/>
      <c r="V848" s="194"/>
      <c r="W848" s="194"/>
      <c r="X848" s="194"/>
      <c r="Y848" s="194"/>
      <c r="Z848" s="194"/>
      <c r="AA848" s="194"/>
      <c r="AB848" s="1" t="str">
        <f>IF(基本情報登録!$D$10="","",IF(基本情報登録!$D$10='登録データ（女）'!F848,1,0))</f>
        <v/>
      </c>
      <c r="AC848" s="194"/>
    </row>
    <row r="849" spans="1:29">
      <c r="A849" s="194"/>
      <c r="B849" s="194"/>
      <c r="C849" s="194"/>
      <c r="D849" s="194"/>
      <c r="E849" s="194"/>
      <c r="F849" s="194"/>
      <c r="G849" s="194"/>
      <c r="H849" s="194"/>
      <c r="I849" s="189"/>
      <c r="J849" s="189"/>
      <c r="K849" s="189"/>
      <c r="L849" s="189"/>
      <c r="Q849" s="194"/>
      <c r="R849" s="194"/>
      <c r="S849" s="194"/>
      <c r="T849" s="194"/>
      <c r="U849" s="194"/>
      <c r="V849" s="194"/>
      <c r="W849" s="194"/>
      <c r="X849" s="194"/>
      <c r="Y849" s="194"/>
      <c r="Z849" s="194"/>
      <c r="AA849" s="194"/>
      <c r="AB849" s="1" t="str">
        <f>IF(基本情報登録!$D$10="","",IF(基本情報登録!$D$10='登録データ（女）'!F849,1,0))</f>
        <v/>
      </c>
      <c r="AC849" s="194"/>
    </row>
    <row r="850" spans="1:29">
      <c r="A850" s="194"/>
      <c r="B850" s="194"/>
      <c r="C850" s="194"/>
      <c r="D850" s="194"/>
      <c r="E850" s="194"/>
      <c r="F850" s="194"/>
      <c r="G850" s="194"/>
      <c r="H850" s="194"/>
      <c r="I850" s="189"/>
      <c r="J850" s="189"/>
      <c r="K850" s="189"/>
      <c r="L850" s="189"/>
      <c r="Q850" s="194"/>
      <c r="R850" s="194"/>
      <c r="S850" s="194"/>
      <c r="T850" s="194"/>
      <c r="U850" s="194"/>
      <c r="V850" s="194"/>
      <c r="W850" s="194"/>
      <c r="X850" s="194"/>
      <c r="Y850" s="194"/>
      <c r="Z850" s="194"/>
      <c r="AA850" s="194"/>
      <c r="AB850" s="1" t="str">
        <f>IF(基本情報登録!$D$10="","",IF(基本情報登録!$D$10='登録データ（女）'!F850,1,0))</f>
        <v/>
      </c>
      <c r="AC850" s="194"/>
    </row>
    <row r="851" spans="1:29">
      <c r="A851" s="194"/>
      <c r="B851" s="194"/>
      <c r="C851" s="194"/>
      <c r="D851" s="194"/>
      <c r="E851" s="194"/>
      <c r="F851" s="194"/>
      <c r="G851" s="194"/>
      <c r="H851" s="194"/>
      <c r="I851" s="189"/>
      <c r="J851" s="189"/>
      <c r="K851" s="189"/>
      <c r="L851" s="189"/>
      <c r="Q851" s="194"/>
      <c r="R851" s="194"/>
      <c r="S851" s="194"/>
      <c r="T851" s="194"/>
      <c r="U851" s="194"/>
      <c r="V851" s="194"/>
      <c r="W851" s="194"/>
      <c r="X851" s="194"/>
      <c r="Y851" s="194"/>
      <c r="Z851" s="194"/>
      <c r="AA851" s="194"/>
      <c r="AB851" s="1" t="str">
        <f>IF(基本情報登録!$D$10="","",IF(基本情報登録!$D$10='登録データ（女）'!F851,1,0))</f>
        <v/>
      </c>
      <c r="AC851" s="194"/>
    </row>
    <row r="852" spans="1:29">
      <c r="A852" s="194"/>
      <c r="B852" s="194"/>
      <c r="C852" s="194"/>
      <c r="D852" s="194"/>
      <c r="E852" s="194"/>
      <c r="F852" s="194"/>
      <c r="G852" s="194"/>
      <c r="H852" s="194"/>
      <c r="I852" s="189"/>
      <c r="J852" s="189"/>
      <c r="K852" s="189"/>
      <c r="L852" s="189"/>
      <c r="Q852" s="194"/>
      <c r="R852" s="194"/>
      <c r="S852" s="194"/>
      <c r="T852" s="194"/>
      <c r="U852" s="194"/>
      <c r="V852" s="194"/>
      <c r="W852" s="194"/>
      <c r="X852" s="194"/>
      <c r="Y852" s="194"/>
      <c r="Z852" s="194"/>
      <c r="AA852" s="194"/>
      <c r="AB852" s="1" t="str">
        <f>IF(基本情報登録!$D$10="","",IF(基本情報登録!$D$10='登録データ（女）'!F852,1,0))</f>
        <v/>
      </c>
      <c r="AC852" s="194"/>
    </row>
    <row r="853" spans="1:29">
      <c r="A853" s="189"/>
      <c r="B853" s="189"/>
      <c r="C853" s="189"/>
      <c r="D853" s="189"/>
      <c r="E853" s="189"/>
      <c r="F853" s="189"/>
      <c r="G853" s="189"/>
      <c r="H853" s="189"/>
      <c r="I853" s="189"/>
      <c r="J853" s="189"/>
      <c r="K853" s="189"/>
      <c r="L853" s="189"/>
      <c r="Q853" s="194"/>
      <c r="R853" s="194"/>
      <c r="S853" s="194"/>
      <c r="T853" s="194"/>
      <c r="U853" s="194"/>
      <c r="V853" s="194"/>
      <c r="W853" s="194"/>
      <c r="X853" s="194"/>
      <c r="Y853" s="194"/>
      <c r="Z853" s="194"/>
      <c r="AA853" s="194"/>
      <c r="AB853" s="1" t="str">
        <f>IF(基本情報登録!$D$10="","",IF(基本情報登録!$D$10='登録データ（女）'!F853,1,0))</f>
        <v/>
      </c>
      <c r="AC853" s="194"/>
    </row>
    <row r="854" spans="1:29">
      <c r="A854" s="189"/>
      <c r="B854" s="189"/>
      <c r="C854" s="189"/>
      <c r="D854" s="189"/>
      <c r="E854" s="189"/>
      <c r="F854" s="189"/>
      <c r="G854" s="189"/>
      <c r="H854" s="189"/>
      <c r="I854" s="189"/>
      <c r="J854" s="189"/>
      <c r="K854" s="189"/>
      <c r="L854" s="189"/>
      <c r="Q854" s="194"/>
      <c r="R854" s="194"/>
      <c r="S854" s="194"/>
      <c r="T854" s="194"/>
      <c r="U854" s="194"/>
      <c r="V854" s="194"/>
      <c r="W854" s="194"/>
      <c r="X854" s="194"/>
      <c r="Y854" s="194"/>
      <c r="Z854" s="194"/>
      <c r="AA854" s="194"/>
      <c r="AB854" s="1" t="str">
        <f>IF(基本情報登録!$D$10="","",IF(基本情報登録!$D$10='登録データ（女）'!F854,1,0))</f>
        <v/>
      </c>
      <c r="AC854" s="194"/>
    </row>
    <row r="855" spans="1:29">
      <c r="A855" s="189"/>
      <c r="B855" s="189"/>
      <c r="C855" s="189"/>
      <c r="D855" s="189"/>
      <c r="E855" s="189"/>
      <c r="F855" s="189"/>
      <c r="G855" s="189"/>
      <c r="H855" s="189"/>
      <c r="I855" s="189"/>
      <c r="J855" s="189"/>
      <c r="K855" s="189"/>
      <c r="L855" s="189"/>
      <c r="Q855" s="194"/>
      <c r="R855" s="194"/>
      <c r="S855" s="194"/>
      <c r="T855" s="194"/>
      <c r="U855" s="194"/>
      <c r="V855" s="194"/>
      <c r="W855" s="194"/>
      <c r="X855" s="194"/>
      <c r="Y855" s="194"/>
      <c r="Z855" s="194"/>
      <c r="AA855" s="194"/>
      <c r="AB855" s="1" t="str">
        <f>IF(基本情報登録!$D$10="","",IF(基本情報登録!$D$10='登録データ（女）'!F855,1,0))</f>
        <v/>
      </c>
      <c r="AC855" s="194"/>
    </row>
    <row r="856" spans="1:29">
      <c r="A856" s="189"/>
      <c r="B856" s="189"/>
      <c r="C856" s="189"/>
      <c r="D856" s="189"/>
      <c r="E856" s="189"/>
      <c r="F856" s="189"/>
      <c r="G856" s="189"/>
      <c r="H856" s="189"/>
      <c r="I856" s="189"/>
      <c r="J856" s="189"/>
      <c r="K856" s="189"/>
      <c r="L856" s="189"/>
      <c r="Q856" s="194"/>
      <c r="R856" s="194"/>
      <c r="S856" s="194"/>
      <c r="T856" s="194"/>
      <c r="U856" s="194"/>
      <c r="V856" s="194"/>
      <c r="W856" s="194"/>
      <c r="X856" s="194"/>
      <c r="Y856" s="194"/>
      <c r="Z856" s="194"/>
      <c r="AA856" s="194"/>
      <c r="AB856" s="1" t="str">
        <f>IF(基本情報登録!$D$10="","",IF(基本情報登録!$D$10='登録データ（女）'!F856,1,0))</f>
        <v/>
      </c>
      <c r="AC856" s="194"/>
    </row>
    <row r="857" spans="1:29">
      <c r="A857" s="189"/>
      <c r="B857" s="189"/>
      <c r="C857" s="189"/>
      <c r="D857" s="189"/>
      <c r="E857" s="189"/>
      <c r="F857" s="189"/>
      <c r="G857" s="189"/>
      <c r="H857" s="189"/>
      <c r="I857" s="189"/>
      <c r="J857" s="189"/>
      <c r="K857" s="189"/>
      <c r="L857" s="189"/>
      <c r="Q857" s="194"/>
      <c r="R857" s="194"/>
      <c r="S857" s="194"/>
      <c r="T857" s="194"/>
      <c r="U857" s="194"/>
      <c r="V857" s="194"/>
      <c r="W857" s="194"/>
      <c r="X857" s="194"/>
      <c r="Y857" s="194"/>
      <c r="Z857" s="194"/>
      <c r="AA857" s="194"/>
      <c r="AB857" s="1" t="str">
        <f>IF(基本情報登録!$D$10="","",IF(基本情報登録!$D$10='登録データ（女）'!F857,1,0))</f>
        <v/>
      </c>
      <c r="AC857" s="194"/>
    </row>
    <row r="858" spans="1:29">
      <c r="A858" s="189"/>
      <c r="B858" s="189"/>
      <c r="C858" s="189"/>
      <c r="D858" s="189"/>
      <c r="E858" s="189"/>
      <c r="F858" s="189"/>
      <c r="G858" s="189"/>
      <c r="H858" s="189"/>
      <c r="I858" s="189"/>
      <c r="J858" s="189"/>
      <c r="K858" s="189"/>
      <c r="L858" s="189"/>
      <c r="Q858" s="194"/>
      <c r="R858" s="194"/>
      <c r="S858" s="194"/>
      <c r="T858" s="194"/>
      <c r="U858" s="194"/>
      <c r="V858" s="194"/>
      <c r="W858" s="194"/>
      <c r="X858" s="194"/>
      <c r="Y858" s="194"/>
      <c r="Z858" s="194"/>
      <c r="AA858" s="194"/>
      <c r="AB858" s="1" t="str">
        <f>IF(基本情報登録!$D$10="","",IF(基本情報登録!$D$10='登録データ（女）'!F858,1,0))</f>
        <v/>
      </c>
      <c r="AC858" s="194"/>
    </row>
    <row r="859" spans="1:29">
      <c r="A859" s="189"/>
      <c r="B859" s="189"/>
      <c r="C859" s="189"/>
      <c r="D859" s="189"/>
      <c r="E859" s="189"/>
      <c r="F859" s="189"/>
      <c r="G859" s="189"/>
      <c r="H859" s="189"/>
      <c r="I859" s="189"/>
      <c r="J859" s="189"/>
      <c r="K859" s="189"/>
      <c r="L859" s="189"/>
      <c r="Q859" s="194"/>
      <c r="R859" s="194"/>
      <c r="S859" s="194"/>
      <c r="T859" s="194"/>
      <c r="U859" s="194"/>
      <c r="V859" s="194"/>
      <c r="W859" s="194"/>
      <c r="X859" s="194"/>
      <c r="Y859" s="194"/>
      <c r="Z859" s="194"/>
      <c r="AA859" s="194"/>
      <c r="AB859" s="1" t="str">
        <f>IF(基本情報登録!$D$10="","",IF(基本情報登録!$D$10='登録データ（女）'!F859,1,0))</f>
        <v/>
      </c>
      <c r="AC859" s="194"/>
    </row>
    <row r="860" spans="1:29">
      <c r="A860" s="189"/>
      <c r="B860" s="189"/>
      <c r="C860" s="189"/>
      <c r="D860" s="189"/>
      <c r="E860" s="189"/>
      <c r="F860" s="189"/>
      <c r="G860" s="189"/>
      <c r="H860" s="189"/>
      <c r="I860" s="189"/>
      <c r="J860" s="189"/>
      <c r="K860" s="189"/>
      <c r="L860" s="189"/>
      <c r="Q860" s="194"/>
      <c r="R860" s="194"/>
      <c r="S860" s="194"/>
      <c r="T860" s="194"/>
      <c r="U860" s="194"/>
      <c r="V860" s="194"/>
      <c r="W860" s="194"/>
      <c r="X860" s="194"/>
      <c r="Y860" s="194"/>
      <c r="Z860" s="194"/>
      <c r="AA860" s="194"/>
      <c r="AB860" s="1" t="str">
        <f>IF(基本情報登録!$D$10="","",IF(基本情報登録!$D$10='登録データ（女）'!F860,1,0))</f>
        <v/>
      </c>
      <c r="AC860" s="194"/>
    </row>
    <row r="861" spans="1:29">
      <c r="A861" s="189"/>
      <c r="B861" s="189"/>
      <c r="C861" s="189"/>
      <c r="D861" s="189"/>
      <c r="E861" s="189"/>
      <c r="F861" s="189"/>
      <c r="G861" s="189"/>
      <c r="H861" s="189"/>
      <c r="I861" s="189"/>
      <c r="J861" s="189"/>
      <c r="K861" s="189"/>
      <c r="L861" s="189"/>
      <c r="Q861" s="194"/>
      <c r="R861" s="194"/>
      <c r="S861" s="194"/>
      <c r="T861" s="194"/>
      <c r="U861" s="194"/>
      <c r="V861" s="194"/>
      <c r="W861" s="194"/>
      <c r="X861" s="194"/>
      <c r="Y861" s="194"/>
      <c r="Z861" s="194"/>
      <c r="AA861" s="194"/>
      <c r="AB861" s="1" t="str">
        <f>IF(基本情報登録!$D$10="","",IF(基本情報登録!$D$10='登録データ（女）'!F861,1,0))</f>
        <v/>
      </c>
      <c r="AC861" s="194"/>
    </row>
    <row r="862" spans="1:29">
      <c r="A862" s="189"/>
      <c r="B862" s="189"/>
      <c r="C862" s="189"/>
      <c r="D862" s="189"/>
      <c r="E862" s="189"/>
      <c r="F862" s="189"/>
      <c r="G862" s="189"/>
      <c r="H862" s="189"/>
      <c r="I862" s="189"/>
      <c r="J862" s="189"/>
      <c r="K862" s="189"/>
      <c r="L862" s="189"/>
      <c r="Q862" s="194"/>
      <c r="R862" s="194"/>
      <c r="S862" s="194"/>
      <c r="T862" s="194"/>
      <c r="U862" s="194"/>
      <c r="V862" s="194"/>
      <c r="W862" s="194"/>
      <c r="X862" s="194"/>
      <c r="Y862" s="194"/>
      <c r="Z862" s="194"/>
      <c r="AA862" s="194"/>
      <c r="AB862" s="1" t="str">
        <f>IF(基本情報登録!$D$10="","",IF(基本情報登録!$D$10='登録データ（女）'!F862,1,0))</f>
        <v/>
      </c>
      <c r="AC862" s="194"/>
    </row>
    <row r="863" spans="1:29">
      <c r="A863" s="189"/>
      <c r="B863" s="189"/>
      <c r="C863" s="189"/>
      <c r="D863" s="189"/>
      <c r="E863" s="189"/>
      <c r="F863" s="189"/>
      <c r="G863" s="189"/>
      <c r="H863" s="189"/>
      <c r="I863" s="189"/>
      <c r="J863" s="189"/>
      <c r="K863" s="189"/>
      <c r="L863" s="189"/>
      <c r="Q863" s="194"/>
      <c r="R863" s="194"/>
      <c r="S863" s="194"/>
      <c r="T863" s="194"/>
      <c r="U863" s="194"/>
      <c r="V863" s="194"/>
      <c r="W863" s="194"/>
      <c r="X863" s="194"/>
      <c r="Y863" s="194"/>
      <c r="Z863" s="194"/>
      <c r="AA863" s="194"/>
      <c r="AB863" s="1" t="str">
        <f>IF(基本情報登録!$D$10="","",IF(基本情報登録!$D$10='登録データ（女）'!F863,1,0))</f>
        <v/>
      </c>
      <c r="AC863" s="194"/>
    </row>
    <row r="864" spans="1:29">
      <c r="A864" s="189"/>
      <c r="B864" s="189"/>
      <c r="C864" s="189"/>
      <c r="D864" s="189"/>
      <c r="E864" s="189"/>
      <c r="F864" s="189"/>
      <c r="G864" s="189"/>
      <c r="H864" s="189"/>
      <c r="I864" s="189"/>
      <c r="J864" s="189"/>
      <c r="K864" s="189"/>
      <c r="L864" s="189"/>
      <c r="Q864" s="194"/>
      <c r="R864" s="194"/>
      <c r="S864" s="194"/>
      <c r="T864" s="194"/>
      <c r="U864" s="194"/>
      <c r="V864" s="194"/>
      <c r="W864" s="194"/>
      <c r="X864" s="194"/>
      <c r="Y864" s="194"/>
      <c r="Z864" s="194"/>
      <c r="AA864" s="194"/>
      <c r="AB864" s="1" t="str">
        <f>IF(基本情報登録!$D$10="","",IF(基本情報登録!$D$10='登録データ（女）'!F864,1,0))</f>
        <v/>
      </c>
      <c r="AC864" s="194"/>
    </row>
    <row r="865" spans="1:29">
      <c r="A865" s="189"/>
      <c r="B865" s="189"/>
      <c r="C865" s="189"/>
      <c r="D865" s="189"/>
      <c r="E865" s="189"/>
      <c r="F865" s="189"/>
      <c r="G865" s="189"/>
      <c r="H865" s="189"/>
      <c r="I865" s="189"/>
      <c r="J865" s="189"/>
      <c r="K865" s="189"/>
      <c r="L865" s="189"/>
      <c r="Q865" s="194"/>
      <c r="R865" s="194"/>
      <c r="S865" s="194"/>
      <c r="T865" s="194"/>
      <c r="U865" s="194"/>
      <c r="V865" s="194"/>
      <c r="W865" s="194"/>
      <c r="X865" s="194"/>
      <c r="Y865" s="194"/>
      <c r="Z865" s="194"/>
      <c r="AA865" s="194"/>
      <c r="AB865" s="1" t="str">
        <f>IF(基本情報登録!$D$10="","",IF(基本情報登録!$D$10='登録データ（女）'!F865,1,0))</f>
        <v/>
      </c>
      <c r="AC865" s="194"/>
    </row>
    <row r="866" spans="1:29">
      <c r="A866" s="189"/>
      <c r="B866" s="189"/>
      <c r="C866" s="189"/>
      <c r="D866" s="189"/>
      <c r="E866" s="189"/>
      <c r="F866" s="189"/>
      <c r="G866" s="189"/>
      <c r="H866" s="189"/>
      <c r="I866" s="189"/>
      <c r="J866" s="189"/>
      <c r="K866" s="189"/>
      <c r="L866" s="189"/>
      <c r="Q866" s="194"/>
      <c r="R866" s="194"/>
      <c r="S866" s="194"/>
      <c r="T866" s="194"/>
      <c r="U866" s="194"/>
      <c r="V866" s="194"/>
      <c r="W866" s="194"/>
      <c r="X866" s="194"/>
      <c r="Y866" s="194"/>
      <c r="Z866" s="194"/>
      <c r="AA866" s="194"/>
      <c r="AB866" s="1" t="str">
        <f>IF(基本情報登録!$D$10="","",IF(基本情報登録!$D$10='登録データ（女）'!F866,1,0))</f>
        <v/>
      </c>
      <c r="AC866" s="194"/>
    </row>
    <row r="867" spans="1:29">
      <c r="A867" s="189"/>
      <c r="B867" s="189"/>
      <c r="C867" s="189"/>
      <c r="D867" s="189"/>
      <c r="E867" s="189"/>
      <c r="F867" s="189"/>
      <c r="G867" s="189"/>
      <c r="H867" s="189"/>
      <c r="I867" s="189"/>
      <c r="J867" s="189"/>
      <c r="K867" s="189"/>
      <c r="L867" s="189"/>
      <c r="Q867" s="194"/>
      <c r="R867" s="194"/>
      <c r="S867" s="194"/>
      <c r="T867" s="194"/>
      <c r="U867" s="194"/>
      <c r="V867" s="194"/>
      <c r="W867" s="194"/>
      <c r="X867" s="194"/>
      <c r="Y867" s="194"/>
      <c r="Z867" s="194"/>
      <c r="AA867" s="194"/>
      <c r="AB867" s="1" t="str">
        <f>IF(基本情報登録!$D$10="","",IF(基本情報登録!$D$10='登録データ（女）'!F867,1,0))</f>
        <v/>
      </c>
      <c r="AC867" s="194"/>
    </row>
    <row r="868" spans="1:29">
      <c r="A868" s="189"/>
      <c r="B868" s="189"/>
      <c r="C868" s="189"/>
      <c r="D868" s="189"/>
      <c r="E868" s="189"/>
      <c r="F868" s="189"/>
      <c r="G868" s="189"/>
      <c r="H868" s="189"/>
      <c r="I868" s="189"/>
      <c r="J868" s="189"/>
      <c r="K868" s="189"/>
      <c r="L868" s="189"/>
      <c r="Q868" s="194"/>
      <c r="R868" s="194"/>
      <c r="S868" s="194"/>
      <c r="T868" s="194"/>
      <c r="U868" s="194"/>
      <c r="V868" s="194"/>
      <c r="W868" s="194"/>
      <c r="X868" s="194"/>
      <c r="Y868" s="194"/>
      <c r="Z868" s="194"/>
      <c r="AA868" s="194"/>
      <c r="AB868" s="1" t="str">
        <f>IF(基本情報登録!$D$10="","",IF(基本情報登録!$D$10='登録データ（女）'!F868,1,0))</f>
        <v/>
      </c>
      <c r="AC868" s="194"/>
    </row>
    <row r="869" spans="1:29">
      <c r="A869" s="189"/>
      <c r="B869" s="189"/>
      <c r="C869" s="189"/>
      <c r="D869" s="189"/>
      <c r="E869" s="189"/>
      <c r="F869" s="189"/>
      <c r="G869" s="189"/>
      <c r="H869" s="189"/>
      <c r="I869" s="189"/>
      <c r="J869" s="189"/>
      <c r="K869" s="189"/>
      <c r="L869" s="189"/>
      <c r="Q869" s="194"/>
      <c r="R869" s="194"/>
      <c r="S869" s="194"/>
      <c r="T869" s="194"/>
      <c r="U869" s="194"/>
      <c r="V869" s="194"/>
      <c r="W869" s="194"/>
      <c r="X869" s="194"/>
      <c r="Y869" s="194"/>
      <c r="Z869" s="194"/>
      <c r="AA869" s="194"/>
      <c r="AB869" s="1" t="str">
        <f>IF(基本情報登録!$D$10="","",IF(基本情報登録!$D$10='登録データ（女）'!F869,1,0))</f>
        <v/>
      </c>
      <c r="AC869" s="194"/>
    </row>
    <row r="870" spans="1:29">
      <c r="A870" s="189"/>
      <c r="B870" s="189"/>
      <c r="C870" s="189"/>
      <c r="D870" s="189"/>
      <c r="E870" s="189"/>
      <c r="F870" s="189"/>
      <c r="G870" s="189"/>
      <c r="H870" s="189"/>
      <c r="I870" s="189"/>
      <c r="J870" s="189"/>
      <c r="K870" s="189"/>
      <c r="L870" s="189"/>
      <c r="Q870" s="194"/>
      <c r="R870" s="194"/>
      <c r="S870" s="194"/>
      <c r="T870" s="194"/>
      <c r="U870" s="194"/>
      <c r="V870" s="194"/>
      <c r="W870" s="194"/>
      <c r="X870" s="194"/>
      <c r="Y870" s="194"/>
      <c r="Z870" s="194"/>
      <c r="AA870" s="194"/>
      <c r="AB870" s="1" t="str">
        <f>IF(基本情報登録!$D$10="","",IF(基本情報登録!$D$10='登録データ（女）'!F870,1,0))</f>
        <v/>
      </c>
      <c r="AC870" s="194"/>
    </row>
    <row r="871" spans="1:29">
      <c r="A871" s="189"/>
      <c r="B871" s="189"/>
      <c r="C871" s="189"/>
      <c r="D871" s="189"/>
      <c r="E871" s="189"/>
      <c r="F871" s="189"/>
      <c r="G871" s="189"/>
      <c r="H871" s="189"/>
      <c r="I871" s="189"/>
      <c r="J871" s="189"/>
      <c r="K871" s="189"/>
      <c r="L871" s="189"/>
      <c r="Q871" s="194"/>
      <c r="R871" s="194"/>
      <c r="S871" s="194"/>
      <c r="T871" s="194"/>
      <c r="U871" s="194"/>
      <c r="V871" s="194"/>
      <c r="W871" s="194"/>
      <c r="X871" s="194"/>
      <c r="Y871" s="194"/>
      <c r="Z871" s="194"/>
      <c r="AA871" s="194"/>
      <c r="AB871" s="1" t="str">
        <f>IF(基本情報登録!$D$10="","",IF(基本情報登録!$D$10='登録データ（女）'!F871,1,0))</f>
        <v/>
      </c>
      <c r="AC871" s="194"/>
    </row>
    <row r="872" spans="1:29">
      <c r="A872" s="189"/>
      <c r="B872" s="189"/>
      <c r="C872" s="189"/>
      <c r="D872" s="189"/>
      <c r="E872" s="189"/>
      <c r="F872" s="189"/>
      <c r="G872" s="189"/>
      <c r="H872" s="189"/>
      <c r="I872" s="189"/>
      <c r="J872" s="189"/>
      <c r="K872" s="189"/>
      <c r="L872" s="189"/>
      <c r="Q872" s="194"/>
      <c r="R872" s="194"/>
      <c r="S872" s="194"/>
      <c r="T872" s="194"/>
      <c r="U872" s="194"/>
      <c r="V872" s="194"/>
      <c r="W872" s="194"/>
      <c r="X872" s="194"/>
      <c r="Y872" s="194"/>
      <c r="Z872" s="194"/>
      <c r="AA872" s="194"/>
      <c r="AB872" s="1" t="str">
        <f>IF(基本情報登録!$D$10="","",IF(基本情報登録!$D$10='登録データ（女）'!F872,1,0))</f>
        <v/>
      </c>
      <c r="AC872" s="194"/>
    </row>
    <row r="873" spans="1:29">
      <c r="A873" s="189"/>
      <c r="B873" s="189"/>
      <c r="C873" s="189"/>
      <c r="D873" s="189"/>
      <c r="E873" s="189"/>
      <c r="F873" s="189"/>
      <c r="G873" s="189"/>
      <c r="H873" s="189"/>
      <c r="I873" s="189"/>
      <c r="J873" s="189"/>
      <c r="K873" s="189"/>
      <c r="L873" s="189"/>
      <c r="Q873" s="194"/>
      <c r="R873" s="194"/>
      <c r="S873" s="194"/>
      <c r="T873" s="194"/>
      <c r="U873" s="194"/>
      <c r="V873" s="194"/>
      <c r="W873" s="194"/>
      <c r="X873" s="194"/>
      <c r="Y873" s="194"/>
      <c r="Z873" s="194"/>
      <c r="AA873" s="194"/>
      <c r="AB873" s="1" t="str">
        <f>IF(基本情報登録!$D$10="","",IF(基本情報登録!$D$10='登録データ（女）'!F873,1,0))</f>
        <v/>
      </c>
      <c r="AC873" s="194"/>
    </row>
    <row r="874" spans="1:29">
      <c r="A874" s="189"/>
      <c r="B874" s="189"/>
      <c r="C874" s="189"/>
      <c r="D874" s="189"/>
      <c r="E874" s="189"/>
      <c r="F874" s="189"/>
      <c r="G874" s="189"/>
      <c r="H874" s="189"/>
      <c r="I874" s="189"/>
      <c r="J874" s="189"/>
      <c r="K874" s="189"/>
      <c r="L874" s="189"/>
      <c r="Q874" s="194"/>
      <c r="R874" s="194"/>
      <c r="S874" s="194"/>
      <c r="T874" s="194"/>
      <c r="U874" s="194"/>
      <c r="V874" s="194"/>
      <c r="W874" s="194"/>
      <c r="X874" s="194"/>
      <c r="Y874" s="194"/>
      <c r="Z874" s="194"/>
      <c r="AA874" s="194"/>
      <c r="AB874" s="1" t="str">
        <f>IF(基本情報登録!$D$10="","",IF(基本情報登録!$D$10='登録データ（女）'!F874,1,0))</f>
        <v/>
      </c>
      <c r="AC874" s="194"/>
    </row>
    <row r="875" spans="1:29">
      <c r="A875" s="189"/>
      <c r="B875" s="189"/>
      <c r="C875" s="189"/>
      <c r="D875" s="189"/>
      <c r="E875" s="189"/>
      <c r="F875" s="189"/>
      <c r="G875" s="189"/>
      <c r="H875" s="189"/>
      <c r="I875" s="189"/>
      <c r="J875" s="189"/>
      <c r="K875" s="189"/>
      <c r="L875" s="189"/>
      <c r="Q875" s="194"/>
      <c r="R875" s="194"/>
      <c r="S875" s="194"/>
      <c r="T875" s="194"/>
      <c r="U875" s="194"/>
      <c r="V875" s="194"/>
      <c r="W875" s="194"/>
      <c r="X875" s="194"/>
      <c r="Y875" s="194"/>
      <c r="Z875" s="194"/>
      <c r="AA875" s="194"/>
      <c r="AB875" s="1" t="str">
        <f>IF(基本情報登録!$D$10="","",IF(基本情報登録!$D$10='登録データ（女）'!F875,1,0))</f>
        <v/>
      </c>
      <c r="AC875" s="194"/>
    </row>
    <row r="876" spans="1:29">
      <c r="A876" s="189"/>
      <c r="B876" s="189"/>
      <c r="C876" s="189"/>
      <c r="D876" s="189"/>
      <c r="E876" s="189"/>
      <c r="F876" s="189"/>
      <c r="G876" s="189"/>
      <c r="H876" s="189"/>
      <c r="I876" s="189"/>
      <c r="J876" s="189"/>
      <c r="K876" s="189"/>
      <c r="L876" s="189"/>
      <c r="Q876" s="194"/>
      <c r="R876" s="194"/>
      <c r="S876" s="194"/>
      <c r="T876" s="194"/>
      <c r="U876" s="194"/>
      <c r="V876" s="194"/>
      <c r="W876" s="194"/>
      <c r="X876" s="194"/>
      <c r="Y876" s="194"/>
      <c r="Z876" s="194"/>
      <c r="AA876" s="194"/>
      <c r="AB876" s="1" t="str">
        <f>IF(基本情報登録!$D$10="","",IF(基本情報登録!$D$10='登録データ（女）'!F876,1,0))</f>
        <v/>
      </c>
      <c r="AC876" s="194"/>
    </row>
    <row r="877" spans="1:29">
      <c r="A877" s="189"/>
      <c r="B877" s="189"/>
      <c r="C877" s="189"/>
      <c r="D877" s="189"/>
      <c r="E877" s="189"/>
      <c r="F877" s="189"/>
      <c r="G877" s="189"/>
      <c r="H877" s="189"/>
      <c r="I877" s="189"/>
      <c r="J877" s="189"/>
      <c r="K877" s="189"/>
      <c r="L877" s="189"/>
      <c r="Q877" s="194"/>
      <c r="R877" s="194"/>
      <c r="S877" s="194"/>
      <c r="T877" s="194"/>
      <c r="U877" s="194"/>
      <c r="V877" s="194"/>
      <c r="W877" s="194"/>
      <c r="X877" s="194"/>
      <c r="Y877" s="194"/>
      <c r="Z877" s="194"/>
      <c r="AA877" s="194"/>
      <c r="AB877" s="1" t="str">
        <f>IF(基本情報登録!$D$10="","",IF(基本情報登録!$D$10='登録データ（女）'!F877,1,0))</f>
        <v/>
      </c>
      <c r="AC877" s="194"/>
    </row>
    <row r="878" spans="1:29">
      <c r="A878" s="189"/>
      <c r="B878" s="189"/>
      <c r="C878" s="189"/>
      <c r="D878" s="189"/>
      <c r="E878" s="189"/>
      <c r="F878" s="189"/>
      <c r="G878" s="189"/>
      <c r="H878" s="189"/>
      <c r="I878" s="189"/>
      <c r="J878" s="189"/>
      <c r="K878" s="189"/>
      <c r="L878" s="189"/>
      <c r="Q878" s="194"/>
      <c r="R878" s="194"/>
      <c r="S878" s="194"/>
      <c r="T878" s="194"/>
      <c r="U878" s="194"/>
      <c r="V878" s="194"/>
      <c r="W878" s="194"/>
      <c r="X878" s="194"/>
      <c r="Y878" s="194"/>
      <c r="Z878" s="194"/>
      <c r="AA878" s="194"/>
      <c r="AB878" s="1" t="str">
        <f>IF(基本情報登録!$D$10="","",IF(基本情報登録!$D$10='登録データ（女）'!F878,1,0))</f>
        <v/>
      </c>
      <c r="AC878" s="194"/>
    </row>
    <row r="879" spans="1:29">
      <c r="A879" s="189"/>
      <c r="B879" s="189"/>
      <c r="C879" s="189"/>
      <c r="D879" s="189"/>
      <c r="E879" s="189"/>
      <c r="F879" s="189"/>
      <c r="G879" s="189"/>
      <c r="H879" s="189"/>
      <c r="I879" s="189"/>
      <c r="J879" s="189"/>
      <c r="K879" s="189"/>
      <c r="L879" s="189"/>
      <c r="Q879" s="194"/>
      <c r="R879" s="194"/>
      <c r="S879" s="194"/>
      <c r="T879" s="194"/>
      <c r="U879" s="194"/>
      <c r="V879" s="194"/>
      <c r="W879" s="194"/>
      <c r="X879" s="194"/>
      <c r="Y879" s="194"/>
      <c r="Z879" s="194"/>
      <c r="AA879" s="194"/>
      <c r="AB879" s="1" t="str">
        <f>IF(基本情報登録!$D$10="","",IF(基本情報登録!$D$10='登録データ（女）'!F879,1,0))</f>
        <v/>
      </c>
      <c r="AC879" s="194"/>
    </row>
    <row r="880" spans="1:29">
      <c r="A880" s="189"/>
      <c r="B880" s="189"/>
      <c r="C880" s="189"/>
      <c r="D880" s="189"/>
      <c r="E880" s="189"/>
      <c r="F880" s="189"/>
      <c r="G880" s="189"/>
      <c r="H880" s="189"/>
      <c r="I880" s="189"/>
      <c r="J880" s="189"/>
      <c r="K880" s="189"/>
      <c r="L880" s="189"/>
      <c r="Q880" s="194"/>
      <c r="R880" s="194"/>
      <c r="S880" s="194"/>
      <c r="T880" s="194"/>
      <c r="U880" s="194"/>
      <c r="V880" s="194"/>
      <c r="W880" s="194"/>
      <c r="X880" s="194"/>
      <c r="Y880" s="194"/>
      <c r="Z880" s="194"/>
      <c r="AA880" s="194"/>
      <c r="AB880" s="1" t="str">
        <f>IF(基本情報登録!$D$10="","",IF(基本情報登録!$D$10='登録データ（女）'!F880,1,0))</f>
        <v/>
      </c>
      <c r="AC880" s="194"/>
    </row>
    <row r="881" spans="1:29">
      <c r="A881" s="189"/>
      <c r="B881" s="189"/>
      <c r="C881" s="189"/>
      <c r="D881" s="189"/>
      <c r="E881" s="189"/>
      <c r="F881" s="189"/>
      <c r="G881" s="189"/>
      <c r="H881" s="189"/>
      <c r="I881" s="189"/>
      <c r="J881" s="189"/>
      <c r="K881" s="189"/>
      <c r="L881" s="189"/>
      <c r="Q881" s="194"/>
      <c r="R881" s="194"/>
      <c r="S881" s="194"/>
      <c r="T881" s="194"/>
      <c r="U881" s="194"/>
      <c r="V881" s="194"/>
      <c r="W881" s="194"/>
      <c r="X881" s="194"/>
      <c r="Y881" s="194"/>
      <c r="Z881" s="194"/>
      <c r="AA881" s="194"/>
      <c r="AB881" s="1" t="str">
        <f>IF(基本情報登録!$D$10="","",IF(基本情報登録!$D$10='登録データ（女）'!F881,1,0))</f>
        <v/>
      </c>
      <c r="AC881" s="194"/>
    </row>
    <row r="882" spans="1:29">
      <c r="A882" s="189"/>
      <c r="B882" s="189"/>
      <c r="C882" s="189"/>
      <c r="D882" s="189"/>
      <c r="E882" s="189"/>
      <c r="F882" s="189"/>
      <c r="G882" s="189"/>
      <c r="H882" s="189"/>
      <c r="I882" s="189"/>
      <c r="J882" s="189"/>
      <c r="K882" s="189"/>
      <c r="L882" s="189"/>
      <c r="Q882" s="194"/>
      <c r="R882" s="194"/>
      <c r="S882" s="194"/>
      <c r="T882" s="194"/>
      <c r="U882" s="194"/>
      <c r="V882" s="194"/>
      <c r="W882" s="194"/>
      <c r="X882" s="194"/>
      <c r="Y882" s="194"/>
      <c r="Z882" s="194"/>
      <c r="AA882" s="194"/>
      <c r="AB882" s="1" t="str">
        <f>IF(基本情報登録!$D$10="","",IF(基本情報登録!$D$10='登録データ（女）'!F882,1,0))</f>
        <v/>
      </c>
      <c r="AC882" s="194"/>
    </row>
    <row r="883" spans="1:29">
      <c r="A883" s="189"/>
      <c r="B883" s="189"/>
      <c r="C883" s="189"/>
      <c r="D883" s="189"/>
      <c r="E883" s="189"/>
      <c r="F883" s="189"/>
      <c r="G883" s="189"/>
      <c r="H883" s="189"/>
      <c r="I883" s="189"/>
      <c r="J883" s="189"/>
      <c r="K883" s="189"/>
      <c r="L883" s="189"/>
      <c r="Q883" s="194"/>
      <c r="R883" s="194"/>
      <c r="S883" s="194"/>
      <c r="T883" s="194"/>
      <c r="U883" s="194"/>
      <c r="V883" s="194"/>
      <c r="W883" s="194"/>
      <c r="X883" s="194"/>
      <c r="Y883" s="194"/>
      <c r="Z883" s="194"/>
      <c r="AA883" s="194"/>
      <c r="AB883" s="1" t="str">
        <f>IF(基本情報登録!$D$10="","",IF(基本情報登録!$D$10='登録データ（女）'!F883,1,0))</f>
        <v/>
      </c>
      <c r="AC883" s="194"/>
    </row>
    <row r="884" spans="1:29">
      <c r="A884" s="194"/>
      <c r="B884" s="194"/>
      <c r="C884" s="194"/>
      <c r="D884" s="194"/>
      <c r="E884" s="194"/>
      <c r="F884" s="194"/>
      <c r="G884" s="194"/>
      <c r="H884" s="194"/>
      <c r="I884" s="194"/>
      <c r="J884" s="194"/>
      <c r="K884" s="194"/>
      <c r="L884" s="194"/>
      <c r="Q884" s="194"/>
      <c r="R884" s="194"/>
      <c r="S884" s="194"/>
      <c r="T884" s="194"/>
      <c r="U884" s="194"/>
      <c r="V884" s="194"/>
      <c r="W884" s="194"/>
      <c r="X884" s="194"/>
      <c r="Y884" s="194"/>
      <c r="Z884" s="194"/>
      <c r="AA884" s="194"/>
      <c r="AB884" s="1" t="str">
        <f>IF(基本情報登録!$D$10="","",IF(基本情報登録!$D$10='登録データ（女）'!F884,1,0))</f>
        <v/>
      </c>
      <c r="AC884" s="194"/>
    </row>
    <row r="885" spans="1:29">
      <c r="A885" s="194"/>
      <c r="B885" s="194"/>
      <c r="C885" s="194"/>
      <c r="D885" s="194"/>
      <c r="E885" s="194"/>
      <c r="F885" s="194"/>
      <c r="G885" s="194"/>
      <c r="H885" s="194"/>
      <c r="I885" s="194"/>
      <c r="J885" s="194"/>
      <c r="K885" s="194"/>
      <c r="L885" s="194"/>
      <c r="Q885" s="194"/>
      <c r="R885" s="194"/>
      <c r="S885" s="194"/>
      <c r="T885" s="194"/>
      <c r="U885" s="194"/>
      <c r="V885" s="194"/>
      <c r="W885" s="194"/>
      <c r="X885" s="194"/>
      <c r="Y885" s="194"/>
      <c r="Z885" s="194"/>
      <c r="AA885" s="194"/>
      <c r="AB885" s="1" t="str">
        <f>IF(基本情報登録!$D$10="","",IF(基本情報登録!$D$10='登録データ（女）'!F885,1,0))</f>
        <v/>
      </c>
      <c r="AC885" s="194"/>
    </row>
    <row r="886" spans="1:29">
      <c r="A886" s="194"/>
      <c r="B886" s="194"/>
      <c r="C886" s="194"/>
      <c r="D886" s="194"/>
      <c r="E886" s="194"/>
      <c r="F886" s="194"/>
      <c r="G886" s="194"/>
      <c r="H886" s="194"/>
      <c r="I886" s="194"/>
      <c r="J886" s="194"/>
      <c r="K886" s="194"/>
      <c r="L886" s="194"/>
      <c r="Q886" s="194"/>
      <c r="R886" s="194"/>
      <c r="S886" s="194"/>
      <c r="T886" s="194"/>
      <c r="U886" s="194"/>
      <c r="V886" s="194"/>
      <c r="W886" s="194"/>
      <c r="X886" s="194"/>
      <c r="Y886" s="194"/>
      <c r="Z886" s="194"/>
      <c r="AA886" s="194"/>
      <c r="AB886" s="1" t="str">
        <f>IF(基本情報登録!$D$10="","",IF(基本情報登録!$D$10='登録データ（女）'!F886,1,0))</f>
        <v/>
      </c>
      <c r="AC886" s="194"/>
    </row>
    <row r="887" spans="1:29">
      <c r="A887" s="194"/>
      <c r="B887" s="194"/>
      <c r="C887" s="194"/>
      <c r="D887" s="194"/>
      <c r="E887" s="194"/>
      <c r="F887" s="194"/>
      <c r="G887" s="194"/>
      <c r="H887" s="194"/>
      <c r="I887" s="194"/>
      <c r="J887" s="194"/>
      <c r="K887" s="194"/>
      <c r="L887" s="194"/>
      <c r="Q887" s="194"/>
      <c r="R887" s="194"/>
      <c r="S887" s="194"/>
      <c r="T887" s="194"/>
      <c r="U887" s="194"/>
      <c r="V887" s="194"/>
      <c r="W887" s="194"/>
      <c r="X887" s="194"/>
      <c r="Y887" s="194"/>
      <c r="Z887" s="194"/>
      <c r="AA887" s="194"/>
      <c r="AB887" s="1" t="str">
        <f>IF(基本情報登録!$D$10="","",IF(基本情報登録!$D$10='登録データ（女）'!F887,1,0))</f>
        <v/>
      </c>
      <c r="AC887" s="194"/>
    </row>
    <row r="888" spans="1:29">
      <c r="A888" s="194"/>
      <c r="B888" s="194"/>
      <c r="C888" s="194"/>
      <c r="D888" s="194"/>
      <c r="E888" s="194"/>
      <c r="F888" s="194"/>
      <c r="G888" s="194"/>
      <c r="H888" s="194"/>
      <c r="I888" s="194"/>
      <c r="J888" s="194"/>
      <c r="K888" s="194"/>
      <c r="L888" s="194"/>
      <c r="Q888" s="194"/>
      <c r="R888" s="194"/>
      <c r="S888" s="194"/>
      <c r="T888" s="194"/>
      <c r="U888" s="194"/>
      <c r="V888" s="194"/>
      <c r="W888" s="194"/>
      <c r="X888" s="194"/>
      <c r="Y888" s="194"/>
      <c r="Z888" s="194"/>
      <c r="AA888" s="194"/>
      <c r="AB888" s="1" t="str">
        <f>IF(基本情報登録!$D$10="","",IF(基本情報登録!$D$10='登録データ（女）'!F888,1,0))</f>
        <v/>
      </c>
      <c r="AC888" s="194"/>
    </row>
    <row r="889" spans="1:29">
      <c r="A889" s="194"/>
      <c r="B889" s="194"/>
      <c r="C889" s="194"/>
      <c r="D889" s="194"/>
      <c r="E889" s="194"/>
      <c r="F889" s="194"/>
      <c r="G889" s="194"/>
      <c r="H889" s="194"/>
      <c r="I889" s="194"/>
      <c r="J889" s="194"/>
      <c r="K889" s="194"/>
      <c r="L889" s="194"/>
      <c r="Q889" s="194"/>
      <c r="R889" s="194"/>
      <c r="S889" s="194"/>
      <c r="T889" s="194"/>
      <c r="U889" s="194"/>
      <c r="V889" s="194"/>
      <c r="W889" s="194"/>
      <c r="X889" s="194"/>
      <c r="Y889" s="194"/>
      <c r="Z889" s="194"/>
      <c r="AA889" s="194"/>
      <c r="AB889" s="1" t="str">
        <f>IF(基本情報登録!$D$10="","",IF(基本情報登録!$D$10='登録データ（女）'!F889,1,0))</f>
        <v/>
      </c>
      <c r="AC889" s="194"/>
    </row>
    <row r="890" spans="1:29">
      <c r="A890" s="194"/>
      <c r="B890" s="194"/>
      <c r="C890" s="194"/>
      <c r="D890" s="194"/>
      <c r="E890" s="194"/>
      <c r="F890" s="194"/>
      <c r="G890" s="194"/>
      <c r="H890" s="194"/>
      <c r="I890" s="194"/>
      <c r="J890" s="194"/>
      <c r="K890" s="194"/>
      <c r="L890" s="194"/>
      <c r="Q890" s="194"/>
      <c r="R890" s="194"/>
      <c r="S890" s="194"/>
      <c r="T890" s="194"/>
      <c r="U890" s="194"/>
      <c r="V890" s="194"/>
      <c r="W890" s="194"/>
      <c r="X890" s="194"/>
      <c r="Y890" s="194"/>
      <c r="Z890" s="194"/>
      <c r="AA890" s="194"/>
      <c r="AB890" s="1" t="str">
        <f>IF(基本情報登録!$D$10="","",IF(基本情報登録!$D$10='登録データ（女）'!F890,1,0))</f>
        <v/>
      </c>
      <c r="AC890" s="194"/>
    </row>
    <row r="891" spans="1:29">
      <c r="A891" s="194"/>
      <c r="B891" s="194"/>
      <c r="C891" s="194"/>
      <c r="D891" s="194"/>
      <c r="E891" s="194"/>
      <c r="F891" s="194"/>
      <c r="G891" s="194"/>
      <c r="H891" s="194"/>
      <c r="I891" s="194"/>
      <c r="J891" s="194"/>
      <c r="K891" s="194"/>
      <c r="L891" s="194"/>
      <c r="Q891" s="194"/>
      <c r="R891" s="194"/>
      <c r="S891" s="194"/>
      <c r="T891" s="194"/>
      <c r="U891" s="194"/>
      <c r="V891" s="194"/>
      <c r="W891" s="194"/>
      <c r="X891" s="194"/>
      <c r="Y891" s="194"/>
      <c r="Z891" s="194"/>
      <c r="AA891" s="194"/>
      <c r="AB891" s="1" t="str">
        <f>IF(基本情報登録!$D$10="","",IF(基本情報登録!$D$10='登録データ（女）'!F891,1,0))</f>
        <v/>
      </c>
      <c r="AC891" s="194"/>
    </row>
    <row r="892" spans="1:29">
      <c r="A892" s="194"/>
      <c r="B892" s="194"/>
      <c r="C892" s="194"/>
      <c r="D892" s="194"/>
      <c r="E892" s="194"/>
      <c r="F892" s="194"/>
      <c r="G892" s="194"/>
      <c r="H892" s="194"/>
      <c r="I892" s="194"/>
      <c r="J892" s="194"/>
      <c r="K892" s="194"/>
      <c r="L892" s="194"/>
      <c r="Q892" s="194"/>
      <c r="R892" s="194"/>
      <c r="S892" s="194"/>
      <c r="T892" s="194"/>
      <c r="U892" s="194"/>
      <c r="V892" s="194"/>
      <c r="W892" s="194"/>
      <c r="X892" s="194"/>
      <c r="Y892" s="194"/>
      <c r="Z892" s="194"/>
      <c r="AA892" s="194"/>
      <c r="AB892" s="1" t="str">
        <f>IF(基本情報登録!$D$10="","",IF(基本情報登録!$D$10='登録データ（女）'!F892,1,0))</f>
        <v/>
      </c>
      <c r="AC892" s="194"/>
    </row>
    <row r="893" spans="1:29">
      <c r="A893" s="194"/>
      <c r="B893" s="194"/>
      <c r="C893" s="194"/>
      <c r="D893" s="194"/>
      <c r="E893" s="194"/>
      <c r="F893" s="194"/>
      <c r="G893" s="194"/>
      <c r="H893" s="194"/>
      <c r="I893" s="194"/>
      <c r="J893" s="194"/>
      <c r="K893" s="194"/>
      <c r="L893" s="194"/>
      <c r="Q893" s="194"/>
      <c r="R893" s="194"/>
      <c r="S893" s="194"/>
      <c r="T893" s="194"/>
      <c r="U893" s="194"/>
      <c r="V893" s="194"/>
      <c r="W893" s="194"/>
      <c r="X893" s="194"/>
      <c r="Y893" s="194"/>
      <c r="Z893" s="194"/>
      <c r="AA893" s="194"/>
      <c r="AB893" s="1" t="str">
        <f>IF(基本情報登録!$D$10="","",IF(基本情報登録!$D$10='登録データ（女）'!F893,1,0))</f>
        <v/>
      </c>
      <c r="AC893" s="194"/>
    </row>
    <row r="894" spans="1:29">
      <c r="A894" s="194"/>
      <c r="B894" s="194"/>
      <c r="C894" s="194"/>
      <c r="D894" s="194"/>
      <c r="E894" s="194"/>
      <c r="F894" s="194"/>
      <c r="G894" s="194"/>
      <c r="H894" s="194"/>
      <c r="I894" s="194"/>
      <c r="J894" s="194"/>
      <c r="K894" s="194"/>
      <c r="L894" s="194"/>
      <c r="Q894" s="194"/>
      <c r="R894" s="194"/>
      <c r="S894" s="194"/>
      <c r="T894" s="194"/>
      <c r="U894" s="194"/>
      <c r="V894" s="194"/>
      <c r="W894" s="194"/>
      <c r="X894" s="194"/>
      <c r="Y894" s="194"/>
      <c r="Z894" s="194"/>
      <c r="AA894" s="194"/>
      <c r="AB894" s="1" t="str">
        <f>IF(基本情報登録!$D$10="","",IF(基本情報登録!$D$10='登録データ（女）'!F894,1,0))</f>
        <v/>
      </c>
      <c r="AC894" s="194"/>
    </row>
    <row r="895" spans="1:29">
      <c r="A895" s="194"/>
      <c r="B895" s="194"/>
      <c r="C895" s="194"/>
      <c r="D895" s="194"/>
      <c r="E895" s="194"/>
      <c r="F895" s="194"/>
      <c r="G895" s="194"/>
      <c r="H895" s="194"/>
      <c r="I895" s="194"/>
      <c r="J895" s="194"/>
      <c r="K895" s="194"/>
      <c r="L895" s="194"/>
      <c r="Q895" s="194"/>
      <c r="R895" s="194"/>
      <c r="S895" s="194"/>
      <c r="T895" s="194"/>
      <c r="U895" s="194"/>
      <c r="V895" s="194"/>
      <c r="W895" s="194"/>
      <c r="X895" s="194"/>
      <c r="Y895" s="194"/>
      <c r="Z895" s="194"/>
      <c r="AA895" s="194"/>
      <c r="AB895" s="1" t="str">
        <f>IF(基本情報登録!$D$10="","",IF(基本情報登録!$D$10='登録データ（女）'!F895,1,0))</f>
        <v/>
      </c>
      <c r="AC895" s="194"/>
    </row>
    <row r="896" spans="1:29">
      <c r="A896" s="194"/>
      <c r="B896" s="194"/>
      <c r="C896" s="194"/>
      <c r="D896" s="194"/>
      <c r="E896" s="194"/>
      <c r="F896" s="194"/>
      <c r="G896" s="194"/>
      <c r="H896" s="194"/>
      <c r="I896" s="194"/>
      <c r="J896" s="194"/>
      <c r="K896" s="194"/>
      <c r="L896" s="194"/>
      <c r="Q896" s="194"/>
      <c r="R896" s="194"/>
      <c r="S896" s="194"/>
      <c r="T896" s="194"/>
      <c r="U896" s="194"/>
      <c r="V896" s="194"/>
      <c r="W896" s="194"/>
      <c r="X896" s="194"/>
      <c r="Y896" s="194"/>
      <c r="Z896" s="194"/>
      <c r="AA896" s="194"/>
      <c r="AB896" s="1" t="str">
        <f>IF(基本情報登録!$D$10="","",IF(基本情報登録!$D$10='登録データ（女）'!F896,1,0))</f>
        <v/>
      </c>
      <c r="AC896" s="194"/>
    </row>
    <row r="897" spans="1:29">
      <c r="A897" s="194"/>
      <c r="B897" s="194"/>
      <c r="C897" s="194"/>
      <c r="D897" s="194"/>
      <c r="E897" s="194"/>
      <c r="F897" s="194"/>
      <c r="G897" s="194"/>
      <c r="H897" s="194"/>
      <c r="I897" s="194"/>
      <c r="J897" s="194"/>
      <c r="K897" s="194"/>
      <c r="L897" s="194"/>
      <c r="Q897" s="194"/>
      <c r="R897" s="194"/>
      <c r="S897" s="194"/>
      <c r="T897" s="194"/>
      <c r="U897" s="194"/>
      <c r="V897" s="194"/>
      <c r="W897" s="194"/>
      <c r="X897" s="194"/>
      <c r="Y897" s="194"/>
      <c r="Z897" s="194"/>
      <c r="AA897" s="194"/>
      <c r="AB897" s="1" t="str">
        <f>IF(基本情報登録!$D$10="","",IF(基本情報登録!$D$10='登録データ（女）'!F897,1,0))</f>
        <v/>
      </c>
      <c r="AC897" s="194"/>
    </row>
    <row r="898" spans="1:29">
      <c r="A898" s="194"/>
      <c r="B898" s="194"/>
      <c r="C898" s="194"/>
      <c r="D898" s="194"/>
      <c r="E898" s="194"/>
      <c r="F898" s="194"/>
      <c r="G898" s="194"/>
      <c r="H898" s="194"/>
      <c r="I898" s="194"/>
      <c r="J898" s="194"/>
      <c r="K898" s="194"/>
      <c r="L898" s="194"/>
      <c r="Q898" s="194"/>
      <c r="R898" s="194"/>
      <c r="S898" s="194"/>
      <c r="T898" s="194"/>
      <c r="U898" s="194"/>
      <c r="V898" s="194"/>
      <c r="W898" s="194"/>
      <c r="X898" s="194"/>
      <c r="Y898" s="194"/>
      <c r="Z898" s="194"/>
      <c r="AA898" s="194"/>
      <c r="AB898" s="1" t="str">
        <f>IF(基本情報登録!$D$10="","",IF(基本情報登録!$D$10='登録データ（女）'!F898,1,0))</f>
        <v/>
      </c>
      <c r="AC898" s="194"/>
    </row>
    <row r="899" spans="1:29">
      <c r="A899" s="194"/>
      <c r="B899" s="194"/>
      <c r="C899" s="194"/>
      <c r="D899" s="194"/>
      <c r="E899" s="194"/>
      <c r="F899" s="194"/>
      <c r="G899" s="194"/>
      <c r="H899" s="194"/>
      <c r="I899" s="194"/>
      <c r="J899" s="194"/>
      <c r="K899" s="194"/>
      <c r="L899" s="194"/>
      <c r="Q899" s="194"/>
      <c r="R899" s="194"/>
      <c r="S899" s="194"/>
      <c r="T899" s="194"/>
      <c r="U899" s="194"/>
      <c r="V899" s="194"/>
      <c r="W899" s="194"/>
      <c r="X899" s="194"/>
      <c r="Y899" s="194"/>
      <c r="Z899" s="194"/>
      <c r="AA899" s="194"/>
      <c r="AB899" s="1" t="str">
        <f>IF(基本情報登録!$D$10="","",IF(基本情報登録!$D$10='登録データ（女）'!F899,1,0))</f>
        <v/>
      </c>
      <c r="AC899" s="194"/>
    </row>
    <row r="900" spans="1:29">
      <c r="A900" s="194"/>
      <c r="B900" s="194"/>
      <c r="C900" s="194"/>
      <c r="D900" s="194"/>
      <c r="E900" s="194"/>
      <c r="F900" s="194"/>
      <c r="G900" s="194"/>
      <c r="H900" s="194"/>
      <c r="I900" s="194"/>
      <c r="J900" s="194"/>
      <c r="K900" s="194"/>
      <c r="L900" s="194"/>
      <c r="Q900" s="194"/>
      <c r="R900" s="194"/>
      <c r="S900" s="194"/>
      <c r="T900" s="194"/>
      <c r="U900" s="194"/>
      <c r="V900" s="194"/>
      <c r="W900" s="194"/>
      <c r="X900" s="194"/>
      <c r="Y900" s="194"/>
      <c r="Z900" s="194"/>
      <c r="AA900" s="194"/>
      <c r="AB900" s="1" t="str">
        <f>IF(基本情報登録!$D$10="","",IF(基本情報登録!$D$10='登録データ（女）'!F900,1,0))</f>
        <v/>
      </c>
      <c r="AC900" s="194"/>
    </row>
    <row r="901" spans="1:29">
      <c r="A901" s="194"/>
      <c r="B901" s="194"/>
      <c r="C901" s="194"/>
      <c r="D901" s="194"/>
      <c r="E901" s="194"/>
      <c r="F901" s="194"/>
      <c r="G901" s="194"/>
      <c r="H901" s="194"/>
      <c r="I901" s="194"/>
      <c r="J901" s="194"/>
      <c r="K901" s="194"/>
      <c r="L901" s="194"/>
      <c r="Q901" s="194"/>
      <c r="R901" s="194"/>
      <c r="S901" s="194"/>
      <c r="T901" s="194"/>
      <c r="U901" s="194"/>
      <c r="V901" s="194"/>
      <c r="W901" s="194"/>
      <c r="X901" s="194"/>
      <c r="Y901" s="194"/>
      <c r="Z901" s="194"/>
      <c r="AA901" s="194"/>
      <c r="AB901" s="1" t="str">
        <f>IF(基本情報登録!$D$10="","",IF(基本情報登録!$D$10='登録データ（女）'!F901,1,0))</f>
        <v/>
      </c>
      <c r="AC901" s="194"/>
    </row>
    <row r="902" spans="1:29">
      <c r="A902" s="194"/>
      <c r="B902" s="194"/>
      <c r="C902" s="194"/>
      <c r="D902" s="194"/>
      <c r="E902" s="194"/>
      <c r="F902" s="194"/>
      <c r="G902" s="194"/>
      <c r="H902" s="194"/>
      <c r="I902" s="194"/>
      <c r="J902" s="194"/>
      <c r="K902" s="194"/>
      <c r="L902" s="194"/>
      <c r="Q902" s="194"/>
      <c r="R902" s="194"/>
      <c r="S902" s="194"/>
      <c r="T902" s="194"/>
      <c r="U902" s="194"/>
      <c r="V902" s="194"/>
      <c r="W902" s="194"/>
      <c r="X902" s="194"/>
      <c r="Y902" s="194"/>
      <c r="Z902" s="194"/>
      <c r="AA902" s="194"/>
      <c r="AB902" s="1" t="str">
        <f>IF(基本情報登録!$D$10="","",IF(基本情報登録!$D$10='登録データ（女）'!F902,1,0))</f>
        <v/>
      </c>
      <c r="AC902" s="194"/>
    </row>
    <row r="903" spans="1:29">
      <c r="A903" s="194"/>
      <c r="B903" s="194"/>
      <c r="C903" s="194"/>
      <c r="D903" s="194"/>
      <c r="E903" s="194"/>
      <c r="F903" s="194"/>
      <c r="G903" s="194"/>
      <c r="H903" s="194"/>
      <c r="I903" s="194"/>
      <c r="J903" s="194"/>
      <c r="K903" s="194"/>
      <c r="L903" s="194"/>
      <c r="Q903" s="194"/>
      <c r="R903" s="194"/>
      <c r="S903" s="194"/>
      <c r="T903" s="194"/>
      <c r="U903" s="194"/>
      <c r="V903" s="194"/>
      <c r="W903" s="194"/>
      <c r="X903" s="194"/>
      <c r="Y903" s="194"/>
      <c r="Z903" s="194"/>
      <c r="AA903" s="194"/>
      <c r="AB903" s="1" t="str">
        <f>IF(基本情報登録!$D$10="","",IF(基本情報登録!$D$10='登録データ（女）'!F903,1,0))</f>
        <v/>
      </c>
      <c r="AC903" s="194"/>
    </row>
    <row r="904" spans="1:29">
      <c r="A904" s="194"/>
      <c r="B904" s="194"/>
      <c r="C904" s="194"/>
      <c r="D904" s="194"/>
      <c r="E904" s="194"/>
      <c r="F904" s="194"/>
      <c r="G904" s="194"/>
      <c r="H904" s="194"/>
      <c r="I904" s="194"/>
      <c r="J904" s="194"/>
      <c r="K904" s="194"/>
      <c r="L904" s="194"/>
      <c r="Q904" s="194"/>
      <c r="R904" s="194"/>
      <c r="S904" s="194"/>
      <c r="T904" s="194"/>
      <c r="U904" s="194"/>
      <c r="V904" s="194"/>
      <c r="W904" s="194"/>
      <c r="X904" s="194"/>
      <c r="Y904" s="194"/>
      <c r="Z904" s="194"/>
      <c r="AA904" s="194"/>
      <c r="AB904" s="1" t="str">
        <f>IF(基本情報登録!$D$10="","",IF(基本情報登録!$D$10='登録データ（女）'!F904,1,0))</f>
        <v/>
      </c>
      <c r="AC904" s="194"/>
    </row>
    <row r="905" spans="1:29">
      <c r="A905" s="194"/>
      <c r="B905" s="194"/>
      <c r="C905" s="194"/>
      <c r="D905" s="194"/>
      <c r="E905" s="194"/>
      <c r="F905" s="194"/>
      <c r="G905" s="194"/>
      <c r="H905" s="194"/>
      <c r="I905" s="194"/>
      <c r="J905" s="194"/>
      <c r="K905" s="194"/>
      <c r="L905" s="194"/>
      <c r="Q905" s="194"/>
      <c r="R905" s="194"/>
      <c r="S905" s="194"/>
      <c r="T905" s="194"/>
      <c r="U905" s="194"/>
      <c r="V905" s="194"/>
      <c r="W905" s="194"/>
      <c r="X905" s="194"/>
      <c r="Y905" s="194"/>
      <c r="Z905" s="194"/>
      <c r="AA905" s="194"/>
      <c r="AB905" s="1" t="str">
        <f>IF(基本情報登録!$D$10="","",IF(基本情報登録!$D$10='登録データ（女）'!F905,1,0))</f>
        <v/>
      </c>
      <c r="AC905" s="194"/>
    </row>
    <row r="906" spans="1:29">
      <c r="A906" s="194"/>
      <c r="B906" s="194"/>
      <c r="C906" s="194"/>
      <c r="D906" s="194"/>
      <c r="E906" s="194"/>
      <c r="F906" s="194"/>
      <c r="G906" s="194"/>
      <c r="H906" s="194"/>
      <c r="I906" s="194"/>
      <c r="J906" s="194"/>
      <c r="K906" s="194"/>
      <c r="L906" s="194"/>
      <c r="Q906" s="194"/>
      <c r="R906" s="194"/>
      <c r="S906" s="194"/>
      <c r="T906" s="194"/>
      <c r="U906" s="194"/>
      <c r="V906" s="194"/>
      <c r="W906" s="194"/>
      <c r="X906" s="194"/>
      <c r="Y906" s="194"/>
      <c r="Z906" s="194"/>
      <c r="AA906" s="194"/>
      <c r="AB906" s="1" t="str">
        <f>IF(基本情報登録!$D$10="","",IF(基本情報登録!$D$10='登録データ（女）'!F906,1,0))</f>
        <v/>
      </c>
      <c r="AC906" s="194"/>
    </row>
    <row r="907" spans="1:29">
      <c r="A907" s="194"/>
      <c r="B907" s="194"/>
      <c r="C907" s="194"/>
      <c r="D907" s="194"/>
      <c r="E907" s="194"/>
      <c r="F907" s="194"/>
      <c r="G907" s="194"/>
      <c r="H907" s="194"/>
      <c r="I907" s="194"/>
      <c r="J907" s="194"/>
      <c r="K907" s="194"/>
      <c r="L907" s="194"/>
      <c r="Q907" s="194"/>
      <c r="R907" s="194"/>
      <c r="S907" s="194"/>
      <c r="T907" s="194"/>
      <c r="U907" s="194"/>
      <c r="V907" s="194"/>
      <c r="W907" s="194"/>
      <c r="X907" s="194"/>
      <c r="Y907" s="194"/>
      <c r="Z907" s="194"/>
      <c r="AA907" s="194"/>
      <c r="AB907" s="1" t="str">
        <f>IF(基本情報登録!$D$10="","",IF(基本情報登録!$D$10='登録データ（女）'!F907,1,0))</f>
        <v/>
      </c>
      <c r="AC907" s="194"/>
    </row>
    <row r="908" spans="1:29">
      <c r="A908" s="194"/>
      <c r="B908" s="194"/>
      <c r="C908" s="194"/>
      <c r="D908" s="194"/>
      <c r="E908" s="194"/>
      <c r="F908" s="194"/>
      <c r="G908" s="194"/>
      <c r="H908" s="194"/>
      <c r="I908" s="194"/>
      <c r="J908" s="194"/>
      <c r="K908" s="194"/>
      <c r="L908" s="194"/>
      <c r="Q908" s="194"/>
      <c r="R908" s="194"/>
      <c r="S908" s="194"/>
      <c r="T908" s="194"/>
      <c r="U908" s="194"/>
      <c r="V908" s="194"/>
      <c r="W908" s="194"/>
      <c r="X908" s="194"/>
      <c r="Y908" s="194"/>
      <c r="Z908" s="194"/>
      <c r="AA908" s="194"/>
      <c r="AB908" s="1" t="str">
        <f>IF(基本情報登録!$D$10="","",IF(基本情報登録!$D$10='登録データ（女）'!F908,1,0))</f>
        <v/>
      </c>
      <c r="AC908" s="194"/>
    </row>
    <row r="909" spans="1:29">
      <c r="A909" s="194"/>
      <c r="B909" s="194"/>
      <c r="C909" s="194"/>
      <c r="D909" s="194"/>
      <c r="E909" s="194"/>
      <c r="F909" s="194"/>
      <c r="G909" s="194"/>
      <c r="H909" s="194"/>
      <c r="I909" s="194"/>
      <c r="J909" s="194"/>
      <c r="K909" s="194"/>
      <c r="L909" s="194"/>
      <c r="Q909" s="194"/>
      <c r="R909" s="194"/>
      <c r="S909" s="194"/>
      <c r="T909" s="194"/>
      <c r="U909" s="194"/>
      <c r="V909" s="194"/>
      <c r="W909" s="194"/>
      <c r="X909" s="194"/>
      <c r="Y909" s="194"/>
      <c r="Z909" s="194"/>
      <c r="AA909" s="194"/>
      <c r="AB909" s="1" t="str">
        <f>IF(基本情報登録!$D$10="","",IF(基本情報登録!$D$10='登録データ（女）'!F909,1,0))</f>
        <v/>
      </c>
      <c r="AC909" s="194"/>
    </row>
    <row r="910" spans="1:29">
      <c r="A910" s="194"/>
      <c r="B910" s="194"/>
      <c r="C910" s="194"/>
      <c r="D910" s="194"/>
      <c r="E910" s="194"/>
      <c r="F910" s="194"/>
      <c r="G910" s="194"/>
      <c r="H910" s="194"/>
      <c r="I910" s="194"/>
      <c r="J910" s="194"/>
      <c r="K910" s="194"/>
      <c r="L910" s="194"/>
      <c r="Q910" s="194"/>
      <c r="R910" s="194"/>
      <c r="S910" s="194"/>
      <c r="T910" s="194"/>
      <c r="U910" s="194"/>
      <c r="V910" s="194"/>
      <c r="W910" s="194"/>
      <c r="X910" s="194"/>
      <c r="Y910" s="194"/>
      <c r="Z910" s="194"/>
      <c r="AA910" s="194"/>
      <c r="AB910" s="1" t="str">
        <f>IF(基本情報登録!$D$10="","",IF(基本情報登録!$D$10='登録データ（女）'!F910,1,0))</f>
        <v/>
      </c>
      <c r="AC910" s="194"/>
    </row>
    <row r="911" spans="1:29">
      <c r="A911" s="194"/>
      <c r="B911" s="194"/>
      <c r="C911" s="194"/>
      <c r="D911" s="194"/>
      <c r="E911" s="194"/>
      <c r="F911" s="194"/>
      <c r="G911" s="194"/>
      <c r="H911" s="194"/>
      <c r="I911" s="194"/>
      <c r="J911" s="194"/>
      <c r="K911" s="194"/>
      <c r="L911" s="194"/>
      <c r="Q911" s="194"/>
      <c r="R911" s="194"/>
      <c r="S911" s="194"/>
      <c r="T911" s="194"/>
      <c r="U911" s="194"/>
      <c r="V911" s="194"/>
      <c r="W911" s="194"/>
      <c r="X911" s="194"/>
      <c r="Y911" s="194"/>
      <c r="Z911" s="194"/>
      <c r="AA911" s="194"/>
      <c r="AB911" s="1" t="str">
        <f>IF(基本情報登録!$D$10="","",IF(基本情報登録!$D$10='登録データ（女）'!F911,1,0))</f>
        <v/>
      </c>
      <c r="AC911" s="194"/>
    </row>
    <row r="912" spans="1:29">
      <c r="A912" s="194"/>
      <c r="B912" s="194"/>
      <c r="C912" s="194"/>
      <c r="D912" s="194"/>
      <c r="E912" s="194"/>
      <c r="F912" s="194"/>
      <c r="G912" s="194"/>
      <c r="H912" s="194"/>
      <c r="I912" s="194"/>
      <c r="J912" s="194"/>
      <c r="K912" s="194"/>
      <c r="L912" s="194"/>
      <c r="Q912" s="194"/>
      <c r="R912" s="194"/>
      <c r="S912" s="194"/>
      <c r="T912" s="194"/>
      <c r="U912" s="194"/>
      <c r="V912" s="194"/>
      <c r="W912" s="194"/>
      <c r="X912" s="194"/>
      <c r="Y912" s="194"/>
      <c r="Z912" s="194"/>
      <c r="AA912" s="194"/>
      <c r="AB912" s="1" t="str">
        <f>IF(基本情報登録!$D$10="","",IF(基本情報登録!$D$10='登録データ（女）'!F912,1,0))</f>
        <v/>
      </c>
      <c r="AC912" s="194"/>
    </row>
    <row r="913" spans="1:29">
      <c r="A913" s="194"/>
      <c r="B913" s="194"/>
      <c r="C913" s="194"/>
      <c r="D913" s="194"/>
      <c r="E913" s="194"/>
      <c r="F913" s="194"/>
      <c r="G913" s="194"/>
      <c r="H913" s="194"/>
      <c r="I913" s="194"/>
      <c r="J913" s="194"/>
      <c r="K913" s="194"/>
      <c r="L913" s="194"/>
      <c r="Q913" s="194"/>
      <c r="R913" s="194"/>
      <c r="S913" s="194"/>
      <c r="T913" s="194"/>
      <c r="U913" s="194"/>
      <c r="V913" s="194"/>
      <c r="W913" s="194"/>
      <c r="X913" s="194"/>
      <c r="Y913" s="194"/>
      <c r="Z913" s="194"/>
      <c r="AA913" s="194"/>
      <c r="AB913" s="1" t="str">
        <f>IF(基本情報登録!$D$10="","",IF(基本情報登録!$D$10='登録データ（女）'!F913,1,0))</f>
        <v/>
      </c>
      <c r="AC913" s="194"/>
    </row>
    <row r="914" spans="1:29">
      <c r="A914" s="194"/>
      <c r="B914" s="194"/>
      <c r="C914" s="194"/>
      <c r="D914" s="194"/>
      <c r="E914" s="194"/>
      <c r="F914" s="194"/>
      <c r="G914" s="194"/>
      <c r="H914" s="194"/>
      <c r="I914" s="194"/>
      <c r="J914" s="194"/>
      <c r="K914" s="194"/>
      <c r="L914" s="194"/>
      <c r="Q914" s="194"/>
      <c r="R914" s="194"/>
      <c r="S914" s="194"/>
      <c r="T914" s="194"/>
      <c r="U914" s="194"/>
      <c r="V914" s="194"/>
      <c r="W914" s="194"/>
      <c r="X914" s="194"/>
      <c r="Y914" s="194"/>
      <c r="Z914" s="194"/>
      <c r="AA914" s="194"/>
      <c r="AB914" s="1" t="str">
        <f>IF(基本情報登録!$D$10="","",IF(基本情報登録!$D$10='登録データ（女）'!F914,1,0))</f>
        <v/>
      </c>
      <c r="AC914" s="194"/>
    </row>
    <row r="915" spans="1:29">
      <c r="A915" s="194"/>
      <c r="B915" s="194"/>
      <c r="C915" s="194"/>
      <c r="D915" s="194"/>
      <c r="E915" s="194"/>
      <c r="F915" s="194"/>
      <c r="G915" s="194"/>
      <c r="H915" s="194"/>
      <c r="I915" s="194"/>
      <c r="J915" s="194"/>
      <c r="K915" s="194"/>
      <c r="L915" s="194"/>
      <c r="Q915" s="194"/>
      <c r="R915" s="194"/>
      <c r="S915" s="194"/>
      <c r="T915" s="194"/>
      <c r="U915" s="194"/>
      <c r="V915" s="194"/>
      <c r="W915" s="194"/>
      <c r="X915" s="194"/>
      <c r="Y915" s="194"/>
      <c r="Z915" s="194"/>
      <c r="AA915" s="194"/>
      <c r="AB915" s="1" t="str">
        <f>IF(基本情報登録!$D$10="","",IF(基本情報登録!$D$10='登録データ（女）'!F915,1,0))</f>
        <v/>
      </c>
      <c r="AC915" s="194"/>
    </row>
    <row r="916" spans="1:29">
      <c r="A916" s="194"/>
      <c r="B916" s="194"/>
      <c r="C916" s="194"/>
      <c r="D916" s="194"/>
      <c r="E916" s="194"/>
      <c r="F916" s="194"/>
      <c r="G916" s="194"/>
      <c r="H916" s="194"/>
      <c r="I916" s="194"/>
      <c r="J916" s="194"/>
      <c r="K916" s="194"/>
      <c r="L916" s="194"/>
      <c r="Q916" s="194"/>
      <c r="R916" s="194"/>
      <c r="S916" s="194"/>
      <c r="T916" s="194"/>
      <c r="U916" s="194"/>
      <c r="V916" s="194"/>
      <c r="W916" s="194"/>
      <c r="X916" s="194"/>
      <c r="Y916" s="194"/>
      <c r="Z916" s="194"/>
      <c r="AA916" s="194"/>
      <c r="AB916" s="1" t="str">
        <f>IF(基本情報登録!$D$10="","",IF(基本情報登録!$D$10='登録データ（女）'!F916,1,0))</f>
        <v/>
      </c>
      <c r="AC916" s="194"/>
    </row>
    <row r="917" spans="1:29">
      <c r="A917" s="194"/>
      <c r="B917" s="194"/>
      <c r="C917" s="194"/>
      <c r="D917" s="194"/>
      <c r="E917" s="194"/>
      <c r="F917" s="194"/>
      <c r="G917" s="194"/>
      <c r="H917" s="194"/>
      <c r="I917" s="194"/>
      <c r="J917" s="194"/>
      <c r="K917" s="194"/>
      <c r="L917" s="194"/>
      <c r="Q917" s="194"/>
      <c r="R917" s="194"/>
      <c r="S917" s="194"/>
      <c r="T917" s="194"/>
      <c r="U917" s="194"/>
      <c r="V917" s="194"/>
      <c r="W917" s="194"/>
      <c r="X917" s="194"/>
      <c r="Y917" s="194"/>
      <c r="Z917" s="194"/>
      <c r="AA917" s="194"/>
      <c r="AB917" s="1" t="str">
        <f>IF(基本情報登録!$D$10="","",IF(基本情報登録!$D$10='登録データ（女）'!F917,1,0))</f>
        <v/>
      </c>
      <c r="AC917" s="194"/>
    </row>
    <row r="918" spans="1:29">
      <c r="A918" s="194"/>
      <c r="B918" s="194"/>
      <c r="C918" s="194"/>
      <c r="D918" s="194"/>
      <c r="E918" s="194"/>
      <c r="F918" s="194"/>
      <c r="G918" s="194"/>
      <c r="H918" s="194"/>
      <c r="I918" s="194"/>
      <c r="J918" s="194"/>
      <c r="K918" s="194"/>
      <c r="L918" s="194"/>
      <c r="Q918" s="194"/>
      <c r="R918" s="194"/>
      <c r="S918" s="194"/>
      <c r="T918" s="194"/>
      <c r="U918" s="194"/>
      <c r="V918" s="194"/>
      <c r="W918" s="194"/>
      <c r="X918" s="194"/>
      <c r="Y918" s="194"/>
      <c r="Z918" s="194"/>
      <c r="AA918" s="194"/>
      <c r="AB918" s="1" t="str">
        <f>IF(基本情報登録!$D$10="","",IF(基本情報登録!$D$10='登録データ（女）'!F918,1,0))</f>
        <v/>
      </c>
      <c r="AC918" s="194"/>
    </row>
    <row r="919" spans="1:29">
      <c r="A919" s="194"/>
      <c r="B919" s="194"/>
      <c r="C919" s="194"/>
      <c r="D919" s="194"/>
      <c r="E919" s="194"/>
      <c r="F919" s="194"/>
      <c r="G919" s="194"/>
      <c r="H919" s="194"/>
      <c r="I919" s="194"/>
      <c r="J919" s="194"/>
      <c r="K919" s="194"/>
      <c r="L919" s="194"/>
      <c r="Q919" s="194"/>
      <c r="R919" s="194"/>
      <c r="S919" s="194"/>
      <c r="T919" s="194"/>
      <c r="U919" s="194"/>
      <c r="V919" s="194"/>
      <c r="W919" s="194"/>
      <c r="X919" s="194"/>
      <c r="Y919" s="194"/>
      <c r="Z919" s="194"/>
      <c r="AA919" s="194"/>
      <c r="AB919" s="1" t="str">
        <f>IF(基本情報登録!$D$10="","",IF(基本情報登録!$D$10='登録データ（女）'!F919,1,0))</f>
        <v/>
      </c>
      <c r="AC919" s="194"/>
    </row>
    <row r="920" spans="1:29">
      <c r="A920" s="194"/>
      <c r="B920" s="194"/>
      <c r="C920" s="194"/>
      <c r="D920" s="194"/>
      <c r="E920" s="194"/>
      <c r="F920" s="194"/>
      <c r="G920" s="194"/>
      <c r="H920" s="194"/>
      <c r="I920" s="194"/>
      <c r="J920" s="194"/>
      <c r="K920" s="194"/>
      <c r="L920" s="194"/>
      <c r="Q920" s="194"/>
      <c r="R920" s="194"/>
      <c r="S920" s="194"/>
      <c r="T920" s="194"/>
      <c r="U920" s="194"/>
      <c r="V920" s="194"/>
      <c r="W920" s="194"/>
      <c r="X920" s="194"/>
      <c r="Y920" s="194"/>
      <c r="Z920" s="194"/>
      <c r="AA920" s="194"/>
      <c r="AB920" s="1" t="str">
        <f>IF(基本情報登録!$D$10="","",IF(基本情報登録!$D$10='登録データ（女）'!F920,1,0))</f>
        <v/>
      </c>
      <c r="AC920" s="194"/>
    </row>
    <row r="921" spans="1:29">
      <c r="A921" s="194"/>
      <c r="B921" s="194"/>
      <c r="C921" s="194"/>
      <c r="D921" s="194"/>
      <c r="E921" s="194"/>
      <c r="F921" s="194"/>
      <c r="G921" s="194"/>
      <c r="H921" s="194"/>
      <c r="I921" s="194"/>
      <c r="J921" s="194"/>
      <c r="K921" s="194"/>
      <c r="L921" s="194"/>
      <c r="Q921" s="194"/>
      <c r="R921" s="194"/>
      <c r="S921" s="194"/>
      <c r="T921" s="194"/>
      <c r="U921" s="194"/>
      <c r="V921" s="194"/>
      <c r="W921" s="194"/>
      <c r="X921" s="194"/>
      <c r="Y921" s="194"/>
      <c r="Z921" s="194"/>
      <c r="AA921" s="194"/>
      <c r="AB921" s="1" t="str">
        <f>IF(基本情報登録!$D$10="","",IF(基本情報登録!$D$10='登録データ（女）'!F921,1,0))</f>
        <v/>
      </c>
      <c r="AC921" s="194"/>
    </row>
    <row r="922" spans="1:29">
      <c r="A922" s="194"/>
      <c r="B922" s="194"/>
      <c r="C922" s="194"/>
      <c r="D922" s="194"/>
      <c r="E922" s="194"/>
      <c r="F922" s="194"/>
      <c r="G922" s="194"/>
      <c r="H922" s="194"/>
      <c r="I922" s="194"/>
      <c r="J922" s="194"/>
      <c r="K922" s="194"/>
      <c r="L922" s="194"/>
      <c r="Q922" s="194"/>
      <c r="R922" s="194"/>
      <c r="S922" s="194"/>
      <c r="T922" s="194"/>
      <c r="U922" s="194"/>
      <c r="V922" s="194"/>
      <c r="W922" s="194"/>
      <c r="X922" s="194"/>
      <c r="Y922" s="194"/>
      <c r="Z922" s="194"/>
      <c r="AA922" s="194"/>
      <c r="AB922" s="1" t="str">
        <f>IF(基本情報登録!$D$10="","",IF(基本情報登録!$D$10='登録データ（女）'!F922,1,0))</f>
        <v/>
      </c>
      <c r="AC922" s="194"/>
    </row>
    <row r="923" spans="1:29">
      <c r="A923" s="194"/>
      <c r="B923" s="194"/>
      <c r="C923" s="194"/>
      <c r="D923" s="194"/>
      <c r="E923" s="194"/>
      <c r="F923" s="194"/>
      <c r="G923" s="194"/>
      <c r="H923" s="194"/>
      <c r="I923" s="194"/>
      <c r="J923" s="194"/>
      <c r="K923" s="194"/>
      <c r="L923" s="194"/>
      <c r="Q923" s="194"/>
      <c r="R923" s="194"/>
      <c r="S923" s="194"/>
      <c r="T923" s="194"/>
      <c r="U923" s="194"/>
      <c r="V923" s="194"/>
      <c r="W923" s="194"/>
      <c r="X923" s="194"/>
      <c r="Y923" s="194"/>
      <c r="Z923" s="194"/>
      <c r="AA923" s="194"/>
      <c r="AB923" s="1" t="str">
        <f>IF(基本情報登録!$D$10="","",IF(基本情報登録!$D$10='登録データ（女）'!F923,1,0))</f>
        <v/>
      </c>
      <c r="AC923" s="194"/>
    </row>
    <row r="924" spans="1:29">
      <c r="A924" s="194"/>
      <c r="B924" s="194"/>
      <c r="C924" s="194"/>
      <c r="D924" s="194"/>
      <c r="E924" s="194"/>
      <c r="F924" s="194"/>
      <c r="G924" s="194"/>
      <c r="H924" s="194"/>
      <c r="I924" s="194"/>
      <c r="J924" s="194"/>
      <c r="K924" s="194"/>
      <c r="L924" s="194"/>
      <c r="Q924" s="194"/>
      <c r="R924" s="194"/>
      <c r="S924" s="194"/>
      <c r="T924" s="194"/>
      <c r="U924" s="194"/>
      <c r="V924" s="194"/>
      <c r="W924" s="194"/>
      <c r="X924" s="194"/>
      <c r="Y924" s="194"/>
      <c r="Z924" s="194"/>
      <c r="AA924" s="194"/>
      <c r="AB924" s="1" t="str">
        <f>IF(基本情報登録!$D$10="","",IF(基本情報登録!$D$10='登録データ（女）'!F924,1,0))</f>
        <v/>
      </c>
      <c r="AC924" s="194"/>
    </row>
    <row r="925" spans="1:29">
      <c r="A925" s="194"/>
      <c r="B925" s="194"/>
      <c r="C925" s="194"/>
      <c r="D925" s="194"/>
      <c r="E925" s="194"/>
      <c r="F925" s="194"/>
      <c r="G925" s="194"/>
      <c r="H925" s="194"/>
      <c r="I925" s="194"/>
      <c r="J925" s="194"/>
      <c r="K925" s="194"/>
      <c r="L925" s="194"/>
      <c r="Q925" s="194"/>
      <c r="R925" s="194"/>
      <c r="S925" s="194"/>
      <c r="T925" s="194"/>
      <c r="U925" s="194"/>
      <c r="V925" s="194"/>
      <c r="W925" s="194"/>
      <c r="X925" s="194"/>
      <c r="Y925" s="194"/>
      <c r="Z925" s="194"/>
      <c r="AA925" s="194"/>
      <c r="AB925" s="1" t="str">
        <f>IF(基本情報登録!$D$10="","",IF(基本情報登録!$D$10='登録データ（女）'!F925,1,0))</f>
        <v/>
      </c>
      <c r="AC925" s="194"/>
    </row>
    <row r="926" spans="1:29">
      <c r="A926" s="194"/>
      <c r="B926" s="194"/>
      <c r="C926" s="194"/>
      <c r="D926" s="194"/>
      <c r="E926" s="194"/>
      <c r="F926" s="194"/>
      <c r="G926" s="194"/>
      <c r="H926" s="194"/>
      <c r="I926" s="194"/>
      <c r="J926" s="194"/>
      <c r="K926" s="194"/>
      <c r="L926" s="194"/>
      <c r="Q926" s="194"/>
      <c r="R926" s="194"/>
      <c r="S926" s="194"/>
      <c r="T926" s="194"/>
      <c r="U926" s="194"/>
      <c r="V926" s="194"/>
      <c r="W926" s="194"/>
      <c r="X926" s="194"/>
      <c r="Y926" s="194"/>
      <c r="Z926" s="194"/>
      <c r="AA926" s="194"/>
      <c r="AB926" s="1" t="str">
        <f>IF(基本情報登録!$D$10="","",IF(基本情報登録!$D$10='登録データ（女）'!F926,1,0))</f>
        <v/>
      </c>
      <c r="AC926" s="194"/>
    </row>
    <row r="927" spans="1:29">
      <c r="A927" s="194"/>
      <c r="B927" s="194"/>
      <c r="C927" s="194"/>
      <c r="D927" s="194"/>
      <c r="E927" s="194"/>
      <c r="F927" s="194"/>
      <c r="G927" s="194"/>
      <c r="H927" s="194"/>
      <c r="I927" s="194"/>
      <c r="J927" s="194"/>
      <c r="K927" s="194"/>
      <c r="L927" s="194"/>
      <c r="Q927" s="194"/>
      <c r="R927" s="194"/>
      <c r="S927" s="194"/>
      <c r="T927" s="194"/>
      <c r="U927" s="194"/>
      <c r="V927" s="194"/>
      <c r="W927" s="194"/>
      <c r="X927" s="194"/>
      <c r="Y927" s="194"/>
      <c r="Z927" s="194"/>
      <c r="AA927" s="194"/>
      <c r="AB927" s="1" t="str">
        <f>IF(基本情報登録!$D$10="","",IF(基本情報登録!$D$10='登録データ（女）'!F927,1,0))</f>
        <v/>
      </c>
      <c r="AC927" s="194"/>
    </row>
    <row r="928" spans="1:29">
      <c r="A928" s="194"/>
      <c r="B928" s="194"/>
      <c r="C928" s="194"/>
      <c r="D928" s="194"/>
      <c r="E928" s="194"/>
      <c r="F928" s="194"/>
      <c r="G928" s="194"/>
      <c r="H928" s="194"/>
      <c r="I928" s="194"/>
      <c r="J928" s="194"/>
      <c r="K928" s="194"/>
      <c r="L928" s="194"/>
      <c r="Q928" s="194"/>
      <c r="R928" s="194"/>
      <c r="S928" s="194"/>
      <c r="T928" s="194"/>
      <c r="U928" s="194"/>
      <c r="V928" s="194"/>
      <c r="W928" s="194"/>
      <c r="X928" s="194"/>
      <c r="Y928" s="194"/>
      <c r="Z928" s="194"/>
      <c r="AA928" s="194"/>
      <c r="AB928" s="1" t="str">
        <f>IF(基本情報登録!$D$10="","",IF(基本情報登録!$D$10='登録データ（女）'!F928,1,0))</f>
        <v/>
      </c>
      <c r="AC928" s="194"/>
    </row>
    <row r="929" spans="1:29">
      <c r="A929" s="194"/>
      <c r="B929" s="194"/>
      <c r="C929" s="194"/>
      <c r="D929" s="194"/>
      <c r="E929" s="194"/>
      <c r="F929" s="194"/>
      <c r="G929" s="194"/>
      <c r="H929" s="194"/>
      <c r="I929" s="194"/>
      <c r="J929" s="194"/>
      <c r="K929" s="194"/>
      <c r="L929" s="194"/>
      <c r="Q929" s="194"/>
      <c r="R929" s="194"/>
      <c r="S929" s="194"/>
      <c r="T929" s="194"/>
      <c r="U929" s="194"/>
      <c r="V929" s="194"/>
      <c r="W929" s="194"/>
      <c r="X929" s="194"/>
      <c r="Y929" s="194"/>
      <c r="Z929" s="194"/>
      <c r="AA929" s="194"/>
      <c r="AB929" s="1" t="str">
        <f>IF(基本情報登録!$D$10="","",IF(基本情報登録!$D$10='登録データ（女）'!F929,1,0))</f>
        <v/>
      </c>
      <c r="AC929" s="194"/>
    </row>
    <row r="930" spans="1:29">
      <c r="A930" s="194"/>
      <c r="B930" s="194"/>
      <c r="C930" s="194"/>
      <c r="D930" s="194"/>
      <c r="E930" s="194"/>
      <c r="F930" s="194"/>
      <c r="G930" s="194"/>
      <c r="H930" s="194"/>
      <c r="I930" s="194"/>
      <c r="J930" s="194"/>
      <c r="K930" s="194"/>
      <c r="L930" s="194"/>
      <c r="Q930" s="194"/>
      <c r="R930" s="194"/>
      <c r="S930" s="194"/>
      <c r="T930" s="194"/>
      <c r="U930" s="194"/>
      <c r="V930" s="194"/>
      <c r="W930" s="194"/>
      <c r="X930" s="194"/>
      <c r="Y930" s="194"/>
      <c r="Z930" s="194"/>
      <c r="AA930" s="194"/>
      <c r="AB930" s="1" t="str">
        <f>IF(基本情報登録!$D$10="","",IF(基本情報登録!$D$10='登録データ（女）'!F930,1,0))</f>
        <v/>
      </c>
      <c r="AC930" s="194"/>
    </row>
    <row r="931" spans="1:29">
      <c r="A931" s="194"/>
      <c r="B931" s="194"/>
      <c r="C931" s="194"/>
      <c r="D931" s="194"/>
      <c r="E931" s="194"/>
      <c r="F931" s="194"/>
      <c r="G931" s="194"/>
      <c r="H931" s="194"/>
      <c r="I931" s="194"/>
      <c r="J931" s="194"/>
      <c r="K931" s="194"/>
      <c r="L931" s="194"/>
      <c r="Q931" s="194"/>
      <c r="R931" s="194"/>
      <c r="S931" s="194"/>
      <c r="T931" s="194"/>
      <c r="U931" s="194"/>
      <c r="V931" s="194"/>
      <c r="W931" s="194"/>
      <c r="X931" s="194"/>
      <c r="Y931" s="194"/>
      <c r="Z931" s="194"/>
      <c r="AA931" s="194"/>
      <c r="AB931" s="1" t="str">
        <f>IF(基本情報登録!$D$10="","",IF(基本情報登録!$D$10='登録データ（女）'!F931,1,0))</f>
        <v/>
      </c>
      <c r="AC931" s="194"/>
    </row>
    <row r="932" spans="1:29">
      <c r="A932" s="194"/>
      <c r="B932" s="194"/>
      <c r="C932" s="194"/>
      <c r="D932" s="194"/>
      <c r="E932" s="194"/>
      <c r="F932" s="194"/>
      <c r="G932" s="194"/>
      <c r="H932" s="194"/>
      <c r="I932" s="194"/>
      <c r="J932" s="194"/>
      <c r="K932" s="194"/>
      <c r="L932" s="194"/>
      <c r="Q932" s="194"/>
      <c r="R932" s="194"/>
      <c r="S932" s="194"/>
      <c r="T932" s="194"/>
      <c r="U932" s="194"/>
      <c r="V932" s="194"/>
      <c r="W932" s="194"/>
      <c r="X932" s="194"/>
      <c r="Y932" s="194"/>
      <c r="Z932" s="194"/>
      <c r="AA932" s="194"/>
      <c r="AB932" s="1" t="str">
        <f>IF(基本情報登録!$D$10="","",IF(基本情報登録!$D$10='登録データ（女）'!F932,1,0))</f>
        <v/>
      </c>
      <c r="AC932" s="194"/>
    </row>
    <row r="933" spans="1:29">
      <c r="A933" s="194"/>
      <c r="B933" s="194"/>
      <c r="C933" s="194"/>
      <c r="D933" s="194"/>
      <c r="E933" s="194"/>
      <c r="F933" s="194"/>
      <c r="G933" s="194"/>
      <c r="H933" s="194"/>
      <c r="I933" s="194"/>
      <c r="J933" s="194"/>
      <c r="K933" s="194"/>
      <c r="L933" s="194"/>
      <c r="Q933" s="194"/>
      <c r="R933" s="194"/>
      <c r="S933" s="194"/>
      <c r="T933" s="194"/>
      <c r="U933" s="194"/>
      <c r="V933" s="194"/>
      <c r="W933" s="194"/>
      <c r="X933" s="194"/>
      <c r="Y933" s="194"/>
      <c r="Z933" s="194"/>
      <c r="AA933" s="194"/>
      <c r="AB933" s="1" t="str">
        <f>IF(基本情報登録!$D$10="","",IF(基本情報登録!$D$10='登録データ（女）'!F933,1,0))</f>
        <v/>
      </c>
      <c r="AC933" s="194"/>
    </row>
    <row r="934" spans="1:29">
      <c r="A934" s="194"/>
      <c r="B934" s="194"/>
      <c r="C934" s="194"/>
      <c r="D934" s="194"/>
      <c r="E934" s="194"/>
      <c r="F934" s="194"/>
      <c r="G934" s="194"/>
      <c r="H934" s="194"/>
      <c r="I934" s="194"/>
      <c r="J934" s="194"/>
      <c r="K934" s="194"/>
      <c r="L934" s="194"/>
      <c r="Q934" s="194"/>
      <c r="R934" s="194"/>
      <c r="S934" s="194"/>
      <c r="T934" s="194"/>
      <c r="U934" s="194"/>
      <c r="V934" s="194"/>
      <c r="W934" s="194"/>
      <c r="X934" s="194"/>
      <c r="Y934" s="194"/>
      <c r="Z934" s="194"/>
      <c r="AA934" s="194"/>
      <c r="AB934" s="1" t="str">
        <f>IF(基本情報登録!$D$10="","",IF(基本情報登録!$D$10='登録データ（女）'!F934,1,0))</f>
        <v/>
      </c>
      <c r="AC934" s="194"/>
    </row>
    <row r="935" spans="1:29">
      <c r="A935" s="194"/>
      <c r="B935" s="194"/>
      <c r="C935" s="194"/>
      <c r="D935" s="194"/>
      <c r="E935" s="194"/>
      <c r="F935" s="194"/>
      <c r="G935" s="194"/>
      <c r="H935" s="194"/>
      <c r="I935" s="194"/>
      <c r="J935" s="194"/>
      <c r="K935" s="194"/>
      <c r="L935" s="194"/>
      <c r="Q935" s="194"/>
      <c r="R935" s="194"/>
      <c r="S935" s="194"/>
      <c r="T935" s="194"/>
      <c r="U935" s="194"/>
      <c r="V935" s="194"/>
      <c r="W935" s="194"/>
      <c r="X935" s="194"/>
      <c r="Y935" s="194"/>
      <c r="Z935" s="194"/>
      <c r="AA935" s="194"/>
      <c r="AB935" s="1" t="str">
        <f>IF(基本情報登録!$D$10="","",IF(基本情報登録!$D$10='登録データ（女）'!F935,1,0))</f>
        <v/>
      </c>
      <c r="AC935" s="194"/>
    </row>
    <row r="936" spans="1:29">
      <c r="A936" s="194"/>
      <c r="B936" s="194"/>
      <c r="C936" s="194"/>
      <c r="D936" s="194"/>
      <c r="E936" s="194"/>
      <c r="F936" s="194"/>
      <c r="G936" s="194"/>
      <c r="H936" s="194"/>
      <c r="I936" s="194"/>
      <c r="J936" s="194"/>
      <c r="K936" s="194"/>
      <c r="L936" s="194"/>
      <c r="Q936" s="194"/>
      <c r="R936" s="194"/>
      <c r="S936" s="194"/>
      <c r="T936" s="194"/>
      <c r="U936" s="194"/>
      <c r="V936" s="194"/>
      <c r="W936" s="194"/>
      <c r="X936" s="194"/>
      <c r="Y936" s="194"/>
      <c r="Z936" s="194"/>
      <c r="AA936" s="194"/>
      <c r="AB936" s="1" t="str">
        <f>IF(基本情報登録!$D$10="","",IF(基本情報登録!$D$10='登録データ（女）'!F936,1,0))</f>
        <v/>
      </c>
      <c r="AC936" s="194"/>
    </row>
    <row r="937" spans="1:29">
      <c r="A937" s="194"/>
      <c r="B937" s="194"/>
      <c r="C937" s="194"/>
      <c r="D937" s="194"/>
      <c r="E937" s="194"/>
      <c r="F937" s="194"/>
      <c r="G937" s="194"/>
      <c r="H937" s="194"/>
      <c r="I937" s="194"/>
      <c r="J937" s="194"/>
      <c r="K937" s="194"/>
      <c r="L937" s="194"/>
      <c r="Q937" s="194"/>
      <c r="R937" s="194"/>
      <c r="S937" s="194"/>
      <c r="T937" s="194"/>
      <c r="U937" s="194"/>
      <c r="V937" s="194"/>
      <c r="W937" s="194"/>
      <c r="X937" s="194"/>
      <c r="Y937" s="194"/>
      <c r="Z937" s="194"/>
      <c r="AA937" s="194"/>
      <c r="AB937" s="1" t="str">
        <f>IF(基本情報登録!$D$10="","",IF(基本情報登録!$D$10='登録データ（女）'!F937,1,0))</f>
        <v/>
      </c>
      <c r="AC937" s="194"/>
    </row>
    <row r="938" spans="1:29">
      <c r="A938" s="194"/>
      <c r="B938" s="194"/>
      <c r="C938" s="194"/>
      <c r="D938" s="194"/>
      <c r="E938" s="194"/>
      <c r="F938" s="194"/>
      <c r="G938" s="194"/>
      <c r="H938" s="194"/>
      <c r="I938" s="194"/>
      <c r="J938" s="194"/>
      <c r="K938" s="194"/>
      <c r="L938" s="194"/>
      <c r="Q938" s="194"/>
      <c r="R938" s="194"/>
      <c r="S938" s="194"/>
      <c r="T938" s="194"/>
      <c r="U938" s="194"/>
      <c r="V938" s="194"/>
      <c r="W938" s="194"/>
      <c r="X938" s="194"/>
      <c r="Y938" s="194"/>
      <c r="Z938" s="194"/>
      <c r="AA938" s="194"/>
      <c r="AB938" s="1" t="str">
        <f>IF(基本情報登録!$D$10="","",IF(基本情報登録!$D$10='登録データ（女）'!F938,1,0))</f>
        <v/>
      </c>
      <c r="AC938" s="194"/>
    </row>
    <row r="939" spans="1:29">
      <c r="A939" s="194"/>
      <c r="B939" s="194"/>
      <c r="C939" s="194"/>
      <c r="D939" s="194"/>
      <c r="E939" s="194"/>
      <c r="F939" s="194"/>
      <c r="G939" s="194"/>
      <c r="H939" s="194"/>
      <c r="I939" s="194"/>
      <c r="J939" s="194"/>
      <c r="K939" s="194"/>
      <c r="L939" s="194"/>
      <c r="Q939" s="194"/>
      <c r="R939" s="194"/>
      <c r="S939" s="194"/>
      <c r="T939" s="194"/>
      <c r="U939" s="194"/>
      <c r="V939" s="194"/>
      <c r="W939" s="194"/>
      <c r="X939" s="194"/>
      <c r="Y939" s="194"/>
      <c r="Z939" s="194"/>
      <c r="AA939" s="194"/>
      <c r="AB939" s="1" t="str">
        <f>IF(基本情報登録!$D$10="","",IF(基本情報登録!$D$10='登録データ（女）'!F939,1,0))</f>
        <v/>
      </c>
      <c r="AC939" s="194"/>
    </row>
    <row r="940" spans="1:29">
      <c r="A940" s="194"/>
      <c r="B940" s="194"/>
      <c r="C940" s="194"/>
      <c r="D940" s="194"/>
      <c r="E940" s="194"/>
      <c r="F940" s="194"/>
      <c r="G940" s="194"/>
      <c r="H940" s="194"/>
      <c r="I940" s="194"/>
      <c r="J940" s="194"/>
      <c r="K940" s="194"/>
      <c r="L940" s="194"/>
      <c r="Q940" s="194"/>
      <c r="R940" s="194"/>
      <c r="S940" s="194"/>
      <c r="T940" s="194"/>
      <c r="U940" s="194"/>
      <c r="V940" s="194"/>
      <c r="W940" s="194"/>
      <c r="X940" s="194"/>
      <c r="Y940" s="194"/>
      <c r="Z940" s="194"/>
      <c r="AA940" s="194"/>
      <c r="AB940" s="1" t="str">
        <f>IF(基本情報登録!$D$10="","",IF(基本情報登録!$D$10='登録データ（女）'!F940,1,0))</f>
        <v/>
      </c>
      <c r="AC940" s="194"/>
    </row>
    <row r="941" spans="1:29">
      <c r="A941" s="194"/>
      <c r="B941" s="194"/>
      <c r="C941" s="194"/>
      <c r="D941" s="194"/>
      <c r="E941" s="194"/>
      <c r="F941" s="194"/>
      <c r="G941" s="194"/>
      <c r="H941" s="194"/>
      <c r="I941" s="194"/>
      <c r="J941" s="194"/>
      <c r="K941" s="194"/>
      <c r="L941" s="194"/>
      <c r="Q941" s="194"/>
      <c r="R941" s="194"/>
      <c r="S941" s="194"/>
      <c r="T941" s="194"/>
      <c r="U941" s="194"/>
      <c r="V941" s="194"/>
      <c r="W941" s="194"/>
      <c r="X941" s="194"/>
      <c r="Y941" s="194"/>
      <c r="Z941" s="194"/>
      <c r="AA941" s="194"/>
      <c r="AB941" s="1" t="str">
        <f>IF(基本情報登録!$D$10="","",IF(基本情報登録!$D$10='登録データ（女）'!F941,1,0))</f>
        <v/>
      </c>
      <c r="AC941" s="194"/>
    </row>
    <row r="942" spans="1:29">
      <c r="A942" s="194"/>
      <c r="B942" s="194"/>
      <c r="C942" s="194"/>
      <c r="D942" s="194"/>
      <c r="E942" s="194"/>
      <c r="F942" s="194"/>
      <c r="G942" s="194"/>
      <c r="H942" s="194"/>
      <c r="I942" s="194"/>
      <c r="J942" s="194"/>
      <c r="K942" s="194"/>
      <c r="L942" s="194"/>
      <c r="Q942" s="194"/>
      <c r="R942" s="194"/>
      <c r="S942" s="194"/>
      <c r="T942" s="194"/>
      <c r="U942" s="194"/>
      <c r="V942" s="194"/>
      <c r="W942" s="194"/>
      <c r="X942" s="194"/>
      <c r="Y942" s="194"/>
      <c r="Z942" s="194"/>
      <c r="AA942" s="194"/>
      <c r="AB942" s="1" t="str">
        <f>IF(基本情報登録!$D$10="","",IF(基本情報登録!$D$10='登録データ（女）'!F942,1,0))</f>
        <v/>
      </c>
      <c r="AC942" s="194"/>
    </row>
    <row r="943" spans="1:29">
      <c r="A943" s="194"/>
      <c r="B943" s="194"/>
      <c r="C943" s="194"/>
      <c r="D943" s="194"/>
      <c r="E943" s="194"/>
      <c r="F943" s="194"/>
      <c r="G943" s="194"/>
      <c r="H943" s="194"/>
      <c r="I943" s="194"/>
      <c r="J943" s="194"/>
      <c r="K943" s="194"/>
      <c r="L943" s="194"/>
      <c r="Q943" s="194"/>
      <c r="R943" s="194"/>
      <c r="S943" s="194"/>
      <c r="T943" s="194"/>
      <c r="U943" s="194"/>
      <c r="V943" s="194"/>
      <c r="W943" s="194"/>
      <c r="X943" s="194"/>
      <c r="Y943" s="194"/>
      <c r="Z943" s="194"/>
      <c r="AA943" s="194"/>
      <c r="AB943" s="1" t="str">
        <f>IF(基本情報登録!$D$10="","",IF(基本情報登録!$D$10='登録データ（女）'!F943,1,0))</f>
        <v/>
      </c>
      <c r="AC943" s="194"/>
    </row>
    <row r="944" spans="1:29">
      <c r="A944" s="194"/>
      <c r="B944" s="194"/>
      <c r="C944" s="194"/>
      <c r="D944" s="194"/>
      <c r="E944" s="194"/>
      <c r="F944" s="194"/>
      <c r="G944" s="194"/>
      <c r="H944" s="194"/>
      <c r="I944" s="194"/>
      <c r="J944" s="194"/>
      <c r="K944" s="194"/>
      <c r="L944" s="194"/>
      <c r="Q944" s="194"/>
      <c r="R944" s="194"/>
      <c r="S944" s="194"/>
      <c r="T944" s="194"/>
      <c r="U944" s="194"/>
      <c r="V944" s="194"/>
      <c r="W944" s="194"/>
      <c r="X944" s="194"/>
      <c r="Y944" s="194"/>
      <c r="Z944" s="194"/>
      <c r="AA944" s="194"/>
      <c r="AB944" s="1" t="str">
        <f>IF(基本情報登録!$D$10="","",IF(基本情報登録!$D$10='登録データ（女）'!F944,1,0))</f>
        <v/>
      </c>
      <c r="AC944" s="194"/>
    </row>
    <row r="945" spans="1:29">
      <c r="A945" s="194"/>
      <c r="B945" s="194"/>
      <c r="C945" s="194"/>
      <c r="D945" s="194"/>
      <c r="E945" s="194"/>
      <c r="F945" s="194"/>
      <c r="G945" s="194"/>
      <c r="H945" s="194"/>
      <c r="I945" s="194"/>
      <c r="J945" s="194"/>
      <c r="K945" s="194"/>
      <c r="L945" s="194"/>
      <c r="Q945" s="194"/>
      <c r="R945" s="194"/>
      <c r="S945" s="194"/>
      <c r="T945" s="194"/>
      <c r="U945" s="194"/>
      <c r="V945" s="194"/>
      <c r="W945" s="194"/>
      <c r="X945" s="194"/>
      <c r="Y945" s="194"/>
      <c r="Z945" s="194"/>
      <c r="AA945" s="194"/>
      <c r="AB945" s="1" t="str">
        <f>IF(基本情報登録!$D$10="","",IF(基本情報登録!$D$10='登録データ（女）'!F945,1,0))</f>
        <v/>
      </c>
      <c r="AC945" s="194"/>
    </row>
    <row r="946" spans="1:29">
      <c r="A946" s="194"/>
      <c r="B946" s="194"/>
      <c r="C946" s="194"/>
      <c r="D946" s="194"/>
      <c r="E946" s="194"/>
      <c r="F946" s="194"/>
      <c r="G946" s="194"/>
      <c r="H946" s="194"/>
      <c r="I946" s="194"/>
      <c r="J946" s="194"/>
      <c r="K946" s="194"/>
      <c r="L946" s="194"/>
      <c r="Q946" s="194"/>
      <c r="R946" s="194"/>
      <c r="S946" s="194"/>
      <c r="T946" s="194"/>
      <c r="U946" s="194"/>
      <c r="V946" s="194"/>
      <c r="W946" s="194"/>
      <c r="X946" s="194"/>
      <c r="Y946" s="194"/>
      <c r="Z946" s="194"/>
      <c r="AA946" s="194"/>
      <c r="AB946" s="1" t="str">
        <f>IF(基本情報登録!$D$10="","",IF(基本情報登録!$D$10='登録データ（女）'!F946,1,0))</f>
        <v/>
      </c>
      <c r="AC946" s="194"/>
    </row>
    <row r="947" spans="1:29">
      <c r="A947" s="194"/>
      <c r="B947" s="194"/>
      <c r="C947" s="194"/>
      <c r="D947" s="194"/>
      <c r="E947" s="194"/>
      <c r="F947" s="194"/>
      <c r="G947" s="194"/>
      <c r="H947" s="194"/>
      <c r="I947" s="194"/>
      <c r="J947" s="194"/>
      <c r="K947" s="194"/>
      <c r="L947" s="194"/>
      <c r="Q947" s="194"/>
      <c r="R947" s="194"/>
      <c r="S947" s="194"/>
      <c r="T947" s="194"/>
      <c r="U947" s="194"/>
      <c r="V947" s="194"/>
      <c r="W947" s="194"/>
      <c r="X947" s="194"/>
      <c r="Y947" s="194"/>
      <c r="Z947" s="194"/>
      <c r="AA947" s="194"/>
      <c r="AB947" s="1" t="str">
        <f>IF(基本情報登録!$D$10="","",IF(基本情報登録!$D$10='登録データ（女）'!F947,1,0))</f>
        <v/>
      </c>
      <c r="AC947" s="194"/>
    </row>
    <row r="948" spans="1:29">
      <c r="A948" s="194"/>
      <c r="B948" s="194"/>
      <c r="C948" s="194"/>
      <c r="D948" s="194"/>
      <c r="E948" s="194"/>
      <c r="F948" s="194"/>
      <c r="G948" s="194"/>
      <c r="H948" s="194"/>
      <c r="I948" s="194"/>
      <c r="J948" s="194"/>
      <c r="K948" s="194"/>
      <c r="L948" s="194"/>
      <c r="Q948" s="194"/>
      <c r="R948" s="194"/>
      <c r="S948" s="194"/>
      <c r="T948" s="194"/>
      <c r="U948" s="194"/>
      <c r="V948" s="194"/>
      <c r="W948" s="194"/>
      <c r="X948" s="194"/>
      <c r="Y948" s="194"/>
      <c r="Z948" s="194"/>
      <c r="AA948" s="194"/>
      <c r="AB948" s="1" t="str">
        <f>IF(基本情報登録!$D$10="","",IF(基本情報登録!$D$10='登録データ（女）'!F948,1,0))</f>
        <v/>
      </c>
      <c r="AC948" s="194"/>
    </row>
    <row r="949" spans="1:29">
      <c r="A949" s="194"/>
      <c r="B949" s="194"/>
      <c r="C949" s="194"/>
      <c r="D949" s="194"/>
      <c r="E949" s="194"/>
      <c r="F949" s="194"/>
      <c r="G949" s="194"/>
      <c r="H949" s="194"/>
      <c r="I949" s="194"/>
      <c r="J949" s="194"/>
      <c r="K949" s="194"/>
      <c r="L949" s="194"/>
      <c r="Q949" s="194"/>
      <c r="R949" s="194"/>
      <c r="S949" s="194"/>
      <c r="T949" s="194"/>
      <c r="U949" s="194"/>
      <c r="V949" s="194"/>
      <c r="W949" s="194"/>
      <c r="X949" s="194"/>
      <c r="Y949" s="194"/>
      <c r="Z949" s="194"/>
      <c r="AA949" s="194"/>
      <c r="AB949" s="1" t="str">
        <f>IF(基本情報登録!$D$10="","",IF(基本情報登録!$D$10='登録データ（女）'!F949,1,0))</f>
        <v/>
      </c>
      <c r="AC949" s="194"/>
    </row>
    <row r="950" spans="1:29">
      <c r="A950" s="194"/>
      <c r="B950" s="194"/>
      <c r="C950" s="194"/>
      <c r="D950" s="194"/>
      <c r="E950" s="194"/>
      <c r="F950" s="194"/>
      <c r="G950" s="194"/>
      <c r="H950" s="194"/>
      <c r="I950" s="194"/>
      <c r="J950" s="194"/>
      <c r="K950" s="194"/>
      <c r="L950" s="194"/>
      <c r="Q950" s="194"/>
      <c r="R950" s="194"/>
      <c r="S950" s="194"/>
      <c r="T950" s="194"/>
      <c r="U950" s="194"/>
      <c r="V950" s="194"/>
      <c r="W950" s="194"/>
      <c r="X950" s="194"/>
      <c r="Y950" s="194"/>
      <c r="Z950" s="194"/>
      <c r="AA950" s="194"/>
      <c r="AB950" s="1" t="str">
        <f>IF(基本情報登録!$D$10="","",IF(基本情報登録!$D$10='登録データ（女）'!F950,1,0))</f>
        <v/>
      </c>
      <c r="AC950" s="194"/>
    </row>
    <row r="951" spans="1:29">
      <c r="A951" s="194"/>
      <c r="B951" s="194"/>
      <c r="C951" s="194"/>
      <c r="D951" s="194"/>
      <c r="E951" s="194"/>
      <c r="F951" s="194"/>
      <c r="G951" s="194"/>
      <c r="H951" s="194"/>
      <c r="I951" s="194"/>
      <c r="J951" s="194"/>
      <c r="K951" s="194"/>
      <c r="L951" s="194"/>
      <c r="Q951" s="194"/>
      <c r="R951" s="194"/>
      <c r="S951" s="194"/>
      <c r="T951" s="194"/>
      <c r="U951" s="194"/>
      <c r="V951" s="194"/>
      <c r="W951" s="194"/>
      <c r="X951" s="194"/>
      <c r="Y951" s="194"/>
      <c r="Z951" s="194"/>
      <c r="AA951" s="194"/>
      <c r="AB951" s="1" t="str">
        <f>IF(基本情報登録!$D$10="","",IF(基本情報登録!$D$10='登録データ（女）'!F951,1,0))</f>
        <v/>
      </c>
      <c r="AC951" s="194"/>
    </row>
    <row r="952" spans="1:29">
      <c r="A952" s="194"/>
      <c r="B952" s="194"/>
      <c r="C952" s="194"/>
      <c r="D952" s="194"/>
      <c r="E952" s="194"/>
      <c r="F952" s="194"/>
      <c r="G952" s="194"/>
      <c r="H952" s="194"/>
      <c r="I952" s="194"/>
      <c r="J952" s="194"/>
      <c r="K952" s="194"/>
      <c r="L952" s="194"/>
      <c r="Q952" s="194"/>
      <c r="R952" s="194"/>
      <c r="S952" s="194"/>
      <c r="T952" s="194"/>
      <c r="U952" s="194"/>
      <c r="V952" s="194"/>
      <c r="W952" s="194"/>
      <c r="X952" s="194"/>
      <c r="Y952" s="194"/>
      <c r="Z952" s="194"/>
      <c r="AA952" s="194"/>
      <c r="AB952" s="1" t="str">
        <f>IF(基本情報登録!$D$10="","",IF(基本情報登録!$D$10='登録データ（女）'!F952,1,0))</f>
        <v/>
      </c>
      <c r="AC952" s="194"/>
    </row>
    <row r="953" spans="1:29">
      <c r="A953" s="194"/>
      <c r="B953" s="194"/>
      <c r="C953" s="194"/>
      <c r="D953" s="194"/>
      <c r="E953" s="194"/>
      <c r="F953" s="194"/>
      <c r="G953" s="194"/>
      <c r="H953" s="194"/>
      <c r="I953" s="194"/>
      <c r="J953" s="194"/>
      <c r="K953" s="194"/>
      <c r="L953" s="194"/>
      <c r="Q953" s="194"/>
      <c r="R953" s="194"/>
      <c r="S953" s="194"/>
      <c r="T953" s="194"/>
      <c r="U953" s="194"/>
      <c r="V953" s="194"/>
      <c r="W953" s="194"/>
      <c r="X953" s="194"/>
      <c r="Y953" s="194"/>
      <c r="Z953" s="194"/>
      <c r="AA953" s="194"/>
      <c r="AB953" s="1" t="str">
        <f>IF(基本情報登録!$D$10="","",IF(基本情報登録!$D$10='登録データ（女）'!F953,1,0))</f>
        <v/>
      </c>
      <c r="AC953" s="194"/>
    </row>
    <row r="954" spans="1:29">
      <c r="A954" s="194"/>
      <c r="B954" s="194"/>
      <c r="C954" s="194"/>
      <c r="D954" s="194"/>
      <c r="E954" s="194"/>
      <c r="F954" s="194"/>
      <c r="G954" s="194"/>
      <c r="H954" s="194"/>
      <c r="I954" s="194"/>
      <c r="J954" s="194"/>
      <c r="K954" s="194"/>
      <c r="L954" s="194"/>
      <c r="Q954" s="194"/>
      <c r="R954" s="194"/>
      <c r="S954" s="194"/>
      <c r="T954" s="194"/>
      <c r="U954" s="194"/>
      <c r="V954" s="194"/>
      <c r="W954" s="194"/>
      <c r="X954" s="194"/>
      <c r="Y954" s="194"/>
      <c r="Z954" s="194"/>
      <c r="AA954" s="194"/>
      <c r="AB954" s="1" t="str">
        <f>IF(基本情報登録!$D$10="","",IF(基本情報登録!$D$10='登録データ（女）'!F954,1,0))</f>
        <v/>
      </c>
      <c r="AC954" s="194"/>
    </row>
    <row r="955" spans="1:29">
      <c r="A955" s="194"/>
      <c r="B955" s="194"/>
      <c r="C955" s="194"/>
      <c r="D955" s="194"/>
      <c r="E955" s="194"/>
      <c r="F955" s="194"/>
      <c r="G955" s="194"/>
      <c r="H955" s="194"/>
      <c r="I955" s="194"/>
      <c r="J955" s="194"/>
      <c r="K955" s="194"/>
      <c r="L955" s="194"/>
      <c r="Q955" s="194"/>
      <c r="R955" s="194"/>
      <c r="S955" s="194"/>
      <c r="T955" s="194"/>
      <c r="U955" s="194"/>
      <c r="V955" s="194"/>
      <c r="W955" s="194"/>
      <c r="X955" s="194"/>
      <c r="Y955" s="194"/>
      <c r="Z955" s="194"/>
      <c r="AA955" s="194"/>
      <c r="AB955" s="1" t="str">
        <f>IF(基本情報登録!$D$10="","",IF(基本情報登録!$D$10='登録データ（女）'!F955,1,0))</f>
        <v/>
      </c>
      <c r="AC955" s="194"/>
    </row>
    <row r="956" spans="1:29">
      <c r="A956" s="194"/>
      <c r="B956" s="194"/>
      <c r="C956" s="194"/>
      <c r="D956" s="194"/>
      <c r="E956" s="194"/>
      <c r="F956" s="194"/>
      <c r="G956" s="194"/>
      <c r="H956" s="194"/>
      <c r="I956" s="194"/>
      <c r="J956" s="194"/>
      <c r="K956" s="194"/>
      <c r="L956" s="194"/>
      <c r="Q956" s="194"/>
      <c r="R956" s="194"/>
      <c r="S956" s="194"/>
      <c r="T956" s="194"/>
      <c r="U956" s="194"/>
      <c r="V956" s="194"/>
      <c r="W956" s="194"/>
      <c r="X956" s="194"/>
      <c r="Y956" s="194"/>
      <c r="Z956" s="194"/>
      <c r="AA956" s="194"/>
      <c r="AB956" s="1" t="str">
        <f>IF(基本情報登録!$D$10="","",IF(基本情報登録!$D$10='登録データ（女）'!F956,1,0))</f>
        <v/>
      </c>
      <c r="AC956" s="194"/>
    </row>
    <row r="957" spans="1:29">
      <c r="A957" s="194"/>
      <c r="B957" s="194"/>
      <c r="C957" s="194"/>
      <c r="D957" s="194"/>
      <c r="E957" s="194"/>
      <c r="F957" s="194"/>
      <c r="G957" s="194"/>
      <c r="H957" s="194"/>
      <c r="I957" s="194"/>
      <c r="J957" s="194"/>
      <c r="K957" s="194"/>
      <c r="L957" s="194"/>
      <c r="Q957" s="194"/>
      <c r="R957" s="194"/>
      <c r="S957" s="194"/>
      <c r="T957" s="194"/>
      <c r="U957" s="194"/>
      <c r="V957" s="194"/>
      <c r="W957" s="194"/>
      <c r="X957" s="194"/>
      <c r="Y957" s="194"/>
      <c r="Z957" s="194"/>
      <c r="AA957" s="194"/>
      <c r="AB957" s="1" t="str">
        <f>IF(基本情報登録!$D$10="","",IF(基本情報登録!$D$10='登録データ（女）'!F957,1,0))</f>
        <v/>
      </c>
      <c r="AC957" s="194"/>
    </row>
    <row r="958" spans="1:29">
      <c r="A958" s="194"/>
      <c r="B958" s="194"/>
      <c r="C958" s="194"/>
      <c r="D958" s="194"/>
      <c r="E958" s="194"/>
      <c r="F958" s="194"/>
      <c r="G958" s="194"/>
      <c r="H958" s="194"/>
      <c r="I958" s="194"/>
      <c r="J958" s="194"/>
      <c r="K958" s="194"/>
      <c r="L958" s="194"/>
      <c r="Q958" s="194"/>
      <c r="R958" s="194"/>
      <c r="S958" s="194"/>
      <c r="T958" s="194"/>
      <c r="U958" s="194"/>
      <c r="V958" s="194"/>
      <c r="W958" s="194"/>
      <c r="X958" s="194"/>
      <c r="Y958" s="194"/>
      <c r="Z958" s="194"/>
      <c r="AA958" s="194"/>
      <c r="AB958" s="1" t="str">
        <f>IF(基本情報登録!$D$10="","",IF(基本情報登録!$D$10='登録データ（女）'!F958,1,0))</f>
        <v/>
      </c>
      <c r="AC958" s="194"/>
    </row>
    <row r="959" spans="1:29">
      <c r="A959" s="194"/>
      <c r="B959" s="194"/>
      <c r="C959" s="194"/>
      <c r="D959" s="194"/>
      <c r="E959" s="194"/>
      <c r="F959" s="194"/>
      <c r="G959" s="194"/>
      <c r="H959" s="194"/>
      <c r="I959" s="194"/>
      <c r="J959" s="194"/>
      <c r="K959" s="194"/>
      <c r="L959" s="194"/>
      <c r="Q959" s="194"/>
      <c r="R959" s="194"/>
      <c r="S959" s="194"/>
      <c r="T959" s="194"/>
      <c r="U959" s="194"/>
      <c r="V959" s="194"/>
      <c r="W959" s="194"/>
      <c r="X959" s="194"/>
      <c r="Y959" s="194"/>
      <c r="Z959" s="194"/>
      <c r="AA959" s="194"/>
      <c r="AB959" s="1" t="str">
        <f>IF(基本情報登録!$D$10="","",IF(基本情報登録!$D$10='登録データ（女）'!F959,1,0))</f>
        <v/>
      </c>
      <c r="AC959" s="194"/>
    </row>
    <row r="960" spans="1:29">
      <c r="A960" s="194"/>
      <c r="B960" s="194"/>
      <c r="C960" s="194"/>
      <c r="D960" s="194"/>
      <c r="E960" s="194"/>
      <c r="F960" s="194"/>
      <c r="G960" s="194"/>
      <c r="H960" s="194"/>
      <c r="I960" s="194"/>
      <c r="J960" s="194"/>
      <c r="K960" s="194"/>
      <c r="L960" s="194"/>
      <c r="Q960" s="194"/>
      <c r="R960" s="194"/>
      <c r="S960" s="194"/>
      <c r="T960" s="194"/>
      <c r="U960" s="194"/>
      <c r="V960" s="194"/>
      <c r="W960" s="194"/>
      <c r="X960" s="194"/>
      <c r="Y960" s="194"/>
      <c r="Z960" s="194"/>
      <c r="AA960" s="194"/>
      <c r="AB960" s="1" t="str">
        <f>IF(基本情報登録!$D$10="","",IF(基本情報登録!$D$10='登録データ（女）'!F960,1,0))</f>
        <v/>
      </c>
      <c r="AC960" s="194"/>
    </row>
    <row r="961" spans="1:29">
      <c r="A961" s="194"/>
      <c r="B961" s="194"/>
      <c r="C961" s="194"/>
      <c r="D961" s="194"/>
      <c r="E961" s="194"/>
      <c r="F961" s="194"/>
      <c r="G961" s="194"/>
      <c r="H961" s="194"/>
      <c r="I961" s="194"/>
      <c r="J961" s="194"/>
      <c r="K961" s="194"/>
      <c r="L961" s="194"/>
      <c r="Q961" s="194"/>
      <c r="R961" s="194"/>
      <c r="S961" s="194"/>
      <c r="T961" s="194"/>
      <c r="U961" s="194"/>
      <c r="V961" s="194"/>
      <c r="W961" s="194"/>
      <c r="X961" s="194"/>
      <c r="Y961" s="194"/>
      <c r="Z961" s="194"/>
      <c r="AA961" s="194"/>
      <c r="AB961" s="1" t="str">
        <f>IF(基本情報登録!$D$10="","",IF(基本情報登録!$D$10='登録データ（女）'!F961,1,0))</f>
        <v/>
      </c>
      <c r="AC961" s="194"/>
    </row>
    <row r="962" spans="1:29">
      <c r="A962" s="194"/>
      <c r="B962" s="194"/>
      <c r="C962" s="194"/>
      <c r="D962" s="194"/>
      <c r="E962" s="194"/>
      <c r="F962" s="194"/>
      <c r="G962" s="194"/>
      <c r="H962" s="194"/>
      <c r="I962" s="194"/>
      <c r="J962" s="194"/>
      <c r="K962" s="194"/>
      <c r="L962" s="194"/>
      <c r="Q962" s="194"/>
      <c r="R962" s="194"/>
      <c r="S962" s="194"/>
      <c r="T962" s="194"/>
      <c r="U962" s="194"/>
      <c r="V962" s="194"/>
      <c r="W962" s="194"/>
      <c r="X962" s="194"/>
      <c r="Y962" s="194"/>
      <c r="Z962" s="194"/>
      <c r="AA962" s="194"/>
      <c r="AB962" s="1" t="str">
        <f>IF(基本情報登録!$D$10="","",IF(基本情報登録!$D$10='登録データ（女）'!F962,1,0))</f>
        <v/>
      </c>
      <c r="AC962" s="194"/>
    </row>
    <row r="963" spans="1:29">
      <c r="A963" s="194"/>
      <c r="B963" s="194"/>
      <c r="C963" s="194"/>
      <c r="D963" s="194"/>
      <c r="E963" s="194"/>
      <c r="F963" s="194"/>
      <c r="G963" s="194"/>
      <c r="H963" s="194"/>
      <c r="I963" s="194"/>
      <c r="J963" s="194"/>
      <c r="K963" s="194"/>
      <c r="L963" s="194"/>
      <c r="Q963" s="194"/>
      <c r="R963" s="194"/>
      <c r="S963" s="194"/>
      <c r="T963" s="194"/>
      <c r="U963" s="194"/>
      <c r="V963" s="194"/>
      <c r="W963" s="194"/>
      <c r="X963" s="194"/>
      <c r="Y963" s="194"/>
      <c r="Z963" s="194"/>
      <c r="AA963" s="194"/>
      <c r="AB963" s="1" t="str">
        <f>IF(基本情報登録!$D$10="","",IF(基本情報登録!$D$10='登録データ（女）'!F963,1,0))</f>
        <v/>
      </c>
      <c r="AC963" s="194"/>
    </row>
    <row r="964" spans="1:29">
      <c r="A964" s="194"/>
      <c r="B964" s="194"/>
      <c r="C964" s="194"/>
      <c r="D964" s="194"/>
      <c r="E964" s="194"/>
      <c r="F964" s="194"/>
      <c r="G964" s="194"/>
      <c r="H964" s="194"/>
      <c r="I964" s="194"/>
      <c r="J964" s="194"/>
      <c r="K964" s="194"/>
      <c r="L964" s="194"/>
      <c r="Q964" s="194"/>
      <c r="R964" s="194"/>
      <c r="S964" s="194"/>
      <c r="T964" s="194"/>
      <c r="U964" s="194"/>
      <c r="V964" s="194"/>
      <c r="W964" s="194"/>
      <c r="X964" s="194"/>
      <c r="Y964" s="194"/>
      <c r="Z964" s="194"/>
      <c r="AA964" s="194"/>
      <c r="AB964" s="1" t="str">
        <f>IF(基本情報登録!$D$10="","",IF(基本情報登録!$D$10='登録データ（女）'!F964,1,0))</f>
        <v/>
      </c>
      <c r="AC964" s="194"/>
    </row>
    <row r="965" spans="1:29">
      <c r="A965" s="194"/>
      <c r="B965" s="194"/>
      <c r="C965" s="194"/>
      <c r="D965" s="194"/>
      <c r="E965" s="194"/>
      <c r="F965" s="194"/>
      <c r="G965" s="194"/>
      <c r="H965" s="194"/>
      <c r="I965" s="194"/>
      <c r="J965" s="194"/>
      <c r="K965" s="194"/>
      <c r="L965" s="194"/>
      <c r="Q965" s="194"/>
      <c r="R965" s="194"/>
      <c r="S965" s="194"/>
      <c r="T965" s="194"/>
      <c r="U965" s="194"/>
      <c r="V965" s="194"/>
      <c r="W965" s="194"/>
      <c r="X965" s="194"/>
      <c r="Y965" s="194"/>
      <c r="Z965" s="194"/>
      <c r="AA965" s="194"/>
      <c r="AB965" s="1" t="str">
        <f>IF(基本情報登録!$D$10="","",IF(基本情報登録!$D$10='登録データ（女）'!F965,1,0))</f>
        <v/>
      </c>
      <c r="AC965" s="194"/>
    </row>
    <row r="966" spans="1:29">
      <c r="A966" s="194"/>
      <c r="B966" s="194"/>
      <c r="C966" s="194"/>
      <c r="D966" s="194"/>
      <c r="E966" s="194"/>
      <c r="F966" s="194"/>
      <c r="G966" s="194"/>
      <c r="H966" s="194"/>
      <c r="I966" s="194"/>
      <c r="J966" s="194"/>
      <c r="K966" s="194"/>
      <c r="L966" s="194"/>
      <c r="Q966" s="194"/>
      <c r="R966" s="194"/>
      <c r="S966" s="194"/>
      <c r="T966" s="194"/>
      <c r="U966" s="194"/>
      <c r="V966" s="194"/>
      <c r="W966" s="194"/>
      <c r="X966" s="194"/>
      <c r="Y966" s="194"/>
      <c r="Z966" s="194"/>
      <c r="AA966" s="194"/>
      <c r="AB966" s="1" t="str">
        <f>IF(基本情報登録!$D$10="","",IF(基本情報登録!$D$10='登録データ（女）'!F966,1,0))</f>
        <v/>
      </c>
      <c r="AC966" s="194"/>
    </row>
    <row r="967" spans="1:29">
      <c r="A967" s="194"/>
      <c r="B967" s="194"/>
      <c r="C967" s="194"/>
      <c r="D967" s="194"/>
      <c r="E967" s="194"/>
      <c r="F967" s="194"/>
      <c r="G967" s="194"/>
      <c r="H967" s="194"/>
      <c r="I967" s="194"/>
      <c r="J967" s="194"/>
      <c r="K967" s="194"/>
      <c r="L967" s="194"/>
      <c r="Q967" s="194"/>
      <c r="R967" s="194"/>
      <c r="S967" s="194"/>
      <c r="T967" s="194"/>
      <c r="U967" s="194"/>
      <c r="V967" s="194"/>
      <c r="W967" s="194"/>
      <c r="X967" s="194"/>
      <c r="Y967" s="194"/>
      <c r="Z967" s="194"/>
      <c r="AA967" s="194"/>
      <c r="AB967" s="1" t="str">
        <f>IF(基本情報登録!$D$10="","",IF(基本情報登録!$D$10='登録データ（女）'!F967,1,0))</f>
        <v/>
      </c>
      <c r="AC967" s="194"/>
    </row>
    <row r="968" spans="1:29">
      <c r="A968" s="194"/>
      <c r="B968" s="194"/>
      <c r="C968" s="194"/>
      <c r="D968" s="194"/>
      <c r="E968" s="194"/>
      <c r="F968" s="194"/>
      <c r="G968" s="194"/>
      <c r="H968" s="194"/>
      <c r="I968" s="194"/>
      <c r="J968" s="194"/>
      <c r="K968" s="194"/>
      <c r="L968" s="194"/>
      <c r="Q968" s="194"/>
      <c r="R968" s="194"/>
      <c r="S968" s="194"/>
      <c r="T968" s="194"/>
      <c r="U968" s="194"/>
      <c r="V968" s="194"/>
      <c r="W968" s="194"/>
      <c r="X968" s="194"/>
      <c r="Y968" s="194"/>
      <c r="Z968" s="194"/>
      <c r="AA968" s="194"/>
      <c r="AB968" s="1" t="str">
        <f>IF(基本情報登録!$D$10="","",IF(基本情報登録!$D$10='登録データ（女）'!F968,1,0))</f>
        <v/>
      </c>
      <c r="AC968" s="194"/>
    </row>
    <row r="969" spans="1:29">
      <c r="A969" s="194"/>
      <c r="B969" s="194"/>
      <c r="C969" s="194"/>
      <c r="D969" s="194"/>
      <c r="E969" s="194"/>
      <c r="F969" s="194"/>
      <c r="G969" s="194"/>
      <c r="H969" s="194"/>
      <c r="I969" s="194"/>
      <c r="J969" s="194"/>
      <c r="K969" s="194"/>
      <c r="L969" s="194"/>
      <c r="Q969" s="194"/>
      <c r="R969" s="194"/>
      <c r="S969" s="194"/>
      <c r="T969" s="194"/>
      <c r="U969" s="194"/>
      <c r="V969" s="194"/>
      <c r="W969" s="194"/>
      <c r="X969" s="194"/>
      <c r="Y969" s="194"/>
      <c r="Z969" s="194"/>
      <c r="AA969" s="194"/>
      <c r="AB969" s="1" t="str">
        <f>IF(基本情報登録!$D$10="","",IF(基本情報登録!$D$10='登録データ（女）'!F969,1,0))</f>
        <v/>
      </c>
      <c r="AC969" s="194"/>
    </row>
    <row r="970" spans="1:29">
      <c r="A970" s="194"/>
      <c r="B970" s="194"/>
      <c r="C970" s="194"/>
      <c r="D970" s="194"/>
      <c r="E970" s="194"/>
      <c r="F970" s="194"/>
      <c r="G970" s="194"/>
      <c r="H970" s="194"/>
      <c r="I970" s="194"/>
      <c r="J970" s="194"/>
      <c r="K970" s="194"/>
      <c r="L970" s="194"/>
      <c r="Q970" s="194"/>
      <c r="R970" s="194"/>
      <c r="S970" s="194"/>
      <c r="T970" s="194"/>
      <c r="U970" s="194"/>
      <c r="V970" s="194"/>
      <c r="W970" s="194"/>
      <c r="X970" s="194"/>
      <c r="Y970" s="194"/>
      <c r="Z970" s="194"/>
      <c r="AA970" s="194"/>
      <c r="AB970" s="1" t="str">
        <f>IF(基本情報登録!$D$10="","",IF(基本情報登録!$D$10='登録データ（女）'!F970,1,0))</f>
        <v/>
      </c>
      <c r="AC970" s="194"/>
    </row>
    <row r="971" spans="1:29">
      <c r="A971" s="194"/>
      <c r="B971" s="194"/>
      <c r="C971" s="194"/>
      <c r="D971" s="194"/>
      <c r="E971" s="194"/>
      <c r="F971" s="194"/>
      <c r="G971" s="194"/>
      <c r="H971" s="194"/>
      <c r="I971" s="194"/>
      <c r="J971" s="194"/>
      <c r="K971" s="194"/>
      <c r="L971" s="194"/>
      <c r="Q971" s="194"/>
      <c r="R971" s="194"/>
      <c r="S971" s="194"/>
      <c r="T971" s="194"/>
      <c r="U971" s="194"/>
      <c r="V971" s="194"/>
      <c r="W971" s="194"/>
      <c r="X971" s="194"/>
      <c r="Y971" s="194"/>
      <c r="Z971" s="194"/>
      <c r="AA971" s="194"/>
      <c r="AB971" s="1" t="str">
        <f>IF(基本情報登録!$D$10="","",IF(基本情報登録!$D$10='登録データ（女）'!F971,1,0))</f>
        <v/>
      </c>
      <c r="AC971" s="194"/>
    </row>
    <row r="972" spans="1:29">
      <c r="A972" s="194"/>
      <c r="B972" s="194"/>
      <c r="C972" s="194"/>
      <c r="D972" s="194"/>
      <c r="E972" s="194"/>
      <c r="F972" s="194"/>
      <c r="G972" s="194"/>
      <c r="H972" s="194"/>
      <c r="I972" s="194"/>
      <c r="J972" s="194"/>
      <c r="K972" s="194"/>
      <c r="L972" s="194"/>
      <c r="Q972" s="194"/>
      <c r="R972" s="194"/>
      <c r="S972" s="194"/>
      <c r="T972" s="194"/>
      <c r="U972" s="194"/>
      <c r="V972" s="194"/>
      <c r="W972" s="194"/>
      <c r="X972" s="194"/>
      <c r="Y972" s="194"/>
      <c r="Z972" s="194"/>
      <c r="AA972" s="194"/>
      <c r="AB972" s="1" t="str">
        <f>IF(基本情報登録!$D$10="","",IF(基本情報登録!$D$10='登録データ（女）'!F972,1,0))</f>
        <v/>
      </c>
      <c r="AC972" s="194"/>
    </row>
    <row r="973" spans="1:29">
      <c r="A973" s="194"/>
      <c r="B973" s="194"/>
      <c r="C973" s="194"/>
      <c r="D973" s="194"/>
      <c r="E973" s="194"/>
      <c r="F973" s="194"/>
      <c r="G973" s="194"/>
      <c r="H973" s="194"/>
      <c r="I973" s="194"/>
      <c r="J973" s="194"/>
      <c r="K973" s="194"/>
      <c r="L973" s="194"/>
      <c r="Q973" s="194"/>
      <c r="R973" s="194"/>
      <c r="S973" s="194"/>
      <c r="T973" s="194"/>
      <c r="U973" s="194"/>
      <c r="V973" s="194"/>
      <c r="W973" s="194"/>
      <c r="X973" s="194"/>
      <c r="Y973" s="194"/>
      <c r="Z973" s="194"/>
      <c r="AA973" s="194"/>
      <c r="AB973" s="1" t="str">
        <f>IF(基本情報登録!$D$10="","",IF(基本情報登録!$D$10='登録データ（女）'!F973,1,0))</f>
        <v/>
      </c>
      <c r="AC973" s="194"/>
    </row>
    <row r="974" spans="1:29">
      <c r="A974" s="194"/>
      <c r="B974" s="194"/>
      <c r="C974" s="194"/>
      <c r="D974" s="194"/>
      <c r="E974" s="194"/>
      <c r="F974" s="194"/>
      <c r="G974" s="194"/>
      <c r="H974" s="194"/>
      <c r="I974" s="194"/>
      <c r="J974" s="194"/>
      <c r="K974" s="194"/>
      <c r="L974" s="194"/>
      <c r="Q974" s="194"/>
      <c r="R974" s="194"/>
      <c r="S974" s="194"/>
      <c r="T974" s="194"/>
      <c r="U974" s="194"/>
      <c r="V974" s="194"/>
      <c r="W974" s="194"/>
      <c r="X974" s="194"/>
      <c r="Y974" s="194"/>
      <c r="Z974" s="194"/>
      <c r="AA974" s="194"/>
      <c r="AB974" s="1" t="str">
        <f>IF(基本情報登録!$D$10="","",IF(基本情報登録!$D$10='登録データ（女）'!F974,1,0))</f>
        <v/>
      </c>
      <c r="AC974" s="194"/>
    </row>
    <row r="975" spans="1:29">
      <c r="A975" s="194"/>
      <c r="B975" s="194"/>
      <c r="C975" s="194"/>
      <c r="D975" s="194"/>
      <c r="E975" s="194"/>
      <c r="F975" s="194"/>
      <c r="G975" s="194"/>
      <c r="H975" s="194"/>
      <c r="I975" s="194"/>
      <c r="J975" s="194"/>
      <c r="K975" s="194"/>
      <c r="L975" s="194"/>
      <c r="Q975" s="194"/>
      <c r="R975" s="194"/>
      <c r="S975" s="194"/>
      <c r="T975" s="194"/>
      <c r="U975" s="194"/>
      <c r="V975" s="194"/>
      <c r="W975" s="194"/>
      <c r="X975" s="194"/>
      <c r="Y975" s="194"/>
      <c r="Z975" s="194"/>
      <c r="AA975" s="194"/>
      <c r="AB975" s="1" t="str">
        <f>IF(基本情報登録!$D$10="","",IF(基本情報登録!$D$10='登録データ（女）'!F975,1,0))</f>
        <v/>
      </c>
      <c r="AC975" s="194"/>
    </row>
    <row r="976" spans="1:29">
      <c r="A976" s="194"/>
      <c r="B976" s="194"/>
      <c r="C976" s="194"/>
      <c r="D976" s="194"/>
      <c r="E976" s="194"/>
      <c r="F976" s="194"/>
      <c r="G976" s="194"/>
      <c r="H976" s="194"/>
      <c r="I976" s="194"/>
      <c r="J976" s="194"/>
      <c r="K976" s="194"/>
      <c r="L976" s="194"/>
      <c r="Q976" s="194"/>
      <c r="R976" s="194"/>
      <c r="S976" s="194"/>
      <c r="T976" s="194"/>
      <c r="U976" s="194"/>
      <c r="V976" s="194"/>
      <c r="W976" s="194"/>
      <c r="X976" s="194"/>
      <c r="Y976" s="194"/>
      <c r="Z976" s="194"/>
      <c r="AA976" s="194"/>
      <c r="AB976" s="1" t="str">
        <f>IF(基本情報登録!$D$10="","",IF(基本情報登録!$D$10='登録データ（女）'!F976,1,0))</f>
        <v/>
      </c>
      <c r="AC976" s="194"/>
    </row>
    <row r="977" spans="1:29">
      <c r="A977" s="194"/>
      <c r="B977" s="194"/>
      <c r="C977" s="194"/>
      <c r="D977" s="194"/>
      <c r="E977" s="194"/>
      <c r="F977" s="194"/>
      <c r="G977" s="194"/>
      <c r="H977" s="194"/>
      <c r="I977" s="194"/>
      <c r="J977" s="194"/>
      <c r="K977" s="194"/>
      <c r="L977" s="194"/>
      <c r="Q977" s="194"/>
      <c r="R977" s="194"/>
      <c r="S977" s="194"/>
      <c r="T977" s="194"/>
      <c r="U977" s="194"/>
      <c r="V977" s="194"/>
      <c r="W977" s="194"/>
      <c r="X977" s="194"/>
      <c r="Y977" s="194"/>
      <c r="Z977" s="194"/>
      <c r="AA977" s="194"/>
      <c r="AB977" s="1" t="str">
        <f>IF(基本情報登録!$D$10="","",IF(基本情報登録!$D$10='登録データ（女）'!F977,1,0))</f>
        <v/>
      </c>
      <c r="AC977" s="194"/>
    </row>
    <row r="978" spans="1:29">
      <c r="A978" s="194"/>
      <c r="B978" s="194"/>
      <c r="C978" s="194"/>
      <c r="D978" s="194"/>
      <c r="E978" s="194"/>
      <c r="F978" s="194"/>
      <c r="G978" s="194"/>
      <c r="H978" s="194"/>
      <c r="I978" s="194"/>
      <c r="J978" s="194"/>
      <c r="K978" s="194"/>
      <c r="L978" s="194"/>
      <c r="Q978" s="194"/>
      <c r="R978" s="194"/>
      <c r="S978" s="194"/>
      <c r="T978" s="194"/>
      <c r="U978" s="194"/>
      <c r="V978" s="194"/>
      <c r="W978" s="194"/>
      <c r="X978" s="194"/>
      <c r="Y978" s="194"/>
      <c r="Z978" s="194"/>
      <c r="AA978" s="194"/>
      <c r="AB978" s="1" t="str">
        <f>IF(基本情報登録!$D$10="","",IF(基本情報登録!$D$10='登録データ（女）'!F978,1,0))</f>
        <v/>
      </c>
      <c r="AC978" s="194"/>
    </row>
    <row r="979" spans="1:29">
      <c r="A979" s="194"/>
      <c r="B979" s="194"/>
      <c r="C979" s="194"/>
      <c r="D979" s="194"/>
      <c r="E979" s="194"/>
      <c r="F979" s="194"/>
      <c r="G979" s="194"/>
      <c r="H979" s="194"/>
      <c r="I979" s="194"/>
      <c r="J979" s="194"/>
      <c r="K979" s="194"/>
      <c r="L979" s="194"/>
      <c r="Q979" s="194"/>
      <c r="R979" s="194"/>
      <c r="S979" s="194"/>
      <c r="T979" s="194"/>
      <c r="U979" s="194"/>
      <c r="V979" s="194"/>
      <c r="W979" s="194"/>
      <c r="X979" s="194"/>
      <c r="Y979" s="194"/>
      <c r="Z979" s="194"/>
      <c r="AA979" s="194"/>
      <c r="AB979" s="1" t="str">
        <f>IF(基本情報登録!$D$10="","",IF(基本情報登録!$D$10='登録データ（女）'!F979,1,0))</f>
        <v/>
      </c>
      <c r="AC979" s="194"/>
    </row>
    <row r="980" spans="1:29">
      <c r="A980" s="194"/>
      <c r="B980" s="194"/>
      <c r="C980" s="194"/>
      <c r="D980" s="194"/>
      <c r="E980" s="194"/>
      <c r="F980" s="194"/>
      <c r="G980" s="194"/>
      <c r="H980" s="194"/>
      <c r="I980" s="194"/>
      <c r="J980" s="194"/>
      <c r="K980" s="194"/>
      <c r="L980" s="194"/>
      <c r="Q980" s="194"/>
      <c r="R980" s="194"/>
      <c r="S980" s="194"/>
      <c r="T980" s="194"/>
      <c r="U980" s="194"/>
      <c r="V980" s="194"/>
      <c r="W980" s="194"/>
      <c r="X980" s="194"/>
      <c r="Y980" s="194"/>
      <c r="Z980" s="194"/>
      <c r="AA980" s="194"/>
      <c r="AB980" s="1" t="str">
        <f>IF(基本情報登録!$D$10="","",IF(基本情報登録!$D$10='登録データ（女）'!F980,1,0))</f>
        <v/>
      </c>
      <c r="AC980" s="194"/>
    </row>
    <row r="981" spans="1:29">
      <c r="A981" s="194"/>
      <c r="B981" s="194"/>
      <c r="C981" s="194"/>
      <c r="D981" s="194"/>
      <c r="E981" s="194"/>
      <c r="F981" s="194"/>
      <c r="G981" s="194"/>
      <c r="H981" s="194"/>
      <c r="I981" s="194"/>
      <c r="J981" s="194"/>
      <c r="K981" s="194"/>
      <c r="L981" s="194"/>
      <c r="Q981" s="194"/>
      <c r="R981" s="194"/>
      <c r="S981" s="194"/>
      <c r="T981" s="194"/>
      <c r="U981" s="194"/>
      <c r="V981" s="194"/>
      <c r="W981" s="194"/>
      <c r="X981" s="194"/>
      <c r="Y981" s="194"/>
      <c r="Z981" s="194"/>
      <c r="AA981" s="194"/>
      <c r="AB981" s="1" t="str">
        <f>IF(基本情報登録!$D$10="","",IF(基本情報登録!$D$10='登録データ（女）'!F981,1,0))</f>
        <v/>
      </c>
      <c r="AC981" s="194"/>
    </row>
    <row r="982" spans="1:29">
      <c r="A982" s="194"/>
      <c r="B982" s="194"/>
      <c r="C982" s="194"/>
      <c r="D982" s="194"/>
      <c r="E982" s="194"/>
      <c r="F982" s="194"/>
      <c r="G982" s="194"/>
      <c r="H982" s="194"/>
      <c r="I982" s="194"/>
      <c r="J982" s="194"/>
      <c r="K982" s="194"/>
      <c r="L982" s="194"/>
      <c r="Q982" s="194"/>
      <c r="R982" s="194"/>
      <c r="S982" s="194"/>
      <c r="T982" s="194"/>
      <c r="U982" s="194"/>
      <c r="V982" s="194"/>
      <c r="W982" s="194"/>
      <c r="X982" s="194"/>
      <c r="Y982" s="194"/>
      <c r="Z982" s="194"/>
      <c r="AA982" s="194"/>
      <c r="AB982" s="1" t="str">
        <f>IF(基本情報登録!$D$10="","",IF(基本情報登録!$D$10='登録データ（女）'!F982,1,0))</f>
        <v/>
      </c>
      <c r="AC982" s="194"/>
    </row>
    <row r="983" spans="1:29">
      <c r="A983" s="194"/>
      <c r="B983" s="194"/>
      <c r="C983" s="194"/>
      <c r="D983" s="194"/>
      <c r="E983" s="194"/>
      <c r="F983" s="194"/>
      <c r="G983" s="194"/>
      <c r="H983" s="194"/>
      <c r="I983" s="194"/>
      <c r="J983" s="194"/>
      <c r="K983" s="194"/>
      <c r="L983" s="194"/>
      <c r="Q983" s="194"/>
      <c r="R983" s="194"/>
      <c r="S983" s="194"/>
      <c r="T983" s="194"/>
      <c r="U983" s="194"/>
      <c r="V983" s="194"/>
      <c r="W983" s="194"/>
      <c r="X983" s="194"/>
      <c r="Y983" s="194"/>
      <c r="Z983" s="194"/>
      <c r="AA983" s="194"/>
      <c r="AB983" s="1" t="str">
        <f>IF(基本情報登録!$D$10="","",IF(基本情報登録!$D$10='登録データ（女）'!F983,1,0))</f>
        <v/>
      </c>
      <c r="AC983" s="194"/>
    </row>
    <row r="984" spans="1:29">
      <c r="A984" s="194"/>
      <c r="B984" s="194"/>
      <c r="C984" s="194"/>
      <c r="D984" s="194"/>
      <c r="E984" s="194"/>
      <c r="F984" s="194"/>
      <c r="G984" s="194"/>
      <c r="H984" s="194"/>
      <c r="I984" s="194"/>
      <c r="J984" s="194"/>
      <c r="K984" s="194"/>
      <c r="L984" s="194"/>
      <c r="Q984" s="194"/>
      <c r="R984" s="194"/>
      <c r="S984" s="194"/>
      <c r="T984" s="194"/>
      <c r="U984" s="194"/>
      <c r="V984" s="194"/>
      <c r="W984" s="194"/>
      <c r="X984" s="194"/>
      <c r="Y984" s="194"/>
      <c r="Z984" s="194"/>
      <c r="AA984" s="194"/>
      <c r="AB984" s="1" t="str">
        <f>IF(基本情報登録!$D$10="","",IF(基本情報登録!$D$10='登録データ（女）'!F984,1,0))</f>
        <v/>
      </c>
      <c r="AC984" s="194"/>
    </row>
    <row r="985" spans="1:29">
      <c r="A985" s="194"/>
      <c r="B985" s="194"/>
      <c r="C985" s="194"/>
      <c r="D985" s="194"/>
      <c r="E985" s="194"/>
      <c r="F985" s="194"/>
      <c r="G985" s="194"/>
      <c r="H985" s="194"/>
      <c r="I985" s="194"/>
      <c r="J985" s="194"/>
      <c r="K985" s="194"/>
      <c r="L985" s="194"/>
      <c r="Q985" s="194"/>
      <c r="R985" s="194"/>
      <c r="S985" s="194"/>
      <c r="T985" s="194"/>
      <c r="U985" s="194"/>
      <c r="V985" s="194"/>
      <c r="W985" s="194"/>
      <c r="X985" s="194"/>
      <c r="Y985" s="194"/>
      <c r="Z985" s="194"/>
      <c r="AA985" s="194"/>
      <c r="AB985" s="1" t="str">
        <f>IF(基本情報登録!$D$10="","",IF(基本情報登録!$D$10='登録データ（女）'!F985,1,0))</f>
        <v/>
      </c>
      <c r="AC985" s="194"/>
    </row>
    <row r="986" spans="1:29">
      <c r="A986" s="194"/>
      <c r="B986" s="194"/>
      <c r="C986" s="194"/>
      <c r="D986" s="194"/>
      <c r="E986" s="194"/>
      <c r="F986" s="194"/>
      <c r="G986" s="194"/>
      <c r="H986" s="194"/>
      <c r="I986" s="194"/>
      <c r="J986" s="194"/>
      <c r="K986" s="194"/>
      <c r="L986" s="194"/>
      <c r="Q986" s="194"/>
      <c r="R986" s="194"/>
      <c r="S986" s="194"/>
      <c r="T986" s="194"/>
      <c r="U986" s="194"/>
      <c r="V986" s="194"/>
      <c r="W986" s="194"/>
      <c r="X986" s="194"/>
      <c r="Y986" s="194"/>
      <c r="Z986" s="194"/>
      <c r="AA986" s="194"/>
      <c r="AB986" s="1" t="str">
        <f>IF(基本情報登録!$D$10="","",IF(基本情報登録!$D$10='登録データ（女）'!F986,1,0))</f>
        <v/>
      </c>
      <c r="AC986" s="194"/>
    </row>
    <row r="987" spans="1:29">
      <c r="A987" s="194"/>
      <c r="B987" s="194"/>
      <c r="C987" s="194"/>
      <c r="D987" s="194"/>
      <c r="E987" s="194"/>
      <c r="F987" s="194"/>
      <c r="G987" s="194"/>
      <c r="H987" s="194"/>
      <c r="I987" s="194"/>
      <c r="J987" s="194"/>
      <c r="K987" s="194"/>
      <c r="L987" s="194"/>
      <c r="Q987" s="194"/>
      <c r="R987" s="194"/>
      <c r="S987" s="194"/>
      <c r="T987" s="194"/>
      <c r="U987" s="194"/>
      <c r="V987" s="194"/>
      <c r="W987" s="194"/>
      <c r="X987" s="194"/>
      <c r="Y987" s="194"/>
      <c r="Z987" s="194"/>
      <c r="AA987" s="194"/>
      <c r="AB987" s="1" t="str">
        <f>IF(基本情報登録!$D$10="","",IF(基本情報登録!$D$10='登録データ（女）'!F987,1,0))</f>
        <v/>
      </c>
      <c r="AC987" s="194"/>
    </row>
    <row r="988" spans="1:29">
      <c r="A988" s="194"/>
      <c r="B988" s="194"/>
      <c r="C988" s="194"/>
      <c r="D988" s="194"/>
      <c r="E988" s="194"/>
      <c r="F988" s="194"/>
      <c r="G988" s="194"/>
      <c r="H988" s="194"/>
      <c r="I988" s="194"/>
      <c r="J988" s="194"/>
      <c r="K988" s="194"/>
      <c r="L988" s="194"/>
      <c r="Q988" s="194"/>
      <c r="R988" s="194"/>
      <c r="S988" s="194"/>
      <c r="T988" s="194"/>
      <c r="U988" s="194"/>
      <c r="V988" s="194"/>
      <c r="W988" s="194"/>
      <c r="X988" s="194"/>
      <c r="Y988" s="194"/>
      <c r="Z988" s="194"/>
      <c r="AA988" s="194"/>
      <c r="AB988" s="1" t="str">
        <f>IF(基本情報登録!$D$10="","",IF(基本情報登録!$D$10='登録データ（女）'!F988,1,0))</f>
        <v/>
      </c>
      <c r="AC988" s="194"/>
    </row>
    <row r="989" spans="1:29">
      <c r="A989" s="194"/>
      <c r="B989" s="194"/>
      <c r="C989" s="194"/>
      <c r="D989" s="194"/>
      <c r="E989" s="194"/>
      <c r="F989" s="194"/>
      <c r="G989" s="194"/>
      <c r="H989" s="194"/>
      <c r="I989" s="194"/>
      <c r="J989" s="194"/>
      <c r="K989" s="194"/>
      <c r="L989" s="194"/>
      <c r="Q989" s="194"/>
      <c r="R989" s="194"/>
      <c r="S989" s="194"/>
      <c r="T989" s="194"/>
      <c r="U989" s="194"/>
      <c r="V989" s="194"/>
      <c r="W989" s="194"/>
      <c r="X989" s="194"/>
      <c r="Y989" s="194"/>
      <c r="Z989" s="194"/>
      <c r="AA989" s="194"/>
      <c r="AB989" s="1" t="str">
        <f>IF(基本情報登録!$D$10="","",IF(基本情報登録!$D$10='登録データ（女）'!F989,1,0))</f>
        <v/>
      </c>
      <c r="AC989" s="194"/>
    </row>
    <row r="990" spans="1:29">
      <c r="A990" s="194"/>
      <c r="B990" s="194"/>
      <c r="C990" s="194"/>
      <c r="D990" s="194"/>
      <c r="E990" s="194"/>
      <c r="F990" s="194"/>
      <c r="G990" s="194"/>
      <c r="H990" s="194"/>
      <c r="I990" s="194"/>
      <c r="J990" s="194"/>
      <c r="K990" s="194"/>
      <c r="L990" s="194"/>
      <c r="Q990" s="194"/>
      <c r="R990" s="194"/>
      <c r="S990" s="194"/>
      <c r="T990" s="194"/>
      <c r="U990" s="194"/>
      <c r="V990" s="194"/>
      <c r="W990" s="194"/>
      <c r="X990" s="194"/>
      <c r="Y990" s="194"/>
      <c r="Z990" s="194"/>
      <c r="AA990" s="194"/>
      <c r="AB990" s="1" t="str">
        <f>IF(基本情報登録!$D$10="","",IF(基本情報登録!$D$10='登録データ（女）'!F990,1,0))</f>
        <v/>
      </c>
      <c r="AC990" s="194"/>
    </row>
    <row r="991" spans="1:29">
      <c r="A991" s="194"/>
      <c r="B991" s="194"/>
      <c r="C991" s="194"/>
      <c r="D991" s="194"/>
      <c r="E991" s="194"/>
      <c r="F991" s="194"/>
      <c r="G991" s="194"/>
      <c r="H991" s="194"/>
      <c r="I991" s="194"/>
      <c r="J991" s="194"/>
      <c r="K991" s="194"/>
      <c r="L991" s="194"/>
      <c r="Q991" s="194"/>
      <c r="R991" s="194"/>
      <c r="S991" s="194"/>
      <c r="T991" s="194"/>
      <c r="U991" s="194"/>
      <c r="V991" s="194"/>
      <c r="W991" s="194"/>
      <c r="X991" s="194"/>
      <c r="Y991" s="194"/>
      <c r="Z991" s="194"/>
      <c r="AA991" s="194"/>
      <c r="AB991" s="1" t="str">
        <f>IF(基本情報登録!$D$10="","",IF(基本情報登録!$D$10='登録データ（女）'!F991,1,0))</f>
        <v/>
      </c>
      <c r="AC991" s="194"/>
    </row>
    <row r="992" spans="1:29">
      <c r="A992" s="194"/>
      <c r="B992" s="194"/>
      <c r="C992" s="194"/>
      <c r="D992" s="194"/>
      <c r="E992" s="194"/>
      <c r="F992" s="194"/>
      <c r="G992" s="194"/>
      <c r="H992" s="194"/>
      <c r="I992" s="194"/>
      <c r="J992" s="194"/>
      <c r="K992" s="194"/>
      <c r="L992" s="194"/>
      <c r="Q992" s="194"/>
      <c r="R992" s="194"/>
      <c r="S992" s="194"/>
      <c r="T992" s="194"/>
      <c r="U992" s="194"/>
      <c r="V992" s="194"/>
      <c r="W992" s="194"/>
      <c r="X992" s="194"/>
      <c r="Y992" s="194"/>
      <c r="Z992" s="194"/>
      <c r="AA992" s="194"/>
      <c r="AB992" s="1" t="str">
        <f>IF(基本情報登録!$D$10="","",IF(基本情報登録!$D$10='登録データ（女）'!F992,1,0))</f>
        <v/>
      </c>
      <c r="AC992" s="194"/>
    </row>
    <row r="993" spans="1:29">
      <c r="A993" s="194"/>
      <c r="B993" s="194"/>
      <c r="C993" s="194"/>
      <c r="D993" s="194"/>
      <c r="E993" s="194"/>
      <c r="F993" s="194"/>
      <c r="G993" s="194"/>
      <c r="H993" s="194"/>
      <c r="I993" s="194"/>
      <c r="J993" s="194"/>
      <c r="K993" s="194"/>
      <c r="L993" s="194"/>
      <c r="Q993" s="194"/>
      <c r="R993" s="194"/>
      <c r="S993" s="194"/>
      <c r="T993" s="194"/>
      <c r="U993" s="194"/>
      <c r="V993" s="194"/>
      <c r="W993" s="194"/>
      <c r="X993" s="194"/>
      <c r="Y993" s="194"/>
      <c r="Z993" s="194"/>
      <c r="AA993" s="194"/>
      <c r="AB993" s="1" t="str">
        <f>IF(基本情報登録!$D$10="","",IF(基本情報登録!$D$10='登録データ（女）'!F993,1,0))</f>
        <v/>
      </c>
      <c r="AC993" s="194"/>
    </row>
    <row r="994" spans="1:29">
      <c r="A994" s="194"/>
      <c r="B994" s="194"/>
      <c r="C994" s="194"/>
      <c r="D994" s="194"/>
      <c r="E994" s="194"/>
      <c r="F994" s="194"/>
      <c r="G994" s="194"/>
      <c r="H994" s="194"/>
      <c r="I994" s="194"/>
      <c r="J994" s="194"/>
      <c r="K994" s="194"/>
      <c r="L994" s="194"/>
      <c r="Q994" s="194"/>
      <c r="R994" s="194"/>
      <c r="S994" s="194"/>
      <c r="T994" s="194"/>
      <c r="U994" s="194"/>
      <c r="V994" s="194"/>
      <c r="W994" s="194"/>
      <c r="X994" s="194"/>
      <c r="Y994" s="194"/>
      <c r="Z994" s="194"/>
      <c r="AA994" s="194"/>
      <c r="AB994" s="1" t="str">
        <f>IF(基本情報登録!$D$10="","",IF(基本情報登録!$D$10='登録データ（女）'!F994,1,0))</f>
        <v/>
      </c>
      <c r="AC994" s="194"/>
    </row>
    <row r="995" spans="1:29">
      <c r="A995" s="194"/>
      <c r="B995" s="194"/>
      <c r="C995" s="194"/>
      <c r="D995" s="194"/>
      <c r="E995" s="194"/>
      <c r="F995" s="194"/>
      <c r="G995" s="194"/>
      <c r="H995" s="194"/>
      <c r="I995" s="194"/>
      <c r="J995" s="194"/>
      <c r="K995" s="194"/>
      <c r="L995" s="194"/>
      <c r="Q995" s="194"/>
      <c r="R995" s="194"/>
      <c r="S995" s="194"/>
      <c r="T995" s="194"/>
      <c r="U995" s="194"/>
      <c r="V995" s="194"/>
      <c r="W995" s="194"/>
      <c r="X995" s="194"/>
      <c r="Y995" s="194"/>
      <c r="Z995" s="194"/>
      <c r="AA995" s="194"/>
      <c r="AB995" s="1" t="str">
        <f>IF(基本情報登録!$D$10="","",IF(基本情報登録!$D$10='登録データ（女）'!F995,1,0))</f>
        <v/>
      </c>
      <c r="AC995" s="194"/>
    </row>
    <row r="996" spans="1:29">
      <c r="A996" s="194"/>
      <c r="B996" s="194"/>
      <c r="C996" s="194"/>
      <c r="D996" s="194"/>
      <c r="E996" s="194"/>
      <c r="F996" s="194"/>
      <c r="G996" s="194"/>
      <c r="H996" s="194"/>
      <c r="I996" s="194"/>
      <c r="J996" s="194"/>
      <c r="K996" s="194"/>
      <c r="L996" s="194"/>
      <c r="Q996" s="194"/>
      <c r="R996" s="194"/>
      <c r="S996" s="194"/>
      <c r="T996" s="194"/>
      <c r="U996" s="194"/>
      <c r="V996" s="194"/>
      <c r="W996" s="194"/>
      <c r="X996" s="194"/>
      <c r="Y996" s="194"/>
      <c r="Z996" s="194"/>
      <c r="AA996" s="194"/>
      <c r="AB996" s="1" t="str">
        <f>IF(基本情報登録!$D$10="","",IF(基本情報登録!$D$10='登録データ（女）'!F996,1,0))</f>
        <v/>
      </c>
      <c r="AC996" s="194"/>
    </row>
    <row r="997" spans="1:29">
      <c r="A997" s="194"/>
      <c r="B997" s="194"/>
      <c r="C997" s="194"/>
      <c r="D997" s="194"/>
      <c r="E997" s="194"/>
      <c r="F997" s="194"/>
      <c r="G997" s="194"/>
      <c r="H997" s="194"/>
      <c r="I997" s="194"/>
      <c r="J997" s="194"/>
      <c r="K997" s="194"/>
      <c r="L997" s="194"/>
      <c r="Q997" s="194"/>
      <c r="R997" s="194"/>
      <c r="S997" s="194"/>
      <c r="T997" s="194"/>
      <c r="U997" s="194"/>
      <c r="V997" s="194"/>
      <c r="W997" s="194"/>
      <c r="X997" s="194"/>
      <c r="Y997" s="194"/>
      <c r="Z997" s="194"/>
      <c r="AA997" s="194"/>
      <c r="AB997" s="1" t="str">
        <f>IF(基本情報登録!$D$10="","",IF(基本情報登録!$D$10='登録データ（女）'!F997,1,0))</f>
        <v/>
      </c>
      <c r="AC997" s="194"/>
    </row>
    <row r="998" spans="1:29">
      <c r="A998" s="194"/>
      <c r="B998" s="194"/>
      <c r="C998" s="194"/>
      <c r="D998" s="194"/>
      <c r="E998" s="194"/>
      <c r="F998" s="194"/>
      <c r="G998" s="194"/>
      <c r="H998" s="194"/>
      <c r="I998" s="194"/>
      <c r="J998" s="194"/>
      <c r="K998" s="194"/>
      <c r="L998" s="194"/>
      <c r="Q998" s="194"/>
      <c r="R998" s="194"/>
      <c r="S998" s="194"/>
      <c r="T998" s="194"/>
      <c r="U998" s="194"/>
      <c r="V998" s="194"/>
      <c r="W998" s="194"/>
      <c r="X998" s="194"/>
      <c r="Y998" s="194"/>
      <c r="Z998" s="194"/>
      <c r="AA998" s="194"/>
      <c r="AB998" s="1" t="str">
        <f>IF(基本情報登録!$D$10="","",IF(基本情報登録!$D$10='登録データ（女）'!F998,1,0))</f>
        <v/>
      </c>
      <c r="AC998" s="194"/>
    </row>
    <row r="999" spans="1:29">
      <c r="A999" s="194"/>
      <c r="B999" s="194"/>
      <c r="C999" s="194"/>
      <c r="D999" s="194"/>
      <c r="E999" s="194"/>
      <c r="F999" s="194"/>
      <c r="G999" s="194"/>
      <c r="H999" s="194"/>
      <c r="I999" s="194"/>
      <c r="J999" s="194"/>
      <c r="K999" s="194"/>
      <c r="L999" s="194"/>
      <c r="Q999" s="194"/>
      <c r="R999" s="194"/>
      <c r="S999" s="194"/>
      <c r="T999" s="194"/>
      <c r="U999" s="194"/>
      <c r="V999" s="194"/>
      <c r="W999" s="194"/>
      <c r="X999" s="194"/>
      <c r="Y999" s="194"/>
      <c r="Z999" s="194"/>
      <c r="AA999" s="194"/>
      <c r="AB999" s="1" t="str">
        <f>IF(基本情報登録!$D$10="","",IF(基本情報登録!$D$10='登録データ（女）'!F999,1,0))</f>
        <v/>
      </c>
      <c r="AC999" s="194"/>
    </row>
    <row r="1000" spans="1:29">
      <c r="A1000" s="194"/>
      <c r="B1000" s="194"/>
      <c r="C1000" s="194"/>
      <c r="D1000" s="194"/>
      <c r="E1000" s="194"/>
      <c r="F1000" s="194"/>
      <c r="G1000" s="194"/>
      <c r="H1000" s="194"/>
      <c r="I1000" s="194"/>
      <c r="J1000" s="194"/>
      <c r="K1000" s="194"/>
      <c r="L1000" s="194"/>
      <c r="W1000" s="194"/>
      <c r="X1000" s="194"/>
      <c r="Y1000" s="194"/>
      <c r="Z1000" s="194"/>
      <c r="AA1000" s="194"/>
      <c r="AB1000" s="1" t="str">
        <f>IF(基本情報登録!$D$10="","",IF(基本情報登録!$D$10='登録データ（女）'!F1000,1,0))</f>
        <v/>
      </c>
      <c r="AC1000" s="194"/>
    </row>
    <row r="1001" spans="1:29">
      <c r="AB1001" s="1"/>
    </row>
    <row r="1002" spans="1:29">
      <c r="AB1002" s="1"/>
    </row>
    <row r="1003" spans="1:29">
      <c r="AB1003" s="1"/>
    </row>
    <row r="1004" spans="1:29">
      <c r="AB1004" s="1"/>
    </row>
    <row r="1005" spans="1:29">
      <c r="AB1005" s="1"/>
    </row>
    <row r="1006" spans="1:29">
      <c r="AB1006" s="1"/>
    </row>
    <row r="1007" spans="1:29">
      <c r="AB1007" s="1"/>
    </row>
    <row r="1008" spans="1:29">
      <c r="AB1008" s="1"/>
    </row>
    <row r="1009" spans="28:28">
      <c r="AB1009" s="1"/>
    </row>
    <row r="1010" spans="28:28">
      <c r="AB1010" s="1"/>
    </row>
    <row r="1011" spans="28:28">
      <c r="AB1011" s="1"/>
    </row>
    <row r="1012" spans="28:28">
      <c r="AB1012" s="1"/>
    </row>
    <row r="1013" spans="28:28">
      <c r="AB1013" s="1"/>
    </row>
    <row r="1014" spans="28:28">
      <c r="AB1014" s="1"/>
    </row>
    <row r="1015" spans="28:28">
      <c r="AB1015" s="1"/>
    </row>
    <row r="1016" spans="28:28">
      <c r="AB1016" s="1"/>
    </row>
    <row r="1017" spans="28:28">
      <c r="AB1017" s="1"/>
    </row>
    <row r="1018" spans="28:28">
      <c r="AB1018" s="1"/>
    </row>
    <row r="1019" spans="28:28">
      <c r="AB1019" s="1"/>
    </row>
    <row r="1020" spans="28:28">
      <c r="AB1020" s="1"/>
    </row>
    <row r="1021" spans="28:28">
      <c r="AB1021" s="1"/>
    </row>
    <row r="1022" spans="28:28">
      <c r="AB1022" s="1"/>
    </row>
    <row r="1023" spans="28:28">
      <c r="AB1023" s="1"/>
    </row>
    <row r="1024" spans="28:28">
      <c r="AB1024" s="1"/>
    </row>
    <row r="1025" spans="28:28">
      <c r="AB1025" s="1"/>
    </row>
    <row r="1026" spans="28:28">
      <c r="AB1026" s="1"/>
    </row>
    <row r="1027" spans="28:28">
      <c r="AB1027" s="1"/>
    </row>
    <row r="1028" spans="28:28">
      <c r="AB1028" s="1"/>
    </row>
    <row r="1029" spans="28:28">
      <c r="AB1029" s="1"/>
    </row>
    <row r="1030" spans="28:28">
      <c r="AB1030" s="1"/>
    </row>
    <row r="1031" spans="28:28">
      <c r="AB1031" s="1"/>
    </row>
    <row r="1032" spans="28:28">
      <c r="AB1032" s="1"/>
    </row>
    <row r="1033" spans="28:28">
      <c r="AB1033" s="1"/>
    </row>
    <row r="1034" spans="28:28">
      <c r="AB1034" s="1"/>
    </row>
    <row r="1035" spans="28:28">
      <c r="AB1035" s="1"/>
    </row>
    <row r="1036" spans="28:28">
      <c r="AB1036" s="1"/>
    </row>
    <row r="1037" spans="28:28">
      <c r="AB1037" s="1"/>
    </row>
    <row r="1038" spans="28:28">
      <c r="AB1038" s="1"/>
    </row>
    <row r="1039" spans="28:28">
      <c r="AB1039" s="1"/>
    </row>
    <row r="1040" spans="28:28">
      <c r="AB1040" s="1"/>
    </row>
    <row r="1041" spans="28:28">
      <c r="AB1041" s="1"/>
    </row>
    <row r="1042" spans="28:28">
      <c r="AB1042" s="1"/>
    </row>
    <row r="1043" spans="28:28">
      <c r="AB1043" s="1"/>
    </row>
    <row r="1044" spans="28:28">
      <c r="AB1044" s="1"/>
    </row>
    <row r="1045" spans="28:28">
      <c r="AB1045" s="1"/>
    </row>
    <row r="1046" spans="28:28">
      <c r="AB1046" s="1"/>
    </row>
    <row r="1047" spans="28:28">
      <c r="AB1047" s="1"/>
    </row>
    <row r="1048" spans="28:28">
      <c r="AB1048" s="1"/>
    </row>
    <row r="1049" spans="28:28">
      <c r="AB1049" s="1"/>
    </row>
    <row r="1050" spans="28:28">
      <c r="AB1050" s="1"/>
    </row>
    <row r="1051" spans="28:28">
      <c r="AB1051" s="1"/>
    </row>
    <row r="1052" spans="28:28">
      <c r="AB1052" s="1"/>
    </row>
    <row r="1053" spans="28:28">
      <c r="AB1053" s="1"/>
    </row>
    <row r="1054" spans="28:28">
      <c r="AB1054" s="1"/>
    </row>
    <row r="1055" spans="28:28">
      <c r="AB1055" s="1"/>
    </row>
    <row r="1056" spans="28:28">
      <c r="AB1056" s="1"/>
    </row>
    <row r="1057" spans="28:28">
      <c r="AB1057" s="1"/>
    </row>
    <row r="1058" spans="28:28">
      <c r="AB1058" s="1"/>
    </row>
    <row r="1059" spans="28:28">
      <c r="AB1059" s="1"/>
    </row>
    <row r="1060" spans="28:28">
      <c r="AB1060" s="1"/>
    </row>
    <row r="1061" spans="28:28">
      <c r="AB1061" s="1"/>
    </row>
    <row r="1062" spans="28:28">
      <c r="AB1062" s="1"/>
    </row>
    <row r="1063" spans="28:28">
      <c r="AB1063" s="1"/>
    </row>
    <row r="1064" spans="28:28">
      <c r="AB1064" s="1"/>
    </row>
    <row r="1065" spans="28:28">
      <c r="AB1065" s="1"/>
    </row>
    <row r="1066" spans="28:28">
      <c r="AB1066" s="1"/>
    </row>
    <row r="1067" spans="28:28">
      <c r="AB1067" s="1"/>
    </row>
    <row r="1068" spans="28:28">
      <c r="AB1068" s="1"/>
    </row>
    <row r="1069" spans="28:28">
      <c r="AB1069" s="1"/>
    </row>
    <row r="1070" spans="28:28">
      <c r="AB1070" s="1"/>
    </row>
    <row r="1071" spans="28:28">
      <c r="AB1071" s="1"/>
    </row>
    <row r="1072" spans="28:28">
      <c r="AB1072" s="1"/>
    </row>
    <row r="1073" spans="28:28">
      <c r="AB1073" s="1"/>
    </row>
    <row r="1074" spans="28:28">
      <c r="AB1074" s="1"/>
    </row>
    <row r="1075" spans="28:28">
      <c r="AB1075" s="1"/>
    </row>
    <row r="1076" spans="28:28">
      <c r="AB1076" s="1"/>
    </row>
    <row r="1077" spans="28:28">
      <c r="AB1077" s="1"/>
    </row>
    <row r="1078" spans="28:28">
      <c r="AB1078" s="1"/>
    </row>
    <row r="1079" spans="28:28">
      <c r="AB1079" s="1"/>
    </row>
    <row r="1080" spans="28:28">
      <c r="AB1080" s="1"/>
    </row>
    <row r="1081" spans="28:28">
      <c r="AB1081" s="1"/>
    </row>
    <row r="1082" spans="28:28">
      <c r="AB1082" s="1"/>
    </row>
    <row r="1083" spans="28:28">
      <c r="AB1083" s="1"/>
    </row>
    <row r="1084" spans="28:28">
      <c r="AB1084" s="1"/>
    </row>
    <row r="1085" spans="28:28">
      <c r="AB1085" s="1"/>
    </row>
    <row r="1086" spans="28:28">
      <c r="AB1086" s="1"/>
    </row>
    <row r="1087" spans="28:28">
      <c r="AB1087" s="1"/>
    </row>
    <row r="1088" spans="28:28">
      <c r="AB1088" s="1"/>
    </row>
    <row r="1089" spans="28:28">
      <c r="AB1089" s="1"/>
    </row>
    <row r="1090" spans="28:28">
      <c r="AB1090" s="1"/>
    </row>
    <row r="1091" spans="28:28">
      <c r="AB1091" s="1"/>
    </row>
    <row r="1092" spans="28:28">
      <c r="AB1092" s="1"/>
    </row>
    <row r="1093" spans="28:28">
      <c r="AB1093" s="1"/>
    </row>
    <row r="1094" spans="28:28">
      <c r="AB1094" s="1"/>
    </row>
    <row r="1095" spans="28:28">
      <c r="AB1095" s="1"/>
    </row>
    <row r="1096" spans="28:28">
      <c r="AB1096" s="1"/>
    </row>
    <row r="1097" spans="28:28">
      <c r="AB1097" s="1"/>
    </row>
    <row r="1098" spans="28:28">
      <c r="AB1098" s="1"/>
    </row>
    <row r="1099" spans="28:28">
      <c r="AB1099" s="1"/>
    </row>
    <row r="1100" spans="28:28">
      <c r="AB1100" s="1"/>
    </row>
    <row r="1101" spans="28:28">
      <c r="AB1101" s="1"/>
    </row>
    <row r="1102" spans="28:28">
      <c r="AB1102" s="1"/>
    </row>
    <row r="1103" spans="28:28">
      <c r="AB1103" s="1"/>
    </row>
    <row r="1104" spans="28:28">
      <c r="AB1104" s="1"/>
    </row>
    <row r="1105" spans="28:28">
      <c r="AB1105" s="1"/>
    </row>
    <row r="1106" spans="28:28">
      <c r="AB1106" s="1"/>
    </row>
    <row r="1107" spans="28:28">
      <c r="AB1107" s="1"/>
    </row>
    <row r="1108" spans="28:28">
      <c r="AB1108" s="1"/>
    </row>
    <row r="1109" spans="28:28">
      <c r="AB1109" s="1"/>
    </row>
    <row r="1110" spans="28:28">
      <c r="AB1110" s="1"/>
    </row>
    <row r="1111" spans="28:28">
      <c r="AB1111" s="1"/>
    </row>
    <row r="1112" spans="28:28">
      <c r="AB1112" s="1"/>
    </row>
    <row r="1113" spans="28:28">
      <c r="AB1113" s="1"/>
    </row>
    <row r="1114" spans="28:28">
      <c r="AB1114" s="1"/>
    </row>
    <row r="1115" spans="28:28">
      <c r="AB1115" s="1"/>
    </row>
    <row r="1116" spans="28:28">
      <c r="AB1116" s="1"/>
    </row>
    <row r="1117" spans="28:28">
      <c r="AB1117" s="1"/>
    </row>
    <row r="1118" spans="28:28">
      <c r="AB1118" s="1"/>
    </row>
    <row r="1119" spans="28:28">
      <c r="AB1119" s="1"/>
    </row>
    <row r="1120" spans="28:28">
      <c r="AB1120" s="1"/>
    </row>
    <row r="1121" spans="28:28">
      <c r="AB1121" s="1"/>
    </row>
    <row r="1122" spans="28:28">
      <c r="AB1122" s="1"/>
    </row>
    <row r="1123" spans="28:28">
      <c r="AB1123" s="1"/>
    </row>
    <row r="1124" spans="28:28">
      <c r="AB1124" s="1"/>
    </row>
    <row r="1125" spans="28:28">
      <c r="AB1125" s="1"/>
    </row>
    <row r="1126" spans="28:28">
      <c r="AB1126" s="1"/>
    </row>
    <row r="1127" spans="28:28">
      <c r="AB1127" s="1"/>
    </row>
    <row r="1128" spans="28:28">
      <c r="AB1128" s="1"/>
    </row>
    <row r="1129" spans="28:28">
      <c r="AB1129" s="1"/>
    </row>
    <row r="1130" spans="28:28">
      <c r="AB1130" s="1"/>
    </row>
    <row r="1131" spans="28:28">
      <c r="AB1131" s="1"/>
    </row>
    <row r="1132" spans="28:28">
      <c r="AB1132" s="1"/>
    </row>
    <row r="1133" spans="28:28">
      <c r="AB1133" s="1"/>
    </row>
    <row r="1134" spans="28:28">
      <c r="AB1134" s="1"/>
    </row>
    <row r="1135" spans="28:28">
      <c r="AB1135" s="1"/>
    </row>
    <row r="1136" spans="28:28">
      <c r="AB1136" s="1"/>
    </row>
    <row r="1137" spans="28:28">
      <c r="AB1137" s="1"/>
    </row>
    <row r="1138" spans="28:28">
      <c r="AB1138" s="1"/>
    </row>
    <row r="1139" spans="28:28">
      <c r="AB1139" s="1"/>
    </row>
    <row r="1140" spans="28:28">
      <c r="AB1140" s="1"/>
    </row>
    <row r="1141" spans="28:28">
      <c r="AB1141" s="1"/>
    </row>
    <row r="1142" spans="28:28">
      <c r="AB1142" s="1"/>
    </row>
    <row r="1143" spans="28:28">
      <c r="AB1143" s="1"/>
    </row>
    <row r="1144" spans="28:28">
      <c r="AB1144" s="1"/>
    </row>
    <row r="1145" spans="28:28">
      <c r="AB1145" s="1"/>
    </row>
    <row r="1146" spans="28:28">
      <c r="AB1146" s="1"/>
    </row>
    <row r="1147" spans="28:28">
      <c r="AB1147" s="1"/>
    </row>
    <row r="1148" spans="28:28">
      <c r="AB1148" s="1"/>
    </row>
    <row r="1149" spans="28:28">
      <c r="AB1149" s="1"/>
    </row>
    <row r="1150" spans="28:28">
      <c r="AB1150" s="1"/>
    </row>
    <row r="1151" spans="28:28">
      <c r="AB1151" s="1"/>
    </row>
    <row r="1152" spans="28:28">
      <c r="AB1152" s="1"/>
    </row>
    <row r="1153" spans="28:28">
      <c r="AB1153" s="1"/>
    </row>
    <row r="1154" spans="28:28">
      <c r="AB1154" s="1"/>
    </row>
    <row r="1155" spans="28:28">
      <c r="AB1155" s="1"/>
    </row>
    <row r="1156" spans="28:28">
      <c r="AB1156" s="1"/>
    </row>
    <row r="1157" spans="28:28">
      <c r="AB1157" s="1"/>
    </row>
    <row r="1158" spans="28:28">
      <c r="AB1158" s="1"/>
    </row>
    <row r="1159" spans="28:28">
      <c r="AB1159" s="1"/>
    </row>
    <row r="1160" spans="28:28">
      <c r="AB1160" s="1"/>
    </row>
    <row r="1161" spans="28:28">
      <c r="AB1161" s="1"/>
    </row>
    <row r="1162" spans="28:28">
      <c r="AB1162" s="1"/>
    </row>
    <row r="1163" spans="28:28">
      <c r="AB1163" s="1"/>
    </row>
    <row r="1164" spans="28:28">
      <c r="AB1164" s="1"/>
    </row>
    <row r="1165" spans="28:28">
      <c r="AB1165" s="1"/>
    </row>
    <row r="1166" spans="28:28">
      <c r="AB1166" s="1"/>
    </row>
    <row r="1167" spans="28:28">
      <c r="AB1167" s="1"/>
    </row>
    <row r="1168" spans="28:28">
      <c r="AB1168" s="1"/>
    </row>
    <row r="1169" spans="28:28">
      <c r="AB1169" s="1"/>
    </row>
    <row r="1170" spans="28:28">
      <c r="AB1170" s="1"/>
    </row>
    <row r="1171" spans="28:28">
      <c r="AB1171" s="1"/>
    </row>
    <row r="1172" spans="28:28">
      <c r="AB1172" s="1"/>
    </row>
    <row r="1173" spans="28:28">
      <c r="AB1173" s="1"/>
    </row>
    <row r="1174" spans="28:28">
      <c r="AB1174" s="1"/>
    </row>
    <row r="1175" spans="28:28">
      <c r="AB1175" s="1"/>
    </row>
    <row r="1176" spans="28:28">
      <c r="AB1176" s="1"/>
    </row>
    <row r="1177" spans="28:28">
      <c r="AB1177" s="1"/>
    </row>
    <row r="1178" spans="28:28">
      <c r="AB1178" s="1"/>
    </row>
    <row r="1179" spans="28:28">
      <c r="AB1179" s="1"/>
    </row>
    <row r="1180" spans="28:28">
      <c r="AB1180" s="1"/>
    </row>
    <row r="1181" spans="28:28">
      <c r="AB1181" s="1"/>
    </row>
    <row r="1182" spans="28:28">
      <c r="AB1182" s="1"/>
    </row>
    <row r="1183" spans="28:28">
      <c r="AB1183" s="1"/>
    </row>
    <row r="1184" spans="28:28">
      <c r="AB1184" s="1"/>
    </row>
    <row r="1185" spans="28:28">
      <c r="AB1185" s="1"/>
    </row>
    <row r="1186" spans="28:28">
      <c r="AB1186" s="1"/>
    </row>
    <row r="1187" spans="28:28">
      <c r="AB1187" s="1"/>
    </row>
    <row r="1188" spans="28:28">
      <c r="AB1188" s="1"/>
    </row>
    <row r="1189" spans="28:28">
      <c r="AB1189" s="1"/>
    </row>
    <row r="1190" spans="28:28">
      <c r="AB1190" s="1"/>
    </row>
    <row r="1191" spans="28:28">
      <c r="AB1191" s="1"/>
    </row>
    <row r="1192" spans="28:28">
      <c r="AB1192" s="1"/>
    </row>
    <row r="1193" spans="28:28">
      <c r="AB1193" s="1"/>
    </row>
    <row r="1194" spans="28:28">
      <c r="AB1194" s="1"/>
    </row>
    <row r="1195" spans="28:28">
      <c r="AB1195" s="1"/>
    </row>
    <row r="1196" spans="28:28">
      <c r="AB1196" s="1"/>
    </row>
    <row r="1197" spans="28:28">
      <c r="AB1197" s="1"/>
    </row>
    <row r="1198" spans="28:28">
      <c r="AB1198" s="1"/>
    </row>
    <row r="1199" spans="28:28">
      <c r="AB1199" s="1"/>
    </row>
    <row r="1200" spans="28:28">
      <c r="AB1200" s="1"/>
    </row>
    <row r="1201" spans="28:28">
      <c r="AB1201" s="1"/>
    </row>
  </sheetData>
  <mergeCells count="4">
    <mergeCell ref="X1:Y1"/>
    <mergeCell ref="Z4:Z6"/>
    <mergeCell ref="M1:P1"/>
    <mergeCell ref="Q1:W1"/>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L500"/>
  <sheetViews>
    <sheetView workbookViewId="0">
      <selection activeCell="H7" sqref="H7"/>
    </sheetView>
  </sheetViews>
  <sheetFormatPr defaultColWidth="9" defaultRowHeight="13.5"/>
  <cols>
    <col min="1" max="1" width="9" style="1"/>
    <col min="2" max="2" width="15.375" style="2" customWidth="1"/>
    <col min="3" max="3" width="17.5" style="1" customWidth="1"/>
    <col min="4" max="4" width="9" style="1"/>
    <col min="5" max="5" width="23.25" style="1" customWidth="1"/>
    <col min="6" max="6" width="9" style="1"/>
    <col min="7" max="7" width="13.875" style="1" customWidth="1"/>
    <col min="8" max="9" width="9" style="1"/>
    <col min="10" max="12" width="15.375" style="1" customWidth="1"/>
    <col min="13" max="16384" width="9" style="1"/>
  </cols>
  <sheetData>
    <row r="1" spans="1:12">
      <c r="B1" s="2" t="s">
        <v>178</v>
      </c>
      <c r="C1" s="1" t="s">
        <v>179</v>
      </c>
      <c r="D1" s="1" t="s">
        <v>180</v>
      </c>
      <c r="E1" s="1" t="s">
        <v>191</v>
      </c>
      <c r="F1" s="1" t="s">
        <v>181</v>
      </c>
      <c r="G1" s="1" t="s">
        <v>182</v>
      </c>
      <c r="H1" s="1" t="s">
        <v>183</v>
      </c>
      <c r="I1" s="1" t="s">
        <v>184</v>
      </c>
      <c r="J1" s="1" t="s">
        <v>185</v>
      </c>
      <c r="K1" s="1" t="s">
        <v>186</v>
      </c>
      <c r="L1" s="1" t="s">
        <v>187</v>
      </c>
    </row>
    <row r="2" spans="1:12" ht="18.75">
      <c r="A2" s="1">
        <v>1</v>
      </c>
      <c r="B2" s="2" t="str">
        <f>IF('様式Ⅰ（男子）'!B18="","",'様式Ⅰ（男子）'!B18+100000000)</f>
        <v/>
      </c>
      <c r="C2" t="str">
        <f>IF(B2="","",CONCATENATE('様式Ⅰ（男子）'!C18," ","(",'様式Ⅰ（男子）'!E18,")"))</f>
        <v/>
      </c>
      <c r="D2" s="1" t="str">
        <f>IF(B2="","",'様式Ⅰ（男子）'!D18)</f>
        <v/>
      </c>
      <c r="E2" s="1" t="str">
        <f ca="1">IF($C2="","",CONCATENATE(VLOOKUP(OFFSET('様式Ⅰ（男子）'!$B$15,3*A2,0),'登録データ（男）'!$A$3:$J$2500,9,FALSE)," ",VLOOKUP(OFFSET('様式Ⅰ（男子）'!$B$15,3*A2,0),'登録データ（男）'!$A$3:$J$2500,10,FALSE)," ","(",LEFT(VLOOKUP(OFFSET('様式Ⅰ（男子）'!$B$15,3*A2,0),'登録データ（男）'!$A$3:$J$2500,8,FALSE),2),")"))</f>
        <v/>
      </c>
      <c r="F2" s="1" t="str">
        <f>IF(B2="","",1)</f>
        <v/>
      </c>
      <c r="G2" s="1" t="str">
        <f>IF(B2="","",VLOOKUP(基本情報登録!$D$10,'登録データ（男）'!$M$3:$Q$65,3,FALSE))</f>
        <v/>
      </c>
      <c r="H2" s="1" t="str">
        <f>IF(B2="","",VLOOKUP('様式Ⅰ（男子）'!B18,'登録データ（男）'!$A$3:$W$2000,5,FALSE))</f>
        <v/>
      </c>
      <c r="I2" s="1" t="str">
        <f>IF(B2="","",'様式Ⅰ（男子）'!B18)</f>
        <v/>
      </c>
      <c r="J2" s="1" t="str">
        <f>IF(B2="","",'様式Ⅰ（男子）'!AI18)</f>
        <v/>
      </c>
      <c r="K2" s="1" t="str">
        <f>IF(B2="","",'様式Ⅰ（男子）'!AI19)</f>
        <v/>
      </c>
      <c r="L2" s="1" t="str">
        <f>IF(B2="","",'様式Ⅰ（男子）'!AI20)</f>
        <v/>
      </c>
    </row>
    <row r="3" spans="1:12" ht="18.75">
      <c r="A3" s="1">
        <v>2</v>
      </c>
      <c r="B3" s="2" t="str">
        <f>IF('様式Ⅰ（男子）'!B21="","",'様式Ⅰ（男子）'!B21+100000000)</f>
        <v/>
      </c>
      <c r="C3" t="str">
        <f>IF(B3="","",CONCATENATE('様式Ⅰ（男子）'!C21," ","(",'様式Ⅰ（男子）'!E21,")"))</f>
        <v/>
      </c>
      <c r="D3" s="1" t="str">
        <f>IF(B3="","",'様式Ⅰ（男子）'!D21)</f>
        <v/>
      </c>
      <c r="E3" s="1" t="str">
        <f ca="1">IF($C3="","",CONCATENATE(VLOOKUP(OFFSET('様式Ⅰ（男子）'!$B$15,3*A3,0),'登録データ（男）'!$A$3:$J$2500,9,FALSE)," ",VLOOKUP(OFFSET('様式Ⅰ（男子）'!$B$15,3*A3,0),'登録データ（男）'!$A$3:$J$2500,10,FALSE)," ","(",LEFT(VLOOKUP(OFFSET('様式Ⅰ（男子）'!$B$15,3*A3,0),'登録データ（男）'!$A$3:$J$2500,8,FALSE),2),")"))</f>
        <v/>
      </c>
      <c r="F3" s="1" t="str">
        <f t="shared" ref="F3:F66" si="0">IF(B3="","",1)</f>
        <v/>
      </c>
      <c r="G3" s="1" t="str">
        <f>IF(B3="","",VLOOKUP(基本情報登録!$D$10,'登録データ（男）'!$M$3:$Q$65,3,FALSE))</f>
        <v/>
      </c>
      <c r="H3" s="1" t="str">
        <f>IF(B3="","",VLOOKUP('様式Ⅰ（男子）'!B21,'登録データ（男）'!$A$3:$W$2000,5,FALSE))</f>
        <v/>
      </c>
      <c r="I3" s="1" t="str">
        <f>IF(B3="","",'様式Ⅰ（男子）'!B21)</f>
        <v/>
      </c>
      <c r="J3" s="1" t="str">
        <f>IF(B3="","",'様式Ⅰ（男子）'!AI21)</f>
        <v/>
      </c>
      <c r="K3" s="1" t="str">
        <f>IF(B3="","",'様式Ⅰ（男子）'!AI22)</f>
        <v/>
      </c>
      <c r="L3" s="1" t="str">
        <f>IF(B3="","",'様式Ⅰ（男子）'!AI23)</f>
        <v/>
      </c>
    </row>
    <row r="4" spans="1:12" ht="18.75">
      <c r="A4" s="1">
        <v>3</v>
      </c>
      <c r="B4" s="2" t="str">
        <f>IF('様式Ⅰ（男子）'!B24="","",'様式Ⅰ（男子）'!B24+100000000)</f>
        <v/>
      </c>
      <c r="C4" t="str">
        <f>IF(B4="","",CONCATENATE('様式Ⅰ（男子）'!C24," ","(",'様式Ⅰ（男子）'!E24,")"))</f>
        <v/>
      </c>
      <c r="D4" s="1" t="str">
        <f>IF(B4="","",'様式Ⅰ（男子）'!D24)</f>
        <v/>
      </c>
      <c r="E4" s="1" t="str">
        <f ca="1">IF($C4="","",CONCATENATE(VLOOKUP(OFFSET('様式Ⅰ（男子）'!$B$15,3*A4,0),'登録データ（男）'!$A$3:$J$2500,9,FALSE)," ",VLOOKUP(OFFSET('様式Ⅰ（男子）'!$B$15,3*A4,0),'登録データ（男）'!$A$3:$J$2500,10,FALSE)," ","(",LEFT(VLOOKUP(OFFSET('様式Ⅰ（男子）'!$B$15,3*A4,0),'登録データ（男）'!$A$3:$J$2500,8,FALSE),2),")"))</f>
        <v/>
      </c>
      <c r="F4" s="1" t="str">
        <f t="shared" si="0"/>
        <v/>
      </c>
      <c r="G4" s="1" t="str">
        <f>IF(B4="","",VLOOKUP(基本情報登録!$D$10,'登録データ（男）'!$M$3:$Q$65,3,FALSE))</f>
        <v/>
      </c>
      <c r="H4" s="1" t="str">
        <f>IF(B4="","",VLOOKUP('様式Ⅰ（男子）'!B24,'登録データ（男）'!$A$3:$W$2000,5,FALSE))</f>
        <v/>
      </c>
      <c r="I4" s="1" t="str">
        <f>IF(B4="","",'様式Ⅰ（男子）'!B24)</f>
        <v/>
      </c>
      <c r="J4" s="1" t="str">
        <f>IF(B4="","",'様式Ⅰ（男子）'!AI24)</f>
        <v/>
      </c>
      <c r="K4" s="1" t="str">
        <f>IF(B4="","",'様式Ⅰ（男子）'!AI25)</f>
        <v/>
      </c>
      <c r="L4" s="1" t="str">
        <f>IF(B4="","",'様式Ⅰ（男子）'!AI26)</f>
        <v/>
      </c>
    </row>
    <row r="5" spans="1:12" ht="18.75">
      <c r="A5" s="1">
        <v>4</v>
      </c>
      <c r="B5" s="2" t="str">
        <f>IF('様式Ⅰ（男子）'!B27="","",'様式Ⅰ（男子）'!B27+100000000)</f>
        <v/>
      </c>
      <c r="C5" t="str">
        <f>IF(B5="","",CONCATENATE('様式Ⅰ（男子）'!C27," ","(",'様式Ⅰ（男子）'!E27,")"))</f>
        <v/>
      </c>
      <c r="D5" s="1" t="str">
        <f>IF(B5="","",'様式Ⅰ（男子）'!D27)</f>
        <v/>
      </c>
      <c r="E5" s="1" t="str">
        <f ca="1">IF($C5="","",CONCATENATE(VLOOKUP(OFFSET('様式Ⅰ（男子）'!$B$15,3*A5,0),'登録データ（男）'!$A$3:$J$2500,9,FALSE)," ",VLOOKUP(OFFSET('様式Ⅰ（男子）'!$B$15,3*A5,0),'登録データ（男）'!$A$3:$J$2500,10,FALSE)," ","(",LEFT(VLOOKUP(OFFSET('様式Ⅰ（男子）'!$B$15,3*A5,0),'登録データ（男）'!$A$3:$J$2500,8,FALSE),2),")"))</f>
        <v/>
      </c>
      <c r="F5" s="1" t="str">
        <f t="shared" si="0"/>
        <v/>
      </c>
      <c r="G5" s="1" t="str">
        <f>IF(B5="","",VLOOKUP(基本情報登録!$D$10,'登録データ（男）'!$M$3:$Q$65,3,FALSE))</f>
        <v/>
      </c>
      <c r="H5" s="1" t="str">
        <f>IF(B5="","",VLOOKUP('様式Ⅰ（男子）'!B27,'登録データ（男）'!$A$3:$W$2000,5,FALSE))</f>
        <v/>
      </c>
      <c r="I5" s="1" t="str">
        <f>IF(B5="","",'様式Ⅰ（男子）'!B27)</f>
        <v/>
      </c>
      <c r="J5" s="1" t="str">
        <f>IF(B5="","",'様式Ⅰ（男子）'!AI27)</f>
        <v/>
      </c>
      <c r="K5" s="1" t="str">
        <f>IF(B5="","",'様式Ⅰ（男子）'!AI28)</f>
        <v/>
      </c>
      <c r="L5" s="1" t="str">
        <f>IF(B5="","",'様式Ⅰ（男子）'!AI29)</f>
        <v/>
      </c>
    </row>
    <row r="6" spans="1:12" ht="18.75">
      <c r="A6" s="1">
        <v>5</v>
      </c>
      <c r="B6" s="2" t="str">
        <f>IF('様式Ⅰ（男子）'!B30="","",'様式Ⅰ（男子）'!B30+100000000)</f>
        <v/>
      </c>
      <c r="C6" t="str">
        <f>IF(B6="","",CONCATENATE('様式Ⅰ（男子）'!C30," ","(",'様式Ⅰ（男子）'!E30,")"))</f>
        <v/>
      </c>
      <c r="D6" s="1" t="str">
        <f>IF(B6="","",'様式Ⅰ（男子）'!D30)</f>
        <v/>
      </c>
      <c r="E6" s="1" t="str">
        <f ca="1">IF($C6="","",CONCATENATE(VLOOKUP(OFFSET('様式Ⅰ（男子）'!$B$15,3*A6,0),'登録データ（男）'!$A$3:$J$2500,9,FALSE)," ",VLOOKUP(OFFSET('様式Ⅰ（男子）'!$B$15,3*A6,0),'登録データ（男）'!$A$3:$J$2500,10,FALSE)," ","(",LEFT(VLOOKUP(OFFSET('様式Ⅰ（男子）'!$B$15,3*A6,0),'登録データ（男）'!$A$3:$J$2500,8,FALSE),2),")"))</f>
        <v/>
      </c>
      <c r="F6" s="1" t="str">
        <f t="shared" si="0"/>
        <v/>
      </c>
      <c r="G6" s="1" t="str">
        <f>IF(B6="","",VLOOKUP(基本情報登録!$D$10,'登録データ（男）'!$M$3:$Q$65,3,FALSE))</f>
        <v/>
      </c>
      <c r="H6" s="1" t="str">
        <f>IF(B6="","",VLOOKUP('様式Ⅰ（男子）'!B30,'登録データ（男）'!$A$3:$W$2000,5,FALSE))</f>
        <v/>
      </c>
      <c r="I6" s="1" t="str">
        <f>IF(B6="","",'様式Ⅰ（男子）'!B30)</f>
        <v/>
      </c>
      <c r="J6" s="1" t="str">
        <f>IF(B6="","",'様式Ⅰ（男子）'!AI30)</f>
        <v/>
      </c>
      <c r="K6" s="1" t="str">
        <f>IF(B6="","",'様式Ⅰ（男子）'!AI31)</f>
        <v/>
      </c>
      <c r="L6" s="1" t="str">
        <f>IF(B6="","",'様式Ⅰ（男子）'!AI32)</f>
        <v/>
      </c>
    </row>
    <row r="7" spans="1:12" ht="18.75">
      <c r="A7" s="1">
        <v>6</v>
      </c>
      <c r="B7" s="2" t="str">
        <f>IF('様式Ⅰ（男子）'!B33="","",'様式Ⅰ（男子）'!B33+100000000)</f>
        <v/>
      </c>
      <c r="C7" t="str">
        <f>IF(B7="","",CONCATENATE('様式Ⅰ（男子）'!C33," ","(",'様式Ⅰ（男子）'!E33,")"))</f>
        <v/>
      </c>
      <c r="D7" s="1" t="str">
        <f>IF(B7="","",'様式Ⅰ（男子）'!D33)</f>
        <v/>
      </c>
      <c r="E7" s="1" t="str">
        <f ca="1">IF($C7="","",CONCATENATE(VLOOKUP(OFFSET('様式Ⅰ（男子）'!$B$15,3*A7,0),'登録データ（男）'!$A$3:$J$2500,9,FALSE)," ",VLOOKUP(OFFSET('様式Ⅰ（男子）'!$B$15,3*A7,0),'登録データ（男）'!$A$3:$J$2500,10,FALSE)," ","(",LEFT(VLOOKUP(OFFSET('様式Ⅰ（男子）'!$B$15,3*A7,0),'登録データ（男）'!$A$3:$J$2500,8,FALSE),2),")"))</f>
        <v/>
      </c>
      <c r="F7" s="1" t="str">
        <f t="shared" si="0"/>
        <v/>
      </c>
      <c r="G7" s="1" t="str">
        <f>IF(B7="","",VLOOKUP(基本情報登録!$D$10,'登録データ（男）'!$M$3:$Q$65,3,FALSE))</f>
        <v/>
      </c>
      <c r="H7" s="1" t="str">
        <f>IF(B7="","",VLOOKUP('様式Ⅰ（男子）'!B33,'登録データ（男）'!$A$3:$W$2000,5,FALSE))</f>
        <v/>
      </c>
      <c r="I7" s="1" t="str">
        <f>IF(B7="","",'様式Ⅰ（男子）'!B33)</f>
        <v/>
      </c>
      <c r="J7" s="1" t="str">
        <f>IF(B7="","",'様式Ⅰ（男子）'!AI33)</f>
        <v/>
      </c>
      <c r="K7" s="1" t="str">
        <f>IF(B7="","",'様式Ⅰ（男子）'!AI34)</f>
        <v/>
      </c>
      <c r="L7" s="1" t="str">
        <f>IF(B7="","",'様式Ⅰ（男子）'!AI35)</f>
        <v/>
      </c>
    </row>
    <row r="8" spans="1:12" ht="18.75">
      <c r="A8" s="1">
        <v>7</v>
      </c>
      <c r="B8" s="2" t="str">
        <f>IF('様式Ⅰ（男子）'!B36="","",'様式Ⅰ（男子）'!B36+100000000)</f>
        <v/>
      </c>
      <c r="C8" t="str">
        <f>IF(B8="","",CONCATENATE('様式Ⅰ（男子）'!C36," ","(",'様式Ⅰ（男子）'!E36,")"))</f>
        <v/>
      </c>
      <c r="D8" s="1" t="str">
        <f>IF(B8="","",'様式Ⅰ（男子）'!D36)</f>
        <v/>
      </c>
      <c r="E8" s="1" t="str">
        <f ca="1">IF($C8="","",CONCATENATE(VLOOKUP(OFFSET('様式Ⅰ（男子）'!$B$15,3*A8,0),'登録データ（男）'!$A$3:$J$2500,9,FALSE)," ",VLOOKUP(OFFSET('様式Ⅰ（男子）'!$B$15,3*A8,0),'登録データ（男）'!$A$3:$J$2500,10,FALSE)," ","(",LEFT(VLOOKUP(OFFSET('様式Ⅰ（男子）'!$B$15,3*A8,0),'登録データ（男）'!$A$3:$J$2500,8,FALSE),2),")"))</f>
        <v/>
      </c>
      <c r="F8" s="1" t="str">
        <f t="shared" si="0"/>
        <v/>
      </c>
      <c r="G8" s="1" t="str">
        <f>IF(B8="","",VLOOKUP(基本情報登録!$D$10,'登録データ（男）'!$M$3:$Q$65,3,FALSE))</f>
        <v/>
      </c>
      <c r="H8" s="1" t="str">
        <f>IF(B8="","",VLOOKUP('様式Ⅰ（男子）'!B36,'登録データ（男）'!$A$3:$W$2000,5,FALSE))</f>
        <v/>
      </c>
      <c r="I8" s="1" t="str">
        <f>IF(B8="","",'様式Ⅰ（男子）'!B36)</f>
        <v/>
      </c>
      <c r="J8" s="1" t="str">
        <f>IF(B8="","",'様式Ⅰ（男子）'!AI36)</f>
        <v/>
      </c>
      <c r="K8" s="1" t="str">
        <f>IF(B8="","",'様式Ⅰ（男子）'!AI37)</f>
        <v/>
      </c>
      <c r="L8" s="1" t="str">
        <f>IF(B8="","",'様式Ⅰ（男子）'!AI38)</f>
        <v/>
      </c>
    </row>
    <row r="9" spans="1:12" ht="18.75">
      <c r="A9" s="1">
        <v>8</v>
      </c>
      <c r="B9" s="2" t="str">
        <f>IF('様式Ⅰ（男子）'!B39="","",'様式Ⅰ（男子）'!B39+100000000)</f>
        <v/>
      </c>
      <c r="C9" t="str">
        <f>IF(B9="","",CONCATENATE('様式Ⅰ（男子）'!C39," ","(",'様式Ⅰ（男子）'!E39,")"))</f>
        <v/>
      </c>
      <c r="D9" s="1" t="str">
        <f>IF(B9="","",'様式Ⅰ（男子）'!D39)</f>
        <v/>
      </c>
      <c r="E9" s="1" t="str">
        <f ca="1">IF($C9="","",CONCATENATE(VLOOKUP(OFFSET('様式Ⅰ（男子）'!$B$15,3*A9,0),'登録データ（男）'!$A$3:$J$2500,9,FALSE)," ",VLOOKUP(OFFSET('様式Ⅰ（男子）'!$B$15,3*A9,0),'登録データ（男）'!$A$3:$J$2500,10,FALSE)," ","(",LEFT(VLOOKUP(OFFSET('様式Ⅰ（男子）'!$B$15,3*A9,0),'登録データ（男）'!$A$3:$J$2500,8,FALSE),2),")"))</f>
        <v/>
      </c>
      <c r="F9" s="1" t="str">
        <f t="shared" si="0"/>
        <v/>
      </c>
      <c r="G9" s="1" t="str">
        <f>IF(B9="","",VLOOKUP(基本情報登録!$D$10,'登録データ（男）'!$M$3:$Q$65,3,FALSE))</f>
        <v/>
      </c>
      <c r="H9" s="1" t="str">
        <f>IF(B9="","",VLOOKUP('様式Ⅰ（男子）'!B39,'登録データ（男）'!$A$3:$W$2000,5,FALSE))</f>
        <v/>
      </c>
      <c r="I9" s="1" t="str">
        <f>IF(B9="","",'様式Ⅰ（男子）'!B39)</f>
        <v/>
      </c>
      <c r="J9" s="1" t="str">
        <f>IF(B9="","",'様式Ⅰ（男子）'!AI39)</f>
        <v/>
      </c>
      <c r="K9" s="1" t="str">
        <f>IF(B9="","",'様式Ⅰ（男子）'!AI40)</f>
        <v/>
      </c>
      <c r="L9" s="1" t="str">
        <f>IF(B9="","",'様式Ⅰ（男子）'!AI41)</f>
        <v/>
      </c>
    </row>
    <row r="10" spans="1:12" ht="18.75">
      <c r="A10" s="1">
        <v>9</v>
      </c>
      <c r="B10" s="2" t="str">
        <f>IF('様式Ⅰ（男子）'!B42="","",'様式Ⅰ（男子）'!B42+100000000)</f>
        <v/>
      </c>
      <c r="C10" t="str">
        <f>IF(B10="","",CONCATENATE('様式Ⅰ（男子）'!C42," ","(",'様式Ⅰ（男子）'!E42,")"))</f>
        <v/>
      </c>
      <c r="D10" s="1" t="str">
        <f>IF(B10="","",'様式Ⅰ（男子）'!D42)</f>
        <v/>
      </c>
      <c r="E10" s="1" t="str">
        <f ca="1">IF($C10="","",CONCATENATE(VLOOKUP(OFFSET('様式Ⅰ（男子）'!$B$15,3*A10,0),'登録データ（男）'!$A$3:$J$2500,9,FALSE)," ",VLOOKUP(OFFSET('様式Ⅰ（男子）'!$B$15,3*A10,0),'登録データ（男）'!$A$3:$J$2500,10,FALSE)," ","(",LEFT(VLOOKUP(OFFSET('様式Ⅰ（男子）'!$B$15,3*A10,0),'登録データ（男）'!$A$3:$J$2500,8,FALSE),2),")"))</f>
        <v/>
      </c>
      <c r="F10" s="1" t="str">
        <f t="shared" si="0"/>
        <v/>
      </c>
      <c r="G10" s="1" t="str">
        <f>IF(B10="","",VLOOKUP(基本情報登録!$D$10,'登録データ（男）'!$M$3:$Q$65,3,FALSE))</f>
        <v/>
      </c>
      <c r="H10" s="1" t="str">
        <f>IF(B10="","",VLOOKUP('様式Ⅰ（男子）'!B42,'登録データ（男）'!$A$3:$W$2000,5,FALSE))</f>
        <v/>
      </c>
      <c r="I10" s="1" t="str">
        <f>IF(B10="","",'様式Ⅰ（男子）'!B42)</f>
        <v/>
      </c>
      <c r="J10" s="1" t="str">
        <f>IF(B10="","",'様式Ⅰ（男子）'!AI42)</f>
        <v/>
      </c>
      <c r="K10" s="1" t="str">
        <f>IF(B10="","",'様式Ⅰ（男子）'!AI43)</f>
        <v/>
      </c>
      <c r="L10" s="1" t="str">
        <f>IF(B10="","",'様式Ⅰ（男子）'!AI44)</f>
        <v/>
      </c>
    </row>
    <row r="11" spans="1:12" ht="18.75">
      <c r="A11" s="1">
        <v>10</v>
      </c>
      <c r="B11" s="2" t="str">
        <f>IF('様式Ⅰ（男子）'!B45="","",'様式Ⅰ（男子）'!B45+100000000)</f>
        <v/>
      </c>
      <c r="C11" t="str">
        <f>IF(B11="","",CONCATENATE('様式Ⅰ（男子）'!C45," ","(",'様式Ⅰ（男子）'!E45,")"))</f>
        <v/>
      </c>
      <c r="D11" s="1" t="str">
        <f>IF(B11="","",'様式Ⅰ（男子）'!D45)</f>
        <v/>
      </c>
      <c r="E11" s="1" t="str">
        <f ca="1">IF($C11="","",CONCATENATE(VLOOKUP(OFFSET('様式Ⅰ（男子）'!$B$15,3*A11,0),'登録データ（男）'!$A$3:$J$2500,9,FALSE)," ",VLOOKUP(OFFSET('様式Ⅰ（男子）'!$B$15,3*A11,0),'登録データ（男）'!$A$3:$J$2500,10,FALSE)," ","(",LEFT(VLOOKUP(OFFSET('様式Ⅰ（男子）'!$B$15,3*A11,0),'登録データ（男）'!$A$3:$J$2500,8,FALSE),2),")"))</f>
        <v/>
      </c>
      <c r="F11" s="1" t="str">
        <f t="shared" si="0"/>
        <v/>
      </c>
      <c r="G11" s="1" t="str">
        <f>IF(B11="","",VLOOKUP(基本情報登録!$D$10,'登録データ（男）'!$M$3:$Q$65,3,FALSE))</f>
        <v/>
      </c>
      <c r="H11" s="1" t="str">
        <f>IF(B11="","",VLOOKUP('様式Ⅰ（男子）'!B45,'登録データ（男）'!$A$3:$W$2000,5,FALSE))</f>
        <v/>
      </c>
      <c r="I11" s="1" t="str">
        <f>IF(B11="","",'様式Ⅰ（男子）'!B45)</f>
        <v/>
      </c>
      <c r="J11" s="1" t="str">
        <f>IF(B11="","",'様式Ⅰ（男子）'!AI45)</f>
        <v/>
      </c>
      <c r="K11" s="1" t="str">
        <f>IF(B11="","",'様式Ⅰ（男子）'!AI46)</f>
        <v/>
      </c>
      <c r="L11" s="1" t="str">
        <f>IF(B11="","",'様式Ⅰ（男子）'!AI47)</f>
        <v/>
      </c>
    </row>
    <row r="12" spans="1:12" ht="18.75">
      <c r="A12" s="1">
        <v>11</v>
      </c>
      <c r="B12" s="2" t="str">
        <f>IF('様式Ⅰ（男子）'!B48="","",'様式Ⅰ（男子）'!B48+100000000)</f>
        <v/>
      </c>
      <c r="C12" t="str">
        <f>IF(B12="","",CONCATENATE('様式Ⅰ（男子）'!C48," ","(",'様式Ⅰ（男子）'!E48,")"))</f>
        <v/>
      </c>
      <c r="D12" s="1" t="str">
        <f>IF(B12="","",'様式Ⅰ（男子）'!D48)</f>
        <v/>
      </c>
      <c r="E12" s="1" t="str">
        <f ca="1">IF($C12="","",CONCATENATE(VLOOKUP(OFFSET('様式Ⅰ（男子）'!$B$15,3*A12,0),'登録データ（男）'!$A$3:$J$2500,9,FALSE)," ",VLOOKUP(OFFSET('様式Ⅰ（男子）'!$B$15,3*A12,0),'登録データ（男）'!$A$3:$J$2500,10,FALSE)," ","(",LEFT(VLOOKUP(OFFSET('様式Ⅰ（男子）'!$B$15,3*A12,0),'登録データ（男）'!$A$3:$J$2500,8,FALSE),2),")"))</f>
        <v/>
      </c>
      <c r="F12" s="1" t="str">
        <f t="shared" si="0"/>
        <v/>
      </c>
      <c r="G12" s="1" t="str">
        <f>IF(B12="","",VLOOKUP(基本情報登録!$D$10,'登録データ（男）'!$M$3:$Q$65,3,FALSE))</f>
        <v/>
      </c>
      <c r="H12" s="1" t="str">
        <f>IF(B12="","",VLOOKUP('様式Ⅰ（男子）'!B48,'登録データ（男）'!$A$3:$W$2000,5,FALSE))</f>
        <v/>
      </c>
      <c r="I12" s="1" t="str">
        <f>IF(B12="","",'様式Ⅰ（男子）'!B48)</f>
        <v/>
      </c>
      <c r="J12" s="1" t="str">
        <f>IF(B12="","",'様式Ⅰ（男子）'!AI48)</f>
        <v/>
      </c>
      <c r="K12" s="1" t="str">
        <f>IF(B12="","",'様式Ⅰ（男子）'!AI49)</f>
        <v/>
      </c>
      <c r="L12" s="1" t="str">
        <f>IF(B12="","",'様式Ⅰ（男子）'!AI50)</f>
        <v/>
      </c>
    </row>
    <row r="13" spans="1:12" ht="18.75">
      <c r="A13" s="1">
        <v>12</v>
      </c>
      <c r="B13" s="2" t="str">
        <f>IF('様式Ⅰ（男子）'!B51="","",'様式Ⅰ（男子）'!B51+100000000)</f>
        <v/>
      </c>
      <c r="C13" t="str">
        <f>IF(B13="","",CONCATENATE('様式Ⅰ（男子）'!C51," ","(",'様式Ⅰ（男子）'!E51,")"))</f>
        <v/>
      </c>
      <c r="D13" s="1" t="str">
        <f>IF(B13="","",'様式Ⅰ（男子）'!D51)</f>
        <v/>
      </c>
      <c r="E13" s="1" t="str">
        <f ca="1">IF($C13="","",CONCATENATE(VLOOKUP(OFFSET('様式Ⅰ（男子）'!$B$15,3*A13,0),'登録データ（男）'!$A$3:$J$2500,9,FALSE)," ",VLOOKUP(OFFSET('様式Ⅰ（男子）'!$B$15,3*A13,0),'登録データ（男）'!$A$3:$J$2500,10,FALSE)," ","(",LEFT(VLOOKUP(OFFSET('様式Ⅰ（男子）'!$B$15,3*A13,0),'登録データ（男）'!$A$3:$J$2500,8,FALSE),2),")"))</f>
        <v/>
      </c>
      <c r="F13" s="1" t="str">
        <f t="shared" si="0"/>
        <v/>
      </c>
      <c r="G13" s="1" t="str">
        <f>IF(B13="","",VLOOKUP(基本情報登録!$D$10,'登録データ（男）'!$M$3:$Q$65,3,FALSE))</f>
        <v/>
      </c>
      <c r="H13" s="1" t="str">
        <f>IF(B13="","",VLOOKUP('様式Ⅰ（男子）'!B51,'登録データ（男）'!$A$3:$W$2000,5,FALSE))</f>
        <v/>
      </c>
      <c r="I13" s="1" t="str">
        <f>IF(B13="","",'様式Ⅰ（男子）'!B51)</f>
        <v/>
      </c>
      <c r="J13" s="1" t="str">
        <f>IF(B13="","",'様式Ⅰ（男子）'!AI51)</f>
        <v/>
      </c>
      <c r="K13" s="1" t="str">
        <f>IF(B13="","",'様式Ⅰ（男子）'!AI52)</f>
        <v/>
      </c>
      <c r="L13" s="1" t="str">
        <f>IF(B13="","",'様式Ⅰ（男子）'!AI53)</f>
        <v/>
      </c>
    </row>
    <row r="14" spans="1:12" ht="18.75">
      <c r="A14" s="1">
        <v>13</v>
      </c>
      <c r="B14" s="2" t="str">
        <f>IF('様式Ⅰ（男子）'!B54="","",'様式Ⅰ（男子）'!B54+100000000)</f>
        <v/>
      </c>
      <c r="C14" t="str">
        <f>IF(B14="","",CONCATENATE('様式Ⅰ（男子）'!C54," ","(",'様式Ⅰ（男子）'!E54,")"))</f>
        <v/>
      </c>
      <c r="D14" s="1" t="str">
        <f>IF(B14="","",'様式Ⅰ（男子）'!D54)</f>
        <v/>
      </c>
      <c r="E14" s="1" t="str">
        <f ca="1">IF($C14="","",CONCATENATE(VLOOKUP(OFFSET('様式Ⅰ（男子）'!$B$15,3*A14,0),'登録データ（男）'!$A$3:$J$2500,9,FALSE)," ",VLOOKUP(OFFSET('様式Ⅰ（男子）'!$B$15,3*A14,0),'登録データ（男）'!$A$3:$J$2500,10,FALSE)," ","(",LEFT(VLOOKUP(OFFSET('様式Ⅰ（男子）'!$B$15,3*A14,0),'登録データ（男）'!$A$3:$J$2500,8,FALSE),2),")"))</f>
        <v/>
      </c>
      <c r="F14" s="1" t="str">
        <f t="shared" si="0"/>
        <v/>
      </c>
      <c r="G14" s="1" t="str">
        <f>IF(B14="","",VLOOKUP(基本情報登録!$D$10,'登録データ（男）'!$M$3:$Q$65,3,FALSE))</f>
        <v/>
      </c>
      <c r="H14" s="1" t="str">
        <f>IF(B14="","",VLOOKUP('様式Ⅰ（男子）'!B54,'登録データ（男）'!$A$3:$W$2000,5,FALSE))</f>
        <v/>
      </c>
      <c r="I14" s="1" t="str">
        <f>IF(B14="","",'様式Ⅰ（男子）'!B54)</f>
        <v/>
      </c>
      <c r="J14" s="1" t="str">
        <f>IF(B14="","",'様式Ⅰ（男子）'!AI54)</f>
        <v/>
      </c>
      <c r="K14" s="1" t="str">
        <f>IF(B14="","",'様式Ⅰ（男子）'!AI55)</f>
        <v/>
      </c>
      <c r="L14" s="1" t="str">
        <f>IF(B14="","",'様式Ⅰ（男子）'!AI56)</f>
        <v/>
      </c>
    </row>
    <row r="15" spans="1:12" ht="18.75">
      <c r="A15" s="1">
        <v>14</v>
      </c>
      <c r="B15" s="2" t="str">
        <f>IF('様式Ⅰ（男子）'!B57="","",'様式Ⅰ（男子）'!B57+100000000)</f>
        <v/>
      </c>
      <c r="C15" t="str">
        <f>IF(B15="","",CONCATENATE('様式Ⅰ（男子）'!C57," ","(",'様式Ⅰ（男子）'!E57,")"))</f>
        <v/>
      </c>
      <c r="D15" s="1" t="str">
        <f>IF(B15="","",'様式Ⅰ（男子）'!D57)</f>
        <v/>
      </c>
      <c r="E15" s="1" t="str">
        <f ca="1">IF($C15="","",CONCATENATE(VLOOKUP(OFFSET('様式Ⅰ（男子）'!$B$15,3*A15,0),'登録データ（男）'!$A$3:$J$2500,9,FALSE)," ",VLOOKUP(OFFSET('様式Ⅰ（男子）'!$B$15,3*A15,0),'登録データ（男）'!$A$3:$J$2500,10,FALSE)," ","(",LEFT(VLOOKUP(OFFSET('様式Ⅰ（男子）'!$B$15,3*A15,0),'登録データ（男）'!$A$3:$J$2500,8,FALSE),2),")"))</f>
        <v/>
      </c>
      <c r="F15" s="1" t="str">
        <f t="shared" si="0"/>
        <v/>
      </c>
      <c r="G15" s="1" t="str">
        <f>IF(B15="","",VLOOKUP(基本情報登録!$D$10,'登録データ（男）'!$M$3:$Q$65,3,FALSE))</f>
        <v/>
      </c>
      <c r="H15" s="1" t="str">
        <f>IF(B15="","",VLOOKUP('様式Ⅰ（男子）'!B57,'登録データ（男）'!$A$3:$W$2000,5,FALSE))</f>
        <v/>
      </c>
      <c r="I15" s="1" t="str">
        <f>IF(B15="","",'様式Ⅰ（男子）'!B57)</f>
        <v/>
      </c>
      <c r="J15" s="1" t="str">
        <f>IF(B15="","",'様式Ⅰ（男子）'!AI57)</f>
        <v/>
      </c>
      <c r="K15" s="1" t="str">
        <f>IF(B15="","",'様式Ⅰ（男子）'!AI58)</f>
        <v/>
      </c>
      <c r="L15" s="1" t="str">
        <f>IF(B15="","",'様式Ⅰ（男子）'!AI59)</f>
        <v/>
      </c>
    </row>
    <row r="16" spans="1:12" ht="18.75">
      <c r="A16" s="1">
        <v>15</v>
      </c>
      <c r="B16" s="2" t="str">
        <f>IF('様式Ⅰ（男子）'!B60="","",'様式Ⅰ（男子）'!B60+100000000)</f>
        <v/>
      </c>
      <c r="C16" t="str">
        <f>IF(B16="","",CONCATENATE('様式Ⅰ（男子）'!C60," ","(",'様式Ⅰ（男子）'!E60,")"))</f>
        <v/>
      </c>
      <c r="D16" s="1" t="str">
        <f>IF(B16="","",'様式Ⅰ（男子）'!D60)</f>
        <v/>
      </c>
      <c r="E16" s="1" t="str">
        <f ca="1">IF($C16="","",CONCATENATE(VLOOKUP(OFFSET('様式Ⅰ（男子）'!$B$15,3*A16,0),'登録データ（男）'!$A$3:$J$2500,9,FALSE)," ",VLOOKUP(OFFSET('様式Ⅰ（男子）'!$B$15,3*A16,0),'登録データ（男）'!$A$3:$J$2500,10,FALSE)," ","(",LEFT(VLOOKUP(OFFSET('様式Ⅰ（男子）'!$B$15,3*A16,0),'登録データ（男）'!$A$3:$J$2500,8,FALSE),2),")"))</f>
        <v/>
      </c>
      <c r="F16" s="1" t="str">
        <f t="shared" si="0"/>
        <v/>
      </c>
      <c r="G16" s="1" t="str">
        <f>IF(B16="","",VLOOKUP(基本情報登録!$D$10,'登録データ（男）'!$M$3:$Q$65,3,FALSE))</f>
        <v/>
      </c>
      <c r="H16" s="1" t="str">
        <f>IF(B16="","",VLOOKUP('様式Ⅰ（男子）'!B60,'登録データ（男）'!$A$3:$W$2000,5,FALSE))</f>
        <v/>
      </c>
      <c r="I16" s="1" t="str">
        <f>IF(B16="","",'様式Ⅰ（男子）'!B60)</f>
        <v/>
      </c>
      <c r="J16" s="1" t="str">
        <f>IF(B16="","",'様式Ⅰ（男子）'!AI60)</f>
        <v/>
      </c>
      <c r="K16" s="1" t="str">
        <f>IF(B16="","",'様式Ⅰ（男子）'!AI61)</f>
        <v/>
      </c>
      <c r="L16" s="1" t="str">
        <f>IF(B16="","",'様式Ⅰ（男子）'!AI62)</f>
        <v/>
      </c>
    </row>
    <row r="17" spans="1:12" ht="18.75">
      <c r="A17" s="1">
        <v>16</v>
      </c>
      <c r="B17" s="2" t="str">
        <f>IF('様式Ⅰ（男子）'!B63="","",'様式Ⅰ（男子）'!B63+100000000)</f>
        <v/>
      </c>
      <c r="C17" t="str">
        <f>IF(B17="","",CONCATENATE('様式Ⅰ（男子）'!C63," ","(",'様式Ⅰ（男子）'!E63,")"))</f>
        <v/>
      </c>
      <c r="D17" s="1" t="str">
        <f>IF(B17="","",'様式Ⅰ（男子）'!D63)</f>
        <v/>
      </c>
      <c r="E17" s="1" t="str">
        <f ca="1">IF($C17="","",CONCATENATE(VLOOKUP(OFFSET('様式Ⅰ（男子）'!$B$15,3*A17,0),'登録データ（男）'!$A$3:$J$2500,9,FALSE)," ",VLOOKUP(OFFSET('様式Ⅰ（男子）'!$B$15,3*A17,0),'登録データ（男）'!$A$3:$J$2500,10,FALSE)," ","(",LEFT(VLOOKUP(OFFSET('様式Ⅰ（男子）'!$B$15,3*A17,0),'登録データ（男）'!$A$3:$J$2500,8,FALSE),2),")"))</f>
        <v/>
      </c>
      <c r="F17" s="1" t="str">
        <f t="shared" si="0"/>
        <v/>
      </c>
      <c r="G17" s="1" t="str">
        <f>IF(B17="","",VLOOKUP(基本情報登録!$D$10,'登録データ（男）'!$M$3:$Q$65,3,FALSE))</f>
        <v/>
      </c>
      <c r="H17" s="1" t="str">
        <f>IF(B17="","",VLOOKUP('様式Ⅰ（男子）'!B63,'登録データ（男）'!$A$3:$W$2000,5,FALSE))</f>
        <v/>
      </c>
      <c r="I17" s="1" t="str">
        <f>IF(B17="","",'様式Ⅰ（男子）'!B63)</f>
        <v/>
      </c>
      <c r="J17" s="1" t="str">
        <f>IF(B17="","",'様式Ⅰ（男子）'!AI63)</f>
        <v/>
      </c>
      <c r="K17" s="1" t="str">
        <f>IF(B17="","",'様式Ⅰ（男子）'!AI64)</f>
        <v/>
      </c>
      <c r="L17" s="1" t="str">
        <f>IF(B17="","",'様式Ⅰ（男子）'!AI65)</f>
        <v/>
      </c>
    </row>
    <row r="18" spans="1:12" ht="18.75">
      <c r="A18" s="1">
        <v>17</v>
      </c>
      <c r="B18" s="2" t="str">
        <f>IF('様式Ⅰ（男子）'!B66="","",'様式Ⅰ（男子）'!B66+100000000)</f>
        <v/>
      </c>
      <c r="C18" t="str">
        <f>IF(B18="","",CONCATENATE('様式Ⅰ（男子）'!C66," ","(",'様式Ⅰ（男子）'!E66,")"))</f>
        <v/>
      </c>
      <c r="D18" s="1" t="str">
        <f>IF(B18="","",'様式Ⅰ（男子）'!D66)</f>
        <v/>
      </c>
      <c r="E18" s="1" t="str">
        <f ca="1">IF($C18="","",CONCATENATE(VLOOKUP(OFFSET('様式Ⅰ（男子）'!$B$15,3*A18,0),'登録データ（男）'!$A$3:$J$2500,9,FALSE)," ",VLOOKUP(OFFSET('様式Ⅰ（男子）'!$B$15,3*A18,0),'登録データ（男）'!$A$3:$J$2500,10,FALSE)," ","(",LEFT(VLOOKUP(OFFSET('様式Ⅰ（男子）'!$B$15,3*A18,0),'登録データ（男）'!$A$3:$J$2500,8,FALSE),2),")"))</f>
        <v/>
      </c>
      <c r="F18" s="1" t="str">
        <f t="shared" si="0"/>
        <v/>
      </c>
      <c r="G18" s="1" t="str">
        <f>IF(B18="","",VLOOKUP(基本情報登録!$D$10,'登録データ（男）'!$M$3:$Q$65,3,FALSE))</f>
        <v/>
      </c>
      <c r="H18" s="1" t="str">
        <f>IF(B18="","",VLOOKUP('様式Ⅰ（男子）'!B66,'登録データ（男）'!$A$3:$W$2000,5,FALSE))</f>
        <v/>
      </c>
      <c r="I18" s="1" t="str">
        <f>IF(B18="","",'様式Ⅰ（男子）'!B66)</f>
        <v/>
      </c>
      <c r="J18" s="1" t="str">
        <f>IF(B18="","",'様式Ⅰ（男子）'!AI66)</f>
        <v/>
      </c>
      <c r="K18" s="1" t="str">
        <f>IF(B18="","",'様式Ⅰ（男子）'!AI67)</f>
        <v/>
      </c>
      <c r="L18" s="1" t="str">
        <f>IF(B18="","",'様式Ⅰ（男子）'!AI68)</f>
        <v/>
      </c>
    </row>
    <row r="19" spans="1:12" ht="18.75">
      <c r="A19" s="1">
        <v>18</v>
      </c>
      <c r="B19" s="2" t="str">
        <f>IF('様式Ⅰ（男子）'!B69="","",'様式Ⅰ（男子）'!B69+100000000)</f>
        <v/>
      </c>
      <c r="C19" t="str">
        <f>IF(B19="","",CONCATENATE('様式Ⅰ（男子）'!C69," ","(",'様式Ⅰ（男子）'!E69,")"))</f>
        <v/>
      </c>
      <c r="D19" s="1" t="str">
        <f>IF(B19="","",'様式Ⅰ（男子）'!D69)</f>
        <v/>
      </c>
      <c r="E19" s="1" t="str">
        <f ca="1">IF($C19="","",CONCATENATE(VLOOKUP(OFFSET('様式Ⅰ（男子）'!$B$15,3*A19,0),'登録データ（男）'!$A$3:$J$2500,9,FALSE)," ",VLOOKUP(OFFSET('様式Ⅰ（男子）'!$B$15,3*A19,0),'登録データ（男）'!$A$3:$J$2500,10,FALSE)," ","(",LEFT(VLOOKUP(OFFSET('様式Ⅰ（男子）'!$B$15,3*A19,0),'登録データ（男）'!$A$3:$J$2500,8,FALSE),2),")"))</f>
        <v/>
      </c>
      <c r="F19" s="1" t="str">
        <f t="shared" si="0"/>
        <v/>
      </c>
      <c r="G19" s="1" t="str">
        <f>IF(B19="","",VLOOKUP(基本情報登録!$D$10,'登録データ（男）'!$M$3:$Q$65,3,FALSE))</f>
        <v/>
      </c>
      <c r="H19" s="1" t="str">
        <f>IF(B19="","",VLOOKUP('様式Ⅰ（男子）'!B69,'登録データ（男）'!$A$3:$W$2000,5,FALSE))</f>
        <v/>
      </c>
      <c r="I19" s="1" t="str">
        <f>IF(B19="","",'様式Ⅰ（男子）'!B69)</f>
        <v/>
      </c>
      <c r="J19" s="1" t="str">
        <f>IF(B19="","",'様式Ⅰ（男子）'!AI69)</f>
        <v/>
      </c>
      <c r="K19" s="1" t="str">
        <f>IF(B19="","",'様式Ⅰ（男子）'!AI70)</f>
        <v/>
      </c>
      <c r="L19" s="1" t="str">
        <f>IF(B19="","",'様式Ⅰ（男子）'!AI71)</f>
        <v/>
      </c>
    </row>
    <row r="20" spans="1:12" ht="18.75">
      <c r="A20" s="1">
        <v>19</v>
      </c>
      <c r="B20" s="2" t="str">
        <f>IF('様式Ⅰ（男子）'!B72="","",'様式Ⅰ（男子）'!B72+100000000)</f>
        <v/>
      </c>
      <c r="C20" t="str">
        <f>IF(B20="","",CONCATENATE('様式Ⅰ（男子）'!C72," ","(",'様式Ⅰ（男子）'!E72,")"))</f>
        <v/>
      </c>
      <c r="D20" s="1" t="str">
        <f>IF(B20="","",'様式Ⅰ（男子）'!D72)</f>
        <v/>
      </c>
      <c r="E20" s="1" t="str">
        <f ca="1">IF($C20="","",CONCATENATE(VLOOKUP(OFFSET('様式Ⅰ（男子）'!$B$15,3*A20,0),'登録データ（男）'!$A$3:$J$2500,9,FALSE)," ",VLOOKUP(OFFSET('様式Ⅰ（男子）'!$B$15,3*A20,0),'登録データ（男）'!$A$3:$J$2500,10,FALSE)," ","(",LEFT(VLOOKUP(OFFSET('様式Ⅰ（男子）'!$B$15,3*A20,0),'登録データ（男）'!$A$3:$J$2500,8,FALSE),2),")"))</f>
        <v/>
      </c>
      <c r="F20" s="1" t="str">
        <f t="shared" si="0"/>
        <v/>
      </c>
      <c r="G20" s="1" t="str">
        <f>IF(B20="","",VLOOKUP(基本情報登録!$D$10,'登録データ（男）'!$M$3:$Q$65,3,FALSE))</f>
        <v/>
      </c>
      <c r="H20" s="1" t="str">
        <f>IF(B20="","",VLOOKUP('様式Ⅰ（男子）'!B72,'登録データ（男）'!$A$3:$W$2000,5,FALSE))</f>
        <v/>
      </c>
      <c r="I20" s="1" t="str">
        <f>IF(B20="","",'様式Ⅰ（男子）'!B72)</f>
        <v/>
      </c>
      <c r="J20" s="1" t="str">
        <f>IF(B20="","",'様式Ⅰ（男子）'!AI72)</f>
        <v/>
      </c>
      <c r="K20" s="1" t="str">
        <f>IF(B20="","",'様式Ⅰ（男子）'!AI73)</f>
        <v/>
      </c>
      <c r="L20" s="1" t="str">
        <f>IF(B20="","",'様式Ⅰ（男子）'!AI74)</f>
        <v/>
      </c>
    </row>
    <row r="21" spans="1:12" ht="18.75">
      <c r="A21" s="1">
        <v>20</v>
      </c>
      <c r="B21" s="2" t="str">
        <f>IF('様式Ⅰ（男子）'!B75="","",'様式Ⅰ（男子）'!B75+100000000)</f>
        <v/>
      </c>
      <c r="C21" t="str">
        <f>IF(B21="","",CONCATENATE('様式Ⅰ（男子）'!C75," ","(",'様式Ⅰ（男子）'!E75,")"))</f>
        <v/>
      </c>
      <c r="D21" s="1" t="str">
        <f>IF(B21="","",'様式Ⅰ（男子）'!D75)</f>
        <v/>
      </c>
      <c r="E21" s="1" t="str">
        <f ca="1">IF($C21="","",CONCATENATE(VLOOKUP(OFFSET('様式Ⅰ（男子）'!$B$15,3*A21,0),'登録データ（男）'!$A$3:$J$2500,9,FALSE)," ",VLOOKUP(OFFSET('様式Ⅰ（男子）'!$B$15,3*A21,0),'登録データ（男）'!$A$3:$J$2500,10,FALSE)," ","(",LEFT(VLOOKUP(OFFSET('様式Ⅰ（男子）'!$B$15,3*A21,0),'登録データ（男）'!$A$3:$J$2500,8,FALSE),2),")"))</f>
        <v/>
      </c>
      <c r="F21" s="1" t="str">
        <f t="shared" si="0"/>
        <v/>
      </c>
      <c r="G21" s="1" t="str">
        <f>IF(B21="","",VLOOKUP(基本情報登録!$D$10,'登録データ（男）'!$M$3:$Q$65,3,FALSE))</f>
        <v/>
      </c>
      <c r="H21" s="1" t="str">
        <f>IF(B21="","",VLOOKUP('様式Ⅰ（男子）'!B75,'登録データ（男）'!$A$3:$W$2000,5,FALSE))</f>
        <v/>
      </c>
      <c r="I21" s="1" t="str">
        <f>IF(B21="","",'様式Ⅰ（男子）'!B75)</f>
        <v/>
      </c>
      <c r="J21" s="1" t="str">
        <f>IF(B21="","",'様式Ⅰ（男子）'!AI75)</f>
        <v/>
      </c>
      <c r="K21" s="1" t="str">
        <f>IF(B21="","",'様式Ⅰ（男子）'!AI76)</f>
        <v/>
      </c>
      <c r="L21" s="1" t="str">
        <f>IF(B21="","",'様式Ⅰ（男子）'!AI77)</f>
        <v/>
      </c>
    </row>
    <row r="22" spans="1:12" ht="18.75">
      <c r="A22" s="1">
        <v>21</v>
      </c>
      <c r="B22" s="2" t="str">
        <f>IF('様式Ⅰ（男子）'!B78="","",'様式Ⅰ（男子）'!B78+100000000)</f>
        <v/>
      </c>
      <c r="C22" t="str">
        <f>IF(B22="","",CONCATENATE('様式Ⅰ（男子）'!C78," ","(",'様式Ⅰ（男子）'!E78,")"))</f>
        <v/>
      </c>
      <c r="D22" s="1" t="str">
        <f>IF(B22="","",'様式Ⅰ（男子）'!D78)</f>
        <v/>
      </c>
      <c r="E22" s="1" t="str">
        <f ca="1">IF($C22="","",CONCATENATE(VLOOKUP(OFFSET('様式Ⅰ（男子）'!$B$15,3*A22,0),'登録データ（男）'!$A$3:$J$2500,9,FALSE)," ",VLOOKUP(OFFSET('様式Ⅰ（男子）'!$B$15,3*A22,0),'登録データ（男）'!$A$3:$J$2500,10,FALSE)," ","(",LEFT(VLOOKUP(OFFSET('様式Ⅰ（男子）'!$B$15,3*A22,0),'登録データ（男）'!$A$3:$J$2500,8,FALSE),2),")"))</f>
        <v/>
      </c>
      <c r="F22" s="1" t="str">
        <f t="shared" si="0"/>
        <v/>
      </c>
      <c r="G22" s="1" t="str">
        <f>IF(B22="","",VLOOKUP(基本情報登録!$D$10,'登録データ（男）'!$M$3:$Q$65,3,FALSE))</f>
        <v/>
      </c>
      <c r="H22" s="1" t="str">
        <f>IF(B22="","",VLOOKUP('様式Ⅰ（男子）'!B78,'登録データ（男）'!$A$3:$W$2000,5,FALSE))</f>
        <v/>
      </c>
      <c r="I22" s="1" t="str">
        <f>IF(B22="","",'様式Ⅰ（男子）'!B78)</f>
        <v/>
      </c>
      <c r="J22" s="1" t="str">
        <f>IF(B22="","",'様式Ⅰ（男子）'!AI78)</f>
        <v/>
      </c>
      <c r="K22" s="1" t="str">
        <f>IF(B22="","",'様式Ⅰ（男子）'!AI79)</f>
        <v/>
      </c>
      <c r="L22" s="1" t="str">
        <f>IF(B22="","",'様式Ⅰ（男子）'!AI80)</f>
        <v/>
      </c>
    </row>
    <row r="23" spans="1:12" ht="18.75">
      <c r="A23" s="1">
        <v>22</v>
      </c>
      <c r="B23" s="2" t="str">
        <f>IF('様式Ⅰ（男子）'!B81="","",'様式Ⅰ（男子）'!B81+100000000)</f>
        <v/>
      </c>
      <c r="C23" t="str">
        <f>IF(B23="","",CONCATENATE('様式Ⅰ（男子）'!C81," ","(",'様式Ⅰ（男子）'!E81,")"))</f>
        <v/>
      </c>
      <c r="D23" s="1" t="str">
        <f>IF(B23="","",'様式Ⅰ（男子）'!D81)</f>
        <v/>
      </c>
      <c r="E23" s="1" t="str">
        <f ca="1">IF($C23="","",CONCATENATE(VLOOKUP(OFFSET('様式Ⅰ（男子）'!$B$15,3*A23,0),'登録データ（男）'!$A$3:$J$2500,9,FALSE)," ",VLOOKUP(OFFSET('様式Ⅰ（男子）'!$B$15,3*A23,0),'登録データ（男）'!$A$3:$J$2500,10,FALSE)," ","(",LEFT(VLOOKUP(OFFSET('様式Ⅰ（男子）'!$B$15,3*A23,0),'登録データ（男）'!$A$3:$J$2500,8,FALSE),2),")"))</f>
        <v/>
      </c>
      <c r="F23" s="1" t="str">
        <f t="shared" si="0"/>
        <v/>
      </c>
      <c r="G23" s="1" t="str">
        <f>IF(B23="","",VLOOKUP(基本情報登録!$D$10,'登録データ（男）'!$M$3:$Q$65,3,FALSE))</f>
        <v/>
      </c>
      <c r="H23" s="1" t="str">
        <f>IF(B23="","",VLOOKUP('様式Ⅰ（男子）'!B81,'登録データ（男）'!$A$3:$W$2000,5,FALSE))</f>
        <v/>
      </c>
      <c r="I23" s="1" t="str">
        <f>IF(B23="","",'様式Ⅰ（男子）'!B81)</f>
        <v/>
      </c>
      <c r="J23" s="1" t="str">
        <f>IF(B23="","",'様式Ⅰ（男子）'!AI81)</f>
        <v/>
      </c>
      <c r="K23" s="1" t="str">
        <f>IF(B23="","",'様式Ⅰ（男子）'!AI82)</f>
        <v/>
      </c>
      <c r="L23" s="1" t="str">
        <f>IF(B23="","",'様式Ⅰ（男子）'!AI83)</f>
        <v/>
      </c>
    </row>
    <row r="24" spans="1:12" ht="18.75">
      <c r="A24" s="1">
        <v>23</v>
      </c>
      <c r="B24" s="2" t="str">
        <f>IF('様式Ⅰ（男子）'!B84="","",'様式Ⅰ（男子）'!B84+100000000)</f>
        <v/>
      </c>
      <c r="C24" t="str">
        <f>IF(B24="","",CONCATENATE('様式Ⅰ（男子）'!C84," ","(",'様式Ⅰ（男子）'!E84,")"))</f>
        <v/>
      </c>
      <c r="D24" s="1" t="str">
        <f>IF(B24="","",'様式Ⅰ（男子）'!D84)</f>
        <v/>
      </c>
      <c r="E24" s="1" t="str">
        <f ca="1">IF($C24="","",CONCATENATE(VLOOKUP(OFFSET('様式Ⅰ（男子）'!$B$15,3*A24,0),'登録データ（男）'!$A$3:$J$2500,9,FALSE)," ",VLOOKUP(OFFSET('様式Ⅰ（男子）'!$B$15,3*A24,0),'登録データ（男）'!$A$3:$J$2500,10,FALSE)," ","(",LEFT(VLOOKUP(OFFSET('様式Ⅰ（男子）'!$B$15,3*A24,0),'登録データ（男）'!$A$3:$J$2500,8,FALSE),2),")"))</f>
        <v/>
      </c>
      <c r="F24" s="1" t="str">
        <f t="shared" si="0"/>
        <v/>
      </c>
      <c r="G24" s="1" t="str">
        <f>IF(B24="","",VLOOKUP(基本情報登録!$D$10,'登録データ（男）'!$M$3:$Q$65,3,FALSE))</f>
        <v/>
      </c>
      <c r="H24" s="1" t="str">
        <f>IF(B24="","",VLOOKUP('様式Ⅰ（男子）'!B84,'登録データ（男）'!$A$3:$W$2000,5,FALSE))</f>
        <v/>
      </c>
      <c r="I24" s="1" t="str">
        <f>IF(B24="","",'様式Ⅰ（男子）'!B84)</f>
        <v/>
      </c>
      <c r="J24" s="1" t="str">
        <f>IF(B24="","",'様式Ⅰ（男子）'!AI84)</f>
        <v/>
      </c>
      <c r="K24" s="1" t="str">
        <f>IF(B24="","",'様式Ⅰ（男子）'!AI85)</f>
        <v/>
      </c>
      <c r="L24" s="1" t="str">
        <f>IF(B24="","",'様式Ⅰ（男子）'!AI86)</f>
        <v/>
      </c>
    </row>
    <row r="25" spans="1:12" ht="18.75">
      <c r="A25" s="1">
        <v>24</v>
      </c>
      <c r="B25" s="2" t="str">
        <f>IF('様式Ⅰ（男子）'!B87="","",'様式Ⅰ（男子）'!B87+100000000)</f>
        <v/>
      </c>
      <c r="C25" t="str">
        <f>IF(B25="","",CONCATENATE('様式Ⅰ（男子）'!C87," ","(",'様式Ⅰ（男子）'!E87,")"))</f>
        <v/>
      </c>
      <c r="D25" s="1" t="str">
        <f>IF(B25="","",'様式Ⅰ（男子）'!D87)</f>
        <v/>
      </c>
      <c r="E25" s="1" t="str">
        <f ca="1">IF($C25="","",CONCATENATE(VLOOKUP(OFFSET('様式Ⅰ（男子）'!$B$15,3*A25,0),'登録データ（男）'!$A$3:$J$2500,9,FALSE)," ",VLOOKUP(OFFSET('様式Ⅰ（男子）'!$B$15,3*A25,0),'登録データ（男）'!$A$3:$J$2500,10,FALSE)," ","(",LEFT(VLOOKUP(OFFSET('様式Ⅰ（男子）'!$B$15,3*A25,0),'登録データ（男）'!$A$3:$J$2500,8,FALSE),2),")"))</f>
        <v/>
      </c>
      <c r="F25" s="1" t="str">
        <f t="shared" si="0"/>
        <v/>
      </c>
      <c r="G25" s="1" t="str">
        <f>IF(B25="","",VLOOKUP(基本情報登録!$D$10,'登録データ（男）'!$M$3:$Q$65,3,FALSE))</f>
        <v/>
      </c>
      <c r="H25" s="1" t="str">
        <f>IF(B25="","",VLOOKUP('様式Ⅰ（男子）'!B87,'登録データ（男）'!$A$3:$W$2000,5,FALSE))</f>
        <v/>
      </c>
      <c r="I25" s="1" t="str">
        <f>IF(B25="","",'様式Ⅰ（男子）'!B87)</f>
        <v/>
      </c>
      <c r="J25" s="1" t="str">
        <f>IF(B25="","",'様式Ⅰ（男子）'!AI87)</f>
        <v/>
      </c>
      <c r="K25" s="1" t="str">
        <f>IF(B25="","",'様式Ⅰ（男子）'!AI88)</f>
        <v/>
      </c>
      <c r="L25" s="1" t="str">
        <f>IF(B25="","",'様式Ⅰ（男子）'!AI89)</f>
        <v/>
      </c>
    </row>
    <row r="26" spans="1:12" ht="18.75">
      <c r="A26" s="1">
        <v>25</v>
      </c>
      <c r="B26" s="2" t="str">
        <f>IF('様式Ⅰ（男子）'!B90="","",'様式Ⅰ（男子）'!B90+100000000)</f>
        <v/>
      </c>
      <c r="C26" t="str">
        <f>IF(B26="","",CONCATENATE('様式Ⅰ（男子）'!C90," ","(",'様式Ⅰ（男子）'!E90,")"))</f>
        <v/>
      </c>
      <c r="D26" s="1" t="str">
        <f>IF(B26="","",'様式Ⅰ（男子）'!D90)</f>
        <v/>
      </c>
      <c r="E26" s="1" t="str">
        <f ca="1">IF($C26="","",CONCATENATE(VLOOKUP(OFFSET('様式Ⅰ（男子）'!$B$15,3*A26,0),'登録データ（男）'!$A$3:$J$2500,9,FALSE)," ",VLOOKUP(OFFSET('様式Ⅰ（男子）'!$B$15,3*A26,0),'登録データ（男）'!$A$3:$J$2500,10,FALSE)," ","(",LEFT(VLOOKUP(OFFSET('様式Ⅰ（男子）'!$B$15,3*A26,0),'登録データ（男）'!$A$3:$J$2500,8,FALSE),2),")"))</f>
        <v/>
      </c>
      <c r="F26" s="1" t="str">
        <f t="shared" si="0"/>
        <v/>
      </c>
      <c r="G26" s="1" t="str">
        <f>IF(B26="","",VLOOKUP(基本情報登録!$D$10,'登録データ（男）'!$M$3:$Q$65,3,FALSE))</f>
        <v/>
      </c>
      <c r="H26" s="1" t="str">
        <f>IF(B26="","",VLOOKUP('様式Ⅰ（男子）'!B90,'登録データ（男）'!$A$3:$W$2000,5,FALSE))</f>
        <v/>
      </c>
      <c r="I26" s="1" t="str">
        <f>IF(B26="","",'様式Ⅰ（男子）'!B90)</f>
        <v/>
      </c>
      <c r="J26" s="1" t="str">
        <f>IF(B26="","",'様式Ⅰ（男子）'!AI90)</f>
        <v/>
      </c>
      <c r="K26" s="1" t="str">
        <f>IF(B26="","",'様式Ⅰ（男子）'!AI91)</f>
        <v/>
      </c>
      <c r="L26" s="1" t="str">
        <f>IF(B26="","",'様式Ⅰ（男子）'!AI92)</f>
        <v/>
      </c>
    </row>
    <row r="27" spans="1:12" ht="18.75">
      <c r="A27" s="1">
        <v>26</v>
      </c>
      <c r="B27" s="2" t="str">
        <f>IF('様式Ⅰ（男子）'!B93="","",'様式Ⅰ（男子）'!B93+100000000)</f>
        <v/>
      </c>
      <c r="C27" t="str">
        <f>IF(B27="","",CONCATENATE('様式Ⅰ（男子）'!C93," ","(",'様式Ⅰ（男子）'!E93,")"))</f>
        <v/>
      </c>
      <c r="D27" s="1" t="str">
        <f>IF(B27="","",'様式Ⅰ（男子）'!D93)</f>
        <v/>
      </c>
      <c r="E27" s="1" t="str">
        <f ca="1">IF($C27="","",CONCATENATE(VLOOKUP(OFFSET('様式Ⅰ（男子）'!$B$15,3*A27,0),'登録データ（男）'!$A$3:$J$2500,9,FALSE)," ",VLOOKUP(OFFSET('様式Ⅰ（男子）'!$B$15,3*A27,0),'登録データ（男）'!$A$3:$J$2500,10,FALSE)," ","(",LEFT(VLOOKUP(OFFSET('様式Ⅰ（男子）'!$B$15,3*A27,0),'登録データ（男）'!$A$3:$J$2500,8,FALSE),2),")"))</f>
        <v/>
      </c>
      <c r="F27" s="1" t="str">
        <f t="shared" si="0"/>
        <v/>
      </c>
      <c r="G27" s="1" t="str">
        <f>IF(B27="","",VLOOKUP(基本情報登録!$D$10,'登録データ（男）'!$M$3:$Q$65,3,FALSE))</f>
        <v/>
      </c>
      <c r="H27" s="1" t="str">
        <f>IF(B27="","",VLOOKUP('様式Ⅰ（男子）'!B93,'登録データ（男）'!$A$3:$W$2000,5,FALSE))</f>
        <v/>
      </c>
      <c r="I27" s="1" t="str">
        <f>IF(B27="","",'様式Ⅰ（男子）'!B93)</f>
        <v/>
      </c>
      <c r="J27" s="1" t="str">
        <f>IF(B27="","",'様式Ⅰ（男子）'!AI93)</f>
        <v/>
      </c>
      <c r="K27" s="1" t="str">
        <f>IF(B27="","",'様式Ⅰ（男子）'!AI94)</f>
        <v/>
      </c>
      <c r="L27" s="1" t="str">
        <f>IF(B27="","",'様式Ⅰ（男子）'!AI95)</f>
        <v/>
      </c>
    </row>
    <row r="28" spans="1:12" ht="18.75">
      <c r="A28" s="1">
        <v>27</v>
      </c>
      <c r="B28" s="2" t="str">
        <f>IF('様式Ⅰ（男子）'!B96="","",'様式Ⅰ（男子）'!B96+100000000)</f>
        <v/>
      </c>
      <c r="C28" t="str">
        <f>IF(B28="","",CONCATENATE('様式Ⅰ（男子）'!C96," ","(",'様式Ⅰ（男子）'!E96,")"))</f>
        <v/>
      </c>
      <c r="D28" s="1" t="str">
        <f>IF(B28="","",'様式Ⅰ（男子）'!D96)</f>
        <v/>
      </c>
      <c r="E28" s="1" t="str">
        <f ca="1">IF($C28="","",CONCATENATE(VLOOKUP(OFFSET('様式Ⅰ（男子）'!$B$15,3*A28,0),'登録データ（男）'!$A$3:$J$2500,9,FALSE)," ",VLOOKUP(OFFSET('様式Ⅰ（男子）'!$B$15,3*A28,0),'登録データ（男）'!$A$3:$J$2500,10,FALSE)," ","(",LEFT(VLOOKUP(OFFSET('様式Ⅰ（男子）'!$B$15,3*A28,0),'登録データ（男）'!$A$3:$J$2500,8,FALSE),2),")"))</f>
        <v/>
      </c>
      <c r="F28" s="1" t="str">
        <f t="shared" si="0"/>
        <v/>
      </c>
      <c r="G28" s="1" t="str">
        <f>IF(B28="","",VLOOKUP(基本情報登録!$D$10,'登録データ（男）'!$M$3:$Q$65,3,FALSE))</f>
        <v/>
      </c>
      <c r="H28" s="1" t="str">
        <f>IF(B28="","",VLOOKUP('様式Ⅰ（男子）'!B96,'登録データ（男）'!$A$3:$W$2000,5,FALSE))</f>
        <v/>
      </c>
      <c r="I28" s="1" t="str">
        <f>IF(B28="","",'様式Ⅰ（男子）'!B96)</f>
        <v/>
      </c>
      <c r="J28" s="1" t="str">
        <f>IF(B28="","",'様式Ⅰ（男子）'!AI96)</f>
        <v/>
      </c>
      <c r="K28" s="1" t="str">
        <f>IF(B28="","",'様式Ⅰ（男子）'!AI97)</f>
        <v/>
      </c>
      <c r="L28" s="1" t="str">
        <f>IF(B28="","",'様式Ⅰ（男子）'!AI98)</f>
        <v/>
      </c>
    </row>
    <row r="29" spans="1:12" ht="18.75">
      <c r="A29" s="1">
        <v>28</v>
      </c>
      <c r="B29" s="2" t="str">
        <f>IF('様式Ⅰ（男子）'!B99="","",'様式Ⅰ（男子）'!B99+100000000)</f>
        <v/>
      </c>
      <c r="C29" t="str">
        <f>IF(B29="","",CONCATENATE('様式Ⅰ（男子）'!C99," ","(",'様式Ⅰ（男子）'!E99,")"))</f>
        <v/>
      </c>
      <c r="D29" s="1" t="str">
        <f>IF(B29="","",'様式Ⅰ（男子）'!D99)</f>
        <v/>
      </c>
      <c r="E29" s="1" t="str">
        <f ca="1">IF($C29="","",CONCATENATE(VLOOKUP(OFFSET('様式Ⅰ（男子）'!$B$15,3*A29,0),'登録データ（男）'!$A$3:$J$2500,9,FALSE)," ",VLOOKUP(OFFSET('様式Ⅰ（男子）'!$B$15,3*A29,0),'登録データ（男）'!$A$3:$J$2500,10,FALSE)," ","(",LEFT(VLOOKUP(OFFSET('様式Ⅰ（男子）'!$B$15,3*A29,0),'登録データ（男）'!$A$3:$J$2500,8,FALSE),2),")"))</f>
        <v/>
      </c>
      <c r="F29" s="1" t="str">
        <f t="shared" si="0"/>
        <v/>
      </c>
      <c r="G29" s="1" t="str">
        <f>IF(B29="","",VLOOKUP(基本情報登録!$D$10,'登録データ（男）'!$M$3:$Q$65,3,FALSE))</f>
        <v/>
      </c>
      <c r="H29" s="1" t="str">
        <f>IF(B29="","",VLOOKUP('様式Ⅰ（男子）'!B99,'登録データ（男）'!$A$3:$W$2000,5,FALSE))</f>
        <v/>
      </c>
      <c r="I29" s="1" t="str">
        <f>IF(B29="","",'様式Ⅰ（男子）'!B99)</f>
        <v/>
      </c>
      <c r="J29" s="1" t="str">
        <f>IF(B29="","",'様式Ⅰ（男子）'!AI99)</f>
        <v/>
      </c>
      <c r="K29" s="1" t="str">
        <f>IF(B29="","",'様式Ⅰ（男子）'!AI100)</f>
        <v/>
      </c>
      <c r="L29" s="1" t="str">
        <f>IF(B29="","",'様式Ⅰ（男子）'!AI101)</f>
        <v/>
      </c>
    </row>
    <row r="30" spans="1:12" ht="18.75">
      <c r="A30" s="1">
        <v>29</v>
      </c>
      <c r="B30" s="2" t="str">
        <f>IF('様式Ⅰ（男子）'!B102="","",'様式Ⅰ（男子）'!B102+100000000)</f>
        <v/>
      </c>
      <c r="C30" t="str">
        <f>IF(B30="","",CONCATENATE('様式Ⅰ（男子）'!C102," ","(",'様式Ⅰ（男子）'!E102,")"))</f>
        <v/>
      </c>
      <c r="D30" s="1" t="str">
        <f>IF(B30="","",'様式Ⅰ（男子）'!D102)</f>
        <v/>
      </c>
      <c r="E30" s="1" t="str">
        <f ca="1">IF($C30="","",CONCATENATE(VLOOKUP(OFFSET('様式Ⅰ（男子）'!$B$15,3*A30,0),'登録データ（男）'!$A$3:$J$2500,9,FALSE)," ",VLOOKUP(OFFSET('様式Ⅰ（男子）'!$B$15,3*A30,0),'登録データ（男）'!$A$3:$J$2500,10,FALSE)," ","(",LEFT(VLOOKUP(OFFSET('様式Ⅰ（男子）'!$B$15,3*A30,0),'登録データ（男）'!$A$3:$J$2500,8,FALSE),2),")"))</f>
        <v/>
      </c>
      <c r="F30" s="1" t="str">
        <f t="shared" si="0"/>
        <v/>
      </c>
      <c r="G30" s="1" t="str">
        <f>IF(B30="","",VLOOKUP(基本情報登録!$D$10,'登録データ（男）'!$M$3:$Q$65,3,FALSE))</f>
        <v/>
      </c>
      <c r="H30" s="1" t="str">
        <f>IF(B30="","",VLOOKUP('様式Ⅰ（男子）'!B102,'登録データ（男）'!$A$3:$W$2000,5,FALSE))</f>
        <v/>
      </c>
      <c r="I30" s="1" t="str">
        <f>IF(B30="","",'様式Ⅰ（男子）'!B102)</f>
        <v/>
      </c>
      <c r="J30" s="1" t="str">
        <f>IF(B30="","",'様式Ⅰ（男子）'!AI102)</f>
        <v/>
      </c>
      <c r="K30" s="1" t="str">
        <f>IF(B30="","",'様式Ⅰ（男子）'!AI103)</f>
        <v/>
      </c>
      <c r="L30" s="1" t="str">
        <f>IF(B30="","",'様式Ⅰ（男子）'!AI104)</f>
        <v/>
      </c>
    </row>
    <row r="31" spans="1:12" ht="18.75">
      <c r="A31" s="1">
        <v>30</v>
      </c>
      <c r="B31" s="2" t="str">
        <f>IF('様式Ⅰ（男子）'!B105="","",'様式Ⅰ（男子）'!B105+100000000)</f>
        <v/>
      </c>
      <c r="C31" t="str">
        <f>IF(B31="","",CONCATENATE('様式Ⅰ（男子）'!C105," ","(",'様式Ⅰ（男子）'!E105,")"))</f>
        <v/>
      </c>
      <c r="D31" s="1" t="str">
        <f>IF(B31="","",'様式Ⅰ（男子）'!D105)</f>
        <v/>
      </c>
      <c r="E31" s="1" t="str">
        <f ca="1">IF($C31="","",CONCATENATE(VLOOKUP(OFFSET('様式Ⅰ（男子）'!$B$15,3*A31,0),'登録データ（男）'!$A$3:$J$2500,9,FALSE)," ",VLOOKUP(OFFSET('様式Ⅰ（男子）'!$B$15,3*A31,0),'登録データ（男）'!$A$3:$J$2500,10,FALSE)," ","(",LEFT(VLOOKUP(OFFSET('様式Ⅰ（男子）'!$B$15,3*A31,0),'登録データ（男）'!$A$3:$J$2500,8,FALSE),2),")"))</f>
        <v/>
      </c>
      <c r="F31" s="1" t="str">
        <f t="shared" si="0"/>
        <v/>
      </c>
      <c r="G31" s="1" t="str">
        <f>IF(B31="","",VLOOKUP(基本情報登録!$D$10,'登録データ（男）'!$M$3:$Q$65,3,FALSE))</f>
        <v/>
      </c>
      <c r="H31" s="1" t="str">
        <f>IF(B31="","",VLOOKUP('様式Ⅰ（男子）'!B105,'登録データ（男）'!$A$3:$W$2000,5,FALSE))</f>
        <v/>
      </c>
      <c r="I31" s="1" t="str">
        <f>IF(B31="","",'様式Ⅰ（男子）'!B105)</f>
        <v/>
      </c>
      <c r="J31" s="1" t="str">
        <f>IF(B31="","",'様式Ⅰ（男子）'!AI105)</f>
        <v/>
      </c>
      <c r="K31" s="1" t="str">
        <f>IF(B31="","",'様式Ⅰ（男子）'!AI106)</f>
        <v/>
      </c>
      <c r="L31" s="1" t="str">
        <f>IF(B31="","",'様式Ⅰ（男子）'!AI107)</f>
        <v/>
      </c>
    </row>
    <row r="32" spans="1:12" ht="18.75">
      <c r="A32" s="1">
        <v>31</v>
      </c>
      <c r="B32" s="2" t="str">
        <f>IF('様式Ⅰ（男子）'!B108="","",'様式Ⅰ（男子）'!B108+100000000)</f>
        <v/>
      </c>
      <c r="C32" t="str">
        <f>IF(B32="","",CONCATENATE('様式Ⅰ（男子）'!C108," ","(",'様式Ⅰ（男子）'!E108,")"))</f>
        <v/>
      </c>
      <c r="D32" s="1" t="str">
        <f>IF(B32="","",'様式Ⅰ（男子）'!D108)</f>
        <v/>
      </c>
      <c r="E32" s="1" t="str">
        <f ca="1">IF($C32="","",CONCATENATE(VLOOKUP(OFFSET('様式Ⅰ（男子）'!$B$15,3*A32,0),'登録データ（男）'!$A$3:$J$2500,9,FALSE)," ",VLOOKUP(OFFSET('様式Ⅰ（男子）'!$B$15,3*A32,0),'登録データ（男）'!$A$3:$J$2500,10,FALSE)," ","(",LEFT(VLOOKUP(OFFSET('様式Ⅰ（男子）'!$B$15,3*A32,0),'登録データ（男）'!$A$3:$J$2500,8,FALSE),2),")"))</f>
        <v/>
      </c>
      <c r="F32" s="1" t="str">
        <f t="shared" si="0"/>
        <v/>
      </c>
      <c r="G32" s="1" t="str">
        <f>IF(B32="","",VLOOKUP(基本情報登録!$D$10,'登録データ（男）'!$M$3:$Q$65,3,FALSE))</f>
        <v/>
      </c>
      <c r="H32" s="1" t="str">
        <f>IF(B32="","",VLOOKUP('様式Ⅰ（男子）'!B108,'登録データ（男）'!$A$3:$W$2000,5,FALSE))</f>
        <v/>
      </c>
      <c r="I32" s="1" t="str">
        <f>IF(B32="","",'様式Ⅰ（男子）'!B108)</f>
        <v/>
      </c>
      <c r="J32" s="1" t="str">
        <f>IF(B32="","",'様式Ⅰ（男子）'!AI108)</f>
        <v/>
      </c>
      <c r="K32" s="1" t="str">
        <f>IF(B32="","",'様式Ⅰ（男子）'!AI109)</f>
        <v/>
      </c>
      <c r="L32" s="1" t="str">
        <f>IF(B32="","",'様式Ⅰ（男子）'!AI110)</f>
        <v/>
      </c>
    </row>
    <row r="33" spans="1:12" ht="18.75">
      <c r="A33" s="1">
        <v>32</v>
      </c>
      <c r="B33" s="2" t="str">
        <f>IF('様式Ⅰ（男子）'!B111="","",'様式Ⅰ（男子）'!B111+100000000)</f>
        <v/>
      </c>
      <c r="C33" t="str">
        <f>IF(B33="","",CONCATENATE('様式Ⅰ（男子）'!C111," ","(",'様式Ⅰ（男子）'!E111,")"))</f>
        <v/>
      </c>
      <c r="D33" s="1" t="str">
        <f>IF(B33="","",'様式Ⅰ（男子）'!D111)</f>
        <v/>
      </c>
      <c r="E33" s="1" t="str">
        <f ca="1">IF($C33="","",CONCATENATE(VLOOKUP(OFFSET('様式Ⅰ（男子）'!$B$15,3*A33,0),'登録データ（男）'!$A$3:$J$2500,9,FALSE)," ",VLOOKUP(OFFSET('様式Ⅰ（男子）'!$B$15,3*A33,0),'登録データ（男）'!$A$3:$J$2500,10,FALSE)," ","(",LEFT(VLOOKUP(OFFSET('様式Ⅰ（男子）'!$B$15,3*A33,0),'登録データ（男）'!$A$3:$J$2500,8,FALSE),2),")"))</f>
        <v/>
      </c>
      <c r="F33" s="1" t="str">
        <f t="shared" si="0"/>
        <v/>
      </c>
      <c r="G33" s="1" t="str">
        <f>IF(B33="","",VLOOKUP(基本情報登録!$D$10,'登録データ（男）'!$M$3:$Q$65,3,FALSE))</f>
        <v/>
      </c>
      <c r="H33" s="1" t="str">
        <f>IF(B33="","",VLOOKUP('様式Ⅰ（男子）'!B111,'登録データ（男）'!$A$3:$W$2000,5,FALSE))</f>
        <v/>
      </c>
      <c r="I33" s="1" t="str">
        <f>IF(B33="","",'様式Ⅰ（男子）'!B111)</f>
        <v/>
      </c>
      <c r="J33" s="1" t="str">
        <f>IF(B33="","",'様式Ⅰ（男子）'!AI111)</f>
        <v/>
      </c>
      <c r="K33" s="1" t="str">
        <f>IF(B33="","",'様式Ⅰ（男子）'!AI112)</f>
        <v/>
      </c>
      <c r="L33" s="1" t="str">
        <f>IF(B33="","",'様式Ⅰ（男子）'!AI113)</f>
        <v/>
      </c>
    </row>
    <row r="34" spans="1:12" ht="18.75">
      <c r="A34" s="1">
        <v>33</v>
      </c>
      <c r="B34" s="2" t="str">
        <f>IF('様式Ⅰ（男子）'!B114="","",'様式Ⅰ（男子）'!B114+100000000)</f>
        <v/>
      </c>
      <c r="C34" t="str">
        <f>IF(B34="","",CONCATENATE('様式Ⅰ（男子）'!C114," ","(",'様式Ⅰ（男子）'!E114,")"))</f>
        <v/>
      </c>
      <c r="D34" s="1" t="str">
        <f>IF(B34="","",'様式Ⅰ（男子）'!D114)</f>
        <v/>
      </c>
      <c r="E34" s="1" t="str">
        <f ca="1">IF($C34="","",CONCATENATE(VLOOKUP(OFFSET('様式Ⅰ（男子）'!$B$15,3*A34,0),'登録データ（男）'!$A$3:$J$2500,9,FALSE)," ",VLOOKUP(OFFSET('様式Ⅰ（男子）'!$B$15,3*A34,0),'登録データ（男）'!$A$3:$J$2500,10,FALSE)," ","(",LEFT(VLOOKUP(OFFSET('様式Ⅰ（男子）'!$B$15,3*A34,0),'登録データ（男）'!$A$3:$J$2500,8,FALSE),2),")"))</f>
        <v/>
      </c>
      <c r="F34" s="1" t="str">
        <f t="shared" si="0"/>
        <v/>
      </c>
      <c r="G34" s="1" t="str">
        <f>IF(B34="","",VLOOKUP(基本情報登録!$D$10,'登録データ（男）'!$M$3:$Q$65,3,FALSE))</f>
        <v/>
      </c>
      <c r="H34" s="1" t="str">
        <f>IF(B34="","",VLOOKUP('様式Ⅰ（男子）'!B114,'登録データ（男）'!$A$3:$W$2000,5,FALSE))</f>
        <v/>
      </c>
      <c r="I34" s="1" t="str">
        <f>IF(B34="","",'様式Ⅰ（男子）'!B114)</f>
        <v/>
      </c>
      <c r="J34" s="1" t="str">
        <f>IF(B34="","",'様式Ⅰ（男子）'!AI114)</f>
        <v/>
      </c>
      <c r="K34" s="1" t="str">
        <f>IF(B34="","",'様式Ⅰ（男子）'!AI115)</f>
        <v/>
      </c>
      <c r="L34" s="1" t="str">
        <f>IF(B34="","",'様式Ⅰ（男子）'!AI116)</f>
        <v/>
      </c>
    </row>
    <row r="35" spans="1:12" ht="18.75">
      <c r="A35" s="1">
        <v>34</v>
      </c>
      <c r="B35" s="2" t="str">
        <f>IF('様式Ⅰ（男子）'!B117="","",'様式Ⅰ（男子）'!B117+100000000)</f>
        <v/>
      </c>
      <c r="C35" t="str">
        <f>IF(B35="","",CONCATENATE('様式Ⅰ（男子）'!C117," ","(",'様式Ⅰ（男子）'!E117,")"))</f>
        <v/>
      </c>
      <c r="D35" s="1" t="str">
        <f>IF(B35="","",'様式Ⅰ（男子）'!D117)</f>
        <v/>
      </c>
      <c r="E35" s="1" t="str">
        <f ca="1">IF($C35="","",CONCATENATE(VLOOKUP(OFFSET('様式Ⅰ（男子）'!$B$15,3*A35,0),'登録データ（男）'!$A$3:$J$2500,9,FALSE)," ",VLOOKUP(OFFSET('様式Ⅰ（男子）'!$B$15,3*A35,0),'登録データ（男）'!$A$3:$J$2500,10,FALSE)," ","(",LEFT(VLOOKUP(OFFSET('様式Ⅰ（男子）'!$B$15,3*A35,0),'登録データ（男）'!$A$3:$J$2500,8,FALSE),2),")"))</f>
        <v/>
      </c>
      <c r="F35" s="1" t="str">
        <f t="shared" si="0"/>
        <v/>
      </c>
      <c r="G35" s="1" t="str">
        <f>IF(B35="","",VLOOKUP(基本情報登録!$D$10,'登録データ（男）'!$M$3:$Q$65,3,FALSE))</f>
        <v/>
      </c>
      <c r="H35" s="1" t="str">
        <f>IF(B35="","",VLOOKUP('様式Ⅰ（男子）'!B117,'登録データ（男）'!$A$3:$W$2000,5,FALSE))</f>
        <v/>
      </c>
      <c r="I35" s="1" t="str">
        <f>IF(B35="","",'様式Ⅰ（男子）'!B117)</f>
        <v/>
      </c>
      <c r="J35" s="1" t="str">
        <f>IF(B35="","",'様式Ⅰ（男子）'!AI117)</f>
        <v/>
      </c>
      <c r="K35" s="1" t="str">
        <f>IF(B35="","",'様式Ⅰ（男子）'!AI118)</f>
        <v/>
      </c>
      <c r="L35" s="1" t="str">
        <f>IF(B35="","",'様式Ⅰ（男子）'!AI119)</f>
        <v/>
      </c>
    </row>
    <row r="36" spans="1:12" ht="18.75">
      <c r="A36" s="1">
        <v>35</v>
      </c>
      <c r="B36" s="2" t="str">
        <f>IF('様式Ⅰ（男子）'!B120="","",'様式Ⅰ（男子）'!B120+100000000)</f>
        <v/>
      </c>
      <c r="C36" t="str">
        <f>IF(B36="","",CONCATENATE('様式Ⅰ（男子）'!C120," ","(",'様式Ⅰ（男子）'!E120,")"))</f>
        <v/>
      </c>
      <c r="D36" s="1" t="str">
        <f>IF(B36="","",'様式Ⅰ（男子）'!D120)</f>
        <v/>
      </c>
      <c r="E36" s="1" t="str">
        <f ca="1">IF($C36="","",CONCATENATE(VLOOKUP(OFFSET('様式Ⅰ（男子）'!$B$15,3*A36,0),'登録データ（男）'!$A$3:$J$2500,9,FALSE)," ",VLOOKUP(OFFSET('様式Ⅰ（男子）'!$B$15,3*A36,0),'登録データ（男）'!$A$3:$J$2500,10,FALSE)," ","(",LEFT(VLOOKUP(OFFSET('様式Ⅰ（男子）'!$B$15,3*A36,0),'登録データ（男）'!$A$3:$J$2500,8,FALSE),2),")"))</f>
        <v/>
      </c>
      <c r="F36" s="1" t="str">
        <f t="shared" si="0"/>
        <v/>
      </c>
      <c r="G36" s="1" t="str">
        <f>IF(B36="","",VLOOKUP(基本情報登録!$D$10,'登録データ（男）'!$M$3:$Q$65,3,FALSE))</f>
        <v/>
      </c>
      <c r="H36" s="1" t="str">
        <f>IF(B36="","",VLOOKUP('様式Ⅰ（男子）'!B120,'登録データ（男）'!$A$3:$W$2000,5,FALSE))</f>
        <v/>
      </c>
      <c r="I36" s="1" t="str">
        <f>IF(B36="","",'様式Ⅰ（男子）'!B120)</f>
        <v/>
      </c>
      <c r="J36" s="1" t="str">
        <f>IF(B36="","",'様式Ⅰ（男子）'!AI120)</f>
        <v/>
      </c>
      <c r="K36" s="1" t="str">
        <f>IF(B36="","",'様式Ⅰ（男子）'!AI121)</f>
        <v/>
      </c>
      <c r="L36" s="1" t="str">
        <f>IF(B36="","",'様式Ⅰ（男子）'!AI122)</f>
        <v/>
      </c>
    </row>
    <row r="37" spans="1:12" ht="18.75">
      <c r="A37" s="1">
        <v>36</v>
      </c>
      <c r="B37" s="2" t="str">
        <f>IF('様式Ⅰ（男子）'!B123="","",'様式Ⅰ（男子）'!B123+100000000)</f>
        <v/>
      </c>
      <c r="C37" t="str">
        <f>IF(B37="","",CONCATENATE('様式Ⅰ（男子）'!C123," ","(",'様式Ⅰ（男子）'!E123,")"))</f>
        <v/>
      </c>
      <c r="D37" s="1" t="str">
        <f>IF(B37="","",'様式Ⅰ（男子）'!D123)</f>
        <v/>
      </c>
      <c r="E37" s="1" t="str">
        <f ca="1">IF($C37="","",CONCATENATE(VLOOKUP(OFFSET('様式Ⅰ（男子）'!$B$15,3*A37,0),'登録データ（男）'!$A$3:$J$2500,9,FALSE)," ",VLOOKUP(OFFSET('様式Ⅰ（男子）'!$B$15,3*A37,0),'登録データ（男）'!$A$3:$J$2500,10,FALSE)," ","(",LEFT(VLOOKUP(OFFSET('様式Ⅰ（男子）'!$B$15,3*A37,0),'登録データ（男）'!$A$3:$J$2500,8,FALSE),2),")"))</f>
        <v/>
      </c>
      <c r="F37" s="1" t="str">
        <f t="shared" si="0"/>
        <v/>
      </c>
      <c r="G37" s="1" t="str">
        <f>IF(B37="","",VLOOKUP(基本情報登録!$D$10,'登録データ（男）'!$M$3:$Q$65,3,FALSE))</f>
        <v/>
      </c>
      <c r="H37" s="1" t="str">
        <f>IF(B37="","",VLOOKUP('様式Ⅰ（男子）'!B123,'登録データ（男）'!$A$3:$W$2000,5,FALSE))</f>
        <v/>
      </c>
      <c r="I37" s="1" t="str">
        <f>IF(B37="","",'様式Ⅰ（男子）'!B123)</f>
        <v/>
      </c>
      <c r="J37" s="1" t="str">
        <f>IF(B37="","",'様式Ⅰ（男子）'!AI123)</f>
        <v/>
      </c>
      <c r="K37" s="1" t="str">
        <f>IF(B37="","",'様式Ⅰ（男子）'!AI124)</f>
        <v/>
      </c>
      <c r="L37" s="1" t="str">
        <f>IF(B37="","",'様式Ⅰ（男子）'!AI125)</f>
        <v/>
      </c>
    </row>
    <row r="38" spans="1:12" ht="18.75">
      <c r="A38" s="1">
        <v>37</v>
      </c>
      <c r="B38" s="2" t="str">
        <f>IF('様式Ⅰ（男子）'!B126="","",'様式Ⅰ（男子）'!B126+100000000)</f>
        <v/>
      </c>
      <c r="C38" t="str">
        <f>IF(B38="","",CONCATENATE('様式Ⅰ（男子）'!C126," ","(",'様式Ⅰ（男子）'!E126,")"))</f>
        <v/>
      </c>
      <c r="D38" s="1" t="str">
        <f>IF(B38="","",'様式Ⅰ（男子）'!D126)</f>
        <v/>
      </c>
      <c r="E38" s="1" t="str">
        <f ca="1">IF($C38="","",CONCATENATE(VLOOKUP(OFFSET('様式Ⅰ（男子）'!$B$15,3*A38,0),'登録データ（男）'!$A$3:$J$2500,9,FALSE)," ",VLOOKUP(OFFSET('様式Ⅰ（男子）'!$B$15,3*A38,0),'登録データ（男）'!$A$3:$J$2500,10,FALSE)," ","(",LEFT(VLOOKUP(OFFSET('様式Ⅰ（男子）'!$B$15,3*A38,0),'登録データ（男）'!$A$3:$J$2500,8,FALSE),2),")"))</f>
        <v/>
      </c>
      <c r="F38" s="1" t="str">
        <f t="shared" si="0"/>
        <v/>
      </c>
      <c r="G38" s="1" t="str">
        <f>IF(B38="","",VLOOKUP(基本情報登録!$D$10,'登録データ（男）'!$M$3:$Q$65,3,FALSE))</f>
        <v/>
      </c>
      <c r="H38" s="1" t="str">
        <f>IF(B38="","",VLOOKUP('様式Ⅰ（男子）'!B126,'登録データ（男）'!$A$3:$W$2000,5,FALSE))</f>
        <v/>
      </c>
      <c r="I38" s="1" t="str">
        <f>IF(B38="","",'様式Ⅰ（男子）'!B126)</f>
        <v/>
      </c>
      <c r="J38" s="1" t="str">
        <f>IF(B38="","",'様式Ⅰ（男子）'!AI126)</f>
        <v/>
      </c>
      <c r="K38" s="1" t="str">
        <f>IF(B38="","",'様式Ⅰ（男子）'!AI127)</f>
        <v/>
      </c>
      <c r="L38" s="1" t="str">
        <f>IF(B38="","",'様式Ⅰ（男子）'!AI128)</f>
        <v/>
      </c>
    </row>
    <row r="39" spans="1:12" ht="18.75">
      <c r="A39" s="1">
        <v>38</v>
      </c>
      <c r="B39" s="2" t="str">
        <f>IF('様式Ⅰ（男子）'!B129="","",'様式Ⅰ（男子）'!B129+100000000)</f>
        <v/>
      </c>
      <c r="C39" t="str">
        <f>IF(B39="","",CONCATENATE('様式Ⅰ（男子）'!C129," ","(",'様式Ⅰ（男子）'!E129,")"))</f>
        <v/>
      </c>
      <c r="D39" s="1" t="str">
        <f>IF(B39="","",'様式Ⅰ（男子）'!D129)</f>
        <v/>
      </c>
      <c r="E39" s="1" t="str">
        <f ca="1">IF($C39="","",CONCATENATE(VLOOKUP(OFFSET('様式Ⅰ（男子）'!$B$15,3*A39,0),'登録データ（男）'!$A$3:$J$2500,9,FALSE)," ",VLOOKUP(OFFSET('様式Ⅰ（男子）'!$B$15,3*A39,0),'登録データ（男）'!$A$3:$J$2500,10,FALSE)," ","(",LEFT(VLOOKUP(OFFSET('様式Ⅰ（男子）'!$B$15,3*A39,0),'登録データ（男）'!$A$3:$J$2500,8,FALSE),2),")"))</f>
        <v/>
      </c>
      <c r="F39" s="1" t="str">
        <f t="shared" si="0"/>
        <v/>
      </c>
      <c r="G39" s="1" t="str">
        <f>IF(B39="","",VLOOKUP(基本情報登録!$D$10,'登録データ（男）'!$M$3:$Q$65,3,FALSE))</f>
        <v/>
      </c>
      <c r="H39" s="1" t="str">
        <f>IF(B39="","",VLOOKUP('様式Ⅰ（男子）'!B129,'登録データ（男）'!$A$3:$W$2000,5,FALSE))</f>
        <v/>
      </c>
      <c r="I39" s="1" t="str">
        <f>IF(B39="","",'様式Ⅰ（男子）'!B129)</f>
        <v/>
      </c>
      <c r="J39" s="1" t="str">
        <f>IF(B39="","",'様式Ⅰ（男子）'!AI129)</f>
        <v/>
      </c>
      <c r="K39" s="1" t="str">
        <f>IF(B39="","",'様式Ⅰ（男子）'!AI130)</f>
        <v/>
      </c>
      <c r="L39" s="1" t="str">
        <f>IF(B39="","",'様式Ⅰ（男子）'!AI131)</f>
        <v/>
      </c>
    </row>
    <row r="40" spans="1:12" ht="18.75">
      <c r="A40" s="1">
        <v>39</v>
      </c>
      <c r="B40" s="2" t="str">
        <f>IF('様式Ⅰ（男子）'!B132="","",'様式Ⅰ（男子）'!B132+100000000)</f>
        <v/>
      </c>
      <c r="C40" t="str">
        <f>IF(B40="","",CONCATENATE('様式Ⅰ（男子）'!C132," ","(",'様式Ⅰ（男子）'!E132,")"))</f>
        <v/>
      </c>
      <c r="D40" s="1" t="str">
        <f>IF(B40="","",'様式Ⅰ（男子）'!D132)</f>
        <v/>
      </c>
      <c r="E40" s="1" t="str">
        <f ca="1">IF($C40="","",CONCATENATE(VLOOKUP(OFFSET('様式Ⅰ（男子）'!$B$15,3*A40,0),'登録データ（男）'!$A$3:$J$2500,9,FALSE)," ",VLOOKUP(OFFSET('様式Ⅰ（男子）'!$B$15,3*A40,0),'登録データ（男）'!$A$3:$J$2500,10,FALSE)," ","(",LEFT(VLOOKUP(OFFSET('様式Ⅰ（男子）'!$B$15,3*A40,0),'登録データ（男）'!$A$3:$J$2500,8,FALSE),2),")"))</f>
        <v/>
      </c>
      <c r="F40" s="1" t="str">
        <f t="shared" si="0"/>
        <v/>
      </c>
      <c r="G40" s="1" t="str">
        <f>IF(B40="","",VLOOKUP(基本情報登録!$D$10,'登録データ（男）'!$M$3:$Q$65,3,FALSE))</f>
        <v/>
      </c>
      <c r="H40" s="1" t="str">
        <f>IF(B40="","",VLOOKUP('様式Ⅰ（男子）'!B132,'登録データ（男）'!$A$3:$W$2000,5,FALSE))</f>
        <v/>
      </c>
      <c r="I40" s="1" t="str">
        <f>IF(B40="","",'様式Ⅰ（男子）'!B132)</f>
        <v/>
      </c>
      <c r="J40" s="1" t="str">
        <f>IF(B40="","",'様式Ⅰ（男子）'!AI132)</f>
        <v/>
      </c>
      <c r="K40" s="1" t="str">
        <f>IF(B40="","",'様式Ⅰ（男子）'!AI133)</f>
        <v/>
      </c>
      <c r="L40" s="1" t="str">
        <f>IF(B40="","",'様式Ⅰ（男子）'!AI134)</f>
        <v/>
      </c>
    </row>
    <row r="41" spans="1:12" ht="18.75">
      <c r="A41" s="1">
        <v>40</v>
      </c>
      <c r="B41" s="2" t="str">
        <f>IF('様式Ⅰ（男子）'!B135="","",'様式Ⅰ（男子）'!B135+100000000)</f>
        <v/>
      </c>
      <c r="C41" t="str">
        <f>IF(B41="","",CONCATENATE('様式Ⅰ（男子）'!C135," ","(",'様式Ⅰ（男子）'!E135,")"))</f>
        <v/>
      </c>
      <c r="D41" s="1" t="str">
        <f>IF(B41="","",'様式Ⅰ（男子）'!D135)</f>
        <v/>
      </c>
      <c r="E41" s="1" t="str">
        <f ca="1">IF($C41="","",CONCATENATE(VLOOKUP(OFFSET('様式Ⅰ（男子）'!$B$15,3*A41,0),'登録データ（男）'!$A$3:$J$2500,9,FALSE)," ",VLOOKUP(OFFSET('様式Ⅰ（男子）'!$B$15,3*A41,0),'登録データ（男）'!$A$3:$J$2500,10,FALSE)," ","(",LEFT(VLOOKUP(OFFSET('様式Ⅰ（男子）'!$B$15,3*A41,0),'登録データ（男）'!$A$3:$J$2500,8,FALSE),2),")"))</f>
        <v/>
      </c>
      <c r="F41" s="1" t="str">
        <f t="shared" si="0"/>
        <v/>
      </c>
      <c r="G41" s="1" t="str">
        <f>IF(B41="","",VLOOKUP(基本情報登録!$D$10,'登録データ（男）'!$M$3:$Q$65,3,FALSE))</f>
        <v/>
      </c>
      <c r="H41" s="1" t="str">
        <f>IF(B41="","",VLOOKUP('様式Ⅰ（男子）'!B135,'登録データ（男）'!$A$3:$W$2000,5,FALSE))</f>
        <v/>
      </c>
      <c r="I41" s="1" t="str">
        <f>IF(B41="","",'様式Ⅰ（男子）'!B135)</f>
        <v/>
      </c>
      <c r="J41" s="1" t="str">
        <f>IF(B41="","",'様式Ⅰ（男子）'!AI135)</f>
        <v/>
      </c>
      <c r="K41" s="1" t="str">
        <f>IF(B41="","",'様式Ⅰ（男子）'!AI136)</f>
        <v/>
      </c>
      <c r="L41" s="1" t="str">
        <f>IF(B41="","",'様式Ⅰ（男子）'!AI137)</f>
        <v/>
      </c>
    </row>
    <row r="42" spans="1:12" ht="18.75">
      <c r="A42" s="1">
        <v>41</v>
      </c>
      <c r="B42" s="2" t="str">
        <f>IF('様式Ⅰ（男子）'!B138="","",'様式Ⅰ（男子）'!B138+100000000)</f>
        <v/>
      </c>
      <c r="C42" t="str">
        <f>IF(B42="","",CONCATENATE('様式Ⅰ（男子）'!C138," ","(",'様式Ⅰ（男子）'!E138,")"))</f>
        <v/>
      </c>
      <c r="D42" s="1" t="str">
        <f>IF(B42="","",'様式Ⅰ（男子）'!D138)</f>
        <v/>
      </c>
      <c r="E42" s="1" t="str">
        <f ca="1">IF($C42="","",CONCATENATE(VLOOKUP(OFFSET('様式Ⅰ（男子）'!$B$15,3*A42,0),'登録データ（男）'!$A$3:$J$2500,9,FALSE)," ",VLOOKUP(OFFSET('様式Ⅰ（男子）'!$B$15,3*A42,0),'登録データ（男）'!$A$3:$J$2500,10,FALSE)," ","(",LEFT(VLOOKUP(OFFSET('様式Ⅰ（男子）'!$B$15,3*A42,0),'登録データ（男）'!$A$3:$J$2500,8,FALSE),2),")"))</f>
        <v/>
      </c>
      <c r="F42" s="1" t="str">
        <f t="shared" si="0"/>
        <v/>
      </c>
      <c r="G42" s="1" t="str">
        <f>IF(B42="","",VLOOKUP(基本情報登録!$D$10,'登録データ（男）'!$M$3:$Q$65,3,FALSE))</f>
        <v/>
      </c>
      <c r="H42" s="1" t="str">
        <f>IF(B42="","",VLOOKUP('様式Ⅰ（男子）'!B138,'登録データ（男）'!$A$3:$W$2000,5,FALSE))</f>
        <v/>
      </c>
      <c r="I42" s="1" t="str">
        <f>IF(B42="","",'様式Ⅰ（男子）'!B138)</f>
        <v/>
      </c>
      <c r="J42" s="1" t="str">
        <f>IF(B42="","",'様式Ⅰ（男子）'!AI138)</f>
        <v/>
      </c>
      <c r="K42" s="1" t="str">
        <f>IF(B42="","",'様式Ⅰ（男子）'!AI139)</f>
        <v/>
      </c>
      <c r="L42" s="1" t="str">
        <f>IF(B42="","",'様式Ⅰ（男子）'!AI140)</f>
        <v/>
      </c>
    </row>
    <row r="43" spans="1:12" ht="18.75">
      <c r="A43" s="1">
        <v>42</v>
      </c>
      <c r="B43" s="2" t="str">
        <f>IF('様式Ⅰ（男子）'!B141="","",'様式Ⅰ（男子）'!B141+100000000)</f>
        <v/>
      </c>
      <c r="C43" t="str">
        <f>IF(B43="","",CONCATENATE('様式Ⅰ（男子）'!C141," ","(",'様式Ⅰ（男子）'!E141,")"))</f>
        <v/>
      </c>
      <c r="D43" s="1" t="str">
        <f>IF(B43="","",'様式Ⅰ（男子）'!D141)</f>
        <v/>
      </c>
      <c r="E43" s="1" t="str">
        <f ca="1">IF($C43="","",CONCATENATE(VLOOKUP(OFFSET('様式Ⅰ（男子）'!$B$15,3*A43,0),'登録データ（男）'!$A$3:$J$2500,9,FALSE)," ",VLOOKUP(OFFSET('様式Ⅰ（男子）'!$B$15,3*A43,0),'登録データ（男）'!$A$3:$J$2500,10,FALSE)," ","(",LEFT(VLOOKUP(OFFSET('様式Ⅰ（男子）'!$B$15,3*A43,0),'登録データ（男）'!$A$3:$J$2500,8,FALSE),2),")"))</f>
        <v/>
      </c>
      <c r="F43" s="1" t="str">
        <f t="shared" si="0"/>
        <v/>
      </c>
      <c r="G43" s="1" t="str">
        <f>IF(B43="","",VLOOKUP(基本情報登録!$D$10,'登録データ（男）'!$M$3:$Q$65,3,FALSE))</f>
        <v/>
      </c>
      <c r="H43" s="1" t="str">
        <f>IF(B43="","",VLOOKUP('様式Ⅰ（男子）'!B141,'登録データ（男）'!$A$3:$W$2000,5,FALSE))</f>
        <v/>
      </c>
      <c r="I43" s="1" t="str">
        <f>IF(B43="","",'様式Ⅰ（男子）'!B141)</f>
        <v/>
      </c>
      <c r="J43" s="1" t="str">
        <f>IF(B43="","",'様式Ⅰ（男子）'!AI141)</f>
        <v/>
      </c>
      <c r="K43" s="1" t="str">
        <f>IF(B43="","",'様式Ⅰ（男子）'!AI142)</f>
        <v/>
      </c>
      <c r="L43" s="1" t="str">
        <f>IF(B43="","",'様式Ⅰ（男子）'!AI143)</f>
        <v/>
      </c>
    </row>
    <row r="44" spans="1:12" ht="18.75">
      <c r="A44" s="1">
        <v>43</v>
      </c>
      <c r="B44" s="2" t="str">
        <f>IF('様式Ⅰ（男子）'!B144="","",'様式Ⅰ（男子）'!B144+100000000)</f>
        <v/>
      </c>
      <c r="C44" t="str">
        <f>IF(B44="","",CONCATENATE('様式Ⅰ（男子）'!C144," ","(",'様式Ⅰ（男子）'!E144,")"))</f>
        <v/>
      </c>
      <c r="D44" s="1" t="str">
        <f>IF(B44="","",'様式Ⅰ（男子）'!D144)</f>
        <v/>
      </c>
      <c r="E44" s="1" t="str">
        <f ca="1">IF($C44="","",CONCATENATE(VLOOKUP(OFFSET('様式Ⅰ（男子）'!$B$15,3*A44,0),'登録データ（男）'!$A$3:$J$2500,9,FALSE)," ",VLOOKUP(OFFSET('様式Ⅰ（男子）'!$B$15,3*A44,0),'登録データ（男）'!$A$3:$J$2500,10,FALSE)," ","(",LEFT(VLOOKUP(OFFSET('様式Ⅰ（男子）'!$B$15,3*A44,0),'登録データ（男）'!$A$3:$J$2500,8,FALSE),2),")"))</f>
        <v/>
      </c>
      <c r="F44" s="1" t="str">
        <f t="shared" si="0"/>
        <v/>
      </c>
      <c r="G44" s="1" t="str">
        <f>IF(B44="","",VLOOKUP(基本情報登録!$D$10,'登録データ（男）'!$M$3:$Q$65,3,FALSE))</f>
        <v/>
      </c>
      <c r="H44" s="1" t="str">
        <f>IF(B44="","",VLOOKUP('様式Ⅰ（男子）'!B144,'登録データ（男）'!$A$3:$W$2000,5,FALSE))</f>
        <v/>
      </c>
      <c r="I44" s="1" t="str">
        <f>IF(B44="","",'様式Ⅰ（男子）'!B144)</f>
        <v/>
      </c>
      <c r="J44" s="1" t="str">
        <f>IF(B44="","",'様式Ⅰ（男子）'!AI144)</f>
        <v/>
      </c>
      <c r="K44" s="1" t="str">
        <f>IF(B44="","",'様式Ⅰ（男子）'!AI145)</f>
        <v/>
      </c>
      <c r="L44" s="1" t="str">
        <f>IF(B44="","",'様式Ⅰ（男子）'!AI146)</f>
        <v/>
      </c>
    </row>
    <row r="45" spans="1:12" ht="18.75">
      <c r="A45" s="1">
        <v>44</v>
      </c>
      <c r="B45" s="2" t="str">
        <f>IF('様式Ⅰ（男子）'!B147="","",'様式Ⅰ（男子）'!B147+100000000)</f>
        <v/>
      </c>
      <c r="C45" t="str">
        <f>IF(B45="","",CONCATENATE('様式Ⅰ（男子）'!C147," ","(",'様式Ⅰ（男子）'!E147,")"))</f>
        <v/>
      </c>
      <c r="D45" s="1" t="str">
        <f>IF(B45="","",'様式Ⅰ（男子）'!D147)</f>
        <v/>
      </c>
      <c r="E45" s="1" t="str">
        <f ca="1">IF($C45="","",CONCATENATE(VLOOKUP(OFFSET('様式Ⅰ（男子）'!$B$15,3*A45,0),'登録データ（男）'!$A$3:$J$2500,9,FALSE)," ",VLOOKUP(OFFSET('様式Ⅰ（男子）'!$B$15,3*A45,0),'登録データ（男）'!$A$3:$J$2500,10,FALSE)," ","(",LEFT(VLOOKUP(OFFSET('様式Ⅰ（男子）'!$B$15,3*A45,0),'登録データ（男）'!$A$3:$J$2500,8,FALSE),2),")"))</f>
        <v/>
      </c>
      <c r="F45" s="1" t="str">
        <f t="shared" si="0"/>
        <v/>
      </c>
      <c r="G45" s="1" t="str">
        <f>IF(B45="","",VLOOKUP(基本情報登録!$D$10,'登録データ（男）'!$M$3:$Q$65,3,FALSE))</f>
        <v/>
      </c>
      <c r="H45" s="1" t="str">
        <f>IF(B45="","",VLOOKUP('様式Ⅰ（男子）'!B147,'登録データ（男）'!$A$3:$W$2000,5,FALSE))</f>
        <v/>
      </c>
      <c r="I45" s="1" t="str">
        <f>IF(B45="","",'様式Ⅰ（男子）'!B147)</f>
        <v/>
      </c>
      <c r="J45" s="1" t="str">
        <f>IF(B45="","",'様式Ⅰ（男子）'!AI147)</f>
        <v/>
      </c>
      <c r="K45" s="1" t="str">
        <f>IF(B45="","",'様式Ⅰ（男子）'!AI148)</f>
        <v/>
      </c>
      <c r="L45" s="1" t="str">
        <f>IF(B45="","",'様式Ⅰ（男子）'!AI149)</f>
        <v/>
      </c>
    </row>
    <row r="46" spans="1:12" ht="18.75">
      <c r="A46" s="1">
        <v>45</v>
      </c>
      <c r="B46" s="2" t="str">
        <f>IF('様式Ⅰ（男子）'!B150="","",'様式Ⅰ（男子）'!B150+100000000)</f>
        <v/>
      </c>
      <c r="C46" t="str">
        <f>IF(B46="","",CONCATENATE('様式Ⅰ（男子）'!C150," ","(",'様式Ⅰ（男子）'!E150,")"))</f>
        <v/>
      </c>
      <c r="D46" s="1" t="str">
        <f>IF(B46="","",'様式Ⅰ（男子）'!D150)</f>
        <v/>
      </c>
      <c r="E46" s="1" t="str">
        <f ca="1">IF($C46="","",CONCATENATE(VLOOKUP(OFFSET('様式Ⅰ（男子）'!$B$15,3*A46,0),'登録データ（男）'!$A$3:$J$2500,9,FALSE)," ",VLOOKUP(OFFSET('様式Ⅰ（男子）'!$B$15,3*A46,0),'登録データ（男）'!$A$3:$J$2500,10,FALSE)," ","(",LEFT(VLOOKUP(OFFSET('様式Ⅰ（男子）'!$B$15,3*A46,0),'登録データ（男）'!$A$3:$J$2500,8,FALSE),2),")"))</f>
        <v/>
      </c>
      <c r="F46" s="1" t="str">
        <f t="shared" si="0"/>
        <v/>
      </c>
      <c r="G46" s="1" t="str">
        <f>IF(B46="","",VLOOKUP(基本情報登録!$D$10,'登録データ（男）'!$M$3:$Q$65,3,FALSE))</f>
        <v/>
      </c>
      <c r="H46" s="1" t="str">
        <f>IF(B46="","",VLOOKUP('様式Ⅰ（男子）'!B150,'登録データ（男）'!$A$3:$W$2000,5,FALSE))</f>
        <v/>
      </c>
      <c r="I46" s="1" t="str">
        <f>IF(B46="","",'様式Ⅰ（男子）'!B150)</f>
        <v/>
      </c>
      <c r="J46" s="1" t="str">
        <f>IF(B46="","",'様式Ⅰ（男子）'!AI150)</f>
        <v/>
      </c>
      <c r="K46" s="1" t="str">
        <f>IF(B46="","",'様式Ⅰ（男子）'!AI151)</f>
        <v/>
      </c>
      <c r="L46" s="1" t="str">
        <f>IF(B46="","",'様式Ⅰ（男子）'!AI152)</f>
        <v/>
      </c>
    </row>
    <row r="47" spans="1:12" ht="18.75">
      <c r="A47" s="1">
        <v>46</v>
      </c>
      <c r="B47" s="2" t="str">
        <f>IF('様式Ⅰ（男子）'!B153="","",'様式Ⅰ（男子）'!B153+100000000)</f>
        <v/>
      </c>
      <c r="C47" t="str">
        <f>IF(B47="","",CONCATENATE('様式Ⅰ（男子）'!C153," ","(",'様式Ⅰ（男子）'!E153,")"))</f>
        <v/>
      </c>
      <c r="D47" s="1" t="str">
        <f>IF(B47="","",'様式Ⅰ（男子）'!D153)</f>
        <v/>
      </c>
      <c r="E47" s="1" t="str">
        <f ca="1">IF($C47="","",CONCATENATE(VLOOKUP(OFFSET('様式Ⅰ（男子）'!$B$15,3*A47,0),'登録データ（男）'!$A$3:$J$2500,9,FALSE)," ",VLOOKUP(OFFSET('様式Ⅰ（男子）'!$B$15,3*A47,0),'登録データ（男）'!$A$3:$J$2500,10,FALSE)," ","(",LEFT(VLOOKUP(OFFSET('様式Ⅰ（男子）'!$B$15,3*A47,0),'登録データ（男）'!$A$3:$J$2500,8,FALSE),2),")"))</f>
        <v/>
      </c>
      <c r="F47" s="1" t="str">
        <f t="shared" si="0"/>
        <v/>
      </c>
      <c r="G47" s="1" t="str">
        <f>IF(B47="","",VLOOKUP(基本情報登録!$D$10,'登録データ（男）'!$M$3:$Q$65,3,FALSE))</f>
        <v/>
      </c>
      <c r="H47" s="1" t="str">
        <f>IF(B47="","",VLOOKUP('様式Ⅰ（男子）'!B153,'登録データ（男）'!$A$3:$W$2000,5,FALSE))</f>
        <v/>
      </c>
      <c r="I47" s="1" t="str">
        <f>IF(B47="","",'様式Ⅰ（男子）'!B153)</f>
        <v/>
      </c>
      <c r="J47" s="1" t="str">
        <f>IF(B47="","",'様式Ⅰ（男子）'!AI153)</f>
        <v/>
      </c>
      <c r="K47" s="1" t="str">
        <f>IF(B47="","",'様式Ⅰ（男子）'!AI154)</f>
        <v/>
      </c>
      <c r="L47" s="1" t="str">
        <f>IF(B47="","",'様式Ⅰ（男子）'!AI155)</f>
        <v/>
      </c>
    </row>
    <row r="48" spans="1:12" ht="18.75">
      <c r="A48" s="1">
        <v>47</v>
      </c>
      <c r="B48" s="2" t="str">
        <f>IF('様式Ⅰ（男子）'!B156="","",'様式Ⅰ（男子）'!B156+100000000)</f>
        <v/>
      </c>
      <c r="C48" t="str">
        <f>IF(B48="","",CONCATENATE('様式Ⅰ（男子）'!C156," ","(",'様式Ⅰ（男子）'!E156,")"))</f>
        <v/>
      </c>
      <c r="D48" s="1" t="str">
        <f>IF(B48="","",'様式Ⅰ（男子）'!D156)</f>
        <v/>
      </c>
      <c r="E48" s="1" t="str">
        <f ca="1">IF($C48="","",CONCATENATE(VLOOKUP(OFFSET('様式Ⅰ（男子）'!$B$15,3*A48,0),'登録データ（男）'!$A$3:$J$2500,9,FALSE)," ",VLOOKUP(OFFSET('様式Ⅰ（男子）'!$B$15,3*A48,0),'登録データ（男）'!$A$3:$J$2500,10,FALSE)," ","(",LEFT(VLOOKUP(OFFSET('様式Ⅰ（男子）'!$B$15,3*A48,0),'登録データ（男）'!$A$3:$J$2500,8,FALSE),2),")"))</f>
        <v/>
      </c>
      <c r="F48" s="1" t="str">
        <f t="shared" si="0"/>
        <v/>
      </c>
      <c r="G48" s="1" t="str">
        <f>IF(B48="","",VLOOKUP(基本情報登録!$D$10,'登録データ（男）'!$M$3:$Q$65,3,FALSE))</f>
        <v/>
      </c>
      <c r="H48" s="1" t="str">
        <f>IF(B48="","",VLOOKUP('様式Ⅰ（男子）'!B156,'登録データ（男）'!$A$3:$W$2000,5,FALSE))</f>
        <v/>
      </c>
      <c r="I48" s="1" t="str">
        <f>IF(B48="","",'様式Ⅰ（男子）'!B156)</f>
        <v/>
      </c>
      <c r="J48" s="1" t="str">
        <f>IF(B48="","",'様式Ⅰ（男子）'!AI156)</f>
        <v/>
      </c>
      <c r="K48" s="1" t="str">
        <f>IF(B48="","",'様式Ⅰ（男子）'!AI157)</f>
        <v/>
      </c>
      <c r="L48" s="1" t="str">
        <f>IF(B48="","",'様式Ⅰ（男子）'!AI158)</f>
        <v/>
      </c>
    </row>
    <row r="49" spans="1:12" ht="18.75">
      <c r="A49" s="1">
        <v>48</v>
      </c>
      <c r="B49" s="2" t="str">
        <f>IF('様式Ⅰ（男子）'!B159="","",'様式Ⅰ（男子）'!B159+100000000)</f>
        <v/>
      </c>
      <c r="C49" t="str">
        <f>IF(B49="","",CONCATENATE('様式Ⅰ（男子）'!C159," ","(",'様式Ⅰ（男子）'!E159,")"))</f>
        <v/>
      </c>
      <c r="D49" s="1" t="str">
        <f>IF(B49="","",'様式Ⅰ（男子）'!D159)</f>
        <v/>
      </c>
      <c r="E49" s="1" t="str">
        <f ca="1">IF($C49="","",CONCATENATE(VLOOKUP(OFFSET('様式Ⅰ（男子）'!$B$15,3*A49,0),'登録データ（男）'!$A$3:$J$2500,9,FALSE)," ",VLOOKUP(OFFSET('様式Ⅰ（男子）'!$B$15,3*A49,0),'登録データ（男）'!$A$3:$J$2500,10,FALSE)," ","(",LEFT(VLOOKUP(OFFSET('様式Ⅰ（男子）'!$B$15,3*A49,0),'登録データ（男）'!$A$3:$J$2500,8,FALSE),2),")"))</f>
        <v/>
      </c>
      <c r="F49" s="1" t="str">
        <f t="shared" si="0"/>
        <v/>
      </c>
      <c r="G49" s="1" t="str">
        <f>IF(B49="","",VLOOKUP(基本情報登録!$D$10,'登録データ（男）'!$M$3:$Q$65,3,FALSE))</f>
        <v/>
      </c>
      <c r="H49" s="1" t="str">
        <f>IF(B49="","",VLOOKUP('様式Ⅰ（男子）'!B159,'登録データ（男）'!$A$3:$W$2000,5,FALSE))</f>
        <v/>
      </c>
      <c r="I49" s="1" t="str">
        <f>IF(B49="","",'様式Ⅰ（男子）'!B159)</f>
        <v/>
      </c>
      <c r="J49" s="1" t="str">
        <f>IF(B49="","",'様式Ⅰ（男子）'!AI159)</f>
        <v/>
      </c>
      <c r="K49" s="1" t="str">
        <f>IF(B49="","",'様式Ⅰ（男子）'!AI160)</f>
        <v/>
      </c>
      <c r="L49" s="1" t="str">
        <f>IF(B49="","",'様式Ⅰ（男子）'!AI161)</f>
        <v/>
      </c>
    </row>
    <row r="50" spans="1:12" ht="18.75">
      <c r="A50" s="1">
        <v>49</v>
      </c>
      <c r="B50" s="2" t="str">
        <f>IF('様式Ⅰ（男子）'!B162="","",'様式Ⅰ（男子）'!B162+100000000)</f>
        <v/>
      </c>
      <c r="C50" t="str">
        <f>IF(B50="","",CONCATENATE('様式Ⅰ（男子）'!C162," ","(",'様式Ⅰ（男子）'!E162,")"))</f>
        <v/>
      </c>
      <c r="D50" s="1" t="str">
        <f>IF(B50="","",'様式Ⅰ（男子）'!D162)</f>
        <v/>
      </c>
      <c r="E50" s="1" t="str">
        <f ca="1">IF($C50="","",CONCATENATE(VLOOKUP(OFFSET('様式Ⅰ（男子）'!$B$15,3*A50,0),'登録データ（男）'!$A$3:$J$2500,9,FALSE)," ",VLOOKUP(OFFSET('様式Ⅰ（男子）'!$B$15,3*A50,0),'登録データ（男）'!$A$3:$J$2500,10,FALSE)," ","(",LEFT(VLOOKUP(OFFSET('様式Ⅰ（男子）'!$B$15,3*A50,0),'登録データ（男）'!$A$3:$J$2500,8,FALSE),2),")"))</f>
        <v/>
      </c>
      <c r="F50" s="1" t="str">
        <f t="shared" si="0"/>
        <v/>
      </c>
      <c r="G50" s="1" t="str">
        <f>IF(B50="","",VLOOKUP(基本情報登録!$D$10,'登録データ（男）'!$M$3:$Q$65,3,FALSE))</f>
        <v/>
      </c>
      <c r="H50" s="1" t="str">
        <f>IF(B50="","",VLOOKUP('様式Ⅰ（男子）'!B162,'登録データ（男）'!$A$3:$W$2000,5,FALSE))</f>
        <v/>
      </c>
      <c r="I50" s="1" t="str">
        <f>IF(B50="","",'様式Ⅰ（男子）'!B162)</f>
        <v/>
      </c>
      <c r="J50" s="1" t="str">
        <f>IF(B50="","",'様式Ⅰ（男子）'!AI162)</f>
        <v/>
      </c>
      <c r="K50" s="1" t="str">
        <f>IF(B50="","",'様式Ⅰ（男子）'!AI163)</f>
        <v/>
      </c>
      <c r="L50" s="1" t="str">
        <f>IF(B50="","",'様式Ⅰ（男子）'!AI164)</f>
        <v/>
      </c>
    </row>
    <row r="51" spans="1:12" ht="18.75">
      <c r="A51" s="1">
        <v>50</v>
      </c>
      <c r="B51" s="2" t="str">
        <f>IF('様式Ⅰ（男子）'!B165="","",'様式Ⅰ（男子）'!B165+100000000)</f>
        <v/>
      </c>
      <c r="C51" t="str">
        <f>IF(B51="","",CONCATENATE('様式Ⅰ（男子）'!C165," ","(",'様式Ⅰ（男子）'!E165,")"))</f>
        <v/>
      </c>
      <c r="D51" s="1" t="str">
        <f>IF(B51="","",'様式Ⅰ（男子）'!D165)</f>
        <v/>
      </c>
      <c r="E51" s="1" t="str">
        <f ca="1">IF($C51="","",CONCATENATE(VLOOKUP(OFFSET('様式Ⅰ（男子）'!$B$15,3*A51,0),'登録データ（男）'!$A$3:$J$2500,9,FALSE)," ",VLOOKUP(OFFSET('様式Ⅰ（男子）'!$B$15,3*A51,0),'登録データ（男）'!$A$3:$J$2500,10,FALSE)," ","(",LEFT(VLOOKUP(OFFSET('様式Ⅰ（男子）'!$B$15,3*A51,0),'登録データ（男）'!$A$3:$J$2500,8,FALSE),2),")"))</f>
        <v/>
      </c>
      <c r="F51" s="1" t="str">
        <f t="shared" si="0"/>
        <v/>
      </c>
      <c r="G51" s="1" t="str">
        <f>IF(B51="","",VLOOKUP(基本情報登録!$D$10,'登録データ（男）'!$M$3:$Q$65,3,FALSE))</f>
        <v/>
      </c>
      <c r="H51" s="1" t="str">
        <f>IF(B51="","",VLOOKUP('様式Ⅰ（男子）'!B165,'登録データ（男）'!$A$3:$W$2000,5,FALSE))</f>
        <v/>
      </c>
      <c r="I51" s="1" t="str">
        <f>IF(B51="","",'様式Ⅰ（男子）'!B165)</f>
        <v/>
      </c>
      <c r="J51" s="1" t="str">
        <f>IF(B51="","",'様式Ⅰ（男子）'!AI165)</f>
        <v/>
      </c>
      <c r="K51" s="1" t="str">
        <f>IF(B51="","",'様式Ⅰ（男子）'!AI166)</f>
        <v/>
      </c>
      <c r="L51" s="1" t="str">
        <f>IF(B51="","",'様式Ⅰ（男子）'!AI167)</f>
        <v/>
      </c>
    </row>
    <row r="52" spans="1:12" ht="18.75">
      <c r="A52" s="1">
        <v>51</v>
      </c>
      <c r="B52" s="2" t="str">
        <f>IF('様式Ⅰ（男子）'!B168="","",'様式Ⅰ（男子）'!B168+100000000)</f>
        <v/>
      </c>
      <c r="C52" t="str">
        <f>IF(B52="","",CONCATENATE('様式Ⅰ（男子）'!C168," ","(",'様式Ⅰ（男子）'!E168,")"))</f>
        <v/>
      </c>
      <c r="D52" s="1" t="str">
        <f>IF(B52="","",'様式Ⅰ（男子）'!D168)</f>
        <v/>
      </c>
      <c r="E52" s="1" t="str">
        <f ca="1">IF($C52="","",CONCATENATE(VLOOKUP(OFFSET('様式Ⅰ（男子）'!$B$15,3*A52,0),'登録データ（男）'!$A$3:$J$2500,9,FALSE)," ",VLOOKUP(OFFSET('様式Ⅰ（男子）'!$B$15,3*A52,0),'登録データ（男）'!$A$3:$J$2500,10,FALSE)," ","(",LEFT(VLOOKUP(OFFSET('様式Ⅰ（男子）'!$B$15,3*A52,0),'登録データ（男）'!$A$3:$J$2500,8,FALSE),2),")"))</f>
        <v/>
      </c>
      <c r="F52" s="1" t="str">
        <f t="shared" si="0"/>
        <v/>
      </c>
      <c r="G52" s="1" t="str">
        <f>IF(B52="","",VLOOKUP(基本情報登録!$D$10,'登録データ（男）'!$M$3:$Q$65,3,FALSE))</f>
        <v/>
      </c>
      <c r="H52" s="1" t="str">
        <f>IF(B52="","",VLOOKUP('様式Ⅰ（男子）'!B168,'登録データ（男）'!$A$3:$W$2000,5,FALSE))</f>
        <v/>
      </c>
      <c r="I52" s="1" t="str">
        <f>IF(B52="","",'様式Ⅰ（男子）'!B168)</f>
        <v/>
      </c>
      <c r="J52" s="1" t="str">
        <f>IF(B52="","",'様式Ⅰ（男子）'!AI168)</f>
        <v/>
      </c>
      <c r="K52" s="1" t="str">
        <f>IF(B52="","",'様式Ⅰ（男子）'!AI169)</f>
        <v/>
      </c>
      <c r="L52" s="1" t="str">
        <f>IF(B52="","",'様式Ⅰ（男子）'!AI170)</f>
        <v/>
      </c>
    </row>
    <row r="53" spans="1:12" ht="18.75">
      <c r="A53" s="1">
        <v>52</v>
      </c>
      <c r="B53" s="2" t="str">
        <f>IF('様式Ⅰ（男子）'!B171="","",'様式Ⅰ（男子）'!B171+100000000)</f>
        <v/>
      </c>
      <c r="C53" t="str">
        <f>IF(B53="","",CONCATENATE('様式Ⅰ（男子）'!C171," ","(",'様式Ⅰ（男子）'!E171,")"))</f>
        <v/>
      </c>
      <c r="D53" s="1" t="str">
        <f>IF(B53="","",'様式Ⅰ（男子）'!D171)</f>
        <v/>
      </c>
      <c r="E53" s="1" t="str">
        <f ca="1">IF($C53="","",CONCATENATE(VLOOKUP(OFFSET('様式Ⅰ（男子）'!$B$15,3*A53,0),'登録データ（男）'!$A$3:$J$2500,9,FALSE)," ",VLOOKUP(OFFSET('様式Ⅰ（男子）'!$B$15,3*A53,0),'登録データ（男）'!$A$3:$J$2500,10,FALSE)," ","(",LEFT(VLOOKUP(OFFSET('様式Ⅰ（男子）'!$B$15,3*A53,0),'登録データ（男）'!$A$3:$J$2500,8,FALSE),2),")"))</f>
        <v/>
      </c>
      <c r="F53" s="1" t="str">
        <f t="shared" si="0"/>
        <v/>
      </c>
      <c r="G53" s="1" t="str">
        <f>IF(B53="","",VLOOKUP(基本情報登録!$D$10,'登録データ（男）'!$M$3:$Q$65,3,FALSE))</f>
        <v/>
      </c>
      <c r="H53" s="1" t="str">
        <f>IF(B53="","",VLOOKUP('様式Ⅰ（男子）'!B171,'登録データ（男）'!$A$3:$W$2000,5,FALSE))</f>
        <v/>
      </c>
      <c r="I53" s="1" t="str">
        <f>IF(B53="","",'様式Ⅰ（男子）'!B171)</f>
        <v/>
      </c>
      <c r="J53" s="1" t="str">
        <f>IF(B53="","",'様式Ⅰ（男子）'!AI171)</f>
        <v/>
      </c>
      <c r="K53" s="1" t="str">
        <f>IF(B53="","",'様式Ⅰ（男子）'!AI172)</f>
        <v/>
      </c>
      <c r="L53" s="1" t="str">
        <f>IF(B53="","",'様式Ⅰ（男子）'!AI173)</f>
        <v/>
      </c>
    </row>
    <row r="54" spans="1:12" ht="18.75">
      <c r="A54" s="1">
        <v>53</v>
      </c>
      <c r="B54" s="2" t="str">
        <f>IF('様式Ⅰ（男子）'!B174="","",'様式Ⅰ（男子）'!B174+100000000)</f>
        <v/>
      </c>
      <c r="C54" t="str">
        <f>IF(B54="","",CONCATENATE('様式Ⅰ（男子）'!C174," ","(",'様式Ⅰ（男子）'!E174,")"))</f>
        <v/>
      </c>
      <c r="D54" s="1" t="str">
        <f>IF(B54="","",'様式Ⅰ（男子）'!D174)</f>
        <v/>
      </c>
      <c r="E54" s="1" t="str">
        <f ca="1">IF($C54="","",CONCATENATE(VLOOKUP(OFFSET('様式Ⅰ（男子）'!$B$15,3*A54,0),'登録データ（男）'!$A$3:$J$2500,9,FALSE)," ",VLOOKUP(OFFSET('様式Ⅰ（男子）'!$B$15,3*A54,0),'登録データ（男）'!$A$3:$J$2500,10,FALSE)," ","(",LEFT(VLOOKUP(OFFSET('様式Ⅰ（男子）'!$B$15,3*A54,0),'登録データ（男）'!$A$3:$J$2500,8,FALSE),2),")"))</f>
        <v/>
      </c>
      <c r="F54" s="1" t="str">
        <f t="shared" si="0"/>
        <v/>
      </c>
      <c r="G54" s="1" t="str">
        <f>IF(B54="","",VLOOKUP(基本情報登録!$D$10,'登録データ（男）'!$M$3:$Q$65,3,FALSE))</f>
        <v/>
      </c>
      <c r="H54" s="1" t="str">
        <f>IF(B54="","",VLOOKUP('様式Ⅰ（男子）'!B174,'登録データ（男）'!$A$3:$W$2000,5,FALSE))</f>
        <v/>
      </c>
      <c r="I54" s="1" t="str">
        <f>IF(B54="","",'様式Ⅰ（男子）'!B174)</f>
        <v/>
      </c>
      <c r="J54" s="1" t="str">
        <f>IF(B54="","",'様式Ⅰ（男子）'!AI174)</f>
        <v/>
      </c>
      <c r="K54" s="1" t="str">
        <f>IF(B54="","",'様式Ⅰ（男子）'!AI175)</f>
        <v/>
      </c>
      <c r="L54" s="1" t="str">
        <f>IF(B54="","",'様式Ⅰ（男子）'!AI176)</f>
        <v/>
      </c>
    </row>
    <row r="55" spans="1:12" ht="18.75">
      <c r="A55" s="1">
        <v>54</v>
      </c>
      <c r="B55" s="2" t="str">
        <f>IF('様式Ⅰ（男子）'!B177="","",'様式Ⅰ（男子）'!B177+100000000)</f>
        <v/>
      </c>
      <c r="C55" t="str">
        <f>IF(B55="","",CONCATENATE('様式Ⅰ（男子）'!C177," ","(",'様式Ⅰ（男子）'!E177,")"))</f>
        <v/>
      </c>
      <c r="D55" s="1" t="str">
        <f>IF(B55="","",'様式Ⅰ（男子）'!D177)</f>
        <v/>
      </c>
      <c r="E55" s="1" t="str">
        <f ca="1">IF($C55="","",CONCATENATE(VLOOKUP(OFFSET('様式Ⅰ（男子）'!$B$15,3*A55,0),'登録データ（男）'!$A$3:$J$2500,9,FALSE)," ",VLOOKUP(OFFSET('様式Ⅰ（男子）'!$B$15,3*A55,0),'登録データ（男）'!$A$3:$J$2500,10,FALSE)," ","(",LEFT(VLOOKUP(OFFSET('様式Ⅰ（男子）'!$B$15,3*A55,0),'登録データ（男）'!$A$3:$J$2500,8,FALSE),2),")"))</f>
        <v/>
      </c>
      <c r="F55" s="1" t="str">
        <f t="shared" si="0"/>
        <v/>
      </c>
      <c r="G55" s="1" t="str">
        <f>IF(B55="","",VLOOKUP(基本情報登録!$D$10,'登録データ（男）'!$M$3:$Q$65,3,FALSE))</f>
        <v/>
      </c>
      <c r="H55" s="1" t="str">
        <f>IF(B55="","",VLOOKUP('様式Ⅰ（男子）'!B177,'登録データ（男）'!$A$3:$W$2000,5,FALSE))</f>
        <v/>
      </c>
      <c r="I55" s="1" t="str">
        <f>IF(B55="","",'様式Ⅰ（男子）'!B177)</f>
        <v/>
      </c>
      <c r="J55" s="1" t="str">
        <f>IF(B55="","",'様式Ⅰ（男子）'!AI177)</f>
        <v/>
      </c>
      <c r="K55" s="1" t="str">
        <f>IF(B55="","",'様式Ⅰ（男子）'!AI178)</f>
        <v/>
      </c>
      <c r="L55" s="1" t="str">
        <f>IF(B55="","",'様式Ⅰ（男子）'!AI179)</f>
        <v/>
      </c>
    </row>
    <row r="56" spans="1:12" ht="18.75">
      <c r="A56" s="1">
        <v>55</v>
      </c>
      <c r="B56" s="2" t="str">
        <f>IF('様式Ⅰ（男子）'!B180="","",'様式Ⅰ（男子）'!B180+100000000)</f>
        <v/>
      </c>
      <c r="C56" t="str">
        <f>IF(B56="","",CONCATENATE('様式Ⅰ（男子）'!C180," ","(",'様式Ⅰ（男子）'!E180,")"))</f>
        <v/>
      </c>
      <c r="D56" s="1" t="str">
        <f>IF(B56="","",'様式Ⅰ（男子）'!D180)</f>
        <v/>
      </c>
      <c r="E56" s="1" t="str">
        <f ca="1">IF($C56="","",CONCATENATE(VLOOKUP(OFFSET('様式Ⅰ（男子）'!$B$15,3*A56,0),'登録データ（男）'!$A$3:$J$2500,9,FALSE)," ",VLOOKUP(OFFSET('様式Ⅰ（男子）'!$B$15,3*A56,0),'登録データ（男）'!$A$3:$J$2500,10,FALSE)," ","(",LEFT(VLOOKUP(OFFSET('様式Ⅰ（男子）'!$B$15,3*A56,0),'登録データ（男）'!$A$3:$J$2500,8,FALSE),2),")"))</f>
        <v/>
      </c>
      <c r="F56" s="1" t="str">
        <f t="shared" si="0"/>
        <v/>
      </c>
      <c r="G56" s="1" t="str">
        <f>IF(B56="","",VLOOKUP(基本情報登録!$D$10,'登録データ（男）'!$M$3:$Q$65,3,FALSE))</f>
        <v/>
      </c>
      <c r="H56" s="1" t="str">
        <f>IF(B56="","",VLOOKUP('様式Ⅰ（男子）'!B180,'登録データ（男）'!$A$3:$W$2000,5,FALSE))</f>
        <v/>
      </c>
      <c r="I56" s="1" t="str">
        <f>IF(B56="","",'様式Ⅰ（男子）'!B180)</f>
        <v/>
      </c>
      <c r="J56" s="1" t="str">
        <f>IF(B56="","",'様式Ⅰ（男子）'!AI180)</f>
        <v/>
      </c>
      <c r="K56" s="1" t="str">
        <f>IF(B56="","",'様式Ⅰ（男子）'!AI181)</f>
        <v/>
      </c>
      <c r="L56" s="1" t="str">
        <f>IF(B56="","",'様式Ⅰ（男子）'!AI182)</f>
        <v/>
      </c>
    </row>
    <row r="57" spans="1:12" ht="18.75">
      <c r="A57" s="1">
        <v>56</v>
      </c>
      <c r="B57" s="2" t="str">
        <f>IF('様式Ⅰ（男子）'!B183="","",'様式Ⅰ（男子）'!B183+100000000)</f>
        <v/>
      </c>
      <c r="C57" t="str">
        <f>IF(B57="","",CONCATENATE('様式Ⅰ（男子）'!C183," ","(",'様式Ⅰ（男子）'!E183,")"))</f>
        <v/>
      </c>
      <c r="D57" s="1" t="str">
        <f>IF(B57="","",'様式Ⅰ（男子）'!D183)</f>
        <v/>
      </c>
      <c r="E57" s="1" t="str">
        <f ca="1">IF($C57="","",CONCATENATE(VLOOKUP(OFFSET('様式Ⅰ（男子）'!$B$15,3*A57,0),'登録データ（男）'!$A$3:$J$2500,9,FALSE)," ",VLOOKUP(OFFSET('様式Ⅰ（男子）'!$B$15,3*A57,0),'登録データ（男）'!$A$3:$J$2500,10,FALSE)," ","(",LEFT(VLOOKUP(OFFSET('様式Ⅰ（男子）'!$B$15,3*A57,0),'登録データ（男）'!$A$3:$J$2500,8,FALSE),2),")"))</f>
        <v/>
      </c>
      <c r="F57" s="1" t="str">
        <f t="shared" si="0"/>
        <v/>
      </c>
      <c r="G57" s="1" t="str">
        <f>IF(B57="","",VLOOKUP(基本情報登録!$D$10,'登録データ（男）'!$M$3:$Q$65,3,FALSE))</f>
        <v/>
      </c>
      <c r="H57" s="1" t="str">
        <f>IF(B57="","",VLOOKUP('様式Ⅰ（男子）'!B183,'登録データ（男）'!$A$3:$W$2000,5,FALSE))</f>
        <v/>
      </c>
      <c r="I57" s="1" t="str">
        <f>IF(B57="","",'様式Ⅰ（男子）'!B183)</f>
        <v/>
      </c>
      <c r="J57" s="1" t="str">
        <f>IF(B57="","",'様式Ⅰ（男子）'!AI183)</f>
        <v/>
      </c>
      <c r="K57" s="1" t="str">
        <f>IF(B57="","",'様式Ⅰ（男子）'!AI184)</f>
        <v/>
      </c>
      <c r="L57" s="1" t="str">
        <f>IF(B57="","",'様式Ⅰ（男子）'!AI185)</f>
        <v/>
      </c>
    </row>
    <row r="58" spans="1:12" ht="18.75">
      <c r="A58" s="1">
        <v>57</v>
      </c>
      <c r="B58" s="2" t="str">
        <f>IF('様式Ⅰ（男子）'!B186="","",'様式Ⅰ（男子）'!B186+100000000)</f>
        <v/>
      </c>
      <c r="C58" t="str">
        <f>IF(B58="","",CONCATENATE('様式Ⅰ（男子）'!C186," ","(",'様式Ⅰ（男子）'!E186,")"))</f>
        <v/>
      </c>
      <c r="D58" s="1" t="str">
        <f>IF(B58="","",'様式Ⅰ（男子）'!D186)</f>
        <v/>
      </c>
      <c r="E58" s="1" t="str">
        <f ca="1">IF($C58="","",CONCATENATE(VLOOKUP(OFFSET('様式Ⅰ（男子）'!$B$15,3*A58,0),'登録データ（男）'!$A$3:$J$2500,9,FALSE)," ",VLOOKUP(OFFSET('様式Ⅰ（男子）'!$B$15,3*A58,0),'登録データ（男）'!$A$3:$J$2500,10,FALSE)," ","(",LEFT(VLOOKUP(OFFSET('様式Ⅰ（男子）'!$B$15,3*A58,0),'登録データ（男）'!$A$3:$J$2500,8,FALSE),2),")"))</f>
        <v/>
      </c>
      <c r="F58" s="1" t="str">
        <f t="shared" si="0"/>
        <v/>
      </c>
      <c r="G58" s="1" t="str">
        <f>IF(B58="","",VLOOKUP(基本情報登録!$D$10,'登録データ（男）'!$M$3:$Q$65,3,FALSE))</f>
        <v/>
      </c>
      <c r="H58" s="1" t="str">
        <f>IF(B58="","",VLOOKUP('様式Ⅰ（男子）'!B186,'登録データ（男）'!$A$3:$W$2000,5,FALSE))</f>
        <v/>
      </c>
      <c r="I58" s="1" t="str">
        <f>IF(B58="","",'様式Ⅰ（男子）'!B186)</f>
        <v/>
      </c>
      <c r="J58" s="1" t="str">
        <f>IF(B58="","",'様式Ⅰ（男子）'!AI186)</f>
        <v/>
      </c>
      <c r="K58" s="1" t="str">
        <f>IF(B58="","",'様式Ⅰ（男子）'!AI187)</f>
        <v/>
      </c>
      <c r="L58" s="1" t="str">
        <f>IF(B58="","",'様式Ⅰ（男子）'!AI188)</f>
        <v/>
      </c>
    </row>
    <row r="59" spans="1:12" ht="18.75">
      <c r="A59" s="1">
        <v>58</v>
      </c>
      <c r="B59" s="2" t="str">
        <f>IF('様式Ⅰ（男子）'!B189="","",'様式Ⅰ（男子）'!B189+100000000)</f>
        <v/>
      </c>
      <c r="C59" t="str">
        <f>IF(B59="","",CONCATENATE('様式Ⅰ（男子）'!C189," ","(",'様式Ⅰ（男子）'!E189,")"))</f>
        <v/>
      </c>
      <c r="D59" s="1" t="str">
        <f>IF(B59="","",'様式Ⅰ（男子）'!D189)</f>
        <v/>
      </c>
      <c r="E59" s="1" t="str">
        <f ca="1">IF($C59="","",CONCATENATE(VLOOKUP(OFFSET('様式Ⅰ（男子）'!$B$15,3*A59,0),'登録データ（男）'!$A$3:$J$2500,9,FALSE)," ",VLOOKUP(OFFSET('様式Ⅰ（男子）'!$B$15,3*A59,0),'登録データ（男）'!$A$3:$J$2500,10,FALSE)," ","(",LEFT(VLOOKUP(OFFSET('様式Ⅰ（男子）'!$B$15,3*A59,0),'登録データ（男）'!$A$3:$J$2500,8,FALSE),2),")"))</f>
        <v/>
      </c>
      <c r="F59" s="1" t="str">
        <f t="shared" si="0"/>
        <v/>
      </c>
      <c r="G59" s="1" t="str">
        <f>IF(B59="","",VLOOKUP(基本情報登録!$D$10,'登録データ（男）'!$M$3:$Q$65,3,FALSE))</f>
        <v/>
      </c>
      <c r="H59" s="1" t="str">
        <f>IF(B59="","",VLOOKUP('様式Ⅰ（男子）'!B189,'登録データ（男）'!$A$3:$W$2000,5,FALSE))</f>
        <v/>
      </c>
      <c r="I59" s="1" t="str">
        <f>IF(B59="","",'様式Ⅰ（男子）'!B189)</f>
        <v/>
      </c>
      <c r="J59" s="1" t="str">
        <f>IF(B59="","",'様式Ⅰ（男子）'!AI189)</f>
        <v/>
      </c>
      <c r="K59" s="1" t="str">
        <f>IF(B59="","",'様式Ⅰ（男子）'!AI190)</f>
        <v/>
      </c>
      <c r="L59" s="1" t="str">
        <f>IF(B59="","",'様式Ⅰ（男子）'!AI191)</f>
        <v/>
      </c>
    </row>
    <row r="60" spans="1:12" ht="18.75">
      <c r="A60" s="1">
        <v>59</v>
      </c>
      <c r="B60" s="2" t="str">
        <f>IF('様式Ⅰ（男子）'!B192="","",'様式Ⅰ（男子）'!B192+100000000)</f>
        <v/>
      </c>
      <c r="C60" t="str">
        <f>IF(B60="","",CONCATENATE('様式Ⅰ（男子）'!C192," ","(",'様式Ⅰ（男子）'!E192,")"))</f>
        <v/>
      </c>
      <c r="D60" s="1" t="str">
        <f>IF(B60="","",'様式Ⅰ（男子）'!D192)</f>
        <v/>
      </c>
      <c r="E60" s="1" t="str">
        <f ca="1">IF($C60="","",CONCATENATE(VLOOKUP(OFFSET('様式Ⅰ（男子）'!$B$15,3*A60,0),'登録データ（男）'!$A$3:$J$2500,9,FALSE)," ",VLOOKUP(OFFSET('様式Ⅰ（男子）'!$B$15,3*A60,0),'登録データ（男）'!$A$3:$J$2500,10,FALSE)," ","(",LEFT(VLOOKUP(OFFSET('様式Ⅰ（男子）'!$B$15,3*A60,0),'登録データ（男）'!$A$3:$J$2500,8,FALSE),2),")"))</f>
        <v/>
      </c>
      <c r="F60" s="1" t="str">
        <f t="shared" si="0"/>
        <v/>
      </c>
      <c r="G60" s="1" t="str">
        <f>IF(B60="","",VLOOKUP(基本情報登録!$D$10,'登録データ（男）'!$M$3:$Q$65,3,FALSE))</f>
        <v/>
      </c>
      <c r="H60" s="1" t="str">
        <f>IF(B60="","",VLOOKUP('様式Ⅰ（男子）'!B192,'登録データ（男）'!$A$3:$W$2000,5,FALSE))</f>
        <v/>
      </c>
      <c r="I60" s="1" t="str">
        <f>IF(B60="","",'様式Ⅰ（男子）'!B192)</f>
        <v/>
      </c>
      <c r="J60" s="1" t="str">
        <f>IF(B60="","",'様式Ⅰ（男子）'!AI192)</f>
        <v/>
      </c>
      <c r="K60" s="1" t="str">
        <f>IF(B60="","",'様式Ⅰ（男子）'!AI193)</f>
        <v/>
      </c>
      <c r="L60" s="1" t="str">
        <f>IF(B60="","",'様式Ⅰ（男子）'!AI194)</f>
        <v/>
      </c>
    </row>
    <row r="61" spans="1:12" ht="18.75">
      <c r="A61" s="1">
        <v>60</v>
      </c>
      <c r="B61" s="2" t="str">
        <f>IF('様式Ⅰ（男子）'!B195="","",'様式Ⅰ（男子）'!B195+100000000)</f>
        <v/>
      </c>
      <c r="C61" t="str">
        <f>IF(B61="","",CONCATENATE('様式Ⅰ（男子）'!C195," ","(",'様式Ⅰ（男子）'!E195,")"))</f>
        <v/>
      </c>
      <c r="D61" s="1" t="str">
        <f>IF(B61="","",'様式Ⅰ（男子）'!D195)</f>
        <v/>
      </c>
      <c r="E61" s="1" t="str">
        <f ca="1">IF($C61="","",CONCATENATE(VLOOKUP(OFFSET('様式Ⅰ（男子）'!$B$15,3*A61,0),'登録データ（男）'!$A$3:$J$2500,9,FALSE)," ",VLOOKUP(OFFSET('様式Ⅰ（男子）'!$B$15,3*A61,0),'登録データ（男）'!$A$3:$J$2500,10,FALSE)," ","(",LEFT(VLOOKUP(OFFSET('様式Ⅰ（男子）'!$B$15,3*A61,0),'登録データ（男）'!$A$3:$J$2500,8,FALSE),2),")"))</f>
        <v/>
      </c>
      <c r="F61" s="1" t="str">
        <f t="shared" si="0"/>
        <v/>
      </c>
      <c r="G61" s="1" t="str">
        <f>IF(B61="","",VLOOKUP(基本情報登録!$D$10,'登録データ（男）'!$M$3:$Q$65,3,FALSE))</f>
        <v/>
      </c>
      <c r="H61" s="1" t="str">
        <f>IF(B61="","",VLOOKUP('様式Ⅰ（男子）'!B195,'登録データ（男）'!$A$3:$W$2000,5,FALSE))</f>
        <v/>
      </c>
      <c r="I61" s="1" t="str">
        <f>IF(B61="","",'様式Ⅰ（男子）'!B195)</f>
        <v/>
      </c>
      <c r="J61" s="1" t="str">
        <f>IF(B61="","",'様式Ⅰ（男子）'!AI195)</f>
        <v/>
      </c>
      <c r="K61" s="1" t="str">
        <f>IF(B61="","",'様式Ⅰ（男子）'!AI196)</f>
        <v/>
      </c>
      <c r="L61" s="1" t="str">
        <f>IF(B61="","",'様式Ⅰ（男子）'!AI197)</f>
        <v/>
      </c>
    </row>
    <row r="62" spans="1:12" ht="18.75">
      <c r="A62" s="1">
        <v>61</v>
      </c>
      <c r="B62" s="2" t="str">
        <f>IF('様式Ⅰ（男子）'!B198="","",'様式Ⅰ（男子）'!B198+100000000)</f>
        <v/>
      </c>
      <c r="C62" t="str">
        <f>IF(B62="","",CONCATENATE('様式Ⅰ（男子）'!C198," ","(",'様式Ⅰ（男子）'!E198,")"))</f>
        <v/>
      </c>
      <c r="D62" s="1" t="str">
        <f>IF(B62="","",'様式Ⅰ（男子）'!D198)</f>
        <v/>
      </c>
      <c r="E62" s="1" t="str">
        <f ca="1">IF($C62="","",CONCATENATE(VLOOKUP(OFFSET('様式Ⅰ（男子）'!$B$15,3*A62,0),'登録データ（男）'!$A$3:$J$2500,9,FALSE)," ",VLOOKUP(OFFSET('様式Ⅰ（男子）'!$B$15,3*A62,0),'登録データ（男）'!$A$3:$J$2500,10,FALSE)," ","(",LEFT(VLOOKUP(OFFSET('様式Ⅰ（男子）'!$B$15,3*A62,0),'登録データ（男）'!$A$3:$J$2500,8,FALSE),2),")"))</f>
        <v/>
      </c>
      <c r="F62" s="1" t="str">
        <f t="shared" si="0"/>
        <v/>
      </c>
      <c r="G62" s="1" t="str">
        <f>IF(B62="","",VLOOKUP(基本情報登録!$D$10,'登録データ（男）'!$M$3:$Q$65,3,FALSE))</f>
        <v/>
      </c>
      <c r="H62" s="1" t="str">
        <f>IF(B62="","",VLOOKUP('様式Ⅰ（男子）'!B198,'登録データ（男）'!$A$3:$W$2000,5,FALSE))</f>
        <v/>
      </c>
      <c r="I62" s="1" t="str">
        <f>IF(B62="","",'様式Ⅰ（男子）'!B198)</f>
        <v/>
      </c>
      <c r="J62" s="1" t="str">
        <f>IF(B62="","",'様式Ⅰ（男子）'!AI198)</f>
        <v/>
      </c>
      <c r="K62" s="1" t="str">
        <f>IF(B62="","",'様式Ⅰ（男子）'!AI199)</f>
        <v/>
      </c>
      <c r="L62" s="1" t="str">
        <f>IF(B62="","",'様式Ⅰ（男子）'!AI200)</f>
        <v/>
      </c>
    </row>
    <row r="63" spans="1:12" ht="18.75">
      <c r="A63" s="1">
        <v>62</v>
      </c>
      <c r="B63" s="2" t="str">
        <f>IF('様式Ⅰ（男子）'!B201="","",'様式Ⅰ（男子）'!B201+100000000)</f>
        <v/>
      </c>
      <c r="C63" t="str">
        <f>IF(B63="","",CONCATENATE('様式Ⅰ（男子）'!C201," ","(",'様式Ⅰ（男子）'!E201,")"))</f>
        <v/>
      </c>
      <c r="D63" s="1" t="str">
        <f>IF(B63="","",'様式Ⅰ（男子）'!D201)</f>
        <v/>
      </c>
      <c r="E63" s="1" t="str">
        <f ca="1">IF($C63="","",CONCATENATE(VLOOKUP(OFFSET('様式Ⅰ（男子）'!$B$15,3*A63,0),'登録データ（男）'!$A$3:$J$2500,9,FALSE)," ",VLOOKUP(OFFSET('様式Ⅰ（男子）'!$B$15,3*A63,0),'登録データ（男）'!$A$3:$J$2500,10,FALSE)," ","(",LEFT(VLOOKUP(OFFSET('様式Ⅰ（男子）'!$B$15,3*A63,0),'登録データ（男）'!$A$3:$J$2500,8,FALSE),2),")"))</f>
        <v/>
      </c>
      <c r="F63" s="1" t="str">
        <f t="shared" si="0"/>
        <v/>
      </c>
      <c r="G63" s="1" t="str">
        <f>IF(B63="","",VLOOKUP(基本情報登録!$D$10,'登録データ（男）'!$M$3:$Q$65,3,FALSE))</f>
        <v/>
      </c>
      <c r="H63" s="1" t="str">
        <f>IF(B63="","",VLOOKUP('様式Ⅰ（男子）'!B201,'登録データ（男）'!$A$3:$W$2000,5,FALSE))</f>
        <v/>
      </c>
      <c r="I63" s="1" t="str">
        <f>IF(B63="","",'様式Ⅰ（男子）'!B201)</f>
        <v/>
      </c>
      <c r="J63" s="1" t="str">
        <f>IF(B63="","",'様式Ⅰ（男子）'!AI201)</f>
        <v/>
      </c>
      <c r="K63" s="1" t="str">
        <f>IF(B63="","",'様式Ⅰ（男子）'!AI202)</f>
        <v/>
      </c>
      <c r="L63" s="1" t="str">
        <f>IF(B63="","",'様式Ⅰ（男子）'!AI203)</f>
        <v/>
      </c>
    </row>
    <row r="64" spans="1:12" ht="18.75">
      <c r="A64" s="1">
        <v>63</v>
      </c>
      <c r="B64" s="2" t="str">
        <f>IF('様式Ⅰ（男子）'!B204="","",'様式Ⅰ（男子）'!B204+100000000)</f>
        <v/>
      </c>
      <c r="C64" t="str">
        <f>IF(B64="","",CONCATENATE('様式Ⅰ（男子）'!C204," ","(",'様式Ⅰ（男子）'!E204,")"))</f>
        <v/>
      </c>
      <c r="D64" s="1" t="str">
        <f>IF(B64="","",'様式Ⅰ（男子）'!D204)</f>
        <v/>
      </c>
      <c r="E64" s="1" t="str">
        <f ca="1">IF($C64="","",CONCATENATE(VLOOKUP(OFFSET('様式Ⅰ（男子）'!$B$15,3*A64,0),'登録データ（男）'!$A$3:$J$2500,9,FALSE)," ",VLOOKUP(OFFSET('様式Ⅰ（男子）'!$B$15,3*A64,0),'登録データ（男）'!$A$3:$J$2500,10,FALSE)," ","(",LEFT(VLOOKUP(OFFSET('様式Ⅰ（男子）'!$B$15,3*A64,0),'登録データ（男）'!$A$3:$J$2500,8,FALSE),2),")"))</f>
        <v/>
      </c>
      <c r="F64" s="1" t="str">
        <f t="shared" si="0"/>
        <v/>
      </c>
      <c r="G64" s="1" t="str">
        <f>IF(B64="","",VLOOKUP(基本情報登録!$D$10,'登録データ（男）'!$M$3:$Q$65,3,FALSE))</f>
        <v/>
      </c>
      <c r="H64" s="1" t="str">
        <f>IF(B64="","",VLOOKUP('様式Ⅰ（男子）'!B204,'登録データ（男）'!$A$3:$W$2000,5,FALSE))</f>
        <v/>
      </c>
      <c r="I64" s="1" t="str">
        <f>IF(B64="","",'様式Ⅰ（男子）'!B204)</f>
        <v/>
      </c>
      <c r="J64" s="1" t="str">
        <f>IF(B64="","",'様式Ⅰ（男子）'!AI204)</f>
        <v/>
      </c>
      <c r="K64" s="1" t="str">
        <f>IF(B64="","",'様式Ⅰ（男子）'!AI205)</f>
        <v/>
      </c>
      <c r="L64" s="1" t="str">
        <f>IF(B64="","",'様式Ⅰ（男子）'!AI206)</f>
        <v/>
      </c>
    </row>
    <row r="65" spans="1:12" ht="18.75">
      <c r="A65" s="1">
        <v>64</v>
      </c>
      <c r="B65" s="2" t="str">
        <f>IF('様式Ⅰ（男子）'!B207="","",'様式Ⅰ（男子）'!B207+100000000)</f>
        <v/>
      </c>
      <c r="C65" t="str">
        <f>IF(B65="","",CONCATENATE('様式Ⅰ（男子）'!C207," ","(",'様式Ⅰ（男子）'!E207,")"))</f>
        <v/>
      </c>
      <c r="D65" s="1" t="str">
        <f>IF(B65="","",'様式Ⅰ（男子）'!D207)</f>
        <v/>
      </c>
      <c r="E65" s="1" t="str">
        <f ca="1">IF($C65="","",CONCATENATE(VLOOKUP(OFFSET('様式Ⅰ（男子）'!$B$15,3*A65,0),'登録データ（男）'!$A$3:$J$2500,9,FALSE)," ",VLOOKUP(OFFSET('様式Ⅰ（男子）'!$B$15,3*A65,0),'登録データ（男）'!$A$3:$J$2500,10,FALSE)," ","(",LEFT(VLOOKUP(OFFSET('様式Ⅰ（男子）'!$B$15,3*A65,0),'登録データ（男）'!$A$3:$J$2500,8,FALSE),2),")"))</f>
        <v/>
      </c>
      <c r="F65" s="1" t="str">
        <f t="shared" si="0"/>
        <v/>
      </c>
      <c r="G65" s="1" t="str">
        <f>IF(B65="","",VLOOKUP(基本情報登録!$D$10,'登録データ（男）'!$M$3:$Q$65,3,FALSE))</f>
        <v/>
      </c>
      <c r="H65" s="1" t="str">
        <f>IF(B65="","",VLOOKUP('様式Ⅰ（男子）'!B207,'登録データ（男）'!$A$3:$W$2000,5,FALSE))</f>
        <v/>
      </c>
      <c r="I65" s="1" t="str">
        <f>IF(B65="","",'様式Ⅰ（男子）'!B207)</f>
        <v/>
      </c>
      <c r="J65" s="1" t="str">
        <f>IF(B65="","",'様式Ⅰ（男子）'!AI207)</f>
        <v/>
      </c>
      <c r="K65" s="1" t="str">
        <f>IF(B65="","",'様式Ⅰ（男子）'!AI208)</f>
        <v/>
      </c>
      <c r="L65" s="1" t="str">
        <f>IF(B65="","",'様式Ⅰ（男子）'!AI209)</f>
        <v/>
      </c>
    </row>
    <row r="66" spans="1:12" ht="18.75">
      <c r="A66" s="1">
        <v>65</v>
      </c>
      <c r="B66" s="2" t="str">
        <f>IF('様式Ⅰ（男子）'!B210="","",'様式Ⅰ（男子）'!B210+100000000)</f>
        <v/>
      </c>
      <c r="C66" t="str">
        <f>IF(B66="","",CONCATENATE('様式Ⅰ（男子）'!C210," ","(",'様式Ⅰ（男子）'!E210,")"))</f>
        <v/>
      </c>
      <c r="D66" s="1" t="str">
        <f>IF(B66="","",'様式Ⅰ（男子）'!D210)</f>
        <v/>
      </c>
      <c r="E66" s="1" t="str">
        <f ca="1">IF($C66="","",CONCATENATE(VLOOKUP(OFFSET('様式Ⅰ（男子）'!$B$15,3*A66,0),'登録データ（男）'!$A$3:$J$2500,9,FALSE)," ",VLOOKUP(OFFSET('様式Ⅰ（男子）'!$B$15,3*A66,0),'登録データ（男）'!$A$3:$J$2500,10,FALSE)," ","(",LEFT(VLOOKUP(OFFSET('様式Ⅰ（男子）'!$B$15,3*A66,0),'登録データ（男）'!$A$3:$J$2500,8,FALSE),2),")"))</f>
        <v/>
      </c>
      <c r="F66" s="1" t="str">
        <f t="shared" si="0"/>
        <v/>
      </c>
      <c r="G66" s="1" t="str">
        <f>IF(B66="","",VLOOKUP(基本情報登録!$D$10,'登録データ（男）'!$M$3:$Q$65,3,FALSE))</f>
        <v/>
      </c>
      <c r="H66" s="1" t="str">
        <f>IF(B66="","",VLOOKUP('様式Ⅰ（男子）'!B210,'登録データ（男）'!$A$3:$W$2000,5,FALSE))</f>
        <v/>
      </c>
      <c r="I66" s="1" t="str">
        <f>IF(B66="","",'様式Ⅰ（男子）'!B210)</f>
        <v/>
      </c>
      <c r="J66" s="1" t="str">
        <f>IF(B66="","",'様式Ⅰ（男子）'!AI210)</f>
        <v/>
      </c>
      <c r="K66" s="1" t="str">
        <f>IF(B66="","",'様式Ⅰ（男子）'!AI211)</f>
        <v/>
      </c>
      <c r="L66" s="1" t="str">
        <f>IF(B66="","",'様式Ⅰ（男子）'!AI212)</f>
        <v/>
      </c>
    </row>
    <row r="67" spans="1:12" ht="18.75">
      <c r="A67" s="1">
        <v>66</v>
      </c>
      <c r="B67" s="2" t="str">
        <f>IF('様式Ⅰ（男子）'!B213="","",'様式Ⅰ（男子）'!B213+100000000)</f>
        <v/>
      </c>
      <c r="C67" t="str">
        <f>IF(B67="","",CONCATENATE('様式Ⅰ（男子）'!C213," ","(",'様式Ⅰ（男子）'!E213,")"))</f>
        <v/>
      </c>
      <c r="D67" s="1" t="str">
        <f>IF(B67="","",'様式Ⅰ（男子）'!D213)</f>
        <v/>
      </c>
      <c r="E67" s="1" t="str">
        <f ca="1">IF($C67="","",CONCATENATE(VLOOKUP(OFFSET('様式Ⅰ（男子）'!$B$15,3*A67,0),'登録データ（男）'!$A$3:$J$2500,9,FALSE)," ",VLOOKUP(OFFSET('様式Ⅰ（男子）'!$B$15,3*A67,0),'登録データ（男）'!$A$3:$J$2500,10,FALSE)," ","(",LEFT(VLOOKUP(OFFSET('様式Ⅰ（男子）'!$B$15,3*A67,0),'登録データ（男）'!$A$3:$J$2500,8,FALSE),2),")"))</f>
        <v/>
      </c>
      <c r="F67" s="1" t="str">
        <f t="shared" ref="F67:F130" si="1">IF(B67="","",1)</f>
        <v/>
      </c>
      <c r="G67" s="1" t="str">
        <f>IF(B67="","",VLOOKUP(基本情報登録!$D$10,'登録データ（男）'!$M$3:$Q$65,3,FALSE))</f>
        <v/>
      </c>
      <c r="H67" s="1" t="str">
        <f>IF(B67="","",VLOOKUP('様式Ⅰ（男子）'!B213,'登録データ（男）'!$A$3:$W$2000,5,FALSE))</f>
        <v/>
      </c>
      <c r="I67" s="1" t="str">
        <f>IF(B67="","",'様式Ⅰ（男子）'!B213)</f>
        <v/>
      </c>
      <c r="J67" s="1" t="str">
        <f>IF(B67="","",'様式Ⅰ（男子）'!AI213)</f>
        <v/>
      </c>
      <c r="K67" s="1" t="str">
        <f>IF(B67="","",'様式Ⅰ（男子）'!AI214)</f>
        <v/>
      </c>
      <c r="L67" s="1" t="str">
        <f>IF(B67="","",'様式Ⅰ（男子）'!AI215)</f>
        <v/>
      </c>
    </row>
    <row r="68" spans="1:12" ht="18.75">
      <c r="A68" s="1">
        <v>67</v>
      </c>
      <c r="B68" s="2" t="str">
        <f>IF('様式Ⅰ（男子）'!B216="","",'様式Ⅰ（男子）'!B216+100000000)</f>
        <v/>
      </c>
      <c r="C68" t="str">
        <f>IF(B68="","",CONCATENATE('様式Ⅰ（男子）'!C216," ","(",'様式Ⅰ（男子）'!E216,")"))</f>
        <v/>
      </c>
      <c r="D68" s="1" t="str">
        <f>IF(B68="","",'様式Ⅰ（男子）'!D216)</f>
        <v/>
      </c>
      <c r="E68" s="1" t="str">
        <f ca="1">IF($C68="","",CONCATENATE(VLOOKUP(OFFSET('様式Ⅰ（男子）'!$B$15,3*A68,0),'登録データ（男）'!$A$3:$J$2500,9,FALSE)," ",VLOOKUP(OFFSET('様式Ⅰ（男子）'!$B$15,3*A68,0),'登録データ（男）'!$A$3:$J$2500,10,FALSE)," ","(",LEFT(VLOOKUP(OFFSET('様式Ⅰ（男子）'!$B$15,3*A68,0),'登録データ（男）'!$A$3:$J$2500,8,FALSE),2),")"))</f>
        <v/>
      </c>
      <c r="F68" s="1" t="str">
        <f t="shared" si="1"/>
        <v/>
      </c>
      <c r="G68" s="1" t="str">
        <f>IF(B68="","",VLOOKUP(基本情報登録!$D$10,'登録データ（男）'!$M$3:$Q$65,3,FALSE))</f>
        <v/>
      </c>
      <c r="H68" s="1" t="str">
        <f>IF(B68="","",VLOOKUP('様式Ⅰ（男子）'!B216,'登録データ（男）'!$A$3:$W$2000,5,FALSE))</f>
        <v/>
      </c>
      <c r="I68" s="1" t="str">
        <f>IF(B68="","",'様式Ⅰ（男子）'!B216)</f>
        <v/>
      </c>
      <c r="J68" s="1" t="str">
        <f>IF(B68="","",'様式Ⅰ（男子）'!AI216)</f>
        <v/>
      </c>
      <c r="K68" s="1" t="str">
        <f>IF(B68="","",'様式Ⅰ（男子）'!AI217)</f>
        <v/>
      </c>
      <c r="L68" s="1" t="str">
        <f>IF(B68="","",'様式Ⅰ（男子）'!AI218)</f>
        <v/>
      </c>
    </row>
    <row r="69" spans="1:12" ht="18.75">
      <c r="A69" s="1">
        <v>68</v>
      </c>
      <c r="B69" s="2" t="str">
        <f>IF('様式Ⅰ（男子）'!B219="","",'様式Ⅰ（男子）'!B219+100000000)</f>
        <v/>
      </c>
      <c r="C69" t="str">
        <f>IF(B69="","",CONCATENATE('様式Ⅰ（男子）'!C219," ","(",'様式Ⅰ（男子）'!E219,")"))</f>
        <v/>
      </c>
      <c r="D69" s="1" t="str">
        <f>IF(B69="","",'様式Ⅰ（男子）'!D219)</f>
        <v/>
      </c>
      <c r="E69" s="1" t="str">
        <f ca="1">IF($C69="","",CONCATENATE(VLOOKUP(OFFSET('様式Ⅰ（男子）'!$B$15,3*A69,0),'登録データ（男）'!$A$3:$J$2500,9,FALSE)," ",VLOOKUP(OFFSET('様式Ⅰ（男子）'!$B$15,3*A69,0),'登録データ（男）'!$A$3:$J$2500,10,FALSE)," ","(",LEFT(VLOOKUP(OFFSET('様式Ⅰ（男子）'!$B$15,3*A69,0),'登録データ（男）'!$A$3:$J$2500,8,FALSE),2),")"))</f>
        <v/>
      </c>
      <c r="F69" s="1" t="str">
        <f t="shared" si="1"/>
        <v/>
      </c>
      <c r="G69" s="1" t="str">
        <f>IF(B69="","",VLOOKUP(基本情報登録!$D$10,'登録データ（男）'!$M$3:$Q$65,3,FALSE))</f>
        <v/>
      </c>
      <c r="H69" s="1" t="str">
        <f>IF(B69="","",VLOOKUP('様式Ⅰ（男子）'!B219,'登録データ（男）'!$A$3:$W$2000,5,FALSE))</f>
        <v/>
      </c>
      <c r="I69" s="1" t="str">
        <f>IF(B69="","",'様式Ⅰ（男子）'!B219)</f>
        <v/>
      </c>
      <c r="J69" s="1" t="str">
        <f>IF(B69="","",'様式Ⅰ（男子）'!AI219)</f>
        <v/>
      </c>
      <c r="K69" s="1" t="str">
        <f>IF(B69="","",'様式Ⅰ（男子）'!AI220)</f>
        <v/>
      </c>
      <c r="L69" s="1" t="str">
        <f>IF(B69="","",'様式Ⅰ（男子）'!AI221)</f>
        <v/>
      </c>
    </row>
    <row r="70" spans="1:12" ht="18.75">
      <c r="A70" s="1">
        <v>69</v>
      </c>
      <c r="B70" s="2" t="str">
        <f>IF('様式Ⅰ（男子）'!B222="","",'様式Ⅰ（男子）'!B222+100000000)</f>
        <v/>
      </c>
      <c r="C70" t="str">
        <f>IF(B70="","",CONCATENATE('様式Ⅰ（男子）'!C222," ","(",'様式Ⅰ（男子）'!E222,")"))</f>
        <v/>
      </c>
      <c r="D70" s="1" t="str">
        <f>IF(B70="","",'様式Ⅰ（男子）'!D222)</f>
        <v/>
      </c>
      <c r="E70" s="1" t="str">
        <f ca="1">IF($C70="","",CONCATENATE(VLOOKUP(OFFSET('様式Ⅰ（男子）'!$B$15,3*A70,0),'登録データ（男）'!$A$3:$J$2500,9,FALSE)," ",VLOOKUP(OFFSET('様式Ⅰ（男子）'!$B$15,3*A70,0),'登録データ（男）'!$A$3:$J$2500,10,FALSE)," ","(",LEFT(VLOOKUP(OFFSET('様式Ⅰ（男子）'!$B$15,3*A70,0),'登録データ（男）'!$A$3:$J$2500,8,FALSE),2),")"))</f>
        <v/>
      </c>
      <c r="F70" s="1" t="str">
        <f t="shared" si="1"/>
        <v/>
      </c>
      <c r="G70" s="1" t="str">
        <f>IF(B70="","",VLOOKUP(基本情報登録!$D$10,'登録データ（男）'!$M$3:$Q$65,3,FALSE))</f>
        <v/>
      </c>
      <c r="H70" s="1" t="str">
        <f>IF(B70="","",VLOOKUP('様式Ⅰ（男子）'!B222,'登録データ（男）'!$A$3:$W$2000,5,FALSE))</f>
        <v/>
      </c>
      <c r="I70" s="1" t="str">
        <f>IF(B70="","",'様式Ⅰ（男子）'!B222)</f>
        <v/>
      </c>
      <c r="J70" s="1" t="str">
        <f>IF(B70="","",'様式Ⅰ（男子）'!AI222)</f>
        <v/>
      </c>
      <c r="K70" s="1" t="str">
        <f>IF(B70="","",'様式Ⅰ（男子）'!AI223)</f>
        <v/>
      </c>
      <c r="L70" s="1" t="str">
        <f>IF(B70="","",'様式Ⅰ（男子）'!AI224)</f>
        <v/>
      </c>
    </row>
    <row r="71" spans="1:12" ht="18.75">
      <c r="A71" s="1">
        <v>70</v>
      </c>
      <c r="B71" s="2" t="str">
        <f>IF('様式Ⅰ（男子）'!B225="","",'様式Ⅰ（男子）'!B225+100000000)</f>
        <v/>
      </c>
      <c r="C71" t="str">
        <f>IF(B71="","",CONCATENATE('様式Ⅰ（男子）'!C225," ","(",'様式Ⅰ（男子）'!E225,")"))</f>
        <v/>
      </c>
      <c r="D71" s="1" t="str">
        <f>IF(B71="","",'様式Ⅰ（男子）'!D225)</f>
        <v/>
      </c>
      <c r="E71" s="1" t="str">
        <f ca="1">IF($C71="","",CONCATENATE(VLOOKUP(OFFSET('様式Ⅰ（男子）'!$B$15,3*A71,0),'登録データ（男）'!$A$3:$J$2500,9,FALSE)," ",VLOOKUP(OFFSET('様式Ⅰ（男子）'!$B$15,3*A71,0),'登録データ（男）'!$A$3:$J$2500,10,FALSE)," ","(",LEFT(VLOOKUP(OFFSET('様式Ⅰ（男子）'!$B$15,3*A71,0),'登録データ（男）'!$A$3:$J$2500,8,FALSE),2),")"))</f>
        <v/>
      </c>
      <c r="F71" s="1" t="str">
        <f t="shared" si="1"/>
        <v/>
      </c>
      <c r="G71" s="1" t="str">
        <f>IF(B71="","",VLOOKUP(基本情報登録!$D$10,'登録データ（男）'!$M$3:$Q$65,3,FALSE))</f>
        <v/>
      </c>
      <c r="H71" s="1" t="str">
        <f>IF(B71="","",VLOOKUP('様式Ⅰ（男子）'!B225,'登録データ（男）'!$A$3:$W$2000,5,FALSE))</f>
        <v/>
      </c>
      <c r="I71" s="1" t="str">
        <f>IF(B71="","",'様式Ⅰ（男子）'!B225)</f>
        <v/>
      </c>
      <c r="J71" s="1" t="str">
        <f>IF(B71="","",'様式Ⅰ（男子）'!AI225)</f>
        <v/>
      </c>
      <c r="K71" s="1" t="str">
        <f>IF(B71="","",'様式Ⅰ（男子）'!AI226)</f>
        <v/>
      </c>
      <c r="L71" s="1" t="str">
        <f>IF(B71="","",'様式Ⅰ（男子）'!AI227)</f>
        <v/>
      </c>
    </row>
    <row r="72" spans="1:12" ht="18.75">
      <c r="A72" s="1">
        <v>71</v>
      </c>
      <c r="B72" s="2" t="str">
        <f>IF('様式Ⅰ（男子）'!B228="","",'様式Ⅰ（男子）'!B228+100000000)</f>
        <v/>
      </c>
      <c r="C72" t="str">
        <f>IF(B72="","",CONCATENATE('様式Ⅰ（男子）'!C228," ","(",'様式Ⅰ（男子）'!E228,")"))</f>
        <v/>
      </c>
      <c r="D72" s="1" t="str">
        <f>IF(B72="","",'様式Ⅰ（男子）'!D228)</f>
        <v/>
      </c>
      <c r="E72" s="1" t="str">
        <f ca="1">IF($C72="","",CONCATENATE(VLOOKUP(OFFSET('様式Ⅰ（男子）'!$B$15,3*A72,0),'登録データ（男）'!$A$3:$J$2500,9,FALSE)," ",VLOOKUP(OFFSET('様式Ⅰ（男子）'!$B$15,3*A72,0),'登録データ（男）'!$A$3:$J$2500,10,FALSE)," ","(",LEFT(VLOOKUP(OFFSET('様式Ⅰ（男子）'!$B$15,3*A72,0),'登録データ（男）'!$A$3:$J$2500,8,FALSE),2),")"))</f>
        <v/>
      </c>
      <c r="F72" s="1" t="str">
        <f t="shared" si="1"/>
        <v/>
      </c>
      <c r="G72" s="1" t="str">
        <f>IF(B72="","",VLOOKUP(基本情報登録!$D$10,'登録データ（男）'!$M$3:$Q$65,3,FALSE))</f>
        <v/>
      </c>
      <c r="H72" s="1" t="str">
        <f>IF(B72="","",VLOOKUP('様式Ⅰ（男子）'!B228,'登録データ（男）'!$A$3:$W$2000,5,FALSE))</f>
        <v/>
      </c>
      <c r="I72" s="1" t="str">
        <f>IF(B72="","",'様式Ⅰ（男子）'!B228)</f>
        <v/>
      </c>
      <c r="J72" s="1" t="str">
        <f>IF(B72="","",'様式Ⅰ（男子）'!AI228)</f>
        <v/>
      </c>
      <c r="K72" s="1" t="str">
        <f>IF(B72="","",'様式Ⅰ（男子）'!AI229)</f>
        <v/>
      </c>
      <c r="L72" s="1" t="str">
        <f>IF(B72="","",'様式Ⅰ（男子）'!AI230)</f>
        <v/>
      </c>
    </row>
    <row r="73" spans="1:12" ht="18.75">
      <c r="A73" s="1">
        <v>72</v>
      </c>
      <c r="B73" s="2" t="str">
        <f>IF('様式Ⅰ（男子）'!B231="","",'様式Ⅰ（男子）'!B231+100000000)</f>
        <v/>
      </c>
      <c r="C73" t="str">
        <f>IF(B73="","",CONCATENATE('様式Ⅰ（男子）'!C231," ","(",'様式Ⅰ（男子）'!E231,")"))</f>
        <v/>
      </c>
      <c r="D73" s="1" t="str">
        <f>IF(B73="","",'様式Ⅰ（男子）'!D231)</f>
        <v/>
      </c>
      <c r="E73" s="1" t="str">
        <f ca="1">IF($C73="","",CONCATENATE(VLOOKUP(OFFSET('様式Ⅰ（男子）'!$B$15,3*A73,0),'登録データ（男）'!$A$3:$J$2500,9,FALSE)," ",VLOOKUP(OFFSET('様式Ⅰ（男子）'!$B$15,3*A73,0),'登録データ（男）'!$A$3:$J$2500,10,FALSE)," ","(",LEFT(VLOOKUP(OFFSET('様式Ⅰ（男子）'!$B$15,3*A73,0),'登録データ（男）'!$A$3:$J$2500,8,FALSE),2),")"))</f>
        <v/>
      </c>
      <c r="F73" s="1" t="str">
        <f t="shared" si="1"/>
        <v/>
      </c>
      <c r="G73" s="1" t="str">
        <f>IF(B73="","",VLOOKUP(基本情報登録!$D$10,'登録データ（男）'!$M$3:$Q$65,3,FALSE))</f>
        <v/>
      </c>
      <c r="H73" s="1" t="str">
        <f>IF(B73="","",VLOOKUP('様式Ⅰ（男子）'!B231,'登録データ（男）'!$A$3:$W$2000,5,FALSE))</f>
        <v/>
      </c>
      <c r="I73" s="1" t="str">
        <f>IF(B73="","",'様式Ⅰ（男子）'!B231)</f>
        <v/>
      </c>
      <c r="J73" s="1" t="str">
        <f>IF(B73="","",'様式Ⅰ（男子）'!AI231)</f>
        <v/>
      </c>
      <c r="K73" s="1" t="str">
        <f>IF(B73="","",'様式Ⅰ（男子）'!AI232)</f>
        <v/>
      </c>
      <c r="L73" s="1" t="str">
        <f>IF(B73="","",'様式Ⅰ（男子）'!AI233)</f>
        <v/>
      </c>
    </row>
    <row r="74" spans="1:12" ht="18.75">
      <c r="A74" s="1">
        <v>73</v>
      </c>
      <c r="B74" s="2" t="str">
        <f>IF('様式Ⅰ（男子）'!B234="","",'様式Ⅰ（男子）'!B234+100000000)</f>
        <v/>
      </c>
      <c r="C74" t="str">
        <f>IF(B74="","",CONCATENATE('様式Ⅰ（男子）'!C234," ","(",'様式Ⅰ（男子）'!E234,")"))</f>
        <v/>
      </c>
      <c r="D74" s="1" t="str">
        <f>IF(B74="","",'様式Ⅰ（男子）'!D234)</f>
        <v/>
      </c>
      <c r="E74" s="1" t="str">
        <f ca="1">IF($C74="","",CONCATENATE(VLOOKUP(OFFSET('様式Ⅰ（男子）'!$B$15,3*A74,0),'登録データ（男）'!$A$3:$J$2500,9,FALSE)," ",VLOOKUP(OFFSET('様式Ⅰ（男子）'!$B$15,3*A74,0),'登録データ（男）'!$A$3:$J$2500,10,FALSE)," ","(",LEFT(VLOOKUP(OFFSET('様式Ⅰ（男子）'!$B$15,3*A74,0),'登録データ（男）'!$A$3:$J$2500,8,FALSE),2),")"))</f>
        <v/>
      </c>
      <c r="F74" s="1" t="str">
        <f t="shared" si="1"/>
        <v/>
      </c>
      <c r="G74" s="1" t="str">
        <f>IF(B74="","",VLOOKUP(基本情報登録!$D$10,'登録データ（男）'!$M$3:$Q$65,3,FALSE))</f>
        <v/>
      </c>
      <c r="H74" s="1" t="str">
        <f>IF(B74="","",VLOOKUP('様式Ⅰ（男子）'!B234,'登録データ（男）'!$A$3:$W$2000,5,FALSE))</f>
        <v/>
      </c>
      <c r="I74" s="1" t="str">
        <f>IF(B74="","",'様式Ⅰ（男子）'!B234)</f>
        <v/>
      </c>
      <c r="J74" s="1" t="str">
        <f>IF(B74="","",'様式Ⅰ（男子）'!AI234)</f>
        <v/>
      </c>
      <c r="K74" s="1" t="str">
        <f>IF(B74="","",'様式Ⅰ（男子）'!AI235)</f>
        <v/>
      </c>
      <c r="L74" s="1" t="str">
        <f>IF(B74="","",'様式Ⅰ（男子）'!AI236)</f>
        <v/>
      </c>
    </row>
    <row r="75" spans="1:12" ht="18.75">
      <c r="A75" s="1">
        <v>74</v>
      </c>
      <c r="B75" s="2" t="str">
        <f>IF('様式Ⅰ（男子）'!B237="","",'様式Ⅰ（男子）'!B237+100000000)</f>
        <v/>
      </c>
      <c r="C75" t="str">
        <f>IF(B75="","",CONCATENATE('様式Ⅰ（男子）'!C237," ","(",'様式Ⅰ（男子）'!E237,")"))</f>
        <v/>
      </c>
      <c r="D75" s="1" t="str">
        <f>IF(B75="","",'様式Ⅰ（男子）'!D237)</f>
        <v/>
      </c>
      <c r="E75" s="1" t="str">
        <f ca="1">IF($C75="","",CONCATENATE(VLOOKUP(OFFSET('様式Ⅰ（男子）'!$B$15,3*A75,0),'登録データ（男）'!$A$3:$J$2500,9,FALSE)," ",VLOOKUP(OFFSET('様式Ⅰ（男子）'!$B$15,3*A75,0),'登録データ（男）'!$A$3:$J$2500,10,FALSE)," ","(",LEFT(VLOOKUP(OFFSET('様式Ⅰ（男子）'!$B$15,3*A75,0),'登録データ（男）'!$A$3:$J$2500,8,FALSE),2),")"))</f>
        <v/>
      </c>
      <c r="F75" s="1" t="str">
        <f t="shared" si="1"/>
        <v/>
      </c>
      <c r="G75" s="1" t="str">
        <f>IF(B75="","",VLOOKUP(基本情報登録!$D$10,'登録データ（男）'!$M$3:$Q$65,3,FALSE))</f>
        <v/>
      </c>
      <c r="H75" s="1" t="str">
        <f>IF(B75="","",VLOOKUP('様式Ⅰ（男子）'!B237,'登録データ（男）'!$A$3:$W$2000,5,FALSE))</f>
        <v/>
      </c>
      <c r="I75" s="1" t="str">
        <f>IF(B75="","",'様式Ⅰ（男子）'!B237)</f>
        <v/>
      </c>
      <c r="J75" s="1" t="str">
        <f>IF(B75="","",'様式Ⅰ（男子）'!AI237)</f>
        <v/>
      </c>
      <c r="K75" s="1" t="str">
        <f>IF(B75="","",'様式Ⅰ（男子）'!AI238)</f>
        <v/>
      </c>
      <c r="L75" s="1" t="str">
        <f>IF(B75="","",'様式Ⅰ（男子）'!AI239)</f>
        <v/>
      </c>
    </row>
    <row r="76" spans="1:12" ht="18.75">
      <c r="A76" s="1">
        <v>75</v>
      </c>
      <c r="B76" s="2" t="str">
        <f>IF('様式Ⅰ（男子）'!B240="","",'様式Ⅰ（男子）'!B240+100000000)</f>
        <v/>
      </c>
      <c r="C76" t="str">
        <f>IF(B76="","",CONCATENATE('様式Ⅰ（男子）'!C240," ","(",'様式Ⅰ（男子）'!E240,")"))</f>
        <v/>
      </c>
      <c r="D76" s="1" t="str">
        <f>IF(B76="","",'様式Ⅰ（男子）'!D240)</f>
        <v/>
      </c>
      <c r="E76" s="1" t="str">
        <f ca="1">IF($C76="","",CONCATENATE(VLOOKUP(OFFSET('様式Ⅰ（男子）'!$B$15,3*A76,0),'登録データ（男）'!$A$3:$J$2500,9,FALSE)," ",VLOOKUP(OFFSET('様式Ⅰ（男子）'!$B$15,3*A76,0),'登録データ（男）'!$A$3:$J$2500,10,FALSE)," ","(",LEFT(VLOOKUP(OFFSET('様式Ⅰ（男子）'!$B$15,3*A76,0),'登録データ（男）'!$A$3:$J$2500,8,FALSE),2),")"))</f>
        <v/>
      </c>
      <c r="F76" s="1" t="str">
        <f t="shared" si="1"/>
        <v/>
      </c>
      <c r="G76" s="1" t="str">
        <f>IF(B76="","",VLOOKUP(基本情報登録!$D$10,'登録データ（男）'!$M$3:$Q$65,3,FALSE))</f>
        <v/>
      </c>
      <c r="H76" s="1" t="str">
        <f>IF(B76="","",VLOOKUP('様式Ⅰ（男子）'!B240,'登録データ（男）'!$A$3:$W$2000,5,FALSE))</f>
        <v/>
      </c>
      <c r="I76" s="1" t="str">
        <f>IF(B76="","",'様式Ⅰ（男子）'!B240)</f>
        <v/>
      </c>
      <c r="J76" s="1" t="str">
        <f>IF(B76="","",'様式Ⅰ（男子）'!AI240)</f>
        <v/>
      </c>
      <c r="K76" s="1" t="str">
        <f>IF(B76="","",'様式Ⅰ（男子）'!AI241)</f>
        <v/>
      </c>
      <c r="L76" s="1" t="str">
        <f>IF(B76="","",'様式Ⅰ（男子）'!AI242)</f>
        <v/>
      </c>
    </row>
    <row r="77" spans="1:12" ht="18.75">
      <c r="A77" s="1">
        <v>76</v>
      </c>
      <c r="B77" s="2" t="str">
        <f>IF('様式Ⅰ（男子）'!B243="","",'様式Ⅰ（男子）'!B243+100000000)</f>
        <v/>
      </c>
      <c r="C77" t="str">
        <f>IF(B77="","",CONCATENATE('様式Ⅰ（男子）'!C243," ","(",'様式Ⅰ（男子）'!E243,")"))</f>
        <v/>
      </c>
      <c r="D77" s="1" t="str">
        <f>IF(B77="","",'様式Ⅰ（男子）'!D243)</f>
        <v/>
      </c>
      <c r="E77" s="1" t="str">
        <f ca="1">IF($C77="","",CONCATENATE(VLOOKUP(OFFSET('様式Ⅰ（男子）'!$B$15,3*A77,0),'登録データ（男）'!$A$3:$J$2500,9,FALSE)," ",VLOOKUP(OFFSET('様式Ⅰ（男子）'!$B$15,3*A77,0),'登録データ（男）'!$A$3:$J$2500,10,FALSE)," ","(",LEFT(VLOOKUP(OFFSET('様式Ⅰ（男子）'!$B$15,3*A77,0),'登録データ（男）'!$A$3:$J$2500,8,FALSE),2),")"))</f>
        <v/>
      </c>
      <c r="F77" s="1" t="str">
        <f t="shared" si="1"/>
        <v/>
      </c>
      <c r="G77" s="1" t="str">
        <f>IF(B77="","",VLOOKUP(基本情報登録!$D$10,'登録データ（男）'!$M$3:$Q$65,3,FALSE))</f>
        <v/>
      </c>
      <c r="H77" s="1" t="str">
        <f>IF(B77="","",VLOOKUP('様式Ⅰ（男子）'!B243,'登録データ（男）'!$A$3:$W$2000,5,FALSE))</f>
        <v/>
      </c>
      <c r="I77" s="1" t="str">
        <f>IF(B77="","",'様式Ⅰ（男子）'!B243)</f>
        <v/>
      </c>
      <c r="J77" s="1" t="str">
        <f>IF(B77="","",'様式Ⅰ（男子）'!AI243)</f>
        <v/>
      </c>
      <c r="K77" s="1" t="str">
        <f>IF(B77="","",'様式Ⅰ（男子）'!AI244)</f>
        <v/>
      </c>
      <c r="L77" s="1" t="str">
        <f>IF(B77="","",'様式Ⅰ（男子）'!AI245)</f>
        <v/>
      </c>
    </row>
    <row r="78" spans="1:12" ht="18.75">
      <c r="A78" s="1">
        <v>77</v>
      </c>
      <c r="B78" s="2" t="str">
        <f>IF('様式Ⅰ（男子）'!B246="","",'様式Ⅰ（男子）'!B246+100000000)</f>
        <v/>
      </c>
      <c r="C78" t="str">
        <f>IF(B78="","",CONCATENATE('様式Ⅰ（男子）'!C246," ","(",'様式Ⅰ（男子）'!E246,")"))</f>
        <v/>
      </c>
      <c r="D78" s="1" t="str">
        <f>IF(B78="","",'様式Ⅰ（男子）'!D246)</f>
        <v/>
      </c>
      <c r="E78" s="1" t="str">
        <f ca="1">IF($C78="","",CONCATENATE(VLOOKUP(OFFSET('様式Ⅰ（男子）'!$B$15,3*A78,0),'登録データ（男）'!$A$3:$J$2500,9,FALSE)," ",VLOOKUP(OFFSET('様式Ⅰ（男子）'!$B$15,3*A78,0),'登録データ（男）'!$A$3:$J$2500,10,FALSE)," ","(",LEFT(VLOOKUP(OFFSET('様式Ⅰ（男子）'!$B$15,3*A78,0),'登録データ（男）'!$A$3:$J$2500,8,FALSE),2),")"))</f>
        <v/>
      </c>
      <c r="F78" s="1" t="str">
        <f t="shared" si="1"/>
        <v/>
      </c>
      <c r="G78" s="1" t="str">
        <f>IF(B78="","",VLOOKUP(基本情報登録!$D$10,'登録データ（男）'!$M$3:$Q$65,3,FALSE))</f>
        <v/>
      </c>
      <c r="H78" s="1" t="str">
        <f>IF(B78="","",VLOOKUP('様式Ⅰ（男子）'!B246,'登録データ（男）'!$A$3:$W$2000,5,FALSE))</f>
        <v/>
      </c>
      <c r="I78" s="1" t="str">
        <f>IF(B78="","",'様式Ⅰ（男子）'!B246)</f>
        <v/>
      </c>
      <c r="J78" s="1" t="str">
        <f>IF(B78="","",'様式Ⅰ（男子）'!AI246)</f>
        <v/>
      </c>
      <c r="K78" s="1" t="str">
        <f>IF(B78="","",'様式Ⅰ（男子）'!AI247)</f>
        <v/>
      </c>
      <c r="L78" s="1" t="str">
        <f>IF(B78="","",'様式Ⅰ（男子）'!AI248)</f>
        <v/>
      </c>
    </row>
    <row r="79" spans="1:12" ht="18.75">
      <c r="A79" s="1">
        <v>78</v>
      </c>
      <c r="B79" s="2" t="str">
        <f>IF('様式Ⅰ（男子）'!B249="","",'様式Ⅰ（男子）'!B249+100000000)</f>
        <v/>
      </c>
      <c r="C79" t="str">
        <f>IF(B79="","",CONCATENATE('様式Ⅰ（男子）'!C249," ","(",'様式Ⅰ（男子）'!E249,")"))</f>
        <v/>
      </c>
      <c r="D79" s="1" t="str">
        <f>IF(B79="","",'様式Ⅰ（男子）'!D249)</f>
        <v/>
      </c>
      <c r="E79" s="1" t="str">
        <f ca="1">IF($C79="","",CONCATENATE(VLOOKUP(OFFSET('様式Ⅰ（男子）'!$B$15,3*A79,0),'登録データ（男）'!$A$3:$J$2500,9,FALSE)," ",VLOOKUP(OFFSET('様式Ⅰ（男子）'!$B$15,3*A79,0),'登録データ（男）'!$A$3:$J$2500,10,FALSE)," ","(",LEFT(VLOOKUP(OFFSET('様式Ⅰ（男子）'!$B$15,3*A79,0),'登録データ（男）'!$A$3:$J$2500,8,FALSE),2),")"))</f>
        <v/>
      </c>
      <c r="F79" s="1" t="str">
        <f t="shared" si="1"/>
        <v/>
      </c>
      <c r="G79" s="1" t="str">
        <f>IF(B79="","",VLOOKUP(基本情報登録!$D$10,'登録データ（男）'!$M$3:$Q$65,3,FALSE))</f>
        <v/>
      </c>
      <c r="H79" s="1" t="str">
        <f>IF(B79="","",VLOOKUP('様式Ⅰ（男子）'!B249,'登録データ（男）'!$A$3:$W$2000,5,FALSE))</f>
        <v/>
      </c>
      <c r="I79" s="1" t="str">
        <f>IF(B79="","",'様式Ⅰ（男子）'!B249)</f>
        <v/>
      </c>
      <c r="J79" s="1" t="str">
        <f>IF(B79="","",'様式Ⅰ（男子）'!AI249)</f>
        <v/>
      </c>
      <c r="K79" s="1" t="str">
        <f>IF(B79="","",'様式Ⅰ（男子）'!AI250)</f>
        <v/>
      </c>
      <c r="L79" s="1" t="str">
        <f>IF(B79="","",'様式Ⅰ（男子）'!AI251)</f>
        <v/>
      </c>
    </row>
    <row r="80" spans="1:12" ht="18.75">
      <c r="A80" s="1">
        <v>79</v>
      </c>
      <c r="B80" s="2" t="str">
        <f>IF('様式Ⅰ（男子）'!B252="","",'様式Ⅰ（男子）'!B252+100000000)</f>
        <v/>
      </c>
      <c r="C80" t="str">
        <f>IF(B80="","",CONCATENATE('様式Ⅰ（男子）'!C252," ","(",'様式Ⅰ（男子）'!E252,")"))</f>
        <v/>
      </c>
      <c r="D80" s="1" t="str">
        <f>IF(B80="","",'様式Ⅰ（男子）'!D252)</f>
        <v/>
      </c>
      <c r="E80" s="1" t="str">
        <f ca="1">IF($C80="","",CONCATENATE(VLOOKUP(OFFSET('様式Ⅰ（男子）'!$B$15,3*A80,0),'登録データ（男）'!$A$3:$J$2500,9,FALSE)," ",VLOOKUP(OFFSET('様式Ⅰ（男子）'!$B$15,3*A80,0),'登録データ（男）'!$A$3:$J$2500,10,FALSE)," ","(",LEFT(VLOOKUP(OFFSET('様式Ⅰ（男子）'!$B$15,3*A80,0),'登録データ（男）'!$A$3:$J$2500,8,FALSE),2),")"))</f>
        <v/>
      </c>
      <c r="F80" s="1" t="str">
        <f t="shared" si="1"/>
        <v/>
      </c>
      <c r="G80" s="1" t="str">
        <f>IF(B80="","",VLOOKUP(基本情報登録!$D$10,'登録データ（男）'!$M$3:$Q$65,3,FALSE))</f>
        <v/>
      </c>
      <c r="H80" s="1" t="str">
        <f>IF(B80="","",VLOOKUP('様式Ⅰ（男子）'!B252,'登録データ（男）'!$A$3:$W$2000,5,FALSE))</f>
        <v/>
      </c>
      <c r="I80" s="1" t="str">
        <f>IF(B80="","",'様式Ⅰ（男子）'!B252)</f>
        <v/>
      </c>
      <c r="J80" s="1" t="str">
        <f>IF(B80="","",'様式Ⅰ（男子）'!AI252)</f>
        <v/>
      </c>
      <c r="K80" s="1" t="str">
        <f>IF(B80="","",'様式Ⅰ（男子）'!AI253)</f>
        <v/>
      </c>
      <c r="L80" s="1" t="str">
        <f>IF(B80="","",'様式Ⅰ（男子）'!AI254)</f>
        <v/>
      </c>
    </row>
    <row r="81" spans="1:12" ht="18.75">
      <c r="A81" s="1">
        <v>80</v>
      </c>
      <c r="B81" s="2" t="str">
        <f>IF('様式Ⅰ（男子）'!B255="","",'様式Ⅰ（男子）'!B255+100000000)</f>
        <v/>
      </c>
      <c r="C81" t="str">
        <f>IF(B81="","",CONCATENATE('様式Ⅰ（男子）'!C255," ","(",'様式Ⅰ（男子）'!E255,")"))</f>
        <v/>
      </c>
      <c r="D81" s="1" t="str">
        <f>IF(B81="","",'様式Ⅰ（男子）'!D255)</f>
        <v/>
      </c>
      <c r="E81" s="1" t="str">
        <f ca="1">IF($C81="","",CONCATENATE(VLOOKUP(OFFSET('様式Ⅰ（男子）'!$B$15,3*A81,0),'登録データ（男）'!$A$3:$J$2500,9,FALSE)," ",VLOOKUP(OFFSET('様式Ⅰ（男子）'!$B$15,3*A81,0),'登録データ（男）'!$A$3:$J$2500,10,FALSE)," ","(",LEFT(VLOOKUP(OFFSET('様式Ⅰ（男子）'!$B$15,3*A81,0),'登録データ（男）'!$A$3:$J$2500,8,FALSE),2),")"))</f>
        <v/>
      </c>
      <c r="F81" s="1" t="str">
        <f t="shared" si="1"/>
        <v/>
      </c>
      <c r="G81" s="1" t="str">
        <f>IF(B81="","",VLOOKUP(基本情報登録!$D$10,'登録データ（男）'!$M$3:$Q$65,3,FALSE))</f>
        <v/>
      </c>
      <c r="H81" s="1" t="str">
        <f>IF(B81="","",VLOOKUP('様式Ⅰ（男子）'!B255,'登録データ（男）'!$A$3:$W$2000,5,FALSE))</f>
        <v/>
      </c>
      <c r="I81" s="1" t="str">
        <f>IF(B81="","",'様式Ⅰ（男子）'!B255)</f>
        <v/>
      </c>
      <c r="J81" s="1" t="str">
        <f>IF(B81="","",'様式Ⅰ（男子）'!AI255)</f>
        <v/>
      </c>
      <c r="K81" s="1" t="str">
        <f>IF(B81="","",'様式Ⅰ（男子）'!AI256)</f>
        <v/>
      </c>
      <c r="L81" s="1" t="str">
        <f>IF(B81="","",'様式Ⅰ（男子）'!AI257)</f>
        <v/>
      </c>
    </row>
    <row r="82" spans="1:12" ht="18.75">
      <c r="A82" s="1">
        <v>81</v>
      </c>
      <c r="B82" s="2" t="str">
        <f>IF('様式Ⅰ（男子）'!B258="","",'様式Ⅰ（男子）'!B258+100000000)</f>
        <v/>
      </c>
      <c r="C82" t="str">
        <f>IF(B82="","",CONCATENATE('様式Ⅰ（男子）'!C258," ","(",'様式Ⅰ（男子）'!E258,")"))</f>
        <v/>
      </c>
      <c r="D82" s="1" t="str">
        <f>IF(B82="","",'様式Ⅰ（男子）'!D258)</f>
        <v/>
      </c>
      <c r="E82" s="1" t="str">
        <f ca="1">IF($C82="","",CONCATENATE(VLOOKUP(OFFSET('様式Ⅰ（男子）'!$B$15,3*A82,0),'登録データ（男）'!$A$3:$J$2500,9,FALSE)," ",VLOOKUP(OFFSET('様式Ⅰ（男子）'!$B$15,3*A82,0),'登録データ（男）'!$A$3:$J$2500,10,FALSE)," ","(",LEFT(VLOOKUP(OFFSET('様式Ⅰ（男子）'!$B$15,3*A82,0),'登録データ（男）'!$A$3:$J$2500,8,FALSE),2),")"))</f>
        <v/>
      </c>
      <c r="F82" s="1" t="str">
        <f t="shared" si="1"/>
        <v/>
      </c>
      <c r="G82" s="1" t="str">
        <f>IF(B82="","",VLOOKUP(基本情報登録!$D$10,'登録データ（男）'!$M$3:$Q$65,3,FALSE))</f>
        <v/>
      </c>
      <c r="H82" s="1" t="str">
        <f>IF(B82="","",VLOOKUP('様式Ⅰ（男子）'!B258,'登録データ（男）'!$A$3:$W$2000,5,FALSE))</f>
        <v/>
      </c>
      <c r="I82" s="1" t="str">
        <f>IF(B82="","",'様式Ⅰ（男子）'!B258)</f>
        <v/>
      </c>
      <c r="J82" s="1" t="str">
        <f>IF(B82="","",'様式Ⅰ（男子）'!AI258)</f>
        <v/>
      </c>
      <c r="K82" s="1" t="str">
        <f>IF(B82="","",'様式Ⅰ（男子）'!AI259)</f>
        <v/>
      </c>
      <c r="L82" s="1" t="str">
        <f>IF(B82="","",'様式Ⅰ（男子）'!AI260)</f>
        <v/>
      </c>
    </row>
    <row r="83" spans="1:12" ht="18.75">
      <c r="A83" s="1">
        <v>82</v>
      </c>
      <c r="B83" s="2" t="str">
        <f>IF('様式Ⅰ（男子）'!B261="","",'様式Ⅰ（男子）'!B261+100000000)</f>
        <v/>
      </c>
      <c r="C83" t="str">
        <f>IF(B83="","",CONCATENATE('様式Ⅰ（男子）'!C261," ","(",'様式Ⅰ（男子）'!E261,")"))</f>
        <v/>
      </c>
      <c r="D83" s="1" t="str">
        <f>IF(B83="","",'様式Ⅰ（男子）'!D261)</f>
        <v/>
      </c>
      <c r="E83" s="1" t="str">
        <f ca="1">IF($C83="","",CONCATENATE(VLOOKUP(OFFSET('様式Ⅰ（男子）'!$B$15,3*A83,0),'登録データ（男）'!$A$3:$J$2500,9,FALSE)," ",VLOOKUP(OFFSET('様式Ⅰ（男子）'!$B$15,3*A83,0),'登録データ（男）'!$A$3:$J$2500,10,FALSE)," ","(",LEFT(VLOOKUP(OFFSET('様式Ⅰ（男子）'!$B$15,3*A83,0),'登録データ（男）'!$A$3:$J$2500,8,FALSE),2),")"))</f>
        <v/>
      </c>
      <c r="F83" s="1" t="str">
        <f t="shared" si="1"/>
        <v/>
      </c>
      <c r="G83" s="1" t="str">
        <f>IF(B83="","",VLOOKUP(基本情報登録!$D$10,'登録データ（男）'!$M$3:$Q$65,3,FALSE))</f>
        <v/>
      </c>
      <c r="H83" s="1" t="str">
        <f>IF(B83="","",VLOOKUP('様式Ⅰ（男子）'!B261,'登録データ（男）'!$A$3:$W$2000,5,FALSE))</f>
        <v/>
      </c>
      <c r="I83" s="1" t="str">
        <f>IF(B83="","",'様式Ⅰ（男子）'!B261)</f>
        <v/>
      </c>
      <c r="J83" s="1" t="str">
        <f>IF(B83="","",'様式Ⅰ（男子）'!AI261)</f>
        <v/>
      </c>
      <c r="K83" s="1" t="str">
        <f>IF(B83="","",'様式Ⅰ（男子）'!AI262)</f>
        <v/>
      </c>
      <c r="L83" s="1" t="str">
        <f>IF(B83="","",'様式Ⅰ（男子）'!AI263)</f>
        <v/>
      </c>
    </row>
    <row r="84" spans="1:12" ht="18.75">
      <c r="A84" s="1">
        <v>83</v>
      </c>
      <c r="B84" s="2" t="str">
        <f>IF('様式Ⅰ（男子）'!B264="","",'様式Ⅰ（男子）'!B264+100000000)</f>
        <v/>
      </c>
      <c r="C84" t="str">
        <f>IF(B84="","",CONCATENATE('様式Ⅰ（男子）'!C264," ","(",'様式Ⅰ（男子）'!E264,")"))</f>
        <v/>
      </c>
      <c r="D84" s="1" t="str">
        <f>IF(B84="","",'様式Ⅰ（男子）'!D264)</f>
        <v/>
      </c>
      <c r="E84" s="1" t="str">
        <f ca="1">IF($C84="","",CONCATENATE(VLOOKUP(OFFSET('様式Ⅰ（男子）'!$B$15,3*A84,0),'登録データ（男）'!$A$3:$J$2500,9,FALSE)," ",VLOOKUP(OFFSET('様式Ⅰ（男子）'!$B$15,3*A84,0),'登録データ（男）'!$A$3:$J$2500,10,FALSE)," ","(",LEFT(VLOOKUP(OFFSET('様式Ⅰ（男子）'!$B$15,3*A84,0),'登録データ（男）'!$A$3:$J$2500,8,FALSE),2),")"))</f>
        <v/>
      </c>
      <c r="F84" s="1" t="str">
        <f t="shared" si="1"/>
        <v/>
      </c>
      <c r="G84" s="1" t="str">
        <f>IF(B84="","",VLOOKUP(基本情報登録!$D$10,'登録データ（男）'!$M$3:$Q$65,3,FALSE))</f>
        <v/>
      </c>
      <c r="H84" s="1" t="str">
        <f>IF(B84="","",VLOOKUP('様式Ⅰ（男子）'!B264,'登録データ（男）'!$A$3:$W$2000,5,FALSE))</f>
        <v/>
      </c>
      <c r="I84" s="1" t="str">
        <f>IF(B84="","",'様式Ⅰ（男子）'!B264)</f>
        <v/>
      </c>
      <c r="J84" s="1" t="str">
        <f>IF(B84="","",'様式Ⅰ（男子）'!AI264)</f>
        <v/>
      </c>
      <c r="K84" s="1" t="str">
        <f>IF(B84="","",'様式Ⅰ（男子）'!AI265)</f>
        <v/>
      </c>
      <c r="L84" s="1" t="str">
        <f>IF(B84="","",'様式Ⅰ（男子）'!AI266)</f>
        <v/>
      </c>
    </row>
    <row r="85" spans="1:12" ht="18.75">
      <c r="A85" s="1">
        <v>84</v>
      </c>
      <c r="B85" s="2" t="str">
        <f>IF('様式Ⅰ（男子）'!B267="","",'様式Ⅰ（男子）'!B267+100000000)</f>
        <v/>
      </c>
      <c r="C85" t="str">
        <f>IF(B85="","",CONCATENATE('様式Ⅰ（男子）'!C267," ","(",'様式Ⅰ（男子）'!E267,")"))</f>
        <v/>
      </c>
      <c r="D85" s="1" t="str">
        <f>IF(B85="","",'様式Ⅰ（男子）'!D267)</f>
        <v/>
      </c>
      <c r="E85" s="1" t="str">
        <f ca="1">IF($C85="","",CONCATENATE(VLOOKUP(OFFSET('様式Ⅰ（男子）'!$B$15,3*A85,0),'登録データ（男）'!$A$3:$J$2500,9,FALSE)," ",VLOOKUP(OFFSET('様式Ⅰ（男子）'!$B$15,3*A85,0),'登録データ（男）'!$A$3:$J$2500,10,FALSE)," ","(",LEFT(VLOOKUP(OFFSET('様式Ⅰ（男子）'!$B$15,3*A85,0),'登録データ（男）'!$A$3:$J$2500,8,FALSE),2),")"))</f>
        <v/>
      </c>
      <c r="F85" s="1" t="str">
        <f t="shared" si="1"/>
        <v/>
      </c>
      <c r="G85" s="1" t="str">
        <f>IF(B85="","",VLOOKUP(基本情報登録!$D$10,'登録データ（男）'!$M$3:$Q$65,3,FALSE))</f>
        <v/>
      </c>
      <c r="H85" s="1" t="str">
        <f>IF(B85="","",VLOOKUP('様式Ⅰ（男子）'!B267,'登録データ（男）'!$A$3:$W$2000,5,FALSE))</f>
        <v/>
      </c>
      <c r="I85" s="1" t="str">
        <f>IF(B85="","",'様式Ⅰ（男子）'!B267)</f>
        <v/>
      </c>
      <c r="J85" s="1" t="str">
        <f>IF(B85="","",'様式Ⅰ（男子）'!AI267)</f>
        <v/>
      </c>
      <c r="K85" s="1" t="str">
        <f>IF(B85="","",'様式Ⅰ（男子）'!AI268)</f>
        <v/>
      </c>
      <c r="L85" s="1" t="str">
        <f>IF(B85="","",'様式Ⅰ（男子）'!AI269)</f>
        <v/>
      </c>
    </row>
    <row r="86" spans="1:12" ht="18.75">
      <c r="A86" s="1">
        <v>85</v>
      </c>
      <c r="B86" s="2" t="str">
        <f>IF('様式Ⅰ（男子）'!B270="","",'様式Ⅰ（男子）'!B270+100000000)</f>
        <v/>
      </c>
      <c r="C86" t="str">
        <f>IF(B86="","",CONCATENATE('様式Ⅰ（男子）'!C270," ","(",'様式Ⅰ（男子）'!E270,")"))</f>
        <v/>
      </c>
      <c r="D86" s="1" t="str">
        <f>IF(B86="","",'様式Ⅰ（男子）'!D270)</f>
        <v/>
      </c>
      <c r="E86" s="1" t="str">
        <f ca="1">IF($C86="","",CONCATENATE(VLOOKUP(OFFSET('様式Ⅰ（男子）'!$B$15,3*A86,0),'登録データ（男）'!$A$3:$J$2500,9,FALSE)," ",VLOOKUP(OFFSET('様式Ⅰ（男子）'!$B$15,3*A86,0),'登録データ（男）'!$A$3:$J$2500,10,FALSE)," ","(",LEFT(VLOOKUP(OFFSET('様式Ⅰ（男子）'!$B$15,3*A86,0),'登録データ（男）'!$A$3:$J$2500,8,FALSE),2),")"))</f>
        <v/>
      </c>
      <c r="F86" s="1" t="str">
        <f t="shared" si="1"/>
        <v/>
      </c>
      <c r="G86" s="1" t="str">
        <f>IF(B86="","",VLOOKUP(基本情報登録!$D$10,'登録データ（男）'!$M$3:$Q$65,3,FALSE))</f>
        <v/>
      </c>
      <c r="H86" s="1" t="str">
        <f>IF(B86="","",VLOOKUP('様式Ⅰ（男子）'!B270,'登録データ（男）'!$A$3:$W$2000,5,FALSE))</f>
        <v/>
      </c>
      <c r="I86" s="1" t="str">
        <f>IF(B86="","",'様式Ⅰ（男子）'!B270)</f>
        <v/>
      </c>
      <c r="J86" s="1" t="str">
        <f>IF(B86="","",'様式Ⅰ（男子）'!AI270)</f>
        <v/>
      </c>
      <c r="K86" s="1" t="str">
        <f>IF(B86="","",'様式Ⅰ（男子）'!AI271)</f>
        <v/>
      </c>
      <c r="L86" s="1" t="str">
        <f>IF(B86="","",'様式Ⅰ（男子）'!AI272)</f>
        <v/>
      </c>
    </row>
    <row r="87" spans="1:12" ht="18.75">
      <c r="A87" s="1">
        <v>86</v>
      </c>
      <c r="B87" s="2" t="str">
        <f>IF('様式Ⅰ（男子）'!B273="","",'様式Ⅰ（男子）'!B273+100000000)</f>
        <v/>
      </c>
      <c r="C87" t="str">
        <f>IF(B87="","",CONCATENATE('様式Ⅰ（男子）'!C273," ","(",'様式Ⅰ（男子）'!E273,")"))</f>
        <v/>
      </c>
      <c r="D87" s="1" t="str">
        <f>IF(B87="","",'様式Ⅰ（男子）'!D273)</f>
        <v/>
      </c>
      <c r="E87" s="1" t="str">
        <f ca="1">IF($C87="","",CONCATENATE(VLOOKUP(OFFSET('様式Ⅰ（男子）'!$B$15,3*A87,0),'登録データ（男）'!$A$3:$J$2500,9,FALSE)," ",VLOOKUP(OFFSET('様式Ⅰ（男子）'!$B$15,3*A87,0),'登録データ（男）'!$A$3:$J$2500,10,FALSE)," ","(",LEFT(VLOOKUP(OFFSET('様式Ⅰ（男子）'!$B$15,3*A87,0),'登録データ（男）'!$A$3:$J$2500,8,FALSE),2),")"))</f>
        <v/>
      </c>
      <c r="F87" s="1" t="str">
        <f t="shared" si="1"/>
        <v/>
      </c>
      <c r="G87" s="1" t="str">
        <f>IF(B87="","",VLOOKUP(基本情報登録!$D$10,'登録データ（男）'!$M$3:$Q$65,3,FALSE))</f>
        <v/>
      </c>
      <c r="H87" s="1" t="str">
        <f>IF(B87="","",VLOOKUP('様式Ⅰ（男子）'!B273,'登録データ（男）'!$A$3:$W$2000,5,FALSE))</f>
        <v/>
      </c>
      <c r="I87" s="1" t="str">
        <f>IF(B87="","",'様式Ⅰ（男子）'!B273)</f>
        <v/>
      </c>
      <c r="J87" s="1" t="str">
        <f>IF(B87="","",'様式Ⅰ（男子）'!AI273)</f>
        <v/>
      </c>
      <c r="K87" s="1" t="str">
        <f>IF(B87="","",'様式Ⅰ（男子）'!AI274)</f>
        <v/>
      </c>
      <c r="L87" s="1" t="str">
        <f>IF(B87="","",'様式Ⅰ（男子）'!AI275)</f>
        <v/>
      </c>
    </row>
    <row r="88" spans="1:12" ht="18.75">
      <c r="A88" s="1">
        <v>87</v>
      </c>
      <c r="B88" s="2" t="str">
        <f>IF('様式Ⅰ（男子）'!B276="","",'様式Ⅰ（男子）'!B276+100000000)</f>
        <v/>
      </c>
      <c r="C88" t="str">
        <f>IF(B88="","",CONCATENATE('様式Ⅰ（男子）'!C276," ","(",'様式Ⅰ（男子）'!E276,")"))</f>
        <v/>
      </c>
      <c r="D88" s="1" t="str">
        <f>IF(B88="","",'様式Ⅰ（男子）'!D276)</f>
        <v/>
      </c>
      <c r="E88" s="1" t="str">
        <f ca="1">IF($C88="","",CONCATENATE(VLOOKUP(OFFSET('様式Ⅰ（男子）'!$B$15,3*A88,0),'登録データ（男）'!$A$3:$J$2500,9,FALSE)," ",VLOOKUP(OFFSET('様式Ⅰ（男子）'!$B$15,3*A88,0),'登録データ（男）'!$A$3:$J$2500,10,FALSE)," ","(",LEFT(VLOOKUP(OFFSET('様式Ⅰ（男子）'!$B$15,3*A88,0),'登録データ（男）'!$A$3:$J$2500,8,FALSE),2),")"))</f>
        <v/>
      </c>
      <c r="F88" s="1" t="str">
        <f t="shared" si="1"/>
        <v/>
      </c>
      <c r="G88" s="1" t="str">
        <f>IF(B88="","",VLOOKUP(基本情報登録!$D$10,'登録データ（男）'!$M$3:$Q$65,3,FALSE))</f>
        <v/>
      </c>
      <c r="H88" s="1" t="str">
        <f>IF(B88="","",VLOOKUP('様式Ⅰ（男子）'!B276,'登録データ（男）'!$A$3:$W$2000,5,FALSE))</f>
        <v/>
      </c>
      <c r="I88" s="1" t="str">
        <f>IF(B88="","",'様式Ⅰ（男子）'!B276)</f>
        <v/>
      </c>
      <c r="J88" s="1" t="str">
        <f>IF(B88="","",'様式Ⅰ（男子）'!AI276)</f>
        <v/>
      </c>
      <c r="K88" s="1" t="str">
        <f>IF(B88="","",'様式Ⅰ（男子）'!AI277)</f>
        <v/>
      </c>
      <c r="L88" s="1" t="str">
        <f>IF(B88="","",'様式Ⅰ（男子）'!AI278)</f>
        <v/>
      </c>
    </row>
    <row r="89" spans="1:12" ht="18.75">
      <c r="A89" s="1">
        <v>88</v>
      </c>
      <c r="B89" s="2" t="str">
        <f>IF('様式Ⅰ（男子）'!B279="","",'様式Ⅰ（男子）'!B279+100000000)</f>
        <v/>
      </c>
      <c r="C89" t="str">
        <f>IF(B89="","",CONCATENATE('様式Ⅰ（男子）'!C279," ","(",'様式Ⅰ（男子）'!E279,")"))</f>
        <v/>
      </c>
      <c r="D89" s="1" t="str">
        <f>IF(B89="","",'様式Ⅰ（男子）'!D279)</f>
        <v/>
      </c>
      <c r="E89" s="1" t="str">
        <f ca="1">IF($C89="","",CONCATENATE(VLOOKUP(OFFSET('様式Ⅰ（男子）'!$B$15,3*A89,0),'登録データ（男）'!$A$3:$J$2500,9,FALSE)," ",VLOOKUP(OFFSET('様式Ⅰ（男子）'!$B$15,3*A89,0),'登録データ（男）'!$A$3:$J$2500,10,FALSE)," ","(",LEFT(VLOOKUP(OFFSET('様式Ⅰ（男子）'!$B$15,3*A89,0),'登録データ（男）'!$A$3:$J$2500,8,FALSE),2),")"))</f>
        <v/>
      </c>
      <c r="F89" s="1" t="str">
        <f t="shared" si="1"/>
        <v/>
      </c>
      <c r="G89" s="1" t="str">
        <f>IF(B89="","",VLOOKUP(基本情報登録!$D$10,'登録データ（男）'!$M$3:$Q$65,3,FALSE))</f>
        <v/>
      </c>
      <c r="H89" s="1" t="str">
        <f>IF(B89="","",VLOOKUP('様式Ⅰ（男子）'!B279,'登録データ（男）'!$A$3:$W$2000,5,FALSE))</f>
        <v/>
      </c>
      <c r="I89" s="1" t="str">
        <f>IF(B89="","",'様式Ⅰ（男子）'!B279)</f>
        <v/>
      </c>
      <c r="J89" s="1" t="str">
        <f>IF(B89="","",'様式Ⅰ（男子）'!AI279)</f>
        <v/>
      </c>
      <c r="K89" s="1" t="str">
        <f>IF(B89="","",'様式Ⅰ（男子）'!AI280)</f>
        <v/>
      </c>
      <c r="L89" s="1" t="str">
        <f>IF(B89="","",'様式Ⅰ（男子）'!AI281)</f>
        <v/>
      </c>
    </row>
    <row r="90" spans="1:12" ht="18.75">
      <c r="A90" s="1">
        <v>89</v>
      </c>
      <c r="B90" s="2" t="str">
        <f>IF('様式Ⅰ（男子）'!B282="","",'様式Ⅰ（男子）'!B282+100000000)</f>
        <v/>
      </c>
      <c r="C90" t="str">
        <f>IF(B90="","",CONCATENATE('様式Ⅰ（男子）'!C282," ","(",'様式Ⅰ（男子）'!E282,")"))</f>
        <v/>
      </c>
      <c r="D90" s="1" t="str">
        <f>IF(B90="","",'様式Ⅰ（男子）'!D282)</f>
        <v/>
      </c>
      <c r="E90" s="1" t="str">
        <f ca="1">IF($C90="","",CONCATENATE(VLOOKUP(OFFSET('様式Ⅰ（男子）'!$B$15,3*A90,0),'登録データ（男）'!$A$3:$J$2500,9,FALSE)," ",VLOOKUP(OFFSET('様式Ⅰ（男子）'!$B$15,3*A90,0),'登録データ（男）'!$A$3:$J$2500,10,FALSE)," ","(",LEFT(VLOOKUP(OFFSET('様式Ⅰ（男子）'!$B$15,3*A90,0),'登録データ（男）'!$A$3:$J$2500,8,FALSE),2),")"))</f>
        <v/>
      </c>
      <c r="F90" s="1" t="str">
        <f t="shared" si="1"/>
        <v/>
      </c>
      <c r="G90" s="1" t="str">
        <f>IF(B90="","",VLOOKUP(基本情報登録!$D$10,'登録データ（男）'!$M$3:$Q$65,3,FALSE))</f>
        <v/>
      </c>
      <c r="H90" s="1" t="str">
        <f>IF(B90="","",VLOOKUP('様式Ⅰ（男子）'!B282,'登録データ（男）'!$A$3:$W$2000,5,FALSE))</f>
        <v/>
      </c>
      <c r="I90" s="1" t="str">
        <f>IF(B90="","",'様式Ⅰ（男子）'!B282)</f>
        <v/>
      </c>
      <c r="J90" s="1" t="str">
        <f>IF(B90="","",'様式Ⅰ（男子）'!AI282)</f>
        <v/>
      </c>
      <c r="K90" s="1" t="str">
        <f>IF(B90="","",'様式Ⅰ（男子）'!AI283)</f>
        <v/>
      </c>
      <c r="L90" s="1" t="str">
        <f>IF(B90="","",'様式Ⅰ（男子）'!AI284)</f>
        <v/>
      </c>
    </row>
    <row r="91" spans="1:12" ht="18.75">
      <c r="A91" s="1">
        <v>90</v>
      </c>
      <c r="B91" s="2" t="str">
        <f>IF('様式Ⅰ（男子）'!B285="","",'様式Ⅰ（男子）'!B285+100000000)</f>
        <v/>
      </c>
      <c r="C91" t="str">
        <f>IF(B91="","",CONCATENATE('様式Ⅰ（男子）'!C285," ","(",'様式Ⅰ（男子）'!E285,")"))</f>
        <v/>
      </c>
      <c r="D91" s="1" t="str">
        <f>IF(B91="","",'様式Ⅰ（男子）'!D285)</f>
        <v/>
      </c>
      <c r="E91" s="1" t="str">
        <f ca="1">IF($C91="","",CONCATENATE(VLOOKUP(OFFSET('様式Ⅰ（男子）'!$B$15,3*A91,0),'登録データ（男）'!$A$3:$J$2500,9,FALSE)," ",VLOOKUP(OFFSET('様式Ⅰ（男子）'!$B$15,3*A91,0),'登録データ（男）'!$A$3:$J$2500,10,FALSE)," ","(",LEFT(VLOOKUP(OFFSET('様式Ⅰ（男子）'!$B$15,3*A91,0),'登録データ（男）'!$A$3:$J$2500,8,FALSE),2),")"))</f>
        <v/>
      </c>
      <c r="F91" s="1" t="str">
        <f t="shared" si="1"/>
        <v/>
      </c>
      <c r="G91" s="1" t="str">
        <f>IF(B91="","",VLOOKUP(基本情報登録!$D$10,'登録データ（男）'!$M$3:$Q$65,3,FALSE))</f>
        <v/>
      </c>
      <c r="H91" s="1" t="str">
        <f>IF(B91="","",VLOOKUP('様式Ⅰ（男子）'!B285,'登録データ（男）'!$A$3:$W$2000,5,FALSE))</f>
        <v/>
      </c>
      <c r="I91" s="1" t="str">
        <f>IF(B91="","",'様式Ⅰ（男子）'!B285)</f>
        <v/>
      </c>
      <c r="J91" s="1" t="str">
        <f>IF(B91="","",'様式Ⅰ（男子）'!AI285)</f>
        <v/>
      </c>
      <c r="K91" s="1" t="str">
        <f>IF(B91="","",'様式Ⅰ（男子）'!AI286)</f>
        <v/>
      </c>
      <c r="L91" s="1" t="str">
        <f>IF(B91="","",'様式Ⅰ（男子）'!AI287)</f>
        <v/>
      </c>
    </row>
    <row r="92" spans="1:12" ht="18.75">
      <c r="A92" s="1">
        <v>91</v>
      </c>
      <c r="B92" s="2" t="str">
        <f>IF('様式Ⅰ（男子）'!B288="","",'様式Ⅰ（男子）'!B288+100000000)</f>
        <v/>
      </c>
      <c r="C92" t="str">
        <f>IF(B92="","",CONCATENATE('様式Ⅰ（男子）'!C288," ","(",'様式Ⅰ（男子）'!E288,")"))</f>
        <v/>
      </c>
      <c r="D92" s="1" t="str">
        <f>IF(B92="","",'様式Ⅰ（男子）'!D288)</f>
        <v/>
      </c>
      <c r="E92" s="1" t="str">
        <f ca="1">IF($C92="","",CONCATENATE(VLOOKUP(OFFSET('様式Ⅰ（男子）'!$B$15,3*A92,0),'登録データ（男）'!$A$3:$J$2500,9,FALSE)," ",VLOOKUP(OFFSET('様式Ⅰ（男子）'!$B$15,3*A92,0),'登録データ（男）'!$A$3:$J$2500,10,FALSE)," ","(",LEFT(VLOOKUP(OFFSET('様式Ⅰ（男子）'!$B$15,3*A92,0),'登録データ（男）'!$A$3:$J$2500,8,FALSE),2),")"))</f>
        <v/>
      </c>
      <c r="F92" s="1" t="str">
        <f t="shared" si="1"/>
        <v/>
      </c>
      <c r="G92" s="1" t="str">
        <f>IF(B92="","",VLOOKUP(基本情報登録!$D$10,'登録データ（男）'!$M$3:$Q$65,3,FALSE))</f>
        <v/>
      </c>
      <c r="H92" s="1" t="str">
        <f>IF(B92="","",VLOOKUP('様式Ⅰ（男子）'!B288,'登録データ（男）'!$A$3:$W$2000,5,FALSE))</f>
        <v/>
      </c>
      <c r="I92" s="1" t="str">
        <f>IF(B92="","",'様式Ⅰ（男子）'!B288)</f>
        <v/>
      </c>
      <c r="J92" s="1" t="str">
        <f>IF(B92="","",'様式Ⅰ（男子）'!AI288)</f>
        <v/>
      </c>
      <c r="K92" s="1" t="str">
        <f>IF(B92="","",'様式Ⅰ（男子）'!AI289)</f>
        <v/>
      </c>
      <c r="L92" s="1" t="str">
        <f>IF(B92="","",'様式Ⅰ（男子）'!AI290)</f>
        <v/>
      </c>
    </row>
    <row r="93" spans="1:12" ht="18.75">
      <c r="A93" s="1">
        <v>92</v>
      </c>
      <c r="B93" s="2" t="str">
        <f>IF('様式Ⅰ（男子）'!B291="","",'様式Ⅰ（男子）'!B291+100000000)</f>
        <v/>
      </c>
      <c r="C93" t="str">
        <f>IF(B93="","",CONCATENATE('様式Ⅰ（男子）'!C291," ","(",'様式Ⅰ（男子）'!E291,")"))</f>
        <v/>
      </c>
      <c r="D93" s="1" t="str">
        <f>IF(B93="","",'様式Ⅰ（男子）'!D291)</f>
        <v/>
      </c>
      <c r="E93" s="1" t="str">
        <f ca="1">IF($C93="","",CONCATENATE(VLOOKUP(OFFSET('様式Ⅰ（男子）'!$B$15,3*A93,0),'登録データ（男）'!$A$3:$J$2500,9,FALSE)," ",VLOOKUP(OFFSET('様式Ⅰ（男子）'!$B$15,3*A93,0),'登録データ（男）'!$A$3:$J$2500,10,FALSE)," ","(",LEFT(VLOOKUP(OFFSET('様式Ⅰ（男子）'!$B$15,3*A93,0),'登録データ（男）'!$A$3:$J$2500,8,FALSE),2),")"))</f>
        <v/>
      </c>
      <c r="F93" s="1" t="str">
        <f t="shared" si="1"/>
        <v/>
      </c>
      <c r="G93" s="1" t="str">
        <f>IF(B93="","",VLOOKUP(基本情報登録!$D$10,'登録データ（男）'!$M$3:$Q$65,3,FALSE))</f>
        <v/>
      </c>
      <c r="H93" s="1" t="str">
        <f>IF(B93="","",VLOOKUP('様式Ⅰ（男子）'!B291,'登録データ（男）'!$A$3:$W$2000,5,FALSE))</f>
        <v/>
      </c>
      <c r="I93" s="1" t="str">
        <f>IF(B93="","",'様式Ⅰ（男子）'!B291)</f>
        <v/>
      </c>
      <c r="J93" s="1" t="str">
        <f>IF(B93="","",'様式Ⅰ（男子）'!AI291)</f>
        <v/>
      </c>
      <c r="K93" s="1" t="str">
        <f>IF(B93="","",'様式Ⅰ（男子）'!AI292)</f>
        <v/>
      </c>
      <c r="L93" s="1" t="str">
        <f>IF(B93="","",'様式Ⅰ（男子）'!AI293)</f>
        <v/>
      </c>
    </row>
    <row r="94" spans="1:12" ht="18.75">
      <c r="A94" s="1">
        <v>93</v>
      </c>
      <c r="B94" s="2" t="str">
        <f>IF('様式Ⅰ（男子）'!B294="","",'様式Ⅰ（男子）'!B294+100000000)</f>
        <v/>
      </c>
      <c r="C94" t="str">
        <f>IF(B94="","",CONCATENATE('様式Ⅰ（男子）'!C294," ","(",'様式Ⅰ（男子）'!E294,")"))</f>
        <v/>
      </c>
      <c r="D94" s="1" t="str">
        <f>IF(B94="","",'様式Ⅰ（男子）'!D294)</f>
        <v/>
      </c>
      <c r="E94" s="1" t="str">
        <f ca="1">IF($C94="","",CONCATENATE(VLOOKUP(OFFSET('様式Ⅰ（男子）'!$B$15,3*A94,0),'登録データ（男）'!$A$3:$J$2500,9,FALSE)," ",VLOOKUP(OFFSET('様式Ⅰ（男子）'!$B$15,3*A94,0),'登録データ（男）'!$A$3:$J$2500,10,FALSE)," ","(",LEFT(VLOOKUP(OFFSET('様式Ⅰ（男子）'!$B$15,3*A94,0),'登録データ（男）'!$A$3:$J$2500,8,FALSE),2),")"))</f>
        <v/>
      </c>
      <c r="F94" s="1" t="str">
        <f t="shared" si="1"/>
        <v/>
      </c>
      <c r="G94" s="1" t="str">
        <f>IF(B94="","",VLOOKUP(基本情報登録!$D$10,'登録データ（男）'!$M$3:$Q$65,3,FALSE))</f>
        <v/>
      </c>
      <c r="H94" s="1" t="str">
        <f>IF(B94="","",VLOOKUP('様式Ⅰ（男子）'!B294,'登録データ（男）'!$A$3:$W$2000,5,FALSE))</f>
        <v/>
      </c>
      <c r="I94" s="1" t="str">
        <f>IF(B94="","",'様式Ⅰ（男子）'!B294)</f>
        <v/>
      </c>
      <c r="J94" s="1" t="str">
        <f>IF(B94="","",'様式Ⅰ（男子）'!AI294)</f>
        <v/>
      </c>
      <c r="K94" s="1" t="str">
        <f>IF(B94="","",'様式Ⅰ（男子）'!AI295)</f>
        <v/>
      </c>
      <c r="L94" s="1" t="str">
        <f>IF(B94="","",'様式Ⅰ（男子）'!AI296)</f>
        <v/>
      </c>
    </row>
    <row r="95" spans="1:12" ht="18.75">
      <c r="A95" s="1">
        <v>94</v>
      </c>
      <c r="B95" s="2" t="str">
        <f>IF('様式Ⅰ（男子）'!B297="","",'様式Ⅰ（男子）'!B297+100000000)</f>
        <v/>
      </c>
      <c r="C95" t="str">
        <f>IF(B95="","",CONCATENATE('様式Ⅰ（男子）'!C297," ","(",'様式Ⅰ（男子）'!E297,")"))</f>
        <v/>
      </c>
      <c r="D95" s="1" t="str">
        <f>IF(B95="","",'様式Ⅰ（男子）'!D297)</f>
        <v/>
      </c>
      <c r="E95" s="1" t="str">
        <f ca="1">IF($C95="","",CONCATENATE(VLOOKUP(OFFSET('様式Ⅰ（男子）'!$B$15,3*A95,0),'登録データ（男）'!$A$3:$J$2500,9,FALSE)," ",VLOOKUP(OFFSET('様式Ⅰ（男子）'!$B$15,3*A95,0),'登録データ（男）'!$A$3:$J$2500,10,FALSE)," ","(",LEFT(VLOOKUP(OFFSET('様式Ⅰ（男子）'!$B$15,3*A95,0),'登録データ（男）'!$A$3:$J$2500,8,FALSE),2),")"))</f>
        <v/>
      </c>
      <c r="F95" s="1" t="str">
        <f t="shared" si="1"/>
        <v/>
      </c>
      <c r="G95" s="1" t="str">
        <f>IF(B95="","",VLOOKUP(基本情報登録!$D$10,'登録データ（男）'!$M$3:$Q$65,3,FALSE))</f>
        <v/>
      </c>
      <c r="H95" s="1" t="str">
        <f>IF(B95="","",VLOOKUP('様式Ⅰ（男子）'!B297,'登録データ（男）'!$A$3:$W$2000,5,FALSE))</f>
        <v/>
      </c>
      <c r="I95" s="1" t="str">
        <f>IF(B95="","",'様式Ⅰ（男子）'!B297)</f>
        <v/>
      </c>
      <c r="J95" s="1" t="str">
        <f>IF(B95="","",'様式Ⅰ（男子）'!AI297)</f>
        <v/>
      </c>
      <c r="K95" s="1" t="str">
        <f>IF(B95="","",'様式Ⅰ（男子）'!AI298)</f>
        <v/>
      </c>
      <c r="L95" s="1" t="str">
        <f>IF(B95="","",'様式Ⅰ（男子）'!AI299)</f>
        <v/>
      </c>
    </row>
    <row r="96" spans="1:12" ht="18.75">
      <c r="A96" s="1">
        <v>95</v>
      </c>
      <c r="B96" s="2" t="str">
        <f>IF('様式Ⅰ（男子）'!B300="","",'様式Ⅰ（男子）'!B300+100000000)</f>
        <v/>
      </c>
      <c r="C96" t="str">
        <f>IF(B96="","",CONCATENATE('様式Ⅰ（男子）'!C300," ","(",'様式Ⅰ（男子）'!E300,")"))</f>
        <v/>
      </c>
      <c r="D96" s="1" t="str">
        <f>IF(B96="","",'様式Ⅰ（男子）'!D300)</f>
        <v/>
      </c>
      <c r="E96" s="1" t="str">
        <f ca="1">IF($C96="","",CONCATENATE(VLOOKUP(OFFSET('様式Ⅰ（男子）'!$B$15,3*A96,0),'登録データ（男）'!$A$3:$J$2500,9,FALSE)," ",VLOOKUP(OFFSET('様式Ⅰ（男子）'!$B$15,3*A96,0),'登録データ（男）'!$A$3:$J$2500,10,FALSE)," ","(",LEFT(VLOOKUP(OFFSET('様式Ⅰ（男子）'!$B$15,3*A96,0),'登録データ（男）'!$A$3:$J$2500,8,FALSE),2),")"))</f>
        <v/>
      </c>
      <c r="F96" s="1" t="str">
        <f t="shared" si="1"/>
        <v/>
      </c>
      <c r="G96" s="1" t="str">
        <f>IF(B96="","",VLOOKUP(基本情報登録!$D$10,'登録データ（男）'!$M$3:$Q$65,3,FALSE))</f>
        <v/>
      </c>
      <c r="H96" s="1" t="str">
        <f>IF(B96="","",VLOOKUP('様式Ⅰ（男子）'!B300,'登録データ（男）'!$A$3:$W$2000,5,FALSE))</f>
        <v/>
      </c>
      <c r="I96" s="1" t="str">
        <f>IF(B96="","",'様式Ⅰ（男子）'!B300)</f>
        <v/>
      </c>
      <c r="J96" s="1" t="str">
        <f>IF(B96="","",'様式Ⅰ（男子）'!AI300)</f>
        <v/>
      </c>
      <c r="K96" s="1" t="str">
        <f>IF(B96="","",'様式Ⅰ（男子）'!AI301)</f>
        <v/>
      </c>
      <c r="L96" s="1" t="str">
        <f>IF(B96="","",'様式Ⅰ（男子）'!AI302)</f>
        <v/>
      </c>
    </row>
    <row r="97" spans="1:12" ht="18.75">
      <c r="A97" s="1">
        <v>96</v>
      </c>
      <c r="B97" s="2" t="str">
        <f>IF('様式Ⅰ（男子）'!B303="","",'様式Ⅰ（男子）'!B303+100000000)</f>
        <v/>
      </c>
      <c r="C97" t="str">
        <f>IF(B97="","",CONCATENATE('様式Ⅰ（男子）'!C303," ","(",'様式Ⅰ（男子）'!E303,")"))</f>
        <v/>
      </c>
      <c r="D97" s="1" t="str">
        <f>IF(B97="","",'様式Ⅰ（男子）'!D303)</f>
        <v/>
      </c>
      <c r="E97" s="1" t="str">
        <f ca="1">IF($C97="","",CONCATENATE(VLOOKUP(OFFSET('様式Ⅰ（男子）'!$B$15,3*A97,0),'登録データ（男）'!$A$3:$J$2500,9,FALSE)," ",VLOOKUP(OFFSET('様式Ⅰ（男子）'!$B$15,3*A97,0),'登録データ（男）'!$A$3:$J$2500,10,FALSE)," ","(",LEFT(VLOOKUP(OFFSET('様式Ⅰ（男子）'!$B$15,3*A97,0),'登録データ（男）'!$A$3:$J$2500,8,FALSE),2),")"))</f>
        <v/>
      </c>
      <c r="F97" s="1" t="str">
        <f t="shared" si="1"/>
        <v/>
      </c>
      <c r="G97" s="1" t="str">
        <f>IF(B97="","",VLOOKUP(基本情報登録!$D$10,'登録データ（男）'!$M$3:$Q$65,3,FALSE))</f>
        <v/>
      </c>
      <c r="H97" s="1" t="str">
        <f>IF(B97="","",VLOOKUP('様式Ⅰ（男子）'!B303,'登録データ（男）'!$A$3:$W$2000,5,FALSE))</f>
        <v/>
      </c>
      <c r="I97" s="1" t="str">
        <f>IF(B97="","",'様式Ⅰ（男子）'!B303)</f>
        <v/>
      </c>
      <c r="J97" s="1" t="str">
        <f>IF(B97="","",'様式Ⅰ（男子）'!AI303)</f>
        <v/>
      </c>
      <c r="K97" s="1" t="str">
        <f>IF(B97="","",'様式Ⅰ（男子）'!AI304)</f>
        <v/>
      </c>
      <c r="L97" s="1" t="str">
        <f>IF(B97="","",'様式Ⅰ（男子）'!AI305)</f>
        <v/>
      </c>
    </row>
    <row r="98" spans="1:12" ht="18.75">
      <c r="A98" s="1">
        <v>97</v>
      </c>
      <c r="B98" s="2" t="str">
        <f>IF('様式Ⅰ（男子）'!B306="","",'様式Ⅰ（男子）'!B306+100000000)</f>
        <v/>
      </c>
      <c r="C98" t="str">
        <f>IF(B98="","",CONCATENATE('様式Ⅰ（男子）'!C306," ","(",'様式Ⅰ（男子）'!E306,")"))</f>
        <v/>
      </c>
      <c r="D98" s="1" t="str">
        <f>IF(B98="","",'様式Ⅰ（男子）'!D306)</f>
        <v/>
      </c>
      <c r="E98" s="1" t="str">
        <f ca="1">IF($C98="","",CONCATENATE(VLOOKUP(OFFSET('様式Ⅰ（男子）'!$B$15,3*A98,0),'登録データ（男）'!$A$3:$J$2500,9,FALSE)," ",VLOOKUP(OFFSET('様式Ⅰ（男子）'!$B$15,3*A98,0),'登録データ（男）'!$A$3:$J$2500,10,FALSE)," ","(",LEFT(VLOOKUP(OFFSET('様式Ⅰ（男子）'!$B$15,3*A98,0),'登録データ（男）'!$A$3:$J$2500,8,FALSE),2),")"))</f>
        <v/>
      </c>
      <c r="F98" s="1" t="str">
        <f t="shared" si="1"/>
        <v/>
      </c>
      <c r="G98" s="1" t="str">
        <f>IF(B98="","",VLOOKUP(基本情報登録!$D$10,'登録データ（男）'!$M$3:$Q$65,3,FALSE))</f>
        <v/>
      </c>
      <c r="H98" s="1" t="str">
        <f>IF(B98="","",VLOOKUP('様式Ⅰ（男子）'!B306,'登録データ（男）'!$A$3:$W$2000,5,FALSE))</f>
        <v/>
      </c>
      <c r="I98" s="1" t="str">
        <f>IF(B98="","",'様式Ⅰ（男子）'!B306)</f>
        <v/>
      </c>
      <c r="J98" s="1" t="str">
        <f>IF(B98="","",'様式Ⅰ（男子）'!AI306)</f>
        <v/>
      </c>
      <c r="K98" s="1" t="str">
        <f>IF(B98="","",'様式Ⅰ（男子）'!AI307)</f>
        <v/>
      </c>
      <c r="L98" s="1" t="str">
        <f>IF(B98="","",'様式Ⅰ（男子）'!AI308)</f>
        <v/>
      </c>
    </row>
    <row r="99" spans="1:12" ht="18.75">
      <c r="A99" s="1">
        <v>98</v>
      </c>
      <c r="B99" s="2" t="str">
        <f>IF('様式Ⅰ（男子）'!B309="","",'様式Ⅰ（男子）'!B309+100000000)</f>
        <v/>
      </c>
      <c r="C99" t="str">
        <f>IF(B99="","",CONCATENATE('様式Ⅰ（男子）'!C309," ","(",'様式Ⅰ（男子）'!E309,")"))</f>
        <v/>
      </c>
      <c r="D99" s="1" t="str">
        <f>IF(B99="","",'様式Ⅰ（男子）'!D309)</f>
        <v/>
      </c>
      <c r="E99" s="1" t="str">
        <f ca="1">IF($C99="","",CONCATENATE(VLOOKUP(OFFSET('様式Ⅰ（男子）'!$B$15,3*A99,0),'登録データ（男）'!$A$3:$J$2500,9,FALSE)," ",VLOOKUP(OFFSET('様式Ⅰ（男子）'!$B$15,3*A99,0),'登録データ（男）'!$A$3:$J$2500,10,FALSE)," ","(",LEFT(VLOOKUP(OFFSET('様式Ⅰ（男子）'!$B$15,3*A99,0),'登録データ（男）'!$A$3:$J$2500,8,FALSE),2),")"))</f>
        <v/>
      </c>
      <c r="F99" s="1" t="str">
        <f t="shared" si="1"/>
        <v/>
      </c>
      <c r="G99" s="1" t="str">
        <f>IF(B99="","",VLOOKUP(基本情報登録!$D$10,'登録データ（男）'!$M$3:$Q$65,3,FALSE))</f>
        <v/>
      </c>
      <c r="H99" s="1" t="str">
        <f>IF(B99="","",VLOOKUP('様式Ⅰ（男子）'!B309,'登録データ（男）'!$A$3:$W$2000,5,FALSE))</f>
        <v/>
      </c>
      <c r="I99" s="1" t="str">
        <f>IF(B99="","",'様式Ⅰ（男子）'!B309)</f>
        <v/>
      </c>
      <c r="J99" s="1" t="str">
        <f>IF(B99="","",'様式Ⅰ（男子）'!AI309)</f>
        <v/>
      </c>
      <c r="K99" s="1" t="str">
        <f>IF(B99="","",'様式Ⅰ（男子）'!AI310)</f>
        <v/>
      </c>
      <c r="L99" s="1" t="str">
        <f>IF(B99="","",'様式Ⅰ（男子）'!AI311)</f>
        <v/>
      </c>
    </row>
    <row r="100" spans="1:12" ht="18.75">
      <c r="A100" s="1">
        <v>99</v>
      </c>
      <c r="B100" s="2" t="str">
        <f>IF('様式Ⅰ（男子）'!B312="","",'様式Ⅰ（男子）'!B312+100000000)</f>
        <v/>
      </c>
      <c r="C100" t="str">
        <f>IF(B100="","",CONCATENATE('様式Ⅰ（男子）'!C312," ","(",'様式Ⅰ（男子）'!E312,")"))</f>
        <v/>
      </c>
      <c r="D100" s="1" t="str">
        <f>IF(B100="","",'様式Ⅰ（男子）'!D312)</f>
        <v/>
      </c>
      <c r="E100" s="1" t="str">
        <f ca="1">IF($C100="","",CONCATENATE(VLOOKUP(OFFSET('様式Ⅰ（男子）'!$B$15,3*A100,0),'登録データ（男）'!$A$3:$J$2500,9,FALSE)," ",VLOOKUP(OFFSET('様式Ⅰ（男子）'!$B$15,3*A100,0),'登録データ（男）'!$A$3:$J$2500,10,FALSE)," ","(",LEFT(VLOOKUP(OFFSET('様式Ⅰ（男子）'!$B$15,3*A100,0),'登録データ（男）'!$A$3:$J$2500,8,FALSE),2),")"))</f>
        <v/>
      </c>
      <c r="F100" s="1" t="str">
        <f t="shared" si="1"/>
        <v/>
      </c>
      <c r="G100" s="1" t="str">
        <f>IF(B100="","",VLOOKUP(基本情報登録!$D$10,'登録データ（男）'!$M$3:$Q$65,3,FALSE))</f>
        <v/>
      </c>
      <c r="H100" s="1" t="str">
        <f>IF(B100="","",VLOOKUP('様式Ⅰ（男子）'!B312,'登録データ（男）'!$A$3:$W$2000,5,FALSE))</f>
        <v/>
      </c>
      <c r="I100" s="1" t="str">
        <f>IF(B100="","",'様式Ⅰ（男子）'!B312)</f>
        <v/>
      </c>
      <c r="J100" s="1" t="str">
        <f>IF(B100="","",'様式Ⅰ（男子）'!AI312)</f>
        <v/>
      </c>
      <c r="K100" s="1" t="str">
        <f>IF(B100="","",'様式Ⅰ（男子）'!AI313)</f>
        <v/>
      </c>
      <c r="L100" s="1" t="str">
        <f>IF(B100="","",'様式Ⅰ（男子）'!AI314)</f>
        <v/>
      </c>
    </row>
    <row r="101" spans="1:12" ht="18.75">
      <c r="A101" s="1">
        <v>100</v>
      </c>
      <c r="B101" s="2" t="str">
        <f>IF('様式Ⅰ（男子）'!B315="","",'様式Ⅰ（男子）'!B315+100000000)</f>
        <v/>
      </c>
      <c r="C101" t="str">
        <f>IF(B101="","",CONCATENATE('様式Ⅰ（男子）'!C315," ","(",'様式Ⅰ（男子）'!E315,")"))</f>
        <v/>
      </c>
      <c r="D101" s="1" t="str">
        <f>IF(B101="","",'様式Ⅰ（男子）'!D315)</f>
        <v/>
      </c>
      <c r="E101" s="1" t="str">
        <f ca="1">IF($C101="","",CONCATENATE(VLOOKUP(OFFSET('様式Ⅰ（男子）'!$B$15,3*A101,0),'登録データ（男）'!$A$3:$J$2500,9,FALSE)," ",VLOOKUP(OFFSET('様式Ⅰ（男子）'!$B$15,3*A101,0),'登録データ（男）'!$A$3:$J$2500,10,FALSE)," ","(",LEFT(VLOOKUP(OFFSET('様式Ⅰ（男子）'!$B$15,3*A101,0),'登録データ（男）'!$A$3:$J$2500,8,FALSE),2),")"))</f>
        <v/>
      </c>
      <c r="F101" s="1" t="str">
        <f t="shared" si="1"/>
        <v/>
      </c>
      <c r="G101" s="1" t="str">
        <f>IF(B101="","",VLOOKUP(基本情報登録!$D$10,'登録データ（男）'!$M$3:$Q$65,3,FALSE))</f>
        <v/>
      </c>
      <c r="H101" s="1" t="str">
        <f>IF(B101="","",VLOOKUP('様式Ⅰ（男子）'!B315,'登録データ（男）'!$A$3:$W$2000,5,FALSE))</f>
        <v/>
      </c>
      <c r="I101" s="1" t="str">
        <f>IF(B101="","",'様式Ⅰ（男子）'!B315)</f>
        <v/>
      </c>
      <c r="J101" s="1" t="str">
        <f>IF(B101="","",'様式Ⅰ（男子）'!AI315)</f>
        <v/>
      </c>
      <c r="K101" s="1" t="str">
        <f>IF(B101="","",'様式Ⅰ（男子）'!AI316)</f>
        <v/>
      </c>
      <c r="L101" s="1" t="str">
        <f>IF(B101="","",'様式Ⅰ（男子）'!AI317)</f>
        <v/>
      </c>
    </row>
    <row r="102" spans="1:12" ht="18.75">
      <c r="A102" s="1">
        <v>101</v>
      </c>
      <c r="B102" s="2" t="str">
        <f>IF('様式Ⅰ（男子）'!B318="","",'様式Ⅰ（男子）'!B318+100000000)</f>
        <v/>
      </c>
      <c r="C102" t="str">
        <f>IF(B102="","",CONCATENATE('様式Ⅰ（男子）'!C318," ","(",'様式Ⅰ（男子）'!E318,")"))</f>
        <v/>
      </c>
      <c r="D102" s="1" t="str">
        <f>IF(B102="","",'様式Ⅰ（男子）'!D318)</f>
        <v/>
      </c>
      <c r="E102" s="1" t="str">
        <f ca="1">IF($C102="","",CONCATENATE(VLOOKUP(OFFSET('様式Ⅰ（男子）'!$B$15,3*A102,0),'登録データ（男）'!$A$3:$J$2500,9,FALSE)," ",VLOOKUP(OFFSET('様式Ⅰ（男子）'!$B$15,3*A102,0),'登録データ（男）'!$A$3:$J$2500,10,FALSE)," ","(",LEFT(VLOOKUP(OFFSET('様式Ⅰ（男子）'!$B$15,3*A102,0),'登録データ（男）'!$A$3:$J$2500,8,FALSE),2),")"))</f>
        <v/>
      </c>
      <c r="F102" s="1" t="str">
        <f t="shared" si="1"/>
        <v/>
      </c>
      <c r="G102" s="1" t="str">
        <f>IF(B102="","",VLOOKUP(基本情報登録!$D$10,'登録データ（男）'!$M$3:$Q$65,3,FALSE))</f>
        <v/>
      </c>
      <c r="H102" s="1" t="str">
        <f>IF(B102="","",VLOOKUP('様式Ⅰ（男子）'!B318,'登録データ（男）'!$A$3:$W$2000,5,FALSE))</f>
        <v/>
      </c>
      <c r="I102" s="1" t="str">
        <f>IF(B102="","",'様式Ⅰ（男子）'!B318)</f>
        <v/>
      </c>
      <c r="J102" s="1" t="str">
        <f>IF(B102="","",'様式Ⅰ（男子）'!AI318)</f>
        <v/>
      </c>
      <c r="K102" s="1" t="str">
        <f>IF(B102="","",'様式Ⅰ（男子）'!AI319)</f>
        <v/>
      </c>
      <c r="L102" s="1" t="str">
        <f>IF(B102="","",'様式Ⅰ（男子）'!AI320)</f>
        <v/>
      </c>
    </row>
    <row r="103" spans="1:12" ht="18.75">
      <c r="A103" s="1">
        <v>102</v>
      </c>
      <c r="B103" s="2" t="str">
        <f>IF('様式Ⅰ（男子）'!B321="","",'様式Ⅰ（男子）'!B321+100000000)</f>
        <v/>
      </c>
      <c r="C103" t="str">
        <f>IF(B103="","",CONCATENATE('様式Ⅰ（男子）'!C321," ","(",'様式Ⅰ（男子）'!E321,")"))</f>
        <v/>
      </c>
      <c r="D103" s="1" t="str">
        <f>IF(B103="","",'様式Ⅰ（男子）'!D321)</f>
        <v/>
      </c>
      <c r="E103" s="1" t="str">
        <f ca="1">IF($C103="","",CONCATENATE(VLOOKUP(OFFSET('様式Ⅰ（男子）'!$B$15,3*A103,0),'登録データ（男）'!$A$3:$J$2500,9,FALSE)," ",VLOOKUP(OFFSET('様式Ⅰ（男子）'!$B$15,3*A103,0),'登録データ（男）'!$A$3:$J$2500,10,FALSE)," ","(",LEFT(VLOOKUP(OFFSET('様式Ⅰ（男子）'!$B$15,3*A103,0),'登録データ（男）'!$A$3:$J$2500,8,FALSE),2),")"))</f>
        <v/>
      </c>
      <c r="F103" s="1" t="str">
        <f t="shared" si="1"/>
        <v/>
      </c>
      <c r="G103" s="1" t="str">
        <f>IF(B103="","",VLOOKUP(基本情報登録!$D$10,'登録データ（男）'!$M$3:$Q$65,3,FALSE))</f>
        <v/>
      </c>
      <c r="H103" s="1" t="str">
        <f>IF(B103="","",VLOOKUP('様式Ⅰ（男子）'!B321,'登録データ（男）'!$A$3:$W$2000,5,FALSE))</f>
        <v/>
      </c>
      <c r="I103" s="1" t="str">
        <f>IF(B103="","",'様式Ⅰ（男子）'!B321)</f>
        <v/>
      </c>
      <c r="J103" s="1" t="str">
        <f>IF(B103="","",'様式Ⅰ（男子）'!AI321)</f>
        <v/>
      </c>
      <c r="K103" s="1" t="str">
        <f>IF(B103="","",'様式Ⅰ（男子）'!AI322)</f>
        <v/>
      </c>
      <c r="L103" s="1" t="str">
        <f>IF(B103="","",'様式Ⅰ（男子）'!AI323)</f>
        <v/>
      </c>
    </row>
    <row r="104" spans="1:12" ht="18.75">
      <c r="A104" s="1">
        <v>103</v>
      </c>
      <c r="B104" s="2" t="str">
        <f>IF('様式Ⅰ（男子）'!B324="","",'様式Ⅰ（男子）'!B324+100000000)</f>
        <v/>
      </c>
      <c r="C104" t="str">
        <f>IF(B104="","",CONCATENATE('様式Ⅰ（男子）'!C324," ","(",'様式Ⅰ（男子）'!E324,")"))</f>
        <v/>
      </c>
      <c r="D104" s="1" t="str">
        <f>IF(B104="","",'様式Ⅰ（男子）'!D324)</f>
        <v/>
      </c>
      <c r="E104" s="1" t="str">
        <f ca="1">IF($C104="","",CONCATENATE(VLOOKUP(OFFSET('様式Ⅰ（男子）'!$B$15,3*A104,0),'登録データ（男）'!$A$3:$J$2500,9,FALSE)," ",VLOOKUP(OFFSET('様式Ⅰ（男子）'!$B$15,3*A104,0),'登録データ（男）'!$A$3:$J$2500,10,FALSE)," ","(",LEFT(VLOOKUP(OFFSET('様式Ⅰ（男子）'!$B$15,3*A104,0),'登録データ（男）'!$A$3:$J$2500,8,FALSE),2),")"))</f>
        <v/>
      </c>
      <c r="F104" s="1" t="str">
        <f t="shared" si="1"/>
        <v/>
      </c>
      <c r="G104" s="1" t="str">
        <f>IF(B104="","",VLOOKUP(基本情報登録!$D$10,'登録データ（男）'!$M$3:$Q$65,3,FALSE))</f>
        <v/>
      </c>
      <c r="H104" s="1" t="str">
        <f>IF(B104="","",VLOOKUP('様式Ⅰ（男子）'!B324,'登録データ（男）'!$A$3:$W$2000,5,FALSE))</f>
        <v/>
      </c>
      <c r="I104" s="1" t="str">
        <f>IF(B104="","",'様式Ⅰ（男子）'!B324)</f>
        <v/>
      </c>
      <c r="J104" s="1" t="str">
        <f>IF(B104="","",'様式Ⅰ（男子）'!AI324)</f>
        <v/>
      </c>
      <c r="K104" s="1" t="str">
        <f>IF(B104="","",'様式Ⅰ（男子）'!AI325)</f>
        <v/>
      </c>
      <c r="L104" s="1" t="str">
        <f>IF(B104="","",'様式Ⅰ（男子）'!AI326)</f>
        <v/>
      </c>
    </row>
    <row r="105" spans="1:12" ht="18.75">
      <c r="A105" s="1">
        <v>104</v>
      </c>
      <c r="B105" s="2" t="str">
        <f>IF('様式Ⅰ（男子）'!B327="","",'様式Ⅰ（男子）'!B327+100000000)</f>
        <v/>
      </c>
      <c r="C105" t="str">
        <f>IF(B105="","",CONCATENATE('様式Ⅰ（男子）'!C327," ","(",'様式Ⅰ（男子）'!E327,")"))</f>
        <v/>
      </c>
      <c r="D105" s="1" t="str">
        <f>IF(B105="","",'様式Ⅰ（男子）'!D327)</f>
        <v/>
      </c>
      <c r="E105" s="1" t="str">
        <f ca="1">IF($C105="","",CONCATENATE(VLOOKUP(OFFSET('様式Ⅰ（男子）'!$B$15,3*A105,0),'登録データ（男）'!$A$3:$J$2500,9,FALSE)," ",VLOOKUP(OFFSET('様式Ⅰ（男子）'!$B$15,3*A105,0),'登録データ（男）'!$A$3:$J$2500,10,FALSE)," ","(",LEFT(VLOOKUP(OFFSET('様式Ⅰ（男子）'!$B$15,3*A105,0),'登録データ（男）'!$A$3:$J$2500,8,FALSE),2),")"))</f>
        <v/>
      </c>
      <c r="F105" s="1" t="str">
        <f t="shared" si="1"/>
        <v/>
      </c>
      <c r="G105" s="1" t="str">
        <f>IF(B105="","",VLOOKUP(基本情報登録!$D$10,'登録データ（男）'!$M$3:$Q$65,3,FALSE))</f>
        <v/>
      </c>
      <c r="H105" s="1" t="str">
        <f>IF(B105="","",VLOOKUP('様式Ⅰ（男子）'!B327,'登録データ（男）'!$A$3:$W$2000,5,FALSE))</f>
        <v/>
      </c>
      <c r="I105" s="1" t="str">
        <f>IF(B105="","",'様式Ⅰ（男子）'!B327)</f>
        <v/>
      </c>
      <c r="J105" s="1" t="str">
        <f>IF(B105="","",'様式Ⅰ（男子）'!AI327)</f>
        <v/>
      </c>
      <c r="K105" s="1" t="str">
        <f>IF(B105="","",'様式Ⅰ（男子）'!AI328)</f>
        <v/>
      </c>
      <c r="L105" s="1" t="str">
        <f>IF(B105="","",'様式Ⅰ（男子）'!AI329)</f>
        <v/>
      </c>
    </row>
    <row r="106" spans="1:12" ht="18.75">
      <c r="A106" s="1">
        <v>105</v>
      </c>
      <c r="B106" s="2" t="str">
        <f>IF('様式Ⅰ（男子）'!B330="","",'様式Ⅰ（男子）'!B330+100000000)</f>
        <v/>
      </c>
      <c r="C106" t="str">
        <f>IF(B106="","",CONCATENATE('様式Ⅰ（男子）'!C330," ","(",'様式Ⅰ（男子）'!E330,")"))</f>
        <v/>
      </c>
      <c r="D106" s="1" t="str">
        <f>IF(B106="","",'様式Ⅰ（男子）'!D330)</f>
        <v/>
      </c>
      <c r="E106" s="1" t="str">
        <f ca="1">IF($C106="","",CONCATENATE(VLOOKUP(OFFSET('様式Ⅰ（男子）'!$B$15,3*A106,0),'登録データ（男）'!$A$3:$J$2500,9,FALSE)," ",VLOOKUP(OFFSET('様式Ⅰ（男子）'!$B$15,3*A106,0),'登録データ（男）'!$A$3:$J$2500,10,FALSE)," ","(",LEFT(VLOOKUP(OFFSET('様式Ⅰ（男子）'!$B$15,3*A106,0),'登録データ（男）'!$A$3:$J$2500,8,FALSE),2),")"))</f>
        <v/>
      </c>
      <c r="F106" s="1" t="str">
        <f t="shared" si="1"/>
        <v/>
      </c>
      <c r="G106" s="1" t="str">
        <f>IF(B106="","",VLOOKUP(基本情報登録!$D$10,'登録データ（男）'!$M$3:$Q$65,3,FALSE))</f>
        <v/>
      </c>
      <c r="H106" s="1" t="str">
        <f>IF(B106="","",VLOOKUP('様式Ⅰ（男子）'!B122,'登録データ（男）'!$A$3:$W$2000,5,FALSE))</f>
        <v/>
      </c>
      <c r="I106" s="1" t="str">
        <f>IF(B106="","",'様式Ⅰ（男子）'!B330)</f>
        <v/>
      </c>
      <c r="J106" s="1" t="str">
        <f>IF(B106="","",'様式Ⅰ（男子）'!AI330)</f>
        <v/>
      </c>
      <c r="K106" s="1" t="str">
        <f>IF(B106="","",'様式Ⅰ（男子）'!AI331)</f>
        <v/>
      </c>
      <c r="L106" s="1" t="str">
        <f>IF(B106="","",'様式Ⅰ（男子）'!AI332)</f>
        <v/>
      </c>
    </row>
    <row r="107" spans="1:12" ht="18.75">
      <c r="A107" s="1">
        <v>106</v>
      </c>
      <c r="B107" s="2" t="str">
        <f>IF('様式Ⅰ（男子）'!B333="","",'様式Ⅰ（男子）'!B333+100000000)</f>
        <v/>
      </c>
      <c r="C107" t="str">
        <f>IF(B107="","",CONCATENATE('様式Ⅰ（男子）'!C333," ","(",'様式Ⅰ（男子）'!E333,")"))</f>
        <v/>
      </c>
      <c r="D107" s="1" t="str">
        <f>IF(B107="","",'様式Ⅰ（男子）'!D333)</f>
        <v/>
      </c>
      <c r="E107" s="1" t="str">
        <f ca="1">IF($C107="","",CONCATENATE(VLOOKUP(OFFSET('様式Ⅰ（男子）'!$B$15,3*A107,0),'登録データ（男）'!$A$3:$J$2500,9,FALSE)," ",VLOOKUP(OFFSET('様式Ⅰ（男子）'!$B$15,3*A107,0),'登録データ（男）'!$A$3:$J$2500,10,FALSE)," ","(",LEFT(VLOOKUP(OFFSET('様式Ⅰ（男子）'!$B$15,3*A107,0),'登録データ（男）'!$A$3:$J$2500,8,FALSE),2),")"))</f>
        <v/>
      </c>
      <c r="F107" s="1" t="str">
        <f t="shared" si="1"/>
        <v/>
      </c>
      <c r="G107" s="1" t="str">
        <f>IF(B107="","",VLOOKUP(基本情報登録!$D$10,'登録データ（男）'!$M$3:$Q$65,3,FALSE))</f>
        <v/>
      </c>
      <c r="H107" s="1" t="str">
        <f>IF(B107="","",VLOOKUP('様式Ⅰ（男子）'!B123,'登録データ（男）'!$A$3:$W$2000,5,FALSE))</f>
        <v/>
      </c>
      <c r="I107" s="1" t="str">
        <f>IF(B107="","",'様式Ⅰ（男子）'!B333)</f>
        <v/>
      </c>
      <c r="J107" s="1" t="str">
        <f>IF(B107="","",'様式Ⅰ（男子）'!AI333)</f>
        <v/>
      </c>
      <c r="K107" s="1" t="str">
        <f>IF(B107="","",'様式Ⅰ（男子）'!AI334)</f>
        <v/>
      </c>
      <c r="L107" s="1" t="str">
        <f>IF(B107="","",'様式Ⅰ（男子）'!AI335)</f>
        <v/>
      </c>
    </row>
    <row r="108" spans="1:12" ht="18.75">
      <c r="A108" s="1">
        <v>107</v>
      </c>
      <c r="B108" s="2" t="str">
        <f>IF('様式Ⅰ（男子）'!B336="","",'様式Ⅰ（男子）'!B336+100000000)</f>
        <v/>
      </c>
      <c r="C108" t="str">
        <f>IF(B108="","",CONCATENATE('様式Ⅰ（男子）'!C336," ","(",'様式Ⅰ（男子）'!E336,")"))</f>
        <v/>
      </c>
      <c r="D108" s="1" t="str">
        <f>IF(B108="","",'様式Ⅰ（男子）'!D336)</f>
        <v/>
      </c>
      <c r="E108" s="1" t="str">
        <f ca="1">IF($C108="","",CONCATENATE(VLOOKUP(OFFSET('様式Ⅰ（男子）'!$B$15,3*A108,0),'登録データ（男）'!$A$3:$J$2500,9,FALSE)," ",VLOOKUP(OFFSET('様式Ⅰ（男子）'!$B$15,3*A108,0),'登録データ（男）'!$A$3:$J$2500,10,FALSE)," ","(",LEFT(VLOOKUP(OFFSET('様式Ⅰ（男子）'!$B$15,3*A108,0),'登録データ（男）'!$A$3:$J$2500,8,FALSE),2),")"))</f>
        <v/>
      </c>
      <c r="F108" s="1" t="str">
        <f t="shared" si="1"/>
        <v/>
      </c>
      <c r="G108" s="1" t="str">
        <f>IF(B108="","",VLOOKUP(基本情報登録!$D$10,'登録データ（男）'!$M$3:$Q$65,3,FALSE))</f>
        <v/>
      </c>
      <c r="H108" s="1" t="str">
        <f>IF(B108="","",VLOOKUP('様式Ⅰ（男子）'!B124,'登録データ（男）'!$A$3:$W$2000,5,FALSE))</f>
        <v/>
      </c>
      <c r="I108" s="1" t="str">
        <f>IF(B108="","",'様式Ⅰ（男子）'!B336)</f>
        <v/>
      </c>
      <c r="J108" s="1" t="str">
        <f>IF(B108="","",'様式Ⅰ（男子）'!AI336)</f>
        <v/>
      </c>
      <c r="K108" s="1" t="str">
        <f>IF(B108="","",'様式Ⅰ（男子）'!AI337)</f>
        <v/>
      </c>
      <c r="L108" s="1" t="str">
        <f>IF(B108="","",'様式Ⅰ（男子）'!AI338)</f>
        <v/>
      </c>
    </row>
    <row r="109" spans="1:12" ht="18.75">
      <c r="A109" s="1">
        <v>108</v>
      </c>
      <c r="B109" s="2" t="str">
        <f>IF('様式Ⅰ（男子）'!B339="","",'様式Ⅰ（男子）'!B339+100000000)</f>
        <v/>
      </c>
      <c r="C109" t="str">
        <f>IF(B109="","",CONCATENATE('様式Ⅰ（男子）'!C339," ","(",'様式Ⅰ（男子）'!E339,")"))</f>
        <v/>
      </c>
      <c r="D109" s="1" t="str">
        <f>IF(B109="","",'様式Ⅰ（男子）'!D339)</f>
        <v/>
      </c>
      <c r="E109" s="1" t="str">
        <f ca="1">IF($C109="","",CONCATENATE(VLOOKUP(OFFSET('様式Ⅰ（男子）'!$B$15,3*A109,0),'登録データ（男）'!$A$3:$J$2500,9,FALSE)," ",VLOOKUP(OFFSET('様式Ⅰ（男子）'!$B$15,3*A109,0),'登録データ（男）'!$A$3:$J$2500,10,FALSE)," ","(",LEFT(VLOOKUP(OFFSET('様式Ⅰ（男子）'!$B$15,3*A109,0),'登録データ（男）'!$A$3:$J$2500,8,FALSE),2),")"))</f>
        <v/>
      </c>
      <c r="F109" s="1" t="str">
        <f t="shared" si="1"/>
        <v/>
      </c>
      <c r="G109" s="1" t="str">
        <f>IF(B109="","",VLOOKUP(基本情報登録!$D$10,'登録データ（男）'!$M$3:$Q$65,3,FALSE))</f>
        <v/>
      </c>
      <c r="H109" s="1" t="str">
        <f>IF(B109="","",VLOOKUP('様式Ⅰ（男子）'!B125,'登録データ（男）'!$A$3:$W$2000,5,FALSE))</f>
        <v/>
      </c>
      <c r="I109" s="1" t="str">
        <f>IF(B109="","",'様式Ⅰ（男子）'!B339)</f>
        <v/>
      </c>
      <c r="J109" s="1" t="str">
        <f>IF(B109="","",'様式Ⅰ（男子）'!AI339)</f>
        <v/>
      </c>
      <c r="K109" s="1" t="str">
        <f>IF(B109="","",'様式Ⅰ（男子）'!AI340)</f>
        <v/>
      </c>
      <c r="L109" s="1" t="str">
        <f>IF(B109="","",'様式Ⅰ（男子）'!AI341)</f>
        <v/>
      </c>
    </row>
    <row r="110" spans="1:12" ht="18.75">
      <c r="A110" s="1">
        <v>109</v>
      </c>
      <c r="B110" s="2" t="str">
        <f>IF('様式Ⅰ（男子）'!B342="","",'様式Ⅰ（男子）'!B342+100000000)</f>
        <v/>
      </c>
      <c r="C110" t="str">
        <f>IF(B110="","",CONCATENATE('様式Ⅰ（男子）'!C342," ","(",'様式Ⅰ（男子）'!E342,")"))</f>
        <v/>
      </c>
      <c r="D110" s="1" t="str">
        <f>IF(B110="","",'様式Ⅰ（男子）'!D342)</f>
        <v/>
      </c>
      <c r="E110" s="1" t="str">
        <f ca="1">IF($C110="","",CONCATENATE(VLOOKUP(OFFSET('様式Ⅰ（男子）'!$B$15,3*A110,0),'登録データ（男）'!$A$3:$J$2500,9,FALSE)," ",VLOOKUP(OFFSET('様式Ⅰ（男子）'!$B$15,3*A110,0),'登録データ（男）'!$A$3:$J$2500,10,FALSE)," ","(",LEFT(VLOOKUP(OFFSET('様式Ⅰ（男子）'!$B$15,3*A110,0),'登録データ（男）'!$A$3:$J$2500,8,FALSE),2),")"))</f>
        <v/>
      </c>
      <c r="F110" s="1" t="str">
        <f t="shared" si="1"/>
        <v/>
      </c>
      <c r="G110" s="1" t="str">
        <f>IF(B110="","",VLOOKUP(基本情報登録!$D$10,'登録データ（男）'!$M$3:$Q$65,3,FALSE))</f>
        <v/>
      </c>
      <c r="H110" s="1" t="str">
        <f>IF(B110="","",VLOOKUP('様式Ⅰ（男子）'!B126,'登録データ（男）'!$A$3:$W$2000,5,FALSE))</f>
        <v/>
      </c>
      <c r="I110" s="1" t="str">
        <f>IF(B110="","",'様式Ⅰ（男子）'!B342)</f>
        <v/>
      </c>
      <c r="J110" s="1" t="str">
        <f>IF(B110="","",'様式Ⅰ（男子）'!AI342)</f>
        <v/>
      </c>
      <c r="K110" s="1" t="str">
        <f>IF(B110="","",'様式Ⅰ（男子）'!AI343)</f>
        <v/>
      </c>
      <c r="L110" s="1" t="str">
        <f>IF(B110="","",'様式Ⅰ（男子）'!AI344)</f>
        <v/>
      </c>
    </row>
    <row r="111" spans="1:12" ht="18.75">
      <c r="A111" s="1">
        <v>110</v>
      </c>
      <c r="B111" s="2" t="str">
        <f>IF('様式Ⅰ（男子）'!B345="","",'様式Ⅰ（男子）'!B345+100000000)</f>
        <v/>
      </c>
      <c r="C111" t="str">
        <f>IF(B111="","",CONCATENATE('様式Ⅰ（男子）'!C345," ","(",'様式Ⅰ（男子）'!E345,")"))</f>
        <v/>
      </c>
      <c r="D111" s="1" t="str">
        <f>IF(B111="","",'様式Ⅰ（男子）'!D345)</f>
        <v/>
      </c>
      <c r="E111" s="1" t="str">
        <f ca="1">IF($C111="","",CONCATENATE(VLOOKUP(OFFSET('様式Ⅰ（男子）'!$B$15,3*A111,0),'登録データ（男）'!$A$3:$J$2500,9,FALSE)," ",VLOOKUP(OFFSET('様式Ⅰ（男子）'!$B$15,3*A111,0),'登録データ（男）'!$A$3:$J$2500,10,FALSE)," ","(",LEFT(VLOOKUP(OFFSET('様式Ⅰ（男子）'!$B$15,3*A111,0),'登録データ（男）'!$A$3:$J$2500,8,FALSE),2),")"))</f>
        <v/>
      </c>
      <c r="F111" s="1" t="str">
        <f t="shared" si="1"/>
        <v/>
      </c>
      <c r="G111" s="1" t="str">
        <f>IF(B111="","",VLOOKUP(基本情報登録!$D$10,'登録データ（男）'!$M$3:$Q$65,3,FALSE))</f>
        <v/>
      </c>
      <c r="H111" s="1" t="str">
        <f>IF(B111="","",VLOOKUP('様式Ⅰ（男子）'!B127,'登録データ（男）'!$A$3:$W$2000,5,FALSE))</f>
        <v/>
      </c>
      <c r="I111" s="1" t="str">
        <f>IF(B111="","",'様式Ⅰ（男子）'!B345)</f>
        <v/>
      </c>
      <c r="J111" s="1" t="str">
        <f>IF(B111="","",'様式Ⅰ（男子）'!AI345)</f>
        <v/>
      </c>
      <c r="K111" s="1" t="str">
        <f>IF(B111="","",'様式Ⅰ（男子）'!AI346)</f>
        <v/>
      </c>
      <c r="L111" s="1" t="str">
        <f>IF(B111="","",'様式Ⅰ（男子）'!AI347)</f>
        <v/>
      </c>
    </row>
    <row r="112" spans="1:12" ht="18.75">
      <c r="A112" s="1">
        <v>111</v>
      </c>
      <c r="B112" s="2" t="str">
        <f>IF('様式Ⅰ（男子）'!B348="","",'様式Ⅰ（男子）'!B348+100000000)</f>
        <v/>
      </c>
      <c r="C112" t="str">
        <f>IF(B112="","",CONCATENATE('様式Ⅰ（男子）'!C348," ","(",'様式Ⅰ（男子）'!E348,")"))</f>
        <v/>
      </c>
      <c r="D112" s="1" t="str">
        <f>IF(B112="","",'様式Ⅰ（男子）'!D348)</f>
        <v/>
      </c>
      <c r="E112" s="1" t="str">
        <f ca="1">IF($C112="","",CONCATENATE(VLOOKUP(OFFSET('様式Ⅰ（男子）'!$B$15,3*A112,0),'登録データ（男）'!$A$3:$J$2500,9,FALSE)," ",VLOOKUP(OFFSET('様式Ⅰ（男子）'!$B$15,3*A112,0),'登録データ（男）'!$A$3:$J$2500,10,FALSE)," ","(",LEFT(VLOOKUP(OFFSET('様式Ⅰ（男子）'!$B$15,3*A112,0),'登録データ（男）'!$A$3:$J$2500,8,FALSE),2),")"))</f>
        <v/>
      </c>
      <c r="F112" s="1" t="str">
        <f t="shared" si="1"/>
        <v/>
      </c>
      <c r="G112" s="1" t="str">
        <f>IF(B112="","",VLOOKUP(基本情報登録!$D$10,'登録データ（男）'!$M$3:$Q$65,3,FALSE))</f>
        <v/>
      </c>
      <c r="H112" s="1" t="str">
        <f>IF(B112="","",VLOOKUP('様式Ⅰ（男子）'!B128,'登録データ（男）'!$A$3:$W$2000,5,FALSE))</f>
        <v/>
      </c>
      <c r="I112" s="1" t="str">
        <f>IF(B112="","",'様式Ⅰ（男子）'!B348)</f>
        <v/>
      </c>
      <c r="J112" s="1" t="str">
        <f>IF(B112="","",'様式Ⅰ（男子）'!AI348)</f>
        <v/>
      </c>
      <c r="K112" s="1" t="str">
        <f>IF(B112="","",'様式Ⅰ（男子）'!AI349)</f>
        <v/>
      </c>
      <c r="L112" s="1" t="str">
        <f>IF(B112="","",'様式Ⅰ（男子）'!AI350)</f>
        <v/>
      </c>
    </row>
    <row r="113" spans="1:12" ht="18.75">
      <c r="A113" s="1">
        <v>112</v>
      </c>
      <c r="B113" s="2" t="str">
        <f>IF('様式Ⅰ（男子）'!B351="","",'様式Ⅰ（男子）'!B351+100000000)</f>
        <v/>
      </c>
      <c r="C113" t="str">
        <f>IF(B113="","",CONCATENATE('様式Ⅰ（男子）'!C351," ","(",'様式Ⅰ（男子）'!E351,")"))</f>
        <v/>
      </c>
      <c r="D113" s="1" t="str">
        <f>IF(B113="","",'様式Ⅰ（男子）'!D351)</f>
        <v/>
      </c>
      <c r="E113" s="1" t="str">
        <f ca="1">IF($C113="","",CONCATENATE(VLOOKUP(OFFSET('様式Ⅰ（男子）'!$B$15,3*A113,0),'登録データ（男）'!$A$3:$J$2500,9,FALSE)," ",VLOOKUP(OFFSET('様式Ⅰ（男子）'!$B$15,3*A113,0),'登録データ（男）'!$A$3:$J$2500,10,FALSE)," ","(",LEFT(VLOOKUP(OFFSET('様式Ⅰ（男子）'!$B$15,3*A113,0),'登録データ（男）'!$A$3:$J$2500,8,FALSE),2),")"))</f>
        <v/>
      </c>
      <c r="F113" s="1" t="str">
        <f t="shared" si="1"/>
        <v/>
      </c>
      <c r="G113" s="1" t="str">
        <f>IF(B113="","",VLOOKUP(基本情報登録!$D$10,'登録データ（男）'!$M$3:$Q$65,3,FALSE))</f>
        <v/>
      </c>
      <c r="H113" s="1" t="str">
        <f>IF(B113="","",VLOOKUP('様式Ⅰ（男子）'!B129,'登録データ（男）'!$A$3:$W$2000,5,FALSE))</f>
        <v/>
      </c>
      <c r="I113" s="1" t="str">
        <f>IF(B113="","",'様式Ⅰ（男子）'!B351)</f>
        <v/>
      </c>
      <c r="J113" s="1" t="str">
        <f>IF(B113="","",'様式Ⅰ（男子）'!AI351)</f>
        <v/>
      </c>
      <c r="K113" s="1" t="str">
        <f>IF(B113="","",'様式Ⅰ（男子）'!AI352)</f>
        <v/>
      </c>
      <c r="L113" s="1" t="str">
        <f>IF(B113="","",'様式Ⅰ（男子）'!AI353)</f>
        <v/>
      </c>
    </row>
    <row r="114" spans="1:12" ht="18.75">
      <c r="A114" s="1">
        <v>113</v>
      </c>
      <c r="B114" s="2" t="str">
        <f>IF('様式Ⅰ（男子）'!B354="","",'様式Ⅰ（男子）'!B354+100000000)</f>
        <v/>
      </c>
      <c r="C114" t="str">
        <f>IF(B114="","",CONCATENATE('様式Ⅰ（男子）'!C354," ","(",'様式Ⅰ（男子）'!E354,")"))</f>
        <v/>
      </c>
      <c r="D114" s="1" t="str">
        <f>IF(B114="","",'様式Ⅰ（男子）'!D354)</f>
        <v/>
      </c>
      <c r="E114" s="1" t="str">
        <f ca="1">IF($C114="","",CONCATENATE(VLOOKUP(OFFSET('様式Ⅰ（男子）'!$B$15,3*A114,0),'登録データ（男）'!$A$3:$J$2500,9,FALSE)," ",VLOOKUP(OFFSET('様式Ⅰ（男子）'!$B$15,3*A114,0),'登録データ（男）'!$A$3:$J$2500,10,FALSE)," ","(",LEFT(VLOOKUP(OFFSET('様式Ⅰ（男子）'!$B$15,3*A114,0),'登録データ（男）'!$A$3:$J$2500,8,FALSE),2),")"))</f>
        <v/>
      </c>
      <c r="F114" s="1" t="str">
        <f t="shared" si="1"/>
        <v/>
      </c>
      <c r="G114" s="1" t="str">
        <f>IF(B114="","",VLOOKUP(基本情報登録!$D$10,'登録データ（男）'!$M$3:$Q$65,3,FALSE))</f>
        <v/>
      </c>
      <c r="H114" s="1" t="str">
        <f>IF(B114="","",VLOOKUP('様式Ⅰ（男子）'!B130,'登録データ（男）'!$A$3:$W$2000,5,FALSE))</f>
        <v/>
      </c>
      <c r="I114" s="1" t="str">
        <f>IF(B114="","",'様式Ⅰ（男子）'!B354)</f>
        <v/>
      </c>
      <c r="J114" s="1" t="str">
        <f>IF(B114="","",'様式Ⅰ（男子）'!AI354)</f>
        <v/>
      </c>
      <c r="K114" s="1" t="str">
        <f>IF(B114="","",'様式Ⅰ（男子）'!AI355)</f>
        <v/>
      </c>
      <c r="L114" s="1" t="str">
        <f>IF(B114="","",'様式Ⅰ（男子）'!AI356)</f>
        <v/>
      </c>
    </row>
    <row r="115" spans="1:12" ht="18.75">
      <c r="A115" s="1">
        <v>114</v>
      </c>
      <c r="B115" s="2" t="str">
        <f>IF('様式Ⅰ（男子）'!B357="","",'様式Ⅰ（男子）'!B357+100000000)</f>
        <v/>
      </c>
      <c r="C115" t="str">
        <f>IF(B115="","",CONCATENATE('様式Ⅰ（男子）'!C357," ","(",'様式Ⅰ（男子）'!E357,")"))</f>
        <v/>
      </c>
      <c r="D115" s="1" t="str">
        <f>IF(B115="","",'様式Ⅰ（男子）'!D357)</f>
        <v/>
      </c>
      <c r="E115" s="1" t="str">
        <f ca="1">IF($C115="","",CONCATENATE(VLOOKUP(OFFSET('様式Ⅰ（男子）'!$B$15,3*A115,0),'登録データ（男）'!$A$3:$J$2500,9,FALSE)," ",VLOOKUP(OFFSET('様式Ⅰ（男子）'!$B$15,3*A115,0),'登録データ（男）'!$A$3:$J$2500,10,FALSE)," ","(",LEFT(VLOOKUP(OFFSET('様式Ⅰ（男子）'!$B$15,3*A115,0),'登録データ（男）'!$A$3:$J$2500,8,FALSE),2),")"))</f>
        <v/>
      </c>
      <c r="F115" s="1" t="str">
        <f t="shared" si="1"/>
        <v/>
      </c>
      <c r="G115" s="1" t="str">
        <f>IF(B115="","",VLOOKUP(基本情報登録!$D$10,'登録データ（男）'!$M$3:$Q$65,3,FALSE))</f>
        <v/>
      </c>
      <c r="H115" s="1" t="str">
        <f>IF(B115="","",VLOOKUP('様式Ⅰ（男子）'!B131,'登録データ（男）'!$A$3:$W$2000,5,FALSE))</f>
        <v/>
      </c>
      <c r="I115" s="1" t="str">
        <f>IF(B115="","",'様式Ⅰ（男子）'!B357)</f>
        <v/>
      </c>
      <c r="J115" s="1" t="str">
        <f>IF(B115="","",'様式Ⅰ（男子）'!AI357)</f>
        <v/>
      </c>
      <c r="K115" s="1" t="str">
        <f>IF(B115="","",'様式Ⅰ（男子）'!AI358)</f>
        <v/>
      </c>
      <c r="L115" s="1" t="str">
        <f>IF(B115="","",'様式Ⅰ（男子）'!AI359)</f>
        <v/>
      </c>
    </row>
    <row r="116" spans="1:12" ht="18.75">
      <c r="A116" s="1">
        <v>115</v>
      </c>
      <c r="B116" s="2" t="str">
        <f>IF('様式Ⅰ（男子）'!B360="","",'様式Ⅰ（男子）'!B360+100000000)</f>
        <v/>
      </c>
      <c r="C116" t="str">
        <f>IF(B116="","",CONCATENATE('様式Ⅰ（男子）'!C360," ","(",'様式Ⅰ（男子）'!E360,")"))</f>
        <v/>
      </c>
      <c r="D116" s="1" t="str">
        <f>IF(B116="","",'様式Ⅰ（男子）'!D360)</f>
        <v/>
      </c>
      <c r="E116" s="1" t="str">
        <f ca="1">IF($C116="","",CONCATENATE(VLOOKUP(OFFSET('様式Ⅰ（男子）'!$B$15,3*A116,0),'登録データ（男）'!$A$3:$J$2500,9,FALSE)," ",VLOOKUP(OFFSET('様式Ⅰ（男子）'!$B$15,3*A116,0),'登録データ（男）'!$A$3:$J$2500,10,FALSE)," ","(",LEFT(VLOOKUP(OFFSET('様式Ⅰ（男子）'!$B$15,3*A116,0),'登録データ（男）'!$A$3:$J$2500,8,FALSE),2),")"))</f>
        <v/>
      </c>
      <c r="F116" s="1" t="str">
        <f t="shared" si="1"/>
        <v/>
      </c>
      <c r="G116" s="1" t="str">
        <f>IF(B116="","",VLOOKUP(基本情報登録!$D$10,'登録データ（男）'!$M$3:$Q$65,3,FALSE))</f>
        <v/>
      </c>
      <c r="H116" s="1" t="str">
        <f>IF(B116="","",VLOOKUP('様式Ⅰ（男子）'!B132,'登録データ（男）'!$A$3:$W$2000,5,FALSE))</f>
        <v/>
      </c>
      <c r="I116" s="1" t="str">
        <f>IF(B116="","",'様式Ⅰ（男子）'!B360)</f>
        <v/>
      </c>
      <c r="J116" s="1" t="str">
        <f>IF(B116="","",'様式Ⅰ（男子）'!AI360)</f>
        <v/>
      </c>
      <c r="K116" s="1" t="str">
        <f>IF(B116="","",'様式Ⅰ（男子）'!AI361)</f>
        <v/>
      </c>
      <c r="L116" s="1" t="str">
        <f>IF(B116="","",'様式Ⅰ（男子）'!AI362)</f>
        <v/>
      </c>
    </row>
    <row r="117" spans="1:12" ht="18.75">
      <c r="A117" s="1">
        <v>116</v>
      </c>
      <c r="B117" s="2" t="str">
        <f>IF('様式Ⅰ（男子）'!B363="","",'様式Ⅰ（男子）'!B363+100000000)</f>
        <v/>
      </c>
      <c r="C117" t="str">
        <f>IF(B117="","",CONCATENATE('様式Ⅰ（男子）'!C363," ","(",'様式Ⅰ（男子）'!E363,")"))</f>
        <v/>
      </c>
      <c r="D117" s="1" t="str">
        <f>IF(B117="","",'様式Ⅰ（男子）'!D363)</f>
        <v/>
      </c>
      <c r="E117" s="1" t="str">
        <f ca="1">IF($C117="","",CONCATENATE(VLOOKUP(OFFSET('様式Ⅰ（男子）'!$B$15,3*A117,0),'登録データ（男）'!$A$3:$J$2500,9,FALSE)," ",VLOOKUP(OFFSET('様式Ⅰ（男子）'!$B$15,3*A117,0),'登録データ（男）'!$A$3:$J$2500,10,FALSE)," ","(",LEFT(VLOOKUP(OFFSET('様式Ⅰ（男子）'!$B$15,3*A117,0),'登録データ（男）'!$A$3:$J$2500,8,FALSE),2),")"))</f>
        <v/>
      </c>
      <c r="F117" s="1" t="str">
        <f t="shared" si="1"/>
        <v/>
      </c>
      <c r="G117" s="1" t="str">
        <f>IF(B117="","",VLOOKUP(基本情報登録!$D$10,'登録データ（男）'!$M$3:$Q$65,3,FALSE))</f>
        <v/>
      </c>
      <c r="H117" s="1" t="str">
        <f>IF(B117="","",VLOOKUP('様式Ⅰ（男子）'!B133,'登録データ（男）'!$A$3:$W$2000,5,FALSE))</f>
        <v/>
      </c>
      <c r="I117" s="1" t="str">
        <f>IF(B117="","",'様式Ⅰ（男子）'!B363)</f>
        <v/>
      </c>
      <c r="J117" s="1" t="str">
        <f>IF(B117="","",'様式Ⅰ（男子）'!AI363)</f>
        <v/>
      </c>
      <c r="K117" s="1" t="str">
        <f>IF(B117="","",'様式Ⅰ（男子）'!AI364)</f>
        <v/>
      </c>
      <c r="L117" s="1" t="str">
        <f>IF(B117="","",'様式Ⅰ（男子）'!AI365)</f>
        <v/>
      </c>
    </row>
    <row r="118" spans="1:12" ht="18.75">
      <c r="A118" s="1">
        <v>117</v>
      </c>
      <c r="B118" s="2" t="str">
        <f>IF('様式Ⅰ（男子）'!B366="","",'様式Ⅰ（男子）'!B366+100000000)</f>
        <v/>
      </c>
      <c r="C118" t="str">
        <f>IF(B118="","",CONCATENATE('様式Ⅰ（男子）'!C366," ","(",'様式Ⅰ（男子）'!E366,")"))</f>
        <v/>
      </c>
      <c r="D118" s="1" t="str">
        <f>IF(B118="","",'様式Ⅰ（男子）'!D366)</f>
        <v/>
      </c>
      <c r="E118" s="1" t="str">
        <f ca="1">IF($C118="","",CONCATENATE(VLOOKUP(OFFSET('様式Ⅰ（男子）'!$B$15,3*A118,0),'登録データ（男）'!$A$3:$J$2500,9,FALSE)," ",VLOOKUP(OFFSET('様式Ⅰ（男子）'!$B$15,3*A118,0),'登録データ（男）'!$A$3:$J$2500,10,FALSE)," ","(",LEFT(VLOOKUP(OFFSET('様式Ⅰ（男子）'!$B$15,3*A118,0),'登録データ（男）'!$A$3:$J$2500,8,FALSE),2),")"))</f>
        <v/>
      </c>
      <c r="F118" s="1" t="str">
        <f t="shared" si="1"/>
        <v/>
      </c>
      <c r="G118" s="1" t="str">
        <f>IF(B118="","",VLOOKUP(基本情報登録!$D$10,'登録データ（男）'!$M$3:$Q$65,3,FALSE))</f>
        <v/>
      </c>
      <c r="H118" s="1" t="str">
        <f>IF(B118="","",VLOOKUP('様式Ⅰ（男子）'!B134,'登録データ（男）'!$A$3:$W$2000,5,FALSE))</f>
        <v/>
      </c>
      <c r="I118" s="1" t="str">
        <f>IF(B118="","",'様式Ⅰ（男子）'!B366)</f>
        <v/>
      </c>
      <c r="J118" s="1" t="str">
        <f>IF(B118="","",'様式Ⅰ（男子）'!AI366)</f>
        <v/>
      </c>
      <c r="K118" s="1" t="str">
        <f>IF(B118="","",'様式Ⅰ（男子）'!AI367)</f>
        <v/>
      </c>
      <c r="L118" s="1" t="str">
        <f>IF(B118="","",'様式Ⅰ（男子）'!AI368)</f>
        <v/>
      </c>
    </row>
    <row r="119" spans="1:12" ht="18.75">
      <c r="A119" s="1">
        <v>118</v>
      </c>
      <c r="B119" s="2" t="str">
        <f>IF('様式Ⅰ（男子）'!B369="","",'様式Ⅰ（男子）'!B369+100000000)</f>
        <v/>
      </c>
      <c r="C119" t="str">
        <f>IF(B119="","",CONCATENATE('様式Ⅰ（男子）'!C369," ","(",'様式Ⅰ（男子）'!E369,")"))</f>
        <v/>
      </c>
      <c r="D119" s="1" t="str">
        <f>IF(B119="","",'様式Ⅰ（男子）'!D369)</f>
        <v/>
      </c>
      <c r="E119" s="1" t="str">
        <f ca="1">IF($C119="","",CONCATENATE(VLOOKUP(OFFSET('様式Ⅰ（男子）'!$B$15,3*A119,0),'登録データ（男）'!$A$3:$J$2500,9,FALSE)," ",VLOOKUP(OFFSET('様式Ⅰ（男子）'!$B$15,3*A119,0),'登録データ（男）'!$A$3:$J$2500,10,FALSE)," ","(",LEFT(VLOOKUP(OFFSET('様式Ⅰ（男子）'!$B$15,3*A119,0),'登録データ（男）'!$A$3:$J$2500,8,FALSE),2),")"))</f>
        <v/>
      </c>
      <c r="F119" s="1" t="str">
        <f t="shared" si="1"/>
        <v/>
      </c>
      <c r="G119" s="1" t="str">
        <f>IF(B119="","",VLOOKUP(基本情報登録!$D$10,'登録データ（男）'!$M$3:$Q$65,3,FALSE))</f>
        <v/>
      </c>
      <c r="H119" s="1" t="str">
        <f>IF(B119="","",VLOOKUP('様式Ⅰ（男子）'!B135,'登録データ（男）'!$A$3:$W$2000,5,FALSE))</f>
        <v/>
      </c>
      <c r="I119" s="1" t="str">
        <f>IF(B119="","",'様式Ⅰ（男子）'!B369)</f>
        <v/>
      </c>
      <c r="J119" s="1" t="str">
        <f>IF(B119="","",'様式Ⅰ（男子）'!AI369)</f>
        <v/>
      </c>
      <c r="K119" s="1" t="str">
        <f>IF(B119="","",'様式Ⅰ（男子）'!AI370)</f>
        <v/>
      </c>
      <c r="L119" s="1" t="str">
        <f>IF(B119="","",'様式Ⅰ（男子）'!AI371)</f>
        <v/>
      </c>
    </row>
    <row r="120" spans="1:12" ht="18.75">
      <c r="A120" s="1">
        <v>119</v>
      </c>
      <c r="B120" s="2" t="str">
        <f>IF('様式Ⅰ（男子）'!B372="","",'様式Ⅰ（男子）'!B372+100000000)</f>
        <v/>
      </c>
      <c r="C120" t="str">
        <f>IF(B120="","",CONCATENATE('様式Ⅰ（男子）'!C372," ","(",'様式Ⅰ（男子）'!E372,")"))</f>
        <v/>
      </c>
      <c r="D120" s="1" t="str">
        <f>IF(B120="","",'様式Ⅰ（男子）'!D372)</f>
        <v/>
      </c>
      <c r="E120" s="1" t="str">
        <f ca="1">IF($C120="","",CONCATENATE(VLOOKUP(OFFSET('様式Ⅰ（男子）'!$B$15,3*A120,0),'登録データ（男）'!$A$3:$J$2500,9,FALSE)," ",VLOOKUP(OFFSET('様式Ⅰ（男子）'!$B$15,3*A120,0),'登録データ（男）'!$A$3:$J$2500,10,FALSE)," ","(",LEFT(VLOOKUP(OFFSET('様式Ⅰ（男子）'!$B$15,3*A120,0),'登録データ（男）'!$A$3:$J$2500,8,FALSE),2),")"))</f>
        <v/>
      </c>
      <c r="F120" s="1" t="str">
        <f t="shared" si="1"/>
        <v/>
      </c>
      <c r="G120" s="1" t="str">
        <f>IF(B120="","",VLOOKUP(基本情報登録!$D$10,'登録データ（男）'!$M$3:$Q$65,3,FALSE))</f>
        <v/>
      </c>
      <c r="H120" s="1" t="str">
        <f>IF(B120="","",VLOOKUP('様式Ⅰ（男子）'!B136,'登録データ（男）'!$A$3:$W$2000,5,FALSE))</f>
        <v/>
      </c>
      <c r="I120" s="1" t="str">
        <f>IF(B120="","",'様式Ⅰ（男子）'!B372)</f>
        <v/>
      </c>
      <c r="J120" s="1" t="str">
        <f>IF(B120="","",'様式Ⅰ（男子）'!AI372)</f>
        <v/>
      </c>
      <c r="K120" s="1" t="str">
        <f>IF(B120="","",'様式Ⅰ（男子）'!AI373)</f>
        <v/>
      </c>
      <c r="L120" s="1" t="str">
        <f>IF(B120="","",'様式Ⅰ（男子）'!AI374)</f>
        <v/>
      </c>
    </row>
    <row r="121" spans="1:12" ht="18.75">
      <c r="A121" s="1">
        <v>120</v>
      </c>
      <c r="B121" s="2" t="str">
        <f>IF('様式Ⅰ（男子）'!B375="","",'様式Ⅰ（男子）'!B375+100000000)</f>
        <v/>
      </c>
      <c r="C121" t="str">
        <f>IF(B121="","",CONCATENATE('様式Ⅰ（男子）'!C375," ","(",'様式Ⅰ（男子）'!E375,")"))</f>
        <v/>
      </c>
      <c r="D121" s="1" t="str">
        <f>IF(B121="","",'様式Ⅰ（男子）'!D375)</f>
        <v/>
      </c>
      <c r="E121" s="1" t="str">
        <f ca="1">IF($C121="","",CONCATENATE(VLOOKUP(OFFSET('様式Ⅰ（男子）'!$B$15,3*A121,0),'登録データ（男）'!$A$3:$J$2500,9,FALSE)," ",VLOOKUP(OFFSET('様式Ⅰ（男子）'!$B$15,3*A121,0),'登録データ（男）'!$A$3:$J$2500,10,FALSE)," ","(",LEFT(VLOOKUP(OFFSET('様式Ⅰ（男子）'!$B$15,3*A121,0),'登録データ（男）'!$A$3:$J$2500,8,FALSE),2),")"))</f>
        <v/>
      </c>
      <c r="F121" s="1" t="str">
        <f t="shared" si="1"/>
        <v/>
      </c>
      <c r="G121" s="1" t="str">
        <f>IF(B121="","",VLOOKUP(基本情報登録!$D$10,'登録データ（男）'!$M$3:$Q$65,3,FALSE))</f>
        <v/>
      </c>
      <c r="H121" s="1" t="str">
        <f>IF(B121="","",VLOOKUP('様式Ⅰ（男子）'!B137,'登録データ（男）'!$A$3:$W$2000,5,FALSE))</f>
        <v/>
      </c>
      <c r="I121" s="1" t="str">
        <f>IF(B121="","",'様式Ⅰ（男子）'!B375)</f>
        <v/>
      </c>
      <c r="J121" s="1" t="str">
        <f>IF(B121="","",'様式Ⅰ（男子）'!AI375)</f>
        <v/>
      </c>
      <c r="K121" s="1" t="str">
        <f>IF(B121="","",'様式Ⅰ（男子）'!AI376)</f>
        <v/>
      </c>
      <c r="L121" s="1" t="str">
        <f>IF(B121="","",'様式Ⅰ（男子）'!AI377)</f>
        <v/>
      </c>
    </row>
    <row r="122" spans="1:12" ht="18.75">
      <c r="A122" s="1">
        <v>121</v>
      </c>
      <c r="B122" s="2" t="str">
        <f>IF('様式Ⅰ（男子）'!B378="","",'様式Ⅰ（男子）'!B378+100000000)</f>
        <v/>
      </c>
      <c r="C122" t="str">
        <f>IF(B122="","",CONCATENATE('様式Ⅰ（男子）'!C378," ","(",'様式Ⅰ（男子）'!E378,")"))</f>
        <v/>
      </c>
      <c r="D122" s="1" t="str">
        <f>IF(B122="","",'様式Ⅰ（男子）'!D378)</f>
        <v/>
      </c>
      <c r="E122" s="1" t="str">
        <f ca="1">IF($C122="","",CONCATENATE(VLOOKUP(OFFSET('様式Ⅰ（男子）'!$B$15,3*A122,0),'登録データ（男）'!$A$3:$J$2500,9,FALSE)," ",VLOOKUP(OFFSET('様式Ⅰ（男子）'!$B$15,3*A122,0),'登録データ（男）'!$A$3:$J$2500,10,FALSE)," ","(",LEFT(VLOOKUP(OFFSET('様式Ⅰ（男子）'!$B$15,3*A122,0),'登録データ（男）'!$A$3:$J$2500,8,FALSE),2),")"))</f>
        <v/>
      </c>
      <c r="F122" s="1" t="str">
        <f t="shared" si="1"/>
        <v/>
      </c>
      <c r="G122" s="1" t="str">
        <f>IF(B122="","",VLOOKUP(基本情報登録!$D$10,'登録データ（男）'!$M$3:$Q$65,3,FALSE))</f>
        <v/>
      </c>
      <c r="H122" s="1" t="str">
        <f>IF(B122="","",VLOOKUP('様式Ⅰ（男子）'!B138,'登録データ（男）'!$A$3:$W$2000,5,FALSE))</f>
        <v/>
      </c>
      <c r="I122" s="1" t="str">
        <f>IF(B122="","",'様式Ⅰ（男子）'!B378)</f>
        <v/>
      </c>
      <c r="J122" s="1" t="str">
        <f>IF(B122="","",'様式Ⅰ（男子）'!AI378)</f>
        <v/>
      </c>
      <c r="K122" s="1" t="str">
        <f>IF(B122="","",'様式Ⅰ（男子）'!AI379)</f>
        <v/>
      </c>
      <c r="L122" s="1" t="str">
        <f>IF(B122="","",'様式Ⅰ（男子）'!AI380)</f>
        <v/>
      </c>
    </row>
    <row r="123" spans="1:12" ht="18.75">
      <c r="A123" s="1">
        <v>122</v>
      </c>
      <c r="B123" s="2" t="str">
        <f>IF('様式Ⅰ（男子）'!B381="","",'様式Ⅰ（男子）'!B381+100000000)</f>
        <v/>
      </c>
      <c r="C123" t="str">
        <f>IF(B123="","",CONCATENATE('様式Ⅰ（男子）'!C381," ","(",'様式Ⅰ（男子）'!E381,")"))</f>
        <v/>
      </c>
      <c r="D123" s="1" t="str">
        <f>IF(B123="","",'様式Ⅰ（男子）'!D381)</f>
        <v/>
      </c>
      <c r="E123" s="1" t="str">
        <f ca="1">IF($C123="","",CONCATENATE(VLOOKUP(OFFSET('様式Ⅰ（男子）'!$B$15,3*A123,0),'登録データ（男）'!$A$3:$J$2500,9,FALSE)," ",VLOOKUP(OFFSET('様式Ⅰ（男子）'!$B$15,3*A123,0),'登録データ（男）'!$A$3:$J$2500,10,FALSE)," ","(",LEFT(VLOOKUP(OFFSET('様式Ⅰ（男子）'!$B$15,3*A123,0),'登録データ（男）'!$A$3:$J$2500,8,FALSE),2),")"))</f>
        <v/>
      </c>
      <c r="F123" s="1" t="str">
        <f t="shared" si="1"/>
        <v/>
      </c>
      <c r="G123" s="1" t="str">
        <f>IF(B123="","",VLOOKUP(基本情報登録!$D$10,'登録データ（男）'!$M$3:$Q$65,3,FALSE))</f>
        <v/>
      </c>
      <c r="H123" s="1" t="str">
        <f>IF(B123="","",VLOOKUP('様式Ⅰ（男子）'!B139,'登録データ（男）'!$A$3:$W$2000,5,FALSE))</f>
        <v/>
      </c>
      <c r="I123" s="1" t="str">
        <f>IF(B123="","",'様式Ⅰ（男子）'!B381)</f>
        <v/>
      </c>
      <c r="J123" s="1" t="str">
        <f>IF(B123="","",'様式Ⅰ（男子）'!AI381)</f>
        <v/>
      </c>
      <c r="K123" s="1" t="str">
        <f>IF(B123="","",'様式Ⅰ（男子）'!AI382)</f>
        <v/>
      </c>
      <c r="L123" s="1" t="str">
        <f>IF(B123="","",'様式Ⅰ（男子）'!AI383)</f>
        <v/>
      </c>
    </row>
    <row r="124" spans="1:12" ht="18.75">
      <c r="A124" s="1">
        <v>123</v>
      </c>
      <c r="B124" s="2" t="str">
        <f>IF('様式Ⅰ（男子）'!B384="","",'様式Ⅰ（男子）'!B384+100000000)</f>
        <v/>
      </c>
      <c r="C124" t="str">
        <f>IF(B124="","",CONCATENATE('様式Ⅰ（男子）'!C384," ","(",'様式Ⅰ（男子）'!E384,")"))</f>
        <v/>
      </c>
      <c r="D124" s="1" t="str">
        <f>IF(B124="","",'様式Ⅰ（男子）'!D384)</f>
        <v/>
      </c>
      <c r="E124" s="1" t="str">
        <f ca="1">IF($C124="","",CONCATENATE(VLOOKUP(OFFSET('様式Ⅰ（男子）'!$B$15,3*A124,0),'登録データ（男）'!$A$3:$J$2500,9,FALSE)," ",VLOOKUP(OFFSET('様式Ⅰ（男子）'!$B$15,3*A124,0),'登録データ（男）'!$A$3:$J$2500,10,FALSE)," ","(",LEFT(VLOOKUP(OFFSET('様式Ⅰ（男子）'!$B$15,3*A124,0),'登録データ（男）'!$A$3:$J$2500,8,FALSE),2),")"))</f>
        <v/>
      </c>
      <c r="F124" s="1" t="str">
        <f t="shared" si="1"/>
        <v/>
      </c>
      <c r="G124" s="1" t="str">
        <f>IF(B124="","",VLOOKUP(基本情報登録!$D$10,'登録データ（男）'!$M$3:$Q$65,3,FALSE))</f>
        <v/>
      </c>
      <c r="H124" s="1" t="str">
        <f>IF(B124="","",VLOOKUP('様式Ⅰ（男子）'!B140,'登録データ（男）'!$A$3:$W$2000,5,FALSE))</f>
        <v/>
      </c>
      <c r="I124" s="1" t="str">
        <f>IF(B124="","",'様式Ⅰ（男子）'!B384)</f>
        <v/>
      </c>
      <c r="J124" s="1" t="str">
        <f>IF(B124="","",'様式Ⅰ（男子）'!AI384)</f>
        <v/>
      </c>
      <c r="K124" s="1" t="str">
        <f>IF(B124="","",'様式Ⅰ（男子）'!AI385)</f>
        <v/>
      </c>
      <c r="L124" s="1" t="str">
        <f>IF(B124="","",'様式Ⅰ（男子）'!AI386)</f>
        <v/>
      </c>
    </row>
    <row r="125" spans="1:12" ht="18.75">
      <c r="A125" s="1">
        <v>124</v>
      </c>
      <c r="B125" s="2" t="str">
        <f>IF('様式Ⅰ（男子）'!B387="","",'様式Ⅰ（男子）'!B387+100000000)</f>
        <v/>
      </c>
      <c r="C125" t="str">
        <f>IF(B125="","",CONCATENATE('様式Ⅰ（男子）'!C387," ","(",'様式Ⅰ（男子）'!E387,")"))</f>
        <v/>
      </c>
      <c r="D125" s="1" t="str">
        <f>IF(B125="","",'様式Ⅰ（男子）'!D387)</f>
        <v/>
      </c>
      <c r="E125" s="1" t="str">
        <f ca="1">IF($C125="","",CONCATENATE(VLOOKUP(OFFSET('様式Ⅰ（男子）'!$B$15,3*A125,0),'登録データ（男）'!$A$3:$J$2500,9,FALSE)," ",VLOOKUP(OFFSET('様式Ⅰ（男子）'!$B$15,3*A125,0),'登録データ（男）'!$A$3:$J$2500,10,FALSE)," ","(",LEFT(VLOOKUP(OFFSET('様式Ⅰ（男子）'!$B$15,3*A125,0),'登録データ（男）'!$A$3:$J$2500,8,FALSE),2),")"))</f>
        <v/>
      </c>
      <c r="F125" s="1" t="str">
        <f t="shared" si="1"/>
        <v/>
      </c>
      <c r="G125" s="1" t="str">
        <f>IF(B125="","",VLOOKUP(基本情報登録!$D$10,'登録データ（男）'!$M$3:$Q$65,3,FALSE))</f>
        <v/>
      </c>
      <c r="H125" s="1" t="str">
        <f>IF(B125="","",VLOOKUP('様式Ⅰ（男子）'!B141,'登録データ（男）'!$A$3:$W$2000,5,FALSE))</f>
        <v/>
      </c>
      <c r="I125" s="1" t="str">
        <f>IF(B125="","",'様式Ⅰ（男子）'!B387)</f>
        <v/>
      </c>
      <c r="J125" s="1" t="str">
        <f>IF(B125="","",'様式Ⅰ（男子）'!AI387)</f>
        <v/>
      </c>
      <c r="K125" s="1" t="str">
        <f>IF(B125="","",'様式Ⅰ（男子）'!AI388)</f>
        <v/>
      </c>
      <c r="L125" s="1" t="str">
        <f>IF(B125="","",'様式Ⅰ（男子）'!AI389)</f>
        <v/>
      </c>
    </row>
    <row r="126" spans="1:12" ht="18.75">
      <c r="A126" s="1">
        <v>125</v>
      </c>
      <c r="B126" s="2" t="str">
        <f>IF('様式Ⅰ（男子）'!B390="","",'様式Ⅰ（男子）'!B390+100000000)</f>
        <v/>
      </c>
      <c r="C126" t="str">
        <f>IF(B126="","",CONCATENATE('様式Ⅰ（男子）'!C390," ","(",'様式Ⅰ（男子）'!E390,")"))</f>
        <v/>
      </c>
      <c r="D126" s="1" t="str">
        <f>IF(B126="","",'様式Ⅰ（男子）'!D390)</f>
        <v/>
      </c>
      <c r="E126" s="1" t="str">
        <f ca="1">IF($C126="","",CONCATENATE(VLOOKUP(OFFSET('様式Ⅰ（男子）'!$B$15,3*A126,0),'登録データ（男）'!$A$3:$J$2500,9,FALSE)," ",VLOOKUP(OFFSET('様式Ⅰ（男子）'!$B$15,3*A126,0),'登録データ（男）'!$A$3:$J$2500,10,FALSE)," ","(",LEFT(VLOOKUP(OFFSET('様式Ⅰ（男子）'!$B$15,3*A126,0),'登録データ（男）'!$A$3:$J$2500,8,FALSE),2),")"))</f>
        <v/>
      </c>
      <c r="F126" s="1" t="str">
        <f t="shared" si="1"/>
        <v/>
      </c>
      <c r="G126" s="1" t="str">
        <f>IF(B126="","",VLOOKUP(基本情報登録!$D$10,'登録データ（男）'!$M$3:$Q$65,3,FALSE))</f>
        <v/>
      </c>
      <c r="H126" s="1" t="str">
        <f>IF(B126="","",VLOOKUP('様式Ⅰ（男子）'!B142,'登録データ（男）'!$A$3:$W$2000,5,FALSE))</f>
        <v/>
      </c>
      <c r="I126" s="1" t="str">
        <f>IF(B126="","",'様式Ⅰ（男子）'!B390)</f>
        <v/>
      </c>
      <c r="J126" s="1" t="str">
        <f>IF(B126="","",'様式Ⅰ（男子）'!AI390)</f>
        <v/>
      </c>
      <c r="K126" s="1" t="str">
        <f>IF(B126="","",'様式Ⅰ（男子）'!AI391)</f>
        <v/>
      </c>
      <c r="L126" s="1" t="str">
        <f>IF(B126="","",'様式Ⅰ（男子）'!AI392)</f>
        <v/>
      </c>
    </row>
    <row r="127" spans="1:12" ht="18.75">
      <c r="A127" s="1">
        <v>126</v>
      </c>
      <c r="B127" s="2" t="str">
        <f>IF('様式Ⅰ（男子）'!B393="","",'様式Ⅰ（男子）'!B393+100000000)</f>
        <v/>
      </c>
      <c r="C127" t="str">
        <f>IF(B127="","",CONCATENATE('様式Ⅰ（男子）'!C393," ","(",'様式Ⅰ（男子）'!E393,")"))</f>
        <v/>
      </c>
      <c r="D127" s="1" t="str">
        <f>IF(B127="","",'様式Ⅰ（男子）'!D393)</f>
        <v/>
      </c>
      <c r="E127" s="1" t="str">
        <f ca="1">IF($C127="","",CONCATENATE(VLOOKUP(OFFSET('様式Ⅰ（男子）'!$B$15,3*A127,0),'登録データ（男）'!$A$3:$J$2500,9,FALSE)," ",VLOOKUP(OFFSET('様式Ⅰ（男子）'!$B$15,3*A127,0),'登録データ（男）'!$A$3:$J$2500,10,FALSE)," ","(",LEFT(VLOOKUP(OFFSET('様式Ⅰ（男子）'!$B$15,3*A127,0),'登録データ（男）'!$A$3:$J$2500,8,FALSE),2),")"))</f>
        <v/>
      </c>
      <c r="F127" s="1" t="str">
        <f t="shared" si="1"/>
        <v/>
      </c>
      <c r="G127" s="1" t="str">
        <f>IF(B127="","",VLOOKUP(基本情報登録!$D$10,'登録データ（男）'!$M$3:$Q$65,3,FALSE))</f>
        <v/>
      </c>
      <c r="H127" s="1" t="str">
        <f>IF(B127="","",VLOOKUP('様式Ⅰ（男子）'!B143,'登録データ（男）'!$A$3:$W$2000,5,FALSE))</f>
        <v/>
      </c>
      <c r="I127" s="1" t="str">
        <f>IF(B127="","",'様式Ⅰ（男子）'!B393)</f>
        <v/>
      </c>
      <c r="J127" s="1" t="str">
        <f>IF(B127="","",'様式Ⅰ（男子）'!AI393)</f>
        <v/>
      </c>
      <c r="K127" s="1" t="str">
        <f>IF(B127="","",'様式Ⅰ（男子）'!AI394)</f>
        <v/>
      </c>
      <c r="L127" s="1" t="str">
        <f>IF(B127="","",'様式Ⅰ（男子）'!AI395)</f>
        <v/>
      </c>
    </row>
    <row r="128" spans="1:12" ht="18.75">
      <c r="A128" s="1">
        <v>127</v>
      </c>
      <c r="B128" s="2" t="str">
        <f>IF('様式Ⅰ（男子）'!B396="","",'様式Ⅰ（男子）'!B396+100000000)</f>
        <v/>
      </c>
      <c r="C128" t="str">
        <f>IF(B128="","",CONCATENATE('様式Ⅰ（男子）'!C396," ","(",'様式Ⅰ（男子）'!E396,")"))</f>
        <v/>
      </c>
      <c r="D128" s="1" t="str">
        <f>IF(B128="","",'様式Ⅰ（男子）'!D396)</f>
        <v/>
      </c>
      <c r="E128" s="1" t="str">
        <f ca="1">IF($C128="","",CONCATENATE(VLOOKUP(OFFSET('様式Ⅰ（男子）'!$B$15,3*A128,0),'登録データ（男）'!$A$3:$J$2500,9,FALSE)," ",VLOOKUP(OFFSET('様式Ⅰ（男子）'!$B$15,3*A128,0),'登録データ（男）'!$A$3:$J$2500,10,FALSE)," ","(",LEFT(VLOOKUP(OFFSET('様式Ⅰ（男子）'!$B$15,3*A128,0),'登録データ（男）'!$A$3:$J$2500,8,FALSE),2),")"))</f>
        <v/>
      </c>
      <c r="F128" s="1" t="str">
        <f t="shared" si="1"/>
        <v/>
      </c>
      <c r="G128" s="1" t="str">
        <f>IF(B128="","",VLOOKUP(基本情報登録!$D$10,'登録データ（男）'!$M$3:$Q$65,3,FALSE))</f>
        <v/>
      </c>
      <c r="H128" s="1" t="str">
        <f>IF(B128="","",VLOOKUP('様式Ⅰ（男子）'!B144,'登録データ（男）'!$A$3:$W$2000,5,FALSE))</f>
        <v/>
      </c>
      <c r="I128" s="1" t="str">
        <f>IF(B128="","",'様式Ⅰ（男子）'!B396)</f>
        <v/>
      </c>
      <c r="J128" s="1" t="str">
        <f>IF(B128="","",'様式Ⅰ（男子）'!AI396)</f>
        <v/>
      </c>
      <c r="K128" s="1" t="str">
        <f>IF(B128="","",'様式Ⅰ（男子）'!AI397)</f>
        <v/>
      </c>
      <c r="L128" s="1" t="str">
        <f>IF(B128="","",'様式Ⅰ（男子）'!AI398)</f>
        <v/>
      </c>
    </row>
    <row r="129" spans="1:12" ht="18.75">
      <c r="A129" s="1">
        <v>128</v>
      </c>
      <c r="B129" s="2" t="str">
        <f>IF('様式Ⅰ（男子）'!B399="","",'様式Ⅰ（男子）'!B399+100000000)</f>
        <v/>
      </c>
      <c r="C129" t="str">
        <f>IF(B129="","",CONCATENATE('様式Ⅰ（男子）'!C399," ","(",'様式Ⅰ（男子）'!E399,")"))</f>
        <v/>
      </c>
      <c r="D129" s="1" t="str">
        <f>IF(B129="","",'様式Ⅰ（男子）'!D399)</f>
        <v/>
      </c>
      <c r="E129" s="1" t="str">
        <f ca="1">IF($C129="","",CONCATENATE(VLOOKUP(OFFSET('様式Ⅰ（男子）'!$B$15,3*A129,0),'登録データ（男）'!$A$3:$J$2500,9,FALSE)," ",VLOOKUP(OFFSET('様式Ⅰ（男子）'!$B$15,3*A129,0),'登録データ（男）'!$A$3:$J$2500,10,FALSE)," ","(",LEFT(VLOOKUP(OFFSET('様式Ⅰ（男子）'!$B$15,3*A129,0),'登録データ（男）'!$A$3:$J$2500,8,FALSE),2),")"))</f>
        <v/>
      </c>
      <c r="F129" s="1" t="str">
        <f t="shared" si="1"/>
        <v/>
      </c>
      <c r="G129" s="1" t="str">
        <f>IF(B129="","",VLOOKUP(基本情報登録!$D$10,'登録データ（男）'!$M$3:$Q$65,3,FALSE))</f>
        <v/>
      </c>
      <c r="H129" s="1" t="str">
        <f>IF(B129="","",VLOOKUP('様式Ⅰ（男子）'!B145,'登録データ（男）'!$A$3:$W$2000,5,FALSE))</f>
        <v/>
      </c>
      <c r="I129" s="1" t="str">
        <f>IF(B129="","",'様式Ⅰ（男子）'!B399)</f>
        <v/>
      </c>
      <c r="J129" s="1" t="str">
        <f>IF(B129="","",'様式Ⅰ（男子）'!AI399)</f>
        <v/>
      </c>
      <c r="K129" s="1" t="str">
        <f>IF(B129="","",'様式Ⅰ（男子）'!AI400)</f>
        <v/>
      </c>
      <c r="L129" s="1" t="str">
        <f>IF(B129="","",'様式Ⅰ（男子）'!AI401)</f>
        <v/>
      </c>
    </row>
    <row r="130" spans="1:12" ht="18.75">
      <c r="A130" s="1">
        <v>129</v>
      </c>
      <c r="B130" s="2" t="str">
        <f>IF('様式Ⅰ（男子）'!B402="","",'様式Ⅰ（男子）'!B402+100000000)</f>
        <v/>
      </c>
      <c r="C130" t="str">
        <f>IF(B130="","",CONCATENATE('様式Ⅰ（男子）'!C402," ","(",'様式Ⅰ（男子）'!E402,")"))</f>
        <v/>
      </c>
      <c r="D130" s="1" t="str">
        <f>IF(B130="","",'様式Ⅰ（男子）'!D402)</f>
        <v/>
      </c>
      <c r="E130" s="1" t="str">
        <f ca="1">IF($C130="","",CONCATENATE(VLOOKUP(OFFSET('様式Ⅰ（男子）'!$B$15,3*A130,0),'登録データ（男）'!$A$3:$J$2500,9,FALSE)," ",VLOOKUP(OFFSET('様式Ⅰ（男子）'!$B$15,3*A130,0),'登録データ（男）'!$A$3:$J$2500,10,FALSE)," ","(",LEFT(VLOOKUP(OFFSET('様式Ⅰ（男子）'!$B$15,3*A130,0),'登録データ（男）'!$A$3:$J$2500,8,FALSE),2),")"))</f>
        <v/>
      </c>
      <c r="F130" s="1" t="str">
        <f t="shared" si="1"/>
        <v/>
      </c>
      <c r="G130" s="1" t="str">
        <f>IF(B130="","",VLOOKUP(基本情報登録!$D$10,'登録データ（男）'!$M$3:$Q$65,3,FALSE))</f>
        <v/>
      </c>
      <c r="H130" s="1" t="str">
        <f>IF(B130="","",VLOOKUP('様式Ⅰ（男子）'!B146,'登録データ（男）'!$A$3:$W$2000,5,FALSE))</f>
        <v/>
      </c>
      <c r="I130" s="1" t="str">
        <f>IF(B130="","",'様式Ⅰ（男子）'!B402)</f>
        <v/>
      </c>
      <c r="J130" s="1" t="str">
        <f>IF(B130="","",'様式Ⅰ（男子）'!AI402)</f>
        <v/>
      </c>
      <c r="K130" s="1" t="str">
        <f>IF(B130="","",'様式Ⅰ（男子）'!AI403)</f>
        <v/>
      </c>
      <c r="L130" s="1" t="str">
        <f>IF(B130="","",'様式Ⅰ（男子）'!AI404)</f>
        <v/>
      </c>
    </row>
    <row r="131" spans="1:12" ht="18.75">
      <c r="A131" s="1">
        <v>130</v>
      </c>
      <c r="B131" s="2" t="str">
        <f>IF('様式Ⅰ（男子）'!B405="","",'様式Ⅰ（男子）'!B405+100000000)</f>
        <v/>
      </c>
      <c r="C131" t="str">
        <f>IF(B131="","",CONCATENATE('様式Ⅰ（男子）'!C405," ","(",'様式Ⅰ（男子）'!E405,")"))</f>
        <v/>
      </c>
      <c r="D131" s="1" t="str">
        <f>IF(B131="","",'様式Ⅰ（男子）'!D405)</f>
        <v/>
      </c>
      <c r="E131" s="1" t="str">
        <f ca="1">IF($C131="","",CONCATENATE(VLOOKUP(OFFSET('様式Ⅰ（男子）'!$B$15,3*A131,0),'登録データ（男）'!$A$3:$J$2500,9,FALSE)," ",VLOOKUP(OFFSET('様式Ⅰ（男子）'!$B$15,3*A131,0),'登録データ（男）'!$A$3:$J$2500,10,FALSE)," ","(",LEFT(VLOOKUP(OFFSET('様式Ⅰ（男子）'!$B$15,3*A131,0),'登録データ（男）'!$A$3:$J$2500,8,FALSE),2),")"))</f>
        <v/>
      </c>
      <c r="F131" s="1" t="str">
        <f t="shared" ref="F131:F151" si="2">IF(B131="","",1)</f>
        <v/>
      </c>
      <c r="G131" s="1" t="str">
        <f>IF(B131="","",VLOOKUP(基本情報登録!$D$10,'登録データ（男）'!$M$3:$Q$65,3,FALSE))</f>
        <v/>
      </c>
      <c r="H131" s="1" t="str">
        <f>IF(B131="","",VLOOKUP('様式Ⅰ（男子）'!B147,'登録データ（男）'!$A$3:$W$2000,5,FALSE))</f>
        <v/>
      </c>
      <c r="I131" s="1" t="str">
        <f>IF(B131="","",'様式Ⅰ（男子）'!B405)</f>
        <v/>
      </c>
      <c r="J131" s="1" t="str">
        <f>IF(B131="","",'様式Ⅰ（男子）'!AI405)</f>
        <v/>
      </c>
      <c r="K131" s="1" t="str">
        <f>IF(B131="","",'様式Ⅰ（男子）'!AI406)</f>
        <v/>
      </c>
      <c r="L131" s="1" t="str">
        <f>IF(B131="","",'様式Ⅰ（男子）'!AI407)</f>
        <v/>
      </c>
    </row>
    <row r="132" spans="1:12" ht="18.75">
      <c r="A132" s="1">
        <v>131</v>
      </c>
      <c r="C132" t="str">
        <f>IF(B132="","",CONCATENATE('様式Ⅰ（男子）'!B408," ","(",'様式Ⅰ（男子）'!E408,")"))</f>
        <v/>
      </c>
      <c r="D132" s="1" t="str">
        <f>IF(B132="","",'様式Ⅰ（男子）'!D408)</f>
        <v/>
      </c>
      <c r="E132" s="1" t="str">
        <f ca="1">IF($C132="","",CONCATENATE(VLOOKUP(OFFSET('様式Ⅰ（男子）'!$B$15,3*A132,0),'登録データ（男）'!$A$3:$J$2500,9,FALSE)," ",VLOOKUP(OFFSET('様式Ⅰ（男子）'!$B$15,3*A132,0),'登録データ（男）'!$A$3:$J$2500,10,FALSE)," ","(",LEFT(VLOOKUP(OFFSET('様式Ⅰ（男子）'!$B$15,3*A132,0),'登録データ（男）'!$A$3:$J$2500,8,FALSE),2),")"))</f>
        <v/>
      </c>
      <c r="F132" s="1" t="str">
        <f t="shared" si="2"/>
        <v/>
      </c>
      <c r="G132" s="1" t="str">
        <f>IF(B132="","",VLOOKUP(基本情報登録!$D$10,'登録データ（男）'!$M$3:$Q$65,3,FALSE))</f>
        <v/>
      </c>
      <c r="H132" s="1" t="str">
        <f>IF(B132="","",VLOOKUP('様式Ⅰ（男子）'!B148,'登録データ（男）'!$A$3:$W$2000,5,FALSE))</f>
        <v/>
      </c>
      <c r="I132" s="1" t="str">
        <f>IF(B132="","",'様式Ⅰ（男子）'!#REF!)</f>
        <v/>
      </c>
      <c r="J132" s="1" t="str">
        <f>IF(B132="","",'様式Ⅰ（男子）'!AI408)</f>
        <v/>
      </c>
      <c r="K132" s="1" t="str">
        <f>IF(B132="","",'様式Ⅰ（男子）'!AI409)</f>
        <v/>
      </c>
      <c r="L132" s="1" t="str">
        <f>IF(B132="","",'様式Ⅰ（男子）'!AI410)</f>
        <v/>
      </c>
    </row>
    <row r="133" spans="1:12" ht="18.75">
      <c r="A133" s="1">
        <v>132</v>
      </c>
      <c r="B133" s="2" t="str">
        <f>IF('様式Ⅰ（男子）'!B411="","",'様式Ⅰ（男子）'!B411+100000000)</f>
        <v/>
      </c>
      <c r="C133" t="str">
        <f>IF(B133="","",CONCATENATE('様式Ⅰ（男子）'!C411," ","(",'様式Ⅰ（男子）'!E411,")"))</f>
        <v/>
      </c>
      <c r="D133" s="1" t="str">
        <f>IF(B133="","",'様式Ⅰ（男子）'!D411)</f>
        <v/>
      </c>
      <c r="E133" s="1" t="str">
        <f ca="1">IF($C133="","",CONCATENATE(VLOOKUP(OFFSET('様式Ⅰ（男子）'!$B$15,3*A133,0),'登録データ（男）'!$A$3:$J$2500,9,FALSE)," ",VLOOKUP(OFFSET('様式Ⅰ（男子）'!$B$15,3*A133,0),'登録データ（男）'!$A$3:$J$2500,10,FALSE)," ","(",LEFT(VLOOKUP(OFFSET('様式Ⅰ（男子）'!$B$15,3*A133,0),'登録データ（男）'!$A$3:$J$2500,8,FALSE),2),")"))</f>
        <v/>
      </c>
      <c r="F133" s="1" t="str">
        <f t="shared" si="2"/>
        <v/>
      </c>
      <c r="G133" s="1" t="str">
        <f>IF(B133="","",VLOOKUP(基本情報登録!$D$10,'登録データ（男）'!$M$3:$Q$65,3,FALSE))</f>
        <v/>
      </c>
      <c r="H133" s="1" t="str">
        <f>IF(B133="","",VLOOKUP('様式Ⅰ（男子）'!B149,'登録データ（男）'!$A$3:$W$2000,5,FALSE))</f>
        <v/>
      </c>
      <c r="I133" s="1" t="str">
        <f>IF(B133="","",'様式Ⅰ（男子）'!B411)</f>
        <v/>
      </c>
      <c r="J133" s="1" t="str">
        <f>IF(B133="","",'様式Ⅰ（男子）'!AI411)</f>
        <v/>
      </c>
      <c r="K133" s="1" t="str">
        <f>IF(B133="","",'様式Ⅰ（男子）'!AI412)</f>
        <v/>
      </c>
      <c r="L133" s="1" t="str">
        <f>IF(B133="","",'様式Ⅰ（男子）'!AI413)</f>
        <v/>
      </c>
    </row>
    <row r="134" spans="1:12" ht="18.75">
      <c r="A134" s="1">
        <v>133</v>
      </c>
      <c r="B134" s="2" t="str">
        <f>IF('様式Ⅰ（男子）'!B414="","",'様式Ⅰ（男子）'!B414+100000000)</f>
        <v/>
      </c>
      <c r="C134" t="str">
        <f>IF(B134="","",CONCATENATE('様式Ⅰ（男子）'!C414," ","(",'様式Ⅰ（男子）'!E414,")"))</f>
        <v/>
      </c>
      <c r="D134" s="1" t="str">
        <f>IF(B134="","",'様式Ⅰ（男子）'!D414)</f>
        <v/>
      </c>
      <c r="E134" s="1" t="str">
        <f ca="1">IF($C134="","",CONCATENATE(VLOOKUP(OFFSET('様式Ⅰ（男子）'!$B$15,3*A134,0),'登録データ（男）'!$A$3:$J$2500,9,FALSE)," ",VLOOKUP(OFFSET('様式Ⅰ（男子）'!$B$15,3*A134,0),'登録データ（男）'!$A$3:$J$2500,10,FALSE)," ","(",LEFT(VLOOKUP(OFFSET('様式Ⅰ（男子）'!$B$15,3*A134,0),'登録データ（男）'!$A$3:$J$2500,8,FALSE),2),")"))</f>
        <v/>
      </c>
      <c r="F134" s="1" t="str">
        <f t="shared" si="2"/>
        <v/>
      </c>
      <c r="G134" s="1" t="str">
        <f>IF(B134="","",VLOOKUP(基本情報登録!$D$10,'登録データ（男）'!$M$3:$Q$65,3,FALSE))</f>
        <v/>
      </c>
      <c r="H134" s="1" t="str">
        <f>IF(B134="","",VLOOKUP('様式Ⅰ（男子）'!B150,'登録データ（男）'!$A$3:$W$2000,5,FALSE))</f>
        <v/>
      </c>
      <c r="I134" s="1" t="str">
        <f>IF(B134="","",'様式Ⅰ（男子）'!B414)</f>
        <v/>
      </c>
      <c r="J134" s="1" t="str">
        <f>IF(B134="","",'様式Ⅰ（男子）'!AI414)</f>
        <v/>
      </c>
      <c r="K134" s="1" t="str">
        <f>IF(B134="","",'様式Ⅰ（男子）'!AI415)</f>
        <v/>
      </c>
      <c r="L134" s="1" t="str">
        <f>IF(B134="","",'様式Ⅰ（男子）'!AI416)</f>
        <v/>
      </c>
    </row>
    <row r="135" spans="1:12" ht="18.75">
      <c r="A135" s="1">
        <v>134</v>
      </c>
      <c r="B135" s="2" t="str">
        <f>IF('様式Ⅰ（男子）'!B417="","",'様式Ⅰ（男子）'!B417+100000000)</f>
        <v/>
      </c>
      <c r="C135" t="str">
        <f>IF(B135="","",CONCATENATE('様式Ⅰ（男子）'!C417," ","(",'様式Ⅰ（男子）'!E417,")"))</f>
        <v/>
      </c>
      <c r="D135" s="1" t="str">
        <f>IF(B135="","",'様式Ⅰ（男子）'!D417)</f>
        <v/>
      </c>
      <c r="E135" s="1" t="str">
        <f ca="1">IF($C135="","",CONCATENATE(VLOOKUP(OFFSET('様式Ⅰ（男子）'!$B$15,3*A135,0),'登録データ（男）'!$A$3:$J$2500,9,FALSE)," ",VLOOKUP(OFFSET('様式Ⅰ（男子）'!$B$15,3*A135,0),'登録データ（男）'!$A$3:$J$2500,10,FALSE)," ","(",LEFT(VLOOKUP(OFFSET('様式Ⅰ（男子）'!$B$15,3*A135,0),'登録データ（男）'!$A$3:$J$2500,8,FALSE),2),")"))</f>
        <v/>
      </c>
      <c r="F135" s="1" t="str">
        <f t="shared" si="2"/>
        <v/>
      </c>
      <c r="G135" s="1" t="str">
        <f>IF(B135="","",VLOOKUP(基本情報登録!$D$10,'登録データ（男）'!$M$3:$Q$65,3,FALSE))</f>
        <v/>
      </c>
      <c r="H135" s="1" t="str">
        <f>IF(B135="","",VLOOKUP('様式Ⅰ（男子）'!B151,'登録データ（男）'!$A$3:$W$2000,5,FALSE))</f>
        <v/>
      </c>
      <c r="I135" s="1" t="str">
        <f>IF(B135="","",'様式Ⅰ（男子）'!B417)</f>
        <v/>
      </c>
      <c r="J135" s="1" t="str">
        <f>IF(B135="","",'様式Ⅰ（男子）'!AI417)</f>
        <v/>
      </c>
      <c r="K135" s="1" t="str">
        <f>IF(B135="","",'様式Ⅰ（男子）'!AI418)</f>
        <v/>
      </c>
      <c r="L135" s="1" t="str">
        <f>IF(B135="","",'様式Ⅰ（男子）'!AI419)</f>
        <v/>
      </c>
    </row>
    <row r="136" spans="1:12" ht="18.75">
      <c r="A136" s="1">
        <v>135</v>
      </c>
      <c r="B136" s="2" t="str">
        <f>IF('様式Ⅰ（男子）'!B420="","",'様式Ⅰ（男子）'!B420+100000000)</f>
        <v/>
      </c>
      <c r="C136" t="str">
        <f>IF(B136="","",CONCATENATE('様式Ⅰ（男子）'!C420," ","(",'様式Ⅰ（男子）'!E420,")"))</f>
        <v/>
      </c>
      <c r="D136" s="1" t="str">
        <f>IF(B136="","",'様式Ⅰ（男子）'!D420)</f>
        <v/>
      </c>
      <c r="E136" s="1" t="str">
        <f ca="1">IF($C136="","",CONCATENATE(VLOOKUP(OFFSET('様式Ⅰ（男子）'!$B$15,3*A136,0),'登録データ（男）'!$A$3:$J$2500,9,FALSE)," ",VLOOKUP(OFFSET('様式Ⅰ（男子）'!$B$15,3*A136,0),'登録データ（男）'!$A$3:$J$2500,10,FALSE)," ","(",LEFT(VLOOKUP(OFFSET('様式Ⅰ（男子）'!$B$15,3*A136,0),'登録データ（男）'!$A$3:$J$2500,8,FALSE),2),")"))</f>
        <v/>
      </c>
      <c r="F136" s="1" t="str">
        <f t="shared" si="2"/>
        <v/>
      </c>
      <c r="G136" s="1" t="str">
        <f>IF(B136="","",VLOOKUP(基本情報登録!$D$10,'登録データ（男）'!$M$3:$Q$65,3,FALSE))</f>
        <v/>
      </c>
      <c r="H136" s="1" t="str">
        <f>IF(B136="","",VLOOKUP('様式Ⅰ（男子）'!B152,'登録データ（男）'!$A$3:$W$2000,5,FALSE))</f>
        <v/>
      </c>
      <c r="I136" s="1" t="str">
        <f>IF(B136="","",'様式Ⅰ（男子）'!B420)</f>
        <v/>
      </c>
      <c r="J136" s="1" t="str">
        <f>IF(B136="","",'様式Ⅰ（男子）'!AI420)</f>
        <v/>
      </c>
      <c r="K136" s="1" t="str">
        <f>IF(B136="","",'様式Ⅰ（男子）'!AI421)</f>
        <v/>
      </c>
      <c r="L136" s="1" t="str">
        <f>IF(B136="","",'様式Ⅰ（男子）'!AI422)</f>
        <v/>
      </c>
    </row>
    <row r="137" spans="1:12" ht="18.75">
      <c r="A137" s="1">
        <v>136</v>
      </c>
      <c r="B137" s="2" t="str">
        <f>IF('様式Ⅰ（男子）'!B423="","",'様式Ⅰ（男子）'!B423+100000000)</f>
        <v/>
      </c>
      <c r="C137" t="str">
        <f>IF(B137="","",CONCATENATE('様式Ⅰ（男子）'!C423," ","(",'様式Ⅰ（男子）'!E423,")"))</f>
        <v/>
      </c>
      <c r="D137" s="1" t="str">
        <f>IF(B137="","",'様式Ⅰ（男子）'!D423)</f>
        <v/>
      </c>
      <c r="E137" s="1" t="str">
        <f ca="1">IF($C137="","",CONCATENATE(VLOOKUP(OFFSET('様式Ⅰ（男子）'!$B$15,3*A137,0),'登録データ（男）'!$A$3:$J$2500,9,FALSE)," ",VLOOKUP(OFFSET('様式Ⅰ（男子）'!$B$15,3*A137,0),'登録データ（男）'!$A$3:$J$2500,10,FALSE)," ","(",LEFT(VLOOKUP(OFFSET('様式Ⅰ（男子）'!$B$15,3*A137,0),'登録データ（男）'!$A$3:$J$2500,8,FALSE),2),")"))</f>
        <v/>
      </c>
      <c r="F137" s="1" t="str">
        <f t="shared" si="2"/>
        <v/>
      </c>
      <c r="G137" s="1" t="str">
        <f>IF(B137="","",VLOOKUP(基本情報登録!$D$10,'登録データ（男）'!$M$3:$Q$65,3,FALSE))</f>
        <v/>
      </c>
      <c r="H137" s="1" t="str">
        <f>IF(B137="","",VLOOKUP('様式Ⅰ（男子）'!B153,'登録データ（男）'!$A$3:$W$2000,5,FALSE))</f>
        <v/>
      </c>
      <c r="I137" s="1" t="str">
        <f>IF(B137="","",'様式Ⅰ（男子）'!B423)</f>
        <v/>
      </c>
      <c r="J137" s="1" t="str">
        <f>IF(B137="","",'様式Ⅰ（男子）'!AI423)</f>
        <v/>
      </c>
      <c r="K137" s="1" t="str">
        <f>IF(B137="","",'様式Ⅰ（男子）'!AI424)</f>
        <v/>
      </c>
      <c r="L137" s="1" t="str">
        <f>IF(B137="","",'様式Ⅰ（男子）'!AI425)</f>
        <v/>
      </c>
    </row>
    <row r="138" spans="1:12" ht="18.75">
      <c r="A138" s="1">
        <v>137</v>
      </c>
      <c r="B138" s="2" t="str">
        <f>IF('様式Ⅰ（男子）'!B426="","",'様式Ⅰ（男子）'!B426+100000000)</f>
        <v/>
      </c>
      <c r="C138" t="str">
        <f>IF(B138="","",CONCATENATE('様式Ⅰ（男子）'!C426," ","(",'様式Ⅰ（男子）'!E426,")"))</f>
        <v/>
      </c>
      <c r="D138" s="1" t="str">
        <f>IF(B138="","",'様式Ⅰ（男子）'!D426)</f>
        <v/>
      </c>
      <c r="E138" s="1" t="str">
        <f ca="1">IF($C138="","",CONCATENATE(VLOOKUP(OFFSET('様式Ⅰ（男子）'!$B$15,3*A138,0),'登録データ（男）'!$A$3:$J$2500,9,FALSE)," ",VLOOKUP(OFFSET('様式Ⅰ（男子）'!$B$15,3*A138,0),'登録データ（男）'!$A$3:$J$2500,10,FALSE)," ","(",LEFT(VLOOKUP(OFFSET('様式Ⅰ（男子）'!$B$15,3*A138,0),'登録データ（男）'!$A$3:$J$2500,8,FALSE),2),")"))</f>
        <v/>
      </c>
      <c r="F138" s="1" t="str">
        <f t="shared" si="2"/>
        <v/>
      </c>
      <c r="G138" s="1" t="str">
        <f>IF(B138="","",VLOOKUP(基本情報登録!$D$10,'登録データ（男）'!$M$3:$Q$65,3,FALSE))</f>
        <v/>
      </c>
      <c r="H138" s="1" t="str">
        <f>IF(B138="","",VLOOKUP('様式Ⅰ（男子）'!B154,'登録データ（男）'!$A$3:$W$2000,5,FALSE))</f>
        <v/>
      </c>
      <c r="I138" s="1" t="str">
        <f>IF(B138="","",'様式Ⅰ（男子）'!B426)</f>
        <v/>
      </c>
      <c r="J138" s="1" t="str">
        <f>IF(B138="","",'様式Ⅰ（男子）'!AI426)</f>
        <v/>
      </c>
      <c r="K138" s="1" t="str">
        <f>IF(B138="","",'様式Ⅰ（男子）'!AI427)</f>
        <v/>
      </c>
      <c r="L138" s="1" t="str">
        <f>IF(B138="","",'様式Ⅰ（男子）'!AI428)</f>
        <v/>
      </c>
    </row>
    <row r="139" spans="1:12" ht="18.75">
      <c r="A139" s="1">
        <v>138</v>
      </c>
      <c r="B139" s="2" t="str">
        <f>IF('様式Ⅰ（男子）'!B429="","",'様式Ⅰ（男子）'!B429+100000000)</f>
        <v/>
      </c>
      <c r="C139" t="str">
        <f>IF(B139="","",CONCATENATE('様式Ⅰ（男子）'!C429," ","(",'様式Ⅰ（男子）'!E429,")"))</f>
        <v/>
      </c>
      <c r="D139" s="1" t="str">
        <f>IF(B139="","",'様式Ⅰ（男子）'!D429)</f>
        <v/>
      </c>
      <c r="E139" s="1" t="str">
        <f ca="1">IF($C139="","",CONCATENATE(VLOOKUP(OFFSET('様式Ⅰ（男子）'!$B$15,3*A139,0),'登録データ（男）'!$A$3:$J$2500,9,FALSE)," ",VLOOKUP(OFFSET('様式Ⅰ（男子）'!$B$15,3*A139,0),'登録データ（男）'!$A$3:$J$2500,10,FALSE)," ","(",LEFT(VLOOKUP(OFFSET('様式Ⅰ（男子）'!$B$15,3*A139,0),'登録データ（男）'!$A$3:$J$2500,8,FALSE),2),")"))</f>
        <v/>
      </c>
      <c r="F139" s="1" t="str">
        <f t="shared" si="2"/>
        <v/>
      </c>
      <c r="G139" s="1" t="str">
        <f>IF(B139="","",VLOOKUP(基本情報登録!$D$10,'登録データ（男）'!$M$3:$Q$65,3,FALSE))</f>
        <v/>
      </c>
      <c r="H139" s="1" t="str">
        <f>IF(B139="","",VLOOKUP('様式Ⅰ（男子）'!B155,'登録データ（男）'!$A$3:$W$2000,5,FALSE))</f>
        <v/>
      </c>
      <c r="I139" s="1" t="str">
        <f>IF(B139="","",'様式Ⅰ（男子）'!B429)</f>
        <v/>
      </c>
      <c r="J139" s="1" t="str">
        <f>IF(B139="","",'様式Ⅰ（男子）'!AI429)</f>
        <v/>
      </c>
      <c r="K139" s="1" t="str">
        <f>IF(B139="","",'様式Ⅰ（男子）'!AI430)</f>
        <v/>
      </c>
      <c r="L139" s="1" t="str">
        <f>IF(B139="","",'様式Ⅰ（男子）'!AI431)</f>
        <v/>
      </c>
    </row>
    <row r="140" spans="1:12" ht="18.75">
      <c r="A140" s="1">
        <v>139</v>
      </c>
      <c r="B140" s="2" t="str">
        <f>IF('様式Ⅰ（男子）'!B432="","",'様式Ⅰ（男子）'!B432+100000000)</f>
        <v/>
      </c>
      <c r="C140" t="str">
        <f>IF(B140="","",CONCATENATE('様式Ⅰ（男子）'!C432," ","(",'様式Ⅰ（男子）'!E432,")"))</f>
        <v/>
      </c>
      <c r="D140" s="1" t="str">
        <f>IF(B140="","",'様式Ⅰ（男子）'!D432)</f>
        <v/>
      </c>
      <c r="E140" s="1" t="str">
        <f ca="1">IF($C140="","",CONCATENATE(VLOOKUP(OFFSET('様式Ⅰ（男子）'!$B$15,3*A140,0),'登録データ（男）'!$A$3:$J$2500,9,FALSE)," ",VLOOKUP(OFFSET('様式Ⅰ（男子）'!$B$15,3*A140,0),'登録データ（男）'!$A$3:$J$2500,10,FALSE)," ","(",LEFT(VLOOKUP(OFFSET('様式Ⅰ（男子）'!$B$15,3*A140,0),'登録データ（男）'!$A$3:$J$2500,8,FALSE),2),")"))</f>
        <v/>
      </c>
      <c r="F140" s="1" t="str">
        <f t="shared" si="2"/>
        <v/>
      </c>
      <c r="G140" s="1" t="str">
        <f>IF(B140="","",VLOOKUP(基本情報登録!$D$10,'登録データ（男）'!$M$3:$Q$65,3,FALSE))</f>
        <v/>
      </c>
      <c r="H140" s="1" t="str">
        <f>IF(B140="","",VLOOKUP('様式Ⅰ（男子）'!B156,'登録データ（男）'!$A$3:$W$2000,5,FALSE))</f>
        <v/>
      </c>
      <c r="I140" s="1" t="str">
        <f>IF(B140="","",'様式Ⅰ（男子）'!B432)</f>
        <v/>
      </c>
      <c r="J140" s="1" t="str">
        <f>IF(B140="","",'様式Ⅰ（男子）'!AI432)</f>
        <v/>
      </c>
      <c r="K140" s="1" t="str">
        <f>IF(B140="","",'様式Ⅰ（男子）'!AI433)</f>
        <v/>
      </c>
      <c r="L140" s="1" t="str">
        <f>IF(B140="","",'様式Ⅰ（男子）'!AI434)</f>
        <v/>
      </c>
    </row>
    <row r="141" spans="1:12" ht="18.75">
      <c r="A141" s="1">
        <v>140</v>
      </c>
      <c r="B141" s="2" t="str">
        <f>IF('様式Ⅰ（男子）'!B435="","",'様式Ⅰ（男子）'!B435+100000000)</f>
        <v/>
      </c>
      <c r="C141" t="str">
        <f>IF(B141="","",CONCATENATE('様式Ⅰ（男子）'!C435," ","(",'様式Ⅰ（男子）'!E435,")"))</f>
        <v/>
      </c>
      <c r="D141" s="1" t="str">
        <f>IF(B141="","",'様式Ⅰ（男子）'!D435)</f>
        <v/>
      </c>
      <c r="E141" s="1" t="str">
        <f ca="1">IF($C141="","",CONCATENATE(VLOOKUP(OFFSET('様式Ⅰ（男子）'!$B$15,3*A141,0),'登録データ（男）'!$A$3:$J$2500,9,FALSE)," ",VLOOKUP(OFFSET('様式Ⅰ（男子）'!$B$15,3*A141,0),'登録データ（男）'!$A$3:$J$2500,10,FALSE)," ","(",LEFT(VLOOKUP(OFFSET('様式Ⅰ（男子）'!$B$15,3*A141,0),'登録データ（男）'!$A$3:$J$2500,8,FALSE),2),")"))</f>
        <v/>
      </c>
      <c r="F141" s="1" t="str">
        <f t="shared" si="2"/>
        <v/>
      </c>
      <c r="G141" s="1" t="str">
        <f>IF(B141="","",VLOOKUP(基本情報登録!$D$10,'登録データ（男）'!$M$3:$Q$65,3,FALSE))</f>
        <v/>
      </c>
      <c r="H141" s="1" t="str">
        <f>IF(B141="","",VLOOKUP('様式Ⅰ（男子）'!B157,'登録データ（男）'!$A$3:$W$2000,5,FALSE))</f>
        <v/>
      </c>
      <c r="I141" s="1" t="str">
        <f>IF(B141="","",'様式Ⅰ（男子）'!B435)</f>
        <v/>
      </c>
      <c r="J141" s="1" t="str">
        <f>IF(B141="","",'様式Ⅰ（男子）'!AI435)</f>
        <v/>
      </c>
      <c r="K141" s="1" t="str">
        <f>IF(B141="","",'様式Ⅰ（男子）'!AI436)</f>
        <v/>
      </c>
      <c r="L141" s="1" t="str">
        <f>IF(B141="","",'様式Ⅰ（男子）'!AI437)</f>
        <v/>
      </c>
    </row>
    <row r="142" spans="1:12" ht="18.75">
      <c r="A142" s="1">
        <v>141</v>
      </c>
      <c r="B142" s="2" t="str">
        <f>IF('様式Ⅰ（男子）'!B438="","",'様式Ⅰ（男子）'!B438+100000000)</f>
        <v/>
      </c>
      <c r="C142" t="str">
        <f>IF(B142="","",CONCATENATE('様式Ⅰ（男子）'!C438," ","(",'様式Ⅰ（男子）'!E438,")"))</f>
        <v/>
      </c>
      <c r="D142" s="1" t="str">
        <f>IF(B142="","",'様式Ⅰ（男子）'!D438)</f>
        <v/>
      </c>
      <c r="E142" s="1" t="str">
        <f ca="1">IF($C142="","",CONCATENATE(VLOOKUP(OFFSET('様式Ⅰ（男子）'!$B$15,3*A142,0),'登録データ（男）'!$A$3:$J$2500,9,FALSE)," ",VLOOKUP(OFFSET('様式Ⅰ（男子）'!$B$15,3*A142,0),'登録データ（男）'!$A$3:$J$2500,10,FALSE)," ","(",LEFT(VLOOKUP(OFFSET('様式Ⅰ（男子）'!$B$15,3*A142,0),'登録データ（男）'!$A$3:$J$2500,8,FALSE),2),")"))</f>
        <v/>
      </c>
      <c r="F142" s="1" t="str">
        <f t="shared" si="2"/>
        <v/>
      </c>
      <c r="G142" s="1" t="str">
        <f>IF(B142="","",VLOOKUP(基本情報登録!$D$10,'登録データ（男）'!$M$3:$Q$65,3,FALSE))</f>
        <v/>
      </c>
      <c r="H142" s="1" t="str">
        <f>IF(B142="","",VLOOKUP('様式Ⅰ（男子）'!B158,'登録データ（男）'!$A$3:$W$2000,5,FALSE))</f>
        <v/>
      </c>
      <c r="I142" s="1" t="str">
        <f>IF(B142="","",'様式Ⅰ（男子）'!B438)</f>
        <v/>
      </c>
      <c r="J142" s="1" t="str">
        <f>IF(B142="","",'様式Ⅰ（男子）'!AI438)</f>
        <v/>
      </c>
      <c r="K142" s="1" t="str">
        <f>IF(B142="","",'様式Ⅰ（男子）'!AI439)</f>
        <v/>
      </c>
      <c r="L142" s="1" t="str">
        <f>IF(B142="","",'様式Ⅰ（男子）'!AI440)</f>
        <v/>
      </c>
    </row>
    <row r="143" spans="1:12" ht="18.75">
      <c r="A143" s="1">
        <v>142</v>
      </c>
      <c r="B143" s="2" t="str">
        <f>IF('様式Ⅰ（男子）'!B441="","",'様式Ⅰ（男子）'!B441+100000000)</f>
        <v/>
      </c>
      <c r="C143" t="str">
        <f>IF(B143="","",CONCATENATE('様式Ⅰ（男子）'!C441," ","(",'様式Ⅰ（男子）'!E441,")"))</f>
        <v/>
      </c>
      <c r="D143" s="1" t="str">
        <f>IF(B143="","",'様式Ⅰ（男子）'!D441)</f>
        <v/>
      </c>
      <c r="E143" s="1" t="str">
        <f ca="1">IF($C143="","",CONCATENATE(VLOOKUP(OFFSET('様式Ⅰ（男子）'!$B$15,3*A143,0),'登録データ（男）'!$A$3:$J$2500,9,FALSE)," ",VLOOKUP(OFFSET('様式Ⅰ（男子）'!$B$15,3*A143,0),'登録データ（男）'!$A$3:$J$2500,10,FALSE)," ","(",LEFT(VLOOKUP(OFFSET('様式Ⅰ（男子）'!$B$15,3*A143,0),'登録データ（男）'!$A$3:$J$2500,8,FALSE),2),")"))</f>
        <v/>
      </c>
      <c r="F143" s="1" t="str">
        <f t="shared" si="2"/>
        <v/>
      </c>
      <c r="G143" s="1" t="str">
        <f>IF(B143="","",VLOOKUP(基本情報登録!$D$10,'登録データ（男）'!$M$3:$Q$65,3,FALSE))</f>
        <v/>
      </c>
      <c r="H143" s="1" t="str">
        <f>IF(B143="","",VLOOKUP('様式Ⅰ（男子）'!B159,'登録データ（男）'!$A$3:$W$2000,5,FALSE))</f>
        <v/>
      </c>
      <c r="I143" s="1" t="str">
        <f>IF(B143="","",'様式Ⅰ（男子）'!B441)</f>
        <v/>
      </c>
      <c r="J143" s="1" t="str">
        <f>IF(B143="","",'様式Ⅰ（男子）'!AI441)</f>
        <v/>
      </c>
      <c r="K143" s="1" t="str">
        <f>IF(B143="","",'様式Ⅰ（男子）'!AI442)</f>
        <v/>
      </c>
      <c r="L143" s="1" t="str">
        <f>IF(B143="","",'様式Ⅰ（男子）'!AI443)</f>
        <v/>
      </c>
    </row>
    <row r="144" spans="1:12" ht="18.75">
      <c r="A144" s="1">
        <v>143</v>
      </c>
      <c r="B144" s="2" t="str">
        <f>IF('様式Ⅰ（男子）'!B444="","",'様式Ⅰ（男子）'!B444+100000000)</f>
        <v/>
      </c>
      <c r="C144" t="str">
        <f>IF(B144="","",CONCATENATE('様式Ⅰ（男子）'!C444," ","(",'様式Ⅰ（男子）'!E444,")"))</f>
        <v/>
      </c>
      <c r="D144" s="1" t="str">
        <f>IF(B144="","",'様式Ⅰ（男子）'!D444)</f>
        <v/>
      </c>
      <c r="E144" s="1" t="str">
        <f ca="1">IF($C144="","",CONCATENATE(VLOOKUP(OFFSET('様式Ⅰ（男子）'!$B$15,3*A144,0),'登録データ（男）'!$A$3:$J$2500,9,FALSE)," ",VLOOKUP(OFFSET('様式Ⅰ（男子）'!$B$15,3*A144,0),'登録データ（男）'!$A$3:$J$2500,10,FALSE)," ","(",LEFT(VLOOKUP(OFFSET('様式Ⅰ（男子）'!$B$15,3*A144,0),'登録データ（男）'!$A$3:$J$2500,8,FALSE),2),")"))</f>
        <v/>
      </c>
      <c r="F144" s="1" t="str">
        <f t="shared" si="2"/>
        <v/>
      </c>
      <c r="G144" s="1" t="str">
        <f>IF(B144="","",VLOOKUP(基本情報登録!$D$10,'登録データ（男）'!$M$3:$Q$65,3,FALSE))</f>
        <v/>
      </c>
      <c r="H144" s="1" t="str">
        <f>IF(B144="","",VLOOKUP('様式Ⅰ（男子）'!B160,'登録データ（男）'!$A$3:$W$2000,5,FALSE))</f>
        <v/>
      </c>
      <c r="I144" s="1" t="str">
        <f>IF(B144="","",'様式Ⅰ（男子）'!B444)</f>
        <v/>
      </c>
      <c r="J144" s="1" t="str">
        <f>IF(B144="","",'様式Ⅰ（男子）'!AI444)</f>
        <v/>
      </c>
      <c r="K144" s="1" t="str">
        <f>IF(B144="","",'様式Ⅰ（男子）'!AI445)</f>
        <v/>
      </c>
      <c r="L144" s="1" t="str">
        <f>IF(B144="","",'様式Ⅰ（男子）'!AI446)</f>
        <v/>
      </c>
    </row>
    <row r="145" spans="1:12" ht="18.75">
      <c r="A145" s="1">
        <v>144</v>
      </c>
      <c r="B145" s="2" t="str">
        <f>IF('様式Ⅰ（男子）'!B447="","",'様式Ⅰ（男子）'!B447+100000000)</f>
        <v/>
      </c>
      <c r="C145" t="str">
        <f>IF(B145="","",CONCATENATE('様式Ⅰ（男子）'!C447," ","(",'様式Ⅰ（男子）'!E447,")"))</f>
        <v/>
      </c>
      <c r="D145" s="1" t="str">
        <f>IF(B145="","",'様式Ⅰ（男子）'!D447)</f>
        <v/>
      </c>
      <c r="E145" s="1" t="str">
        <f ca="1">IF($C145="","",CONCATENATE(VLOOKUP(OFFSET('様式Ⅰ（男子）'!$B$15,3*A145,0),'登録データ（男）'!$A$3:$J$2500,9,FALSE)," ",VLOOKUP(OFFSET('様式Ⅰ（男子）'!$B$15,3*A145,0),'登録データ（男）'!$A$3:$J$2500,10,FALSE)," ","(",LEFT(VLOOKUP(OFFSET('様式Ⅰ（男子）'!$B$15,3*A145,0),'登録データ（男）'!$A$3:$J$2500,8,FALSE),2),")"))</f>
        <v/>
      </c>
      <c r="F145" s="1" t="str">
        <f t="shared" si="2"/>
        <v/>
      </c>
      <c r="G145" s="1" t="str">
        <f>IF(B145="","",VLOOKUP(基本情報登録!$D$10,'登録データ（男）'!$M$3:$Q$65,3,FALSE))</f>
        <v/>
      </c>
      <c r="H145" s="1" t="str">
        <f>IF(B145="","",VLOOKUP('様式Ⅰ（男子）'!B161,'登録データ（男）'!$A$3:$W$2000,5,FALSE))</f>
        <v/>
      </c>
      <c r="I145" s="1" t="str">
        <f>IF(B145="","",'様式Ⅰ（男子）'!B447)</f>
        <v/>
      </c>
      <c r="J145" s="1" t="str">
        <f>IF(B145="","",'様式Ⅰ（男子）'!AI447)</f>
        <v/>
      </c>
      <c r="K145" s="1" t="str">
        <f>IF(B145="","",'様式Ⅰ（男子）'!AI448)</f>
        <v/>
      </c>
      <c r="L145" s="1" t="str">
        <f>IF(B145="","",'様式Ⅰ（男子）'!AI449)</f>
        <v/>
      </c>
    </row>
    <row r="146" spans="1:12" ht="18.75">
      <c r="A146" s="1">
        <v>145</v>
      </c>
      <c r="B146" s="2" t="str">
        <f>IF('様式Ⅰ（男子）'!B450="","",'様式Ⅰ（男子）'!B450+100000000)</f>
        <v/>
      </c>
      <c r="C146" t="str">
        <f>IF(B146="","",CONCATENATE('様式Ⅰ（男子）'!C450," ","(",'様式Ⅰ（男子）'!E450,")"))</f>
        <v/>
      </c>
      <c r="D146" s="1" t="str">
        <f>IF(B146="","",'様式Ⅰ（男子）'!D450)</f>
        <v/>
      </c>
      <c r="E146" s="1" t="str">
        <f ca="1">IF($C146="","",CONCATENATE(VLOOKUP(OFFSET('様式Ⅰ（男子）'!$B$15,3*A146,0),'登録データ（男）'!$A$3:$J$2500,9,FALSE)," ",VLOOKUP(OFFSET('様式Ⅰ（男子）'!$B$15,3*A146,0),'登録データ（男）'!$A$3:$J$2500,10,FALSE)," ","(",LEFT(VLOOKUP(OFFSET('様式Ⅰ（男子）'!$B$15,3*A146,0),'登録データ（男）'!$A$3:$J$2500,8,FALSE),2),")"))</f>
        <v/>
      </c>
      <c r="F146" s="1" t="str">
        <f t="shared" si="2"/>
        <v/>
      </c>
      <c r="G146" s="1" t="str">
        <f>IF(B146="","",VLOOKUP(基本情報登録!$D$10,'登録データ（男）'!$M$3:$Q$65,3,FALSE))</f>
        <v/>
      </c>
      <c r="H146" s="1" t="str">
        <f>IF(B146="","",VLOOKUP('様式Ⅰ（男子）'!B162,'登録データ（男）'!$A$3:$W$2000,5,FALSE))</f>
        <v/>
      </c>
      <c r="I146" s="1" t="str">
        <f>IF(B146="","",'様式Ⅰ（男子）'!B450)</f>
        <v/>
      </c>
      <c r="J146" s="1" t="str">
        <f>IF(B146="","",'様式Ⅰ（男子）'!AI450)</f>
        <v/>
      </c>
      <c r="K146" s="1" t="str">
        <f>IF(B146="","",'様式Ⅰ（男子）'!AI451)</f>
        <v/>
      </c>
      <c r="L146" s="1" t="str">
        <f>IF(B146="","",'様式Ⅰ（男子）'!AI452)</f>
        <v/>
      </c>
    </row>
    <row r="147" spans="1:12" ht="18.75">
      <c r="A147" s="1">
        <v>146</v>
      </c>
      <c r="B147" s="2" t="str">
        <f>IF('様式Ⅰ（男子）'!B453="","",'様式Ⅰ（男子）'!B453+100000000)</f>
        <v/>
      </c>
      <c r="C147" t="str">
        <f>IF(B147="","",CONCATENATE('様式Ⅰ（男子）'!C453," ","(",'様式Ⅰ（男子）'!E453,")"))</f>
        <v/>
      </c>
      <c r="D147" s="1" t="str">
        <f>IF(B147="","",'様式Ⅰ（男子）'!D453)</f>
        <v/>
      </c>
      <c r="E147" s="1" t="str">
        <f ca="1">IF($C147="","",CONCATENATE(VLOOKUP(OFFSET('様式Ⅰ（男子）'!$B$15,3*A147,0),'登録データ（男）'!$A$3:$J$2500,9,FALSE)," ",VLOOKUP(OFFSET('様式Ⅰ（男子）'!$B$15,3*A147,0),'登録データ（男）'!$A$3:$J$2500,10,FALSE)," ","(",LEFT(VLOOKUP(OFFSET('様式Ⅰ（男子）'!$B$15,3*A147,0),'登録データ（男）'!$A$3:$J$2500,8,FALSE),2),")"))</f>
        <v/>
      </c>
      <c r="F147" s="1" t="str">
        <f t="shared" si="2"/>
        <v/>
      </c>
      <c r="G147" s="1" t="str">
        <f>IF(B147="","",VLOOKUP(基本情報登録!$D$10,'登録データ（男）'!$M$3:$Q$65,3,FALSE))</f>
        <v/>
      </c>
      <c r="H147" s="1" t="str">
        <f>IF(B147="","",VLOOKUP('様式Ⅰ（男子）'!B163,'登録データ（男）'!$A$3:$W$2000,5,FALSE))</f>
        <v/>
      </c>
      <c r="I147" s="1" t="str">
        <f>IF(B147="","",'様式Ⅰ（男子）'!B453)</f>
        <v/>
      </c>
      <c r="J147" s="1" t="str">
        <f>IF(B147="","",'様式Ⅰ（男子）'!AI453)</f>
        <v/>
      </c>
      <c r="K147" s="1" t="str">
        <f>IF(B147="","",'様式Ⅰ（男子）'!AI454)</f>
        <v/>
      </c>
      <c r="L147" s="1" t="str">
        <f>IF(B147="","",'様式Ⅰ（男子）'!AI455)</f>
        <v/>
      </c>
    </row>
    <row r="148" spans="1:12" ht="18.75">
      <c r="A148" s="1">
        <v>147</v>
      </c>
      <c r="B148" s="2" t="str">
        <f>IF('様式Ⅰ（男子）'!B456="","",'様式Ⅰ（男子）'!B456+100000000)</f>
        <v/>
      </c>
      <c r="C148" t="str">
        <f>IF(B148="","",CONCATENATE('様式Ⅰ（男子）'!C456," ","(",'様式Ⅰ（男子）'!E456,")"))</f>
        <v/>
      </c>
      <c r="D148" s="1" t="str">
        <f>IF(B148="","",'様式Ⅰ（男子）'!D456)</f>
        <v/>
      </c>
      <c r="E148" s="1" t="str">
        <f ca="1">IF($C148="","",CONCATENATE(VLOOKUP(OFFSET('様式Ⅰ（男子）'!$B$15,3*A148,0),'登録データ（男）'!$A$3:$J$2500,9,FALSE)," ",VLOOKUP(OFFSET('様式Ⅰ（男子）'!$B$15,3*A148,0),'登録データ（男）'!$A$3:$J$2500,10,FALSE)," ","(",LEFT(VLOOKUP(OFFSET('様式Ⅰ（男子）'!$B$15,3*A148,0),'登録データ（男）'!$A$3:$J$2500,8,FALSE),2),")"))</f>
        <v/>
      </c>
      <c r="F148" s="1" t="str">
        <f t="shared" si="2"/>
        <v/>
      </c>
      <c r="G148" s="1" t="str">
        <f>IF(B148="","",VLOOKUP(基本情報登録!$D$10,'登録データ（男）'!$M$3:$Q$65,3,FALSE))</f>
        <v/>
      </c>
      <c r="H148" s="1" t="str">
        <f>IF(B148="","",VLOOKUP('様式Ⅰ（男子）'!B164,'登録データ（男）'!$A$3:$W$2000,5,FALSE))</f>
        <v/>
      </c>
      <c r="I148" s="1" t="str">
        <f>IF(B148="","",'様式Ⅰ（男子）'!B456)</f>
        <v/>
      </c>
      <c r="J148" s="1" t="str">
        <f>IF(B148="","",'様式Ⅰ（男子）'!AI456)</f>
        <v/>
      </c>
      <c r="K148" s="1" t="str">
        <f>IF(B148="","",'様式Ⅰ（男子）'!AI457)</f>
        <v/>
      </c>
      <c r="L148" s="1" t="str">
        <f>IF(B148="","",'様式Ⅰ（男子）'!AI458)</f>
        <v/>
      </c>
    </row>
    <row r="149" spans="1:12" ht="18.75">
      <c r="A149" s="1">
        <v>148</v>
      </c>
      <c r="B149" s="2" t="str">
        <f>IF('様式Ⅰ（男子）'!B459="","",'様式Ⅰ（男子）'!B459+100000000)</f>
        <v/>
      </c>
      <c r="C149" t="str">
        <f>IF(B149="","",CONCATENATE('様式Ⅰ（男子）'!C459," ","(",'様式Ⅰ（男子）'!E459,")"))</f>
        <v/>
      </c>
      <c r="D149" s="1" t="str">
        <f>IF(B149="","",'様式Ⅰ（男子）'!D459)</f>
        <v/>
      </c>
      <c r="E149" s="1" t="str">
        <f ca="1">IF($C149="","",CONCATENATE(VLOOKUP(OFFSET('様式Ⅰ（男子）'!$B$15,3*A149,0),'登録データ（男）'!$A$3:$J$2500,9,FALSE)," ",VLOOKUP(OFFSET('様式Ⅰ（男子）'!$B$15,3*A149,0),'登録データ（男）'!$A$3:$J$2500,10,FALSE)," ","(",LEFT(VLOOKUP(OFFSET('様式Ⅰ（男子）'!$B$15,3*A149,0),'登録データ（男）'!$A$3:$J$2500,8,FALSE),2),")"))</f>
        <v/>
      </c>
      <c r="F149" s="1" t="str">
        <f t="shared" si="2"/>
        <v/>
      </c>
      <c r="G149" s="1" t="str">
        <f>IF(B149="","",VLOOKUP(基本情報登録!$D$10,'登録データ（男）'!$M$3:$Q$65,3,FALSE))</f>
        <v/>
      </c>
      <c r="H149" s="1" t="str">
        <f>IF(B149="","",VLOOKUP('様式Ⅰ（男子）'!B165,'登録データ（男）'!$A$3:$W$2000,5,FALSE))</f>
        <v/>
      </c>
      <c r="I149" s="1" t="str">
        <f>IF(B149="","",'様式Ⅰ（男子）'!B459)</f>
        <v/>
      </c>
      <c r="J149" s="1" t="str">
        <f>IF(B149="","",'様式Ⅰ（男子）'!AI459)</f>
        <v/>
      </c>
      <c r="K149" s="1" t="str">
        <f>IF(B149="","",'様式Ⅰ（男子）'!AI460)</f>
        <v/>
      </c>
      <c r="L149" s="1" t="str">
        <f>IF(B149="","",'様式Ⅰ（男子）'!AI461)</f>
        <v/>
      </c>
    </row>
    <row r="150" spans="1:12" ht="18.75">
      <c r="A150" s="1">
        <v>149</v>
      </c>
      <c r="B150" s="2" t="str">
        <f>IF('様式Ⅰ（男子）'!B462="","",'様式Ⅰ（男子）'!B462+100000000)</f>
        <v/>
      </c>
      <c r="C150" t="str">
        <f>IF(B150="","",CONCATENATE('様式Ⅰ（男子）'!C462," ","(",'様式Ⅰ（男子）'!E462,")"))</f>
        <v/>
      </c>
      <c r="D150" s="1" t="str">
        <f>IF(B150="","",'様式Ⅰ（男子）'!D462)</f>
        <v/>
      </c>
      <c r="E150" s="1" t="str">
        <f ca="1">IF($C150="","",CONCATENATE(VLOOKUP(OFFSET('様式Ⅰ（男子）'!$B$15,3*A150,0),'登録データ（男）'!$A$3:$J$2500,9,FALSE)," ",VLOOKUP(OFFSET('様式Ⅰ（男子）'!$B$15,3*A150,0),'登録データ（男）'!$A$3:$J$2500,10,FALSE)," ","(",LEFT(VLOOKUP(OFFSET('様式Ⅰ（男子）'!$B$15,3*A150,0),'登録データ（男）'!$A$3:$J$2500,8,FALSE),2),")"))</f>
        <v/>
      </c>
      <c r="F150" s="1" t="str">
        <f t="shared" si="2"/>
        <v/>
      </c>
      <c r="G150" s="1" t="str">
        <f>IF(B150="","",VLOOKUP(基本情報登録!$D$10,'登録データ（男）'!$M$3:$Q$65,3,FALSE))</f>
        <v/>
      </c>
      <c r="H150" s="1" t="str">
        <f>IF(B150="","",VLOOKUP('様式Ⅰ（男子）'!B166,'登録データ（男）'!$A$3:$W$2000,5,FALSE))</f>
        <v/>
      </c>
      <c r="I150" s="1" t="str">
        <f>IF(B150="","",'様式Ⅰ（男子）'!B462)</f>
        <v/>
      </c>
      <c r="J150" s="1" t="str">
        <f>IF(B150="","",'様式Ⅰ（男子）'!AI462)</f>
        <v/>
      </c>
      <c r="K150" s="1" t="str">
        <f>IF(B150="","",'様式Ⅰ（男子）'!AI463)</f>
        <v/>
      </c>
      <c r="L150" s="1" t="str">
        <f>IF(B150="","",'様式Ⅰ（男子）'!AI464)</f>
        <v/>
      </c>
    </row>
    <row r="151" spans="1:12" ht="18.75">
      <c r="A151" s="1">
        <v>150</v>
      </c>
      <c r="B151" s="2" t="str">
        <f>IF('様式Ⅰ（男子）'!B465="","",'様式Ⅰ（男子）'!B465+100000000)</f>
        <v/>
      </c>
      <c r="C151" t="str">
        <f>IF(B151="","",CONCATENATE('様式Ⅰ（男子）'!C465," ","(",'様式Ⅰ（男子）'!E465,")"))</f>
        <v/>
      </c>
      <c r="D151" s="1" t="str">
        <f>IF(B151="","",'様式Ⅰ（男子）'!D465)</f>
        <v/>
      </c>
      <c r="E151" s="1" t="str">
        <f ca="1">IF($C151="","",CONCATENATE(VLOOKUP(OFFSET('様式Ⅰ（男子）'!$B$15,3*A151,0),'登録データ（男）'!$A$3:$J$2500,9,FALSE)," ",VLOOKUP(OFFSET('様式Ⅰ（男子）'!$B$15,3*A151,0),'登録データ（男）'!$A$3:$J$2500,10,FALSE)," ","(",LEFT(VLOOKUP(OFFSET('様式Ⅰ（男子）'!$B$15,3*A151,0),'登録データ（男）'!$A$3:$J$2500,8,FALSE),2),")"))</f>
        <v/>
      </c>
      <c r="F151" s="1" t="str">
        <f t="shared" si="2"/>
        <v/>
      </c>
      <c r="G151" s="1" t="str">
        <f>IF(B151="","",VLOOKUP(基本情報登録!$D$10,'登録データ（男）'!$M$3:$Q$65,3,FALSE))</f>
        <v/>
      </c>
      <c r="H151" s="1" t="str">
        <f>IF(B151="","",VLOOKUP('様式Ⅰ（男子）'!B167,'登録データ（男）'!$A$3:$W$2000,5,FALSE))</f>
        <v/>
      </c>
      <c r="I151" s="1" t="str">
        <f>IF(B151="","",'様式Ⅰ（男子）'!B465)</f>
        <v/>
      </c>
      <c r="J151" s="1" t="str">
        <f>IF(B151="","",'様式Ⅰ（男子）'!AI465)</f>
        <v/>
      </c>
      <c r="K151" s="1" t="str">
        <f>IF(B151="","",'様式Ⅰ（男子）'!AI466)</f>
        <v/>
      </c>
      <c r="L151" s="1" t="str">
        <f>IF(B151="","",'様式Ⅰ（男子）'!AI467)</f>
        <v/>
      </c>
    </row>
    <row r="152" spans="1:12">
      <c r="A152" s="1">
        <v>151</v>
      </c>
      <c r="E152" s="1" t="str">
        <f ca="1">IF($C152="","",CONCATENATE(VLOOKUP(OFFSET('様式Ⅰ（男子）'!$B$15,3*A152,0),'登録データ（男）'!$A$3:$J$2500,9,FALSE)," ",VLOOKUP(OFFSET('様式Ⅰ（男子）'!$B$15,3*A152,0),'登録データ（男）'!$A$3:$J$2500,10,FALSE)," ","(",LEFT(VLOOKUP(OFFSET('様式Ⅰ（男子）'!$B$15,3*A152,0),'登録データ（男）'!$A$3:$J$2500,8,FALSE),2),")"))</f>
        <v/>
      </c>
      <c r="G152" s="1" t="str">
        <f>IF(B152="","",VLOOKUP(基本情報登録!$D$10,'登録データ（男）'!$M$3:$Q$65,3,FALSE))</f>
        <v/>
      </c>
      <c r="H152" s="1" t="str">
        <f>IF(B152="","",VLOOKUP('様式Ⅰ（男子）'!B168,'登録データ（男）'!$A$3:$W$2000,5,FALSE))</f>
        <v/>
      </c>
    </row>
    <row r="153" spans="1:12">
      <c r="A153" s="1">
        <v>152</v>
      </c>
      <c r="E153" s="1" t="str">
        <f ca="1">IF($C153="","",CONCATENATE(VLOOKUP(OFFSET('様式Ⅰ（男子）'!$B$15,3*A153,0),'登録データ（男）'!$A$3:$J$2500,9,FALSE)," ",VLOOKUP(OFFSET('様式Ⅰ（男子）'!$B$15,3*A153,0),'登録データ（男）'!$A$3:$J$2500,10,FALSE)," ","(",LEFT(VLOOKUP(OFFSET('様式Ⅰ（男子）'!$B$15,3*A153,0),'登録データ（男）'!$A$3:$J$2500,8,FALSE),2),")"))</f>
        <v/>
      </c>
      <c r="G153" s="1" t="str">
        <f>IF(B153="","",VLOOKUP(基本情報登録!$D$10,'登録データ（男）'!$M$3:$Q$65,3,FALSE))</f>
        <v/>
      </c>
      <c r="H153" s="1" t="str">
        <f>IF(B153="","",VLOOKUP('様式Ⅰ（男子）'!B169,'登録データ（男）'!$A$3:$W$2000,5,FALSE))</f>
        <v/>
      </c>
    </row>
    <row r="154" spans="1:12">
      <c r="A154" s="1">
        <v>153</v>
      </c>
      <c r="E154" s="1" t="str">
        <f ca="1">IF($C154="","",CONCATENATE(VLOOKUP(OFFSET('様式Ⅰ（男子）'!$B$15,3*A154,0),'登録データ（男）'!$A$3:$J$2500,9,FALSE)," ",VLOOKUP(OFFSET('様式Ⅰ（男子）'!$B$15,3*A154,0),'登録データ（男）'!$A$3:$J$2500,10,FALSE)," ","(",LEFT(VLOOKUP(OFFSET('様式Ⅰ（男子）'!$B$15,3*A154,0),'登録データ（男）'!$A$3:$J$2500,8,FALSE),2),")"))</f>
        <v/>
      </c>
      <c r="G154" s="1" t="str">
        <f>IF(B154="","",VLOOKUP(基本情報登録!$D$10,'登録データ（男）'!$M$3:$Q$65,3,FALSE))</f>
        <v/>
      </c>
      <c r="H154" s="1" t="str">
        <f>IF(B154="","",VLOOKUP('様式Ⅰ（男子）'!B170,'登録データ（男）'!$A$3:$W$2000,5,FALSE))</f>
        <v/>
      </c>
    </row>
    <row r="155" spans="1:12">
      <c r="A155" s="1">
        <v>154</v>
      </c>
      <c r="E155" s="1" t="str">
        <f ca="1">IF($C155="","",CONCATENATE(VLOOKUP(OFFSET('様式Ⅰ（男子）'!$B$15,3*A155,0),'登録データ（男）'!$A$3:$J$2500,9,FALSE)," ",VLOOKUP(OFFSET('様式Ⅰ（男子）'!$B$15,3*A155,0),'登録データ（男）'!$A$3:$J$2500,10,FALSE)," ","(",LEFT(VLOOKUP(OFFSET('様式Ⅰ（男子）'!$B$15,3*A155,0),'登録データ（男）'!$A$3:$J$2500,8,FALSE),2),")"))</f>
        <v/>
      </c>
      <c r="G155" s="1" t="str">
        <f>IF(B155="","",VLOOKUP(基本情報登録!$D$10,'登録データ（男）'!$M$3:$Q$65,3,FALSE))</f>
        <v/>
      </c>
      <c r="H155" s="1" t="str">
        <f>IF(B155="","",VLOOKUP('様式Ⅰ（男子）'!B171,'登録データ（男）'!$A$3:$W$2000,5,FALSE))</f>
        <v/>
      </c>
    </row>
    <row r="156" spans="1:12">
      <c r="A156" s="1">
        <v>155</v>
      </c>
      <c r="E156" s="1" t="str">
        <f ca="1">IF($C156="","",CONCATENATE(VLOOKUP(OFFSET('様式Ⅰ（男子）'!$B$15,3*A156,0),'登録データ（男）'!$A$3:$J$2500,9,FALSE)," ",VLOOKUP(OFFSET('様式Ⅰ（男子）'!$B$15,3*A156,0),'登録データ（男）'!$A$3:$J$2500,10,FALSE)," ","(",LEFT(VLOOKUP(OFFSET('様式Ⅰ（男子）'!$B$15,3*A156,0),'登録データ（男）'!$A$3:$J$2500,8,FALSE),2),")"))</f>
        <v/>
      </c>
      <c r="G156" s="1" t="str">
        <f>IF(B156="","",VLOOKUP(基本情報登録!$D$10,'登録データ（男）'!$M$3:$Q$65,3,FALSE))</f>
        <v/>
      </c>
      <c r="H156" s="1" t="str">
        <f>IF(B156="","",VLOOKUP('様式Ⅰ（男子）'!B172,'登録データ（男）'!$A$3:$W$2000,5,FALSE))</f>
        <v/>
      </c>
    </row>
    <row r="157" spans="1:12">
      <c r="A157" s="1">
        <v>156</v>
      </c>
      <c r="E157" s="1" t="str">
        <f ca="1">IF($C157="","",CONCATENATE(VLOOKUP(OFFSET('様式Ⅰ（男子）'!$B$15,3*A157,0),'登録データ（男）'!$A$3:$J$2500,9,FALSE)," ",VLOOKUP(OFFSET('様式Ⅰ（男子）'!$B$15,3*A157,0),'登録データ（男）'!$A$3:$J$2500,10,FALSE)," ","(",LEFT(VLOOKUP(OFFSET('様式Ⅰ（男子）'!$B$15,3*A157,0),'登録データ（男）'!$A$3:$J$2500,8,FALSE),2),")"))</f>
        <v/>
      </c>
      <c r="G157" s="1" t="str">
        <f>IF(B157="","",VLOOKUP(基本情報登録!$D$10,'登録データ（男）'!$M$3:$Q$65,3,FALSE))</f>
        <v/>
      </c>
      <c r="H157" s="1" t="str">
        <f>IF(B157="","",VLOOKUP('様式Ⅰ（男子）'!B173,'登録データ（男）'!$A$3:$W$2000,5,FALSE))</f>
        <v/>
      </c>
    </row>
    <row r="158" spans="1:12">
      <c r="A158" s="1">
        <v>157</v>
      </c>
      <c r="E158" s="1" t="str">
        <f ca="1">IF($C158="","",CONCATENATE(VLOOKUP(OFFSET('様式Ⅰ（男子）'!$B$15,3*A158,0),'登録データ（男）'!$A$3:$J$2500,9,FALSE)," ",VLOOKUP(OFFSET('様式Ⅰ（男子）'!$B$15,3*A158,0),'登録データ（男）'!$A$3:$J$2500,10,FALSE)," ","(",LEFT(VLOOKUP(OFFSET('様式Ⅰ（男子）'!$B$15,3*A158,0),'登録データ（男）'!$A$3:$J$2500,8,FALSE),2),")"))</f>
        <v/>
      </c>
      <c r="G158" s="1" t="str">
        <f>IF(B158="","",VLOOKUP(基本情報登録!$D$10,'登録データ（男）'!$M$3:$Q$65,3,FALSE))</f>
        <v/>
      </c>
      <c r="H158" s="1" t="str">
        <f>IF(B158="","",VLOOKUP('様式Ⅰ（男子）'!B174,'登録データ（男）'!$A$3:$W$2000,5,FALSE))</f>
        <v/>
      </c>
    </row>
    <row r="159" spans="1:12">
      <c r="A159" s="1">
        <v>158</v>
      </c>
      <c r="E159" s="1" t="str">
        <f ca="1">IF($C159="","",CONCATENATE(VLOOKUP(OFFSET('様式Ⅰ（男子）'!$B$15,3*A159,0),'登録データ（男）'!$A$3:$J$2500,9,FALSE)," ",VLOOKUP(OFFSET('様式Ⅰ（男子）'!$B$15,3*A159,0),'登録データ（男）'!$A$3:$J$2500,10,FALSE)," ","(",LEFT(VLOOKUP(OFFSET('様式Ⅰ（男子）'!$B$15,3*A159,0),'登録データ（男）'!$A$3:$J$2500,8,FALSE),2),")"))</f>
        <v/>
      </c>
      <c r="G159" s="1" t="str">
        <f>IF(B159="","",VLOOKUP(基本情報登録!$D$10,'登録データ（男）'!$M$3:$Q$65,3,FALSE))</f>
        <v/>
      </c>
      <c r="H159" s="1" t="str">
        <f>IF(B159="","",VLOOKUP('様式Ⅰ（男子）'!B175,'登録データ（男）'!$A$3:$W$2000,5,FALSE))</f>
        <v/>
      </c>
    </row>
    <row r="160" spans="1:12">
      <c r="A160" s="1">
        <v>159</v>
      </c>
      <c r="E160" s="1" t="str">
        <f ca="1">IF($C160="","",CONCATENATE(VLOOKUP(OFFSET('様式Ⅰ（男子）'!$B$15,3*A160,0),'登録データ（男）'!$A$3:$J$2500,9,FALSE)," ",VLOOKUP(OFFSET('様式Ⅰ（男子）'!$B$15,3*A160,0),'登録データ（男）'!$A$3:$J$2500,10,FALSE)," ","(",LEFT(VLOOKUP(OFFSET('様式Ⅰ（男子）'!$B$15,3*A160,0),'登録データ（男）'!$A$3:$J$2500,8,FALSE),2),")"))</f>
        <v/>
      </c>
      <c r="G160" s="1" t="str">
        <f>IF(B160="","",VLOOKUP(基本情報登録!$D$10,'登録データ（男）'!$M$3:$Q$65,3,FALSE))</f>
        <v/>
      </c>
      <c r="H160" s="1" t="str">
        <f>IF(B160="","",VLOOKUP('様式Ⅰ（男子）'!B176,'登録データ（男）'!$A$3:$W$2000,5,FALSE))</f>
        <v/>
      </c>
    </row>
    <row r="161" spans="1:8">
      <c r="A161" s="1">
        <v>160</v>
      </c>
      <c r="E161" s="1" t="str">
        <f ca="1">IF($C161="","",CONCATENATE(VLOOKUP(OFFSET('様式Ⅰ（男子）'!$B$15,3*A161,0),'登録データ（男）'!$A$3:$J$2500,9,FALSE)," ",VLOOKUP(OFFSET('様式Ⅰ（男子）'!$B$15,3*A161,0),'登録データ（男）'!$A$3:$J$2500,10,FALSE)," ","(",LEFT(VLOOKUP(OFFSET('様式Ⅰ（男子）'!$B$15,3*A161,0),'登録データ（男）'!$A$3:$J$2500,8,FALSE),2),")"))</f>
        <v/>
      </c>
      <c r="G161" s="1" t="str">
        <f>IF(B161="","",VLOOKUP(基本情報登録!$D$10,'登録データ（男）'!$M$3:$Q$65,3,FALSE))</f>
        <v/>
      </c>
      <c r="H161" s="1" t="str">
        <f>IF(B161="","",VLOOKUP('様式Ⅰ（男子）'!B177,'登録データ（男）'!$A$3:$W$2000,5,FALSE))</f>
        <v/>
      </c>
    </row>
    <row r="162" spans="1:8">
      <c r="A162" s="1">
        <v>161</v>
      </c>
      <c r="E162" s="1" t="str">
        <f ca="1">IF($C162="","",CONCATENATE(VLOOKUP(OFFSET('様式Ⅰ（男子）'!$B$15,3*A162,0),'登録データ（男）'!$A$3:$J$2500,9,FALSE)," ",VLOOKUP(OFFSET('様式Ⅰ（男子）'!$B$15,3*A162,0),'登録データ（男）'!$A$3:$J$2500,10,FALSE)," ","(",LEFT(VLOOKUP(OFFSET('様式Ⅰ（男子）'!$B$15,3*A162,0),'登録データ（男）'!$A$3:$J$2500,8,FALSE),2),")"))</f>
        <v/>
      </c>
      <c r="G162" s="1" t="str">
        <f>IF(B162="","",VLOOKUP(基本情報登録!$D$10,'登録データ（男）'!$M$3:$Q$65,3,FALSE))</f>
        <v/>
      </c>
      <c r="H162" s="1" t="str">
        <f>IF(B162="","",VLOOKUP('様式Ⅰ（男子）'!B178,'登録データ（男）'!$A$3:$W$2000,5,FALSE))</f>
        <v/>
      </c>
    </row>
    <row r="163" spans="1:8">
      <c r="A163" s="1">
        <v>162</v>
      </c>
      <c r="E163" s="1" t="str">
        <f ca="1">IF($C163="","",CONCATENATE(VLOOKUP(OFFSET('様式Ⅰ（男子）'!$B$15,3*A163,0),'登録データ（男）'!$A$3:$J$2500,9,FALSE)," ",VLOOKUP(OFFSET('様式Ⅰ（男子）'!$B$15,3*A163,0),'登録データ（男）'!$A$3:$J$2500,10,FALSE)," ","(",LEFT(VLOOKUP(OFFSET('様式Ⅰ（男子）'!$B$15,3*A163,0),'登録データ（男）'!$A$3:$J$2500,8,FALSE),2),")"))</f>
        <v/>
      </c>
      <c r="G163" s="1" t="str">
        <f>IF(B163="","",VLOOKUP(基本情報登録!$D$10,'登録データ（男）'!$M$3:$Q$65,3,FALSE))</f>
        <v/>
      </c>
      <c r="H163" s="1" t="str">
        <f>IF(B163="","",VLOOKUP('様式Ⅰ（男子）'!B179,'登録データ（男）'!$A$3:$W$2000,5,FALSE))</f>
        <v/>
      </c>
    </row>
    <row r="164" spans="1:8">
      <c r="A164" s="1">
        <v>163</v>
      </c>
      <c r="E164" s="1" t="str">
        <f ca="1">IF($C164="","",CONCATENATE(VLOOKUP(OFFSET('様式Ⅰ（男子）'!$B$15,3*A164,0),'登録データ（男）'!$A$3:$J$2500,9,FALSE)," ",VLOOKUP(OFFSET('様式Ⅰ（男子）'!$B$15,3*A164,0),'登録データ（男）'!$A$3:$J$2500,10,FALSE)," ","(",LEFT(VLOOKUP(OFFSET('様式Ⅰ（男子）'!$B$15,3*A164,0),'登録データ（男）'!$A$3:$J$2500,8,FALSE),2),")"))</f>
        <v/>
      </c>
      <c r="G164" s="1" t="str">
        <f>IF(B164="","",VLOOKUP(基本情報登録!$D$10,'登録データ（男）'!$M$3:$Q$65,3,FALSE))</f>
        <v/>
      </c>
      <c r="H164" s="1" t="str">
        <f>IF(B164="","",VLOOKUP('様式Ⅰ（男子）'!B180,'登録データ（男）'!$A$3:$W$2000,5,FALSE))</f>
        <v/>
      </c>
    </row>
    <row r="165" spans="1:8">
      <c r="A165" s="1">
        <v>164</v>
      </c>
      <c r="E165" s="1" t="str">
        <f ca="1">IF($C165="","",CONCATENATE(VLOOKUP(OFFSET('様式Ⅰ（男子）'!$B$15,3*A165,0),'登録データ（男）'!$A$3:$J$2500,9,FALSE)," ",VLOOKUP(OFFSET('様式Ⅰ（男子）'!$B$15,3*A165,0),'登録データ（男）'!$A$3:$J$2500,10,FALSE)," ","(",LEFT(VLOOKUP(OFFSET('様式Ⅰ（男子）'!$B$15,3*A165,0),'登録データ（男）'!$A$3:$J$2500,8,FALSE),2),")"))</f>
        <v/>
      </c>
      <c r="G165" s="1" t="str">
        <f>IF(B165="","",VLOOKUP(基本情報登録!$D$10,'登録データ（男）'!$M$3:$Q$65,3,FALSE))</f>
        <v/>
      </c>
      <c r="H165" s="1" t="str">
        <f>IF(B165="","",VLOOKUP('様式Ⅰ（男子）'!B181,'登録データ（男）'!$A$3:$W$2000,5,FALSE))</f>
        <v/>
      </c>
    </row>
    <row r="166" spans="1:8">
      <c r="A166" s="1">
        <v>165</v>
      </c>
      <c r="E166" s="1" t="str">
        <f ca="1">IF($C166="","",CONCATENATE(VLOOKUP(OFFSET('様式Ⅰ（男子）'!$B$15,3*A166,0),'登録データ（男）'!$A$3:$J$2500,9,FALSE)," ",VLOOKUP(OFFSET('様式Ⅰ（男子）'!$B$15,3*A166,0),'登録データ（男）'!$A$3:$J$2500,10,FALSE)," ","(",LEFT(VLOOKUP(OFFSET('様式Ⅰ（男子）'!$B$15,3*A166,0),'登録データ（男）'!$A$3:$J$2500,8,FALSE),2),")"))</f>
        <v/>
      </c>
      <c r="G166" s="1" t="str">
        <f>IF(B166="","",VLOOKUP(基本情報登録!$D$10,'登録データ（男）'!$M$3:$Q$65,3,FALSE))</f>
        <v/>
      </c>
      <c r="H166" s="1" t="str">
        <f>IF(B166="","",VLOOKUP('様式Ⅰ（男子）'!B182,'登録データ（男）'!$A$3:$W$2000,5,FALSE))</f>
        <v/>
      </c>
    </row>
    <row r="167" spans="1:8">
      <c r="A167" s="1">
        <v>166</v>
      </c>
      <c r="E167" s="1" t="str">
        <f ca="1">IF($C167="","",CONCATENATE(VLOOKUP(OFFSET('様式Ⅰ（男子）'!$B$15,3*A167,0),'登録データ（男）'!$A$3:$J$2500,9,FALSE)," ",VLOOKUP(OFFSET('様式Ⅰ（男子）'!$B$15,3*A167,0),'登録データ（男）'!$A$3:$J$2500,10,FALSE)," ","(",LEFT(VLOOKUP(OFFSET('様式Ⅰ（男子）'!$B$15,3*A167,0),'登録データ（男）'!$A$3:$J$2500,8,FALSE),2),")"))</f>
        <v/>
      </c>
      <c r="G167" s="1" t="str">
        <f>IF(B167="","",VLOOKUP(基本情報登録!$D$10,'登録データ（男）'!$M$3:$Q$65,3,FALSE))</f>
        <v/>
      </c>
      <c r="H167" s="1" t="str">
        <f>IF(B167="","",VLOOKUP('様式Ⅰ（男子）'!B183,'登録データ（男）'!$A$3:$W$2000,5,FALSE))</f>
        <v/>
      </c>
    </row>
    <row r="168" spans="1:8">
      <c r="A168" s="1">
        <v>167</v>
      </c>
      <c r="E168" s="1" t="str">
        <f ca="1">IF($C168="","",CONCATENATE(VLOOKUP(OFFSET('様式Ⅰ（男子）'!$B$15,3*A168,0),'登録データ（男）'!$A$3:$J$2500,9,FALSE)," ",VLOOKUP(OFFSET('様式Ⅰ（男子）'!$B$15,3*A168,0),'登録データ（男）'!$A$3:$J$2500,10,FALSE)," ","(",LEFT(VLOOKUP(OFFSET('様式Ⅰ（男子）'!$B$15,3*A168,0),'登録データ（男）'!$A$3:$J$2500,8,FALSE),2),")"))</f>
        <v/>
      </c>
      <c r="G168" s="1" t="str">
        <f>IF(B168="","",VLOOKUP(基本情報登録!$D$10,'登録データ（男）'!$M$3:$Q$65,3,FALSE))</f>
        <v/>
      </c>
      <c r="H168" s="1" t="str">
        <f>IF(B168="","",VLOOKUP('様式Ⅰ（男子）'!B184,'登録データ（男）'!$A$3:$W$2000,5,FALSE))</f>
        <v/>
      </c>
    </row>
    <row r="169" spans="1:8">
      <c r="A169" s="1">
        <v>168</v>
      </c>
      <c r="E169" s="1" t="str">
        <f ca="1">IF($C169="","",CONCATENATE(VLOOKUP(OFFSET('様式Ⅰ（男子）'!$B$15,3*A169,0),'登録データ（男）'!$A$3:$J$2500,9,FALSE)," ",VLOOKUP(OFFSET('様式Ⅰ（男子）'!$B$15,3*A169,0),'登録データ（男）'!$A$3:$J$2500,10,FALSE)," ","(",LEFT(VLOOKUP(OFFSET('様式Ⅰ（男子）'!$B$15,3*A169,0),'登録データ（男）'!$A$3:$J$2500,8,FALSE),2),")"))</f>
        <v/>
      </c>
      <c r="G169" s="1" t="str">
        <f>IF(B169="","",VLOOKUP(基本情報登録!$D$10,'登録データ（男）'!$M$3:$Q$65,3,FALSE))</f>
        <v/>
      </c>
      <c r="H169" s="1" t="str">
        <f>IF(B169="","",VLOOKUP('様式Ⅰ（男子）'!B185,'登録データ（男）'!$A$3:$W$2000,5,FALSE))</f>
        <v/>
      </c>
    </row>
    <row r="170" spans="1:8">
      <c r="A170" s="1">
        <v>169</v>
      </c>
      <c r="E170" s="1" t="str">
        <f ca="1">IF($C170="","",CONCATENATE(VLOOKUP(OFFSET('様式Ⅰ（男子）'!$B$15,3*A170,0),'登録データ（男）'!$A$3:$J$2500,9,FALSE)," ",VLOOKUP(OFFSET('様式Ⅰ（男子）'!$B$15,3*A170,0),'登録データ（男）'!$A$3:$J$2500,10,FALSE)," ","(",LEFT(VLOOKUP(OFFSET('様式Ⅰ（男子）'!$B$15,3*A170,0),'登録データ（男）'!$A$3:$J$2500,8,FALSE),2),")"))</f>
        <v/>
      </c>
      <c r="G170" s="1" t="str">
        <f>IF(B170="","",VLOOKUP(基本情報登録!$D$10,'登録データ（男）'!$M$3:$Q$65,3,FALSE))</f>
        <v/>
      </c>
      <c r="H170" s="1" t="str">
        <f>IF(B170="","",VLOOKUP('様式Ⅰ（男子）'!B186,'登録データ（男）'!$A$3:$W$2000,5,FALSE))</f>
        <v/>
      </c>
    </row>
    <row r="171" spans="1:8">
      <c r="A171" s="1">
        <v>170</v>
      </c>
      <c r="E171" s="1" t="str">
        <f ca="1">IF($C171="","",CONCATENATE(VLOOKUP(OFFSET('様式Ⅰ（男子）'!$B$15,3*A171,0),'登録データ（男）'!$A$3:$J$2500,9,FALSE)," ",VLOOKUP(OFFSET('様式Ⅰ（男子）'!$B$15,3*A171,0),'登録データ（男）'!$A$3:$J$2500,10,FALSE)," ","(",LEFT(VLOOKUP(OFFSET('様式Ⅰ（男子）'!$B$15,3*A171,0),'登録データ（男）'!$A$3:$J$2500,8,FALSE),2),")"))</f>
        <v/>
      </c>
      <c r="G171" s="1" t="str">
        <f>IF(B171="","",VLOOKUP(基本情報登録!$D$10,'登録データ（男）'!$M$3:$Q$65,3,FALSE))</f>
        <v/>
      </c>
      <c r="H171" s="1" t="str">
        <f>IF(B171="","",VLOOKUP('様式Ⅰ（男子）'!B187,'登録データ（男）'!$A$3:$W$2000,5,FALSE))</f>
        <v/>
      </c>
    </row>
    <row r="172" spans="1:8">
      <c r="A172" s="1">
        <v>171</v>
      </c>
      <c r="E172" s="1" t="str">
        <f ca="1">IF($C172="","",CONCATENATE(VLOOKUP(OFFSET('様式Ⅰ（男子）'!$B$15,3*A172,0),'登録データ（男）'!$A$3:$J$2500,9,FALSE)," ",VLOOKUP(OFFSET('様式Ⅰ（男子）'!$B$15,3*A172,0),'登録データ（男）'!$A$3:$J$2500,10,FALSE)," ","(",LEFT(VLOOKUP(OFFSET('様式Ⅰ（男子）'!$B$15,3*A172,0),'登録データ（男）'!$A$3:$J$2500,8,FALSE),2),")"))</f>
        <v/>
      </c>
      <c r="G172" s="1" t="str">
        <f>IF(B172="","",VLOOKUP(基本情報登録!$D$10,'登録データ（男）'!$M$3:$Q$65,3,FALSE))</f>
        <v/>
      </c>
      <c r="H172" s="1" t="str">
        <f>IF(B172="","",VLOOKUP('様式Ⅰ（男子）'!B188,'登録データ（男）'!$A$3:$W$2000,5,FALSE))</f>
        <v/>
      </c>
    </row>
    <row r="173" spans="1:8">
      <c r="A173" s="1">
        <v>172</v>
      </c>
      <c r="E173" s="1" t="str">
        <f ca="1">IF($C173="","",CONCATENATE(VLOOKUP(OFFSET('様式Ⅰ（男子）'!$B$15,3*A173,0),'登録データ（男）'!$A$3:$J$2500,9,FALSE)," ",VLOOKUP(OFFSET('様式Ⅰ（男子）'!$B$15,3*A173,0),'登録データ（男）'!$A$3:$J$2500,10,FALSE)," ","(",LEFT(VLOOKUP(OFFSET('様式Ⅰ（男子）'!$B$15,3*A173,0),'登録データ（男）'!$A$3:$J$2500,8,FALSE),2),")"))</f>
        <v/>
      </c>
      <c r="G173" s="1" t="str">
        <f>IF(B173="","",VLOOKUP(基本情報登録!$D$10,'登録データ（男）'!$M$3:$Q$65,3,FALSE))</f>
        <v/>
      </c>
      <c r="H173" s="1" t="str">
        <f>IF(B173="","",VLOOKUP('様式Ⅰ（男子）'!B189,'登録データ（男）'!$A$3:$W$2000,5,FALSE))</f>
        <v/>
      </c>
    </row>
    <row r="174" spans="1:8">
      <c r="A174" s="1">
        <v>173</v>
      </c>
      <c r="E174" s="1" t="str">
        <f ca="1">IF($C174="","",CONCATENATE(VLOOKUP(OFFSET('様式Ⅰ（男子）'!$B$15,3*A174,0),'登録データ（男）'!$A$3:$J$2500,9,FALSE)," ",VLOOKUP(OFFSET('様式Ⅰ（男子）'!$B$15,3*A174,0),'登録データ（男）'!$A$3:$J$2500,10,FALSE)," ","(",LEFT(VLOOKUP(OFFSET('様式Ⅰ（男子）'!$B$15,3*A174,0),'登録データ（男）'!$A$3:$J$2500,8,FALSE),2),")"))</f>
        <v/>
      </c>
      <c r="G174" s="1" t="str">
        <f>IF(B174="","",VLOOKUP(基本情報登録!$D$10,'登録データ（男）'!$M$3:$Q$65,3,FALSE))</f>
        <v/>
      </c>
      <c r="H174" s="1" t="str">
        <f>IF(B174="","",VLOOKUP('様式Ⅰ（男子）'!B190,'登録データ（男）'!$A$3:$W$2000,5,FALSE))</f>
        <v/>
      </c>
    </row>
    <row r="175" spans="1:8">
      <c r="A175" s="1">
        <v>174</v>
      </c>
      <c r="E175" s="1" t="str">
        <f ca="1">IF($C175="","",CONCATENATE(VLOOKUP(OFFSET('様式Ⅰ（男子）'!$B$15,3*A175,0),'登録データ（男）'!$A$3:$J$2500,9,FALSE)," ",VLOOKUP(OFFSET('様式Ⅰ（男子）'!$B$15,3*A175,0),'登録データ（男）'!$A$3:$J$2500,10,FALSE)," ","(",LEFT(VLOOKUP(OFFSET('様式Ⅰ（男子）'!$B$15,3*A175,0),'登録データ（男）'!$A$3:$J$2500,8,FALSE),2),")"))</f>
        <v/>
      </c>
      <c r="G175" s="1" t="str">
        <f>IF(B175="","",VLOOKUP(基本情報登録!$D$10,'登録データ（男）'!$M$3:$Q$65,3,FALSE))</f>
        <v/>
      </c>
      <c r="H175" s="1" t="str">
        <f>IF(B175="","",VLOOKUP('様式Ⅰ（男子）'!B191,'登録データ（男）'!$A$3:$W$2000,5,FALSE))</f>
        <v/>
      </c>
    </row>
    <row r="176" spans="1:8">
      <c r="A176" s="1">
        <v>175</v>
      </c>
      <c r="E176" s="1" t="str">
        <f ca="1">IF($C176="","",CONCATENATE(VLOOKUP(OFFSET('様式Ⅰ（男子）'!$B$15,3*A176,0),'登録データ（男）'!$A$3:$J$2500,9,FALSE)," ",VLOOKUP(OFFSET('様式Ⅰ（男子）'!$B$15,3*A176,0),'登録データ（男）'!$A$3:$J$2500,10,FALSE)," ","(",LEFT(VLOOKUP(OFFSET('様式Ⅰ（男子）'!$B$15,3*A176,0),'登録データ（男）'!$A$3:$J$2500,8,FALSE),2),")"))</f>
        <v/>
      </c>
      <c r="G176" s="1" t="str">
        <f>IF(B176="","",VLOOKUP(基本情報登録!$D$10,'登録データ（男）'!$M$3:$Q$65,3,FALSE))</f>
        <v/>
      </c>
      <c r="H176" s="1" t="str">
        <f>IF(B176="","",VLOOKUP('様式Ⅰ（男子）'!B192,'登録データ（男）'!$A$3:$W$2000,5,FALSE))</f>
        <v/>
      </c>
    </row>
    <row r="177" spans="1:8">
      <c r="A177" s="1">
        <v>176</v>
      </c>
      <c r="E177" s="1" t="str">
        <f ca="1">IF($C177="","",CONCATENATE(VLOOKUP(OFFSET('様式Ⅰ（男子）'!$B$15,3*A177,0),'登録データ（男）'!$A$3:$J$2500,9,FALSE)," ",VLOOKUP(OFFSET('様式Ⅰ（男子）'!$B$15,3*A177,0),'登録データ（男）'!$A$3:$J$2500,10,FALSE)," ","(",LEFT(VLOOKUP(OFFSET('様式Ⅰ（男子）'!$B$15,3*A177,0),'登録データ（男）'!$A$3:$J$2500,8,FALSE),2),")"))</f>
        <v/>
      </c>
      <c r="G177" s="1" t="str">
        <f>IF(B177="","",VLOOKUP(基本情報登録!$D$10,'登録データ（男）'!$M$3:$Q$65,3,FALSE))</f>
        <v/>
      </c>
      <c r="H177" s="1" t="str">
        <f>IF(B177="","",VLOOKUP('様式Ⅰ（男子）'!B193,'登録データ（男）'!$A$3:$W$2000,5,FALSE))</f>
        <v/>
      </c>
    </row>
    <row r="178" spans="1:8">
      <c r="A178" s="1">
        <v>177</v>
      </c>
      <c r="E178" s="1" t="str">
        <f ca="1">IF($C178="","",CONCATENATE(VLOOKUP(OFFSET('様式Ⅰ（男子）'!$B$15,3*A178,0),'登録データ（男）'!$A$3:$J$2500,9,FALSE)," ",VLOOKUP(OFFSET('様式Ⅰ（男子）'!$B$15,3*A178,0),'登録データ（男）'!$A$3:$J$2500,10,FALSE)," ","(",LEFT(VLOOKUP(OFFSET('様式Ⅰ（男子）'!$B$15,3*A178,0),'登録データ（男）'!$A$3:$J$2500,8,FALSE),2),")"))</f>
        <v/>
      </c>
      <c r="G178" s="1" t="str">
        <f>IF(B178="","",VLOOKUP(基本情報登録!$D$10,'登録データ（男）'!$M$3:$Q$65,3,FALSE))</f>
        <v/>
      </c>
      <c r="H178" s="1" t="str">
        <f>IF(B178="","",VLOOKUP('様式Ⅰ（男子）'!B194,'登録データ（男）'!$A$3:$W$2000,5,FALSE))</f>
        <v/>
      </c>
    </row>
    <row r="179" spans="1:8">
      <c r="A179" s="1">
        <v>178</v>
      </c>
      <c r="E179" s="1" t="str">
        <f ca="1">IF($C179="","",CONCATENATE(VLOOKUP(OFFSET('様式Ⅰ（男子）'!$B$15,3*A179,0),'登録データ（男）'!$A$3:$J$2500,9,FALSE)," ",VLOOKUP(OFFSET('様式Ⅰ（男子）'!$B$15,3*A179,0),'登録データ（男）'!$A$3:$J$2500,10,FALSE)," ","(",LEFT(VLOOKUP(OFFSET('様式Ⅰ（男子）'!$B$15,3*A179,0),'登録データ（男）'!$A$3:$J$2500,8,FALSE),2),")"))</f>
        <v/>
      </c>
      <c r="G179" s="1" t="str">
        <f>IF(B179="","",VLOOKUP(基本情報登録!$D$10,'登録データ（男）'!$M$3:$Q$65,3,FALSE))</f>
        <v/>
      </c>
      <c r="H179" s="1" t="str">
        <f>IF(B179="","",VLOOKUP('様式Ⅰ（男子）'!B195,'登録データ（男）'!$A$3:$W$2000,5,FALSE))</f>
        <v/>
      </c>
    </row>
    <row r="180" spans="1:8">
      <c r="A180" s="1">
        <v>179</v>
      </c>
      <c r="E180" s="1" t="str">
        <f ca="1">IF($C180="","",CONCATENATE(VLOOKUP(OFFSET('様式Ⅰ（男子）'!$B$15,3*A180,0),'登録データ（男）'!$A$3:$J$2500,9,FALSE)," ",VLOOKUP(OFFSET('様式Ⅰ（男子）'!$B$15,3*A180,0),'登録データ（男）'!$A$3:$J$2500,10,FALSE)," ","(",LEFT(VLOOKUP(OFFSET('様式Ⅰ（男子）'!$B$15,3*A180,0),'登録データ（男）'!$A$3:$J$2500,8,FALSE),2),")"))</f>
        <v/>
      </c>
      <c r="G180" s="1" t="str">
        <f>IF(B180="","",VLOOKUP(基本情報登録!$D$10,'登録データ（男）'!$M$3:$Q$65,3,FALSE))</f>
        <v/>
      </c>
      <c r="H180" s="1" t="str">
        <f>IF(B180="","",VLOOKUP('様式Ⅰ（男子）'!B196,'登録データ（男）'!$A$3:$W$2000,5,FALSE))</f>
        <v/>
      </c>
    </row>
    <row r="181" spans="1:8">
      <c r="A181" s="1">
        <v>180</v>
      </c>
      <c r="E181" s="1" t="str">
        <f ca="1">IF($C181="","",CONCATENATE(VLOOKUP(OFFSET('様式Ⅰ（男子）'!$B$15,3*A181,0),'登録データ（男）'!$A$3:$J$2500,9,FALSE)," ",VLOOKUP(OFFSET('様式Ⅰ（男子）'!$B$15,3*A181,0),'登録データ（男）'!$A$3:$J$2500,10,FALSE)," ","(",LEFT(VLOOKUP(OFFSET('様式Ⅰ（男子）'!$B$15,3*A181,0),'登録データ（男）'!$A$3:$J$2500,8,FALSE),2),")"))</f>
        <v/>
      </c>
      <c r="G181" s="1" t="str">
        <f>IF(B181="","",VLOOKUP(基本情報登録!$D$10,'登録データ（男）'!$M$3:$Q$65,3,FALSE))</f>
        <v/>
      </c>
      <c r="H181" s="1" t="str">
        <f>IF(B181="","",VLOOKUP('様式Ⅰ（男子）'!B197,'登録データ（男）'!$A$3:$W$2000,5,FALSE))</f>
        <v/>
      </c>
    </row>
    <row r="182" spans="1:8">
      <c r="A182" s="1">
        <v>181</v>
      </c>
      <c r="E182" s="1" t="str">
        <f ca="1">IF($C182="","",CONCATENATE(VLOOKUP(OFFSET('様式Ⅰ（男子）'!$B$15,3*A182,0),'登録データ（男）'!$A$3:$J$2500,9,FALSE)," ",VLOOKUP(OFFSET('様式Ⅰ（男子）'!$B$15,3*A182,0),'登録データ（男）'!$A$3:$J$2500,10,FALSE)," ","(",LEFT(VLOOKUP(OFFSET('様式Ⅰ（男子）'!$B$15,3*A182,0),'登録データ（男）'!$A$3:$J$2500,8,FALSE),2),")"))</f>
        <v/>
      </c>
      <c r="G182" s="1" t="str">
        <f>IF(B182="","",VLOOKUP(基本情報登録!$D$10,'登録データ（男）'!$M$3:$Q$65,3,FALSE))</f>
        <v/>
      </c>
      <c r="H182" s="1" t="str">
        <f>IF(B182="","",VLOOKUP('様式Ⅰ（男子）'!B198,'登録データ（男）'!$A$3:$W$2000,5,FALSE))</f>
        <v/>
      </c>
    </row>
    <row r="183" spans="1:8">
      <c r="A183" s="1">
        <v>182</v>
      </c>
      <c r="E183" s="1" t="str">
        <f ca="1">IF($C183="","",CONCATENATE(VLOOKUP(OFFSET('様式Ⅰ（男子）'!$B$15,3*A183,0),'登録データ（男）'!$A$3:$J$2500,9,FALSE)," ",VLOOKUP(OFFSET('様式Ⅰ（男子）'!$B$15,3*A183,0),'登録データ（男）'!$A$3:$J$2500,10,FALSE)," ","(",LEFT(VLOOKUP(OFFSET('様式Ⅰ（男子）'!$B$15,3*A183,0),'登録データ（男）'!$A$3:$J$2500,8,FALSE),2),")"))</f>
        <v/>
      </c>
      <c r="G183" s="1" t="str">
        <f>IF(B183="","",VLOOKUP(基本情報登録!$D$10,'登録データ（男）'!$M$3:$Q$65,3,FALSE))</f>
        <v/>
      </c>
      <c r="H183" s="1" t="str">
        <f>IF(B183="","",VLOOKUP('様式Ⅰ（男子）'!B199,'登録データ（男）'!$A$3:$W$2000,5,FALSE))</f>
        <v/>
      </c>
    </row>
    <row r="184" spans="1:8">
      <c r="A184" s="1">
        <v>183</v>
      </c>
      <c r="E184" s="1" t="str">
        <f ca="1">IF($C184="","",CONCATENATE(VLOOKUP(OFFSET('様式Ⅰ（男子）'!$B$15,3*A184,0),'登録データ（男）'!$A$3:$J$2500,9,FALSE)," ",VLOOKUP(OFFSET('様式Ⅰ（男子）'!$B$15,3*A184,0),'登録データ（男）'!$A$3:$J$2500,10,FALSE)," ","(",LEFT(VLOOKUP(OFFSET('様式Ⅰ（男子）'!$B$15,3*A184,0),'登録データ（男）'!$A$3:$J$2500,8,FALSE),2),")"))</f>
        <v/>
      </c>
      <c r="G184" s="1" t="str">
        <f>IF(B184="","",VLOOKUP(基本情報登録!$D$10,'登録データ（男）'!$M$3:$Q$65,3,FALSE))</f>
        <v/>
      </c>
      <c r="H184" s="1" t="str">
        <f>IF(B184="","",VLOOKUP('様式Ⅰ（男子）'!B200,'登録データ（男）'!$A$3:$W$2000,5,FALSE))</f>
        <v/>
      </c>
    </row>
    <row r="185" spans="1:8">
      <c r="A185" s="1">
        <v>184</v>
      </c>
      <c r="E185" s="1" t="str">
        <f ca="1">IF($C185="","",CONCATENATE(VLOOKUP(OFFSET('様式Ⅰ（男子）'!$B$15,3*A185,0),'登録データ（男）'!$A$3:$J$2500,9,FALSE)," ",VLOOKUP(OFFSET('様式Ⅰ（男子）'!$B$15,3*A185,0),'登録データ（男）'!$A$3:$J$2500,10,FALSE)," ","(",LEFT(VLOOKUP(OFFSET('様式Ⅰ（男子）'!$B$15,3*A185,0),'登録データ（男）'!$A$3:$J$2500,8,FALSE),2),")"))</f>
        <v/>
      </c>
      <c r="G185" s="1" t="str">
        <f>IF(B185="","",VLOOKUP(基本情報登録!$D$10,'登録データ（男）'!$M$3:$Q$65,3,FALSE))</f>
        <v/>
      </c>
      <c r="H185" s="1" t="str">
        <f>IF(B185="","",VLOOKUP('様式Ⅰ（男子）'!B201,'登録データ（男）'!$A$3:$W$2000,5,FALSE))</f>
        <v/>
      </c>
    </row>
    <row r="186" spans="1:8">
      <c r="A186" s="1">
        <v>185</v>
      </c>
      <c r="E186" s="1" t="str">
        <f ca="1">IF($C186="","",CONCATENATE(VLOOKUP(OFFSET('様式Ⅰ（男子）'!$B$15,3*A186,0),'登録データ（男）'!$A$3:$J$2500,9,FALSE)," ",VLOOKUP(OFFSET('様式Ⅰ（男子）'!$B$15,3*A186,0),'登録データ（男）'!$A$3:$J$2500,10,FALSE)," ","(",LEFT(VLOOKUP(OFFSET('様式Ⅰ（男子）'!$B$15,3*A186,0),'登録データ（男）'!$A$3:$J$2500,8,FALSE),2),")"))</f>
        <v/>
      </c>
      <c r="G186" s="1" t="str">
        <f>IF(B186="","",VLOOKUP(基本情報登録!$D$10,'登録データ（男）'!$M$3:$Q$65,3,FALSE))</f>
        <v/>
      </c>
      <c r="H186" s="1" t="str">
        <f>IF(B186="","",VLOOKUP('様式Ⅰ（男子）'!B202,'登録データ（男）'!$A$3:$W$2000,5,FALSE))</f>
        <v/>
      </c>
    </row>
    <row r="187" spans="1:8">
      <c r="A187" s="1">
        <v>186</v>
      </c>
      <c r="E187" s="1" t="str">
        <f ca="1">IF($C187="","",CONCATENATE(VLOOKUP(OFFSET('様式Ⅰ（男子）'!$B$15,3*A187,0),'登録データ（男）'!$A$3:$J$2500,9,FALSE)," ",VLOOKUP(OFFSET('様式Ⅰ（男子）'!$B$15,3*A187,0),'登録データ（男）'!$A$3:$J$2500,10,FALSE)," ","(",LEFT(VLOOKUP(OFFSET('様式Ⅰ（男子）'!$B$15,3*A187,0),'登録データ（男）'!$A$3:$J$2500,8,FALSE),2),")"))</f>
        <v/>
      </c>
      <c r="G187" s="1" t="str">
        <f>IF(B187="","",VLOOKUP(基本情報登録!$D$10,'登録データ（男）'!$M$3:$Q$65,3,FALSE))</f>
        <v/>
      </c>
      <c r="H187" s="1" t="str">
        <f>IF(B187="","",VLOOKUP('様式Ⅰ（男子）'!B203,'登録データ（男）'!$A$3:$W$2000,5,FALSE))</f>
        <v/>
      </c>
    </row>
    <row r="188" spans="1:8">
      <c r="A188" s="1">
        <v>187</v>
      </c>
      <c r="E188" s="1" t="str">
        <f ca="1">IF($C188="","",CONCATENATE(VLOOKUP(OFFSET('様式Ⅰ（男子）'!$B$15,3*A188,0),'登録データ（男）'!$A$3:$J$2500,9,FALSE)," ",VLOOKUP(OFFSET('様式Ⅰ（男子）'!$B$15,3*A188,0),'登録データ（男）'!$A$3:$J$2500,10,FALSE)," ","(",LEFT(VLOOKUP(OFFSET('様式Ⅰ（男子）'!$B$15,3*A188,0),'登録データ（男）'!$A$3:$J$2500,8,FALSE),2),")"))</f>
        <v/>
      </c>
      <c r="G188" s="1" t="str">
        <f>IF(B188="","",VLOOKUP(基本情報登録!$D$10,'登録データ（男）'!$M$3:$Q$65,3,FALSE))</f>
        <v/>
      </c>
      <c r="H188" s="1" t="str">
        <f>IF(B188="","",VLOOKUP('様式Ⅰ（男子）'!B204,'登録データ（男）'!$A$3:$W$2000,5,FALSE))</f>
        <v/>
      </c>
    </row>
    <row r="189" spans="1:8">
      <c r="A189" s="1">
        <v>188</v>
      </c>
      <c r="E189" s="1" t="str">
        <f ca="1">IF($C189="","",CONCATENATE(VLOOKUP(OFFSET('様式Ⅰ（男子）'!$B$15,3*A189,0),'登録データ（男）'!$A$3:$J$2500,9,FALSE)," ",VLOOKUP(OFFSET('様式Ⅰ（男子）'!$B$15,3*A189,0),'登録データ（男）'!$A$3:$J$2500,10,FALSE)," ","(",LEFT(VLOOKUP(OFFSET('様式Ⅰ（男子）'!$B$15,3*A189,0),'登録データ（男）'!$A$3:$J$2500,8,FALSE),2),")"))</f>
        <v/>
      </c>
      <c r="G189" s="1" t="str">
        <f>IF(B189="","",VLOOKUP(基本情報登録!$D$10,'登録データ（男）'!$M$3:$Q$65,3,FALSE))</f>
        <v/>
      </c>
      <c r="H189" s="1" t="str">
        <f>IF(B189="","",VLOOKUP('様式Ⅰ（男子）'!B205,'登録データ（男）'!$A$3:$W$2000,5,FALSE))</f>
        <v/>
      </c>
    </row>
    <row r="190" spans="1:8">
      <c r="A190" s="1">
        <v>189</v>
      </c>
      <c r="E190" s="1" t="str">
        <f ca="1">IF($C190="","",CONCATENATE(VLOOKUP(OFFSET('様式Ⅰ（男子）'!$B$15,3*A190,0),'登録データ（男）'!$A$3:$J$2500,9,FALSE)," ",VLOOKUP(OFFSET('様式Ⅰ（男子）'!$B$15,3*A190,0),'登録データ（男）'!$A$3:$J$2500,10,FALSE)," ","(",LEFT(VLOOKUP(OFFSET('様式Ⅰ（男子）'!$B$15,3*A190,0),'登録データ（男）'!$A$3:$J$2500,8,FALSE),2),")"))</f>
        <v/>
      </c>
      <c r="G190" s="1" t="str">
        <f>IF(B190="","",VLOOKUP(基本情報登録!$D$10,'登録データ（男）'!$M$3:$Q$65,3,FALSE))</f>
        <v/>
      </c>
      <c r="H190" s="1" t="str">
        <f>IF(B190="","",VLOOKUP('様式Ⅰ（男子）'!B206,'登録データ（男）'!$A$3:$W$2000,5,FALSE))</f>
        <v/>
      </c>
    </row>
    <row r="191" spans="1:8">
      <c r="A191" s="1">
        <v>190</v>
      </c>
      <c r="E191" s="1" t="str">
        <f ca="1">IF($C191="","",CONCATENATE(VLOOKUP(OFFSET('様式Ⅰ（男子）'!$B$15,3*A191,0),'登録データ（男）'!$A$3:$J$2500,9,FALSE)," ",VLOOKUP(OFFSET('様式Ⅰ（男子）'!$B$15,3*A191,0),'登録データ（男）'!$A$3:$J$2500,10,FALSE)," ","(",LEFT(VLOOKUP(OFFSET('様式Ⅰ（男子）'!$B$15,3*A191,0),'登録データ（男）'!$A$3:$J$2500,8,FALSE),2),")"))</f>
        <v/>
      </c>
      <c r="G191" s="1" t="str">
        <f>IF(B191="","",VLOOKUP(基本情報登録!$D$10,'登録データ（男）'!$M$3:$Q$65,3,FALSE))</f>
        <v/>
      </c>
      <c r="H191" s="1" t="str">
        <f>IF(B191="","",VLOOKUP('様式Ⅰ（男子）'!B207,'登録データ（男）'!$A$3:$W$2000,5,FALSE))</f>
        <v/>
      </c>
    </row>
    <row r="192" spans="1:8">
      <c r="A192" s="1">
        <v>191</v>
      </c>
      <c r="E192" s="1" t="str">
        <f ca="1">IF($C192="","",CONCATENATE(VLOOKUP(OFFSET('様式Ⅰ（男子）'!$B$15,3*A192,0),'登録データ（男）'!$A$3:$J$2500,9,FALSE)," ",VLOOKUP(OFFSET('様式Ⅰ（男子）'!$B$15,3*A192,0),'登録データ（男）'!$A$3:$J$2500,10,FALSE)," ","(",LEFT(VLOOKUP(OFFSET('様式Ⅰ（男子）'!$B$15,3*A192,0),'登録データ（男）'!$A$3:$J$2500,8,FALSE),2),")"))</f>
        <v/>
      </c>
      <c r="G192" s="1" t="str">
        <f>IF(B192="","",VLOOKUP(基本情報登録!$D$10,'登録データ（男）'!$M$3:$Q$65,3,FALSE))</f>
        <v/>
      </c>
      <c r="H192" s="1" t="str">
        <f>IF(B192="","",VLOOKUP('様式Ⅰ（男子）'!B208,'登録データ（男）'!$A$3:$W$2000,5,FALSE))</f>
        <v/>
      </c>
    </row>
    <row r="193" spans="1:8">
      <c r="A193" s="1">
        <v>192</v>
      </c>
      <c r="E193" s="1" t="str">
        <f ca="1">IF($C193="","",CONCATENATE(VLOOKUP(OFFSET('様式Ⅰ（男子）'!$B$15,3*A193,0),'登録データ（男）'!$A$3:$J$2500,9,FALSE)," ",VLOOKUP(OFFSET('様式Ⅰ（男子）'!$B$15,3*A193,0),'登録データ（男）'!$A$3:$J$2500,10,FALSE)," ","(",LEFT(VLOOKUP(OFFSET('様式Ⅰ（男子）'!$B$15,3*A193,0),'登録データ（男）'!$A$3:$J$2500,8,FALSE),2),")"))</f>
        <v/>
      </c>
      <c r="G193" s="1" t="str">
        <f>IF(B193="","",VLOOKUP(基本情報登録!$D$10,'登録データ（男）'!$M$3:$Q$65,3,FALSE))</f>
        <v/>
      </c>
      <c r="H193" s="1" t="str">
        <f>IF(B193="","",VLOOKUP('様式Ⅰ（男子）'!B209,'登録データ（男）'!$A$3:$W$2000,5,FALSE))</f>
        <v/>
      </c>
    </row>
    <row r="194" spans="1:8">
      <c r="A194" s="1">
        <v>193</v>
      </c>
      <c r="E194" s="1" t="str">
        <f ca="1">IF($C194="","",CONCATENATE(VLOOKUP(OFFSET('様式Ⅰ（男子）'!$B$15,3*A194,0),'登録データ（男）'!$A$3:$J$2500,9,FALSE)," ",VLOOKUP(OFFSET('様式Ⅰ（男子）'!$B$15,3*A194,0),'登録データ（男）'!$A$3:$J$2500,10,FALSE)," ","(",LEFT(VLOOKUP(OFFSET('様式Ⅰ（男子）'!$B$15,3*A194,0),'登録データ（男）'!$A$3:$J$2500,8,FALSE),2),")"))</f>
        <v/>
      </c>
      <c r="G194" s="1" t="str">
        <f>IF(B194="","",VLOOKUP(基本情報登録!$D$10,'登録データ（男）'!$M$3:$Q$65,3,FALSE))</f>
        <v/>
      </c>
      <c r="H194" s="1" t="str">
        <f>IF(B194="","",VLOOKUP('様式Ⅰ（男子）'!B210,'登録データ（男）'!$A$3:$W$2000,5,FALSE))</f>
        <v/>
      </c>
    </row>
    <row r="195" spans="1:8">
      <c r="A195" s="1">
        <v>194</v>
      </c>
      <c r="E195" s="1" t="str">
        <f ca="1">IF($C195="","",CONCATENATE(VLOOKUP(OFFSET('様式Ⅰ（男子）'!$B$15,3*A195,0),'登録データ（男）'!$A$3:$J$2500,9,FALSE)," ",VLOOKUP(OFFSET('様式Ⅰ（男子）'!$B$15,3*A195,0),'登録データ（男）'!$A$3:$J$2500,10,FALSE)," ","(",LEFT(VLOOKUP(OFFSET('様式Ⅰ（男子）'!$B$15,3*A195,0),'登録データ（男）'!$A$3:$J$2500,8,FALSE),2),")"))</f>
        <v/>
      </c>
      <c r="G195" s="1" t="str">
        <f>IF(B195="","",VLOOKUP(基本情報登録!$D$10,'登録データ（男）'!$M$3:$Q$65,3,FALSE))</f>
        <v/>
      </c>
      <c r="H195" s="1" t="str">
        <f>IF(B195="","",VLOOKUP('様式Ⅰ（男子）'!B211,'登録データ（男）'!$A$3:$W$2000,5,FALSE))</f>
        <v/>
      </c>
    </row>
    <row r="196" spans="1:8">
      <c r="A196" s="1">
        <v>195</v>
      </c>
      <c r="E196" s="1" t="str">
        <f ca="1">IF($C196="","",CONCATENATE(VLOOKUP(OFFSET('様式Ⅰ（男子）'!$B$15,3*A196,0),'登録データ（男）'!$A$3:$J$2500,9,FALSE)," ",VLOOKUP(OFFSET('様式Ⅰ（男子）'!$B$15,3*A196,0),'登録データ（男）'!$A$3:$J$2500,10,FALSE)," ","(",LEFT(VLOOKUP(OFFSET('様式Ⅰ（男子）'!$B$15,3*A196,0),'登録データ（男）'!$A$3:$J$2500,8,FALSE),2),")"))</f>
        <v/>
      </c>
      <c r="G196" s="1" t="str">
        <f>IF(B196="","",VLOOKUP(基本情報登録!$D$10,'登録データ（男）'!$M$3:$Q$65,3,FALSE))</f>
        <v/>
      </c>
      <c r="H196" s="1" t="str">
        <f>IF(B196="","",VLOOKUP('様式Ⅰ（男子）'!B212,'登録データ（男）'!$A$3:$W$2000,5,FALSE))</f>
        <v/>
      </c>
    </row>
    <row r="197" spans="1:8">
      <c r="A197" s="1">
        <v>196</v>
      </c>
      <c r="E197" s="1" t="str">
        <f ca="1">IF($C197="","",CONCATENATE(VLOOKUP(OFFSET('様式Ⅰ（男子）'!$B$15,3*A197,0),'登録データ（男）'!$A$3:$J$2500,9,FALSE)," ",VLOOKUP(OFFSET('様式Ⅰ（男子）'!$B$15,3*A197,0),'登録データ（男）'!$A$3:$J$2500,10,FALSE)," ","(",LEFT(VLOOKUP(OFFSET('様式Ⅰ（男子）'!$B$15,3*A197,0),'登録データ（男）'!$A$3:$J$2500,8,FALSE),2),")"))</f>
        <v/>
      </c>
      <c r="G197" s="1" t="str">
        <f>IF(B197="","",VLOOKUP(基本情報登録!$D$10,'登録データ（男）'!$M$3:$Q$65,3,FALSE))</f>
        <v/>
      </c>
      <c r="H197" s="1" t="str">
        <f>IF(B197="","",VLOOKUP('様式Ⅰ（男子）'!B213,'登録データ（男）'!$A$3:$W$2000,5,FALSE))</f>
        <v/>
      </c>
    </row>
    <row r="198" spans="1:8">
      <c r="A198" s="1">
        <v>197</v>
      </c>
      <c r="E198" s="1" t="str">
        <f ca="1">IF($C198="","",CONCATENATE(VLOOKUP(OFFSET('様式Ⅰ（男子）'!$B$15,3*A198,0),'登録データ（男）'!$A$3:$J$2500,9,FALSE)," ",VLOOKUP(OFFSET('様式Ⅰ（男子）'!$B$15,3*A198,0),'登録データ（男）'!$A$3:$J$2500,10,FALSE)," ","(",LEFT(VLOOKUP(OFFSET('様式Ⅰ（男子）'!$B$15,3*A198,0),'登録データ（男）'!$A$3:$J$2500,8,FALSE),2),")"))</f>
        <v/>
      </c>
      <c r="G198" s="1" t="str">
        <f>IF(B198="","",VLOOKUP(基本情報登録!$D$10,'登録データ（男）'!$M$3:$Q$65,3,FALSE))</f>
        <v/>
      </c>
      <c r="H198" s="1" t="str">
        <f>IF(B198="","",VLOOKUP('様式Ⅰ（男子）'!B214,'登録データ（男）'!$A$3:$W$2000,5,FALSE))</f>
        <v/>
      </c>
    </row>
    <row r="199" spans="1:8">
      <c r="A199" s="1">
        <v>198</v>
      </c>
      <c r="E199" s="1" t="str">
        <f ca="1">IF($C199="","",CONCATENATE(VLOOKUP(OFFSET('様式Ⅰ（男子）'!$B$15,3*A199,0),'登録データ（男）'!$A$3:$J$2500,9,FALSE)," ",VLOOKUP(OFFSET('様式Ⅰ（男子）'!$B$15,3*A199,0),'登録データ（男）'!$A$3:$J$2500,10,FALSE)," ","(",LEFT(VLOOKUP(OFFSET('様式Ⅰ（男子）'!$B$15,3*A199,0),'登録データ（男）'!$A$3:$J$2500,8,FALSE),2),")"))</f>
        <v/>
      </c>
      <c r="G199" s="1" t="str">
        <f>IF(B199="","",VLOOKUP(基本情報登録!$D$10,'登録データ（男）'!$M$3:$Q$65,3,FALSE))</f>
        <v/>
      </c>
      <c r="H199" s="1" t="str">
        <f>IF(B199="","",VLOOKUP('様式Ⅰ（男子）'!B215,'登録データ（男）'!$A$3:$W$2000,5,FALSE))</f>
        <v/>
      </c>
    </row>
    <row r="200" spans="1:8">
      <c r="A200" s="1">
        <v>199</v>
      </c>
      <c r="E200" s="1" t="str">
        <f ca="1">IF($C200="","",CONCATENATE(VLOOKUP(OFFSET('様式Ⅰ（男子）'!$B$15,3*A200,0),'登録データ（男）'!$A$3:$J$2500,9,FALSE)," ",VLOOKUP(OFFSET('様式Ⅰ（男子）'!$B$15,3*A200,0),'登録データ（男）'!$A$3:$J$2500,10,FALSE)," ","(",LEFT(VLOOKUP(OFFSET('様式Ⅰ（男子）'!$B$15,3*A200,0),'登録データ（男）'!$A$3:$J$2500,8,FALSE),2),")"))</f>
        <v/>
      </c>
      <c r="G200" s="1" t="str">
        <f>IF(B200="","",VLOOKUP(基本情報登録!$D$10,'登録データ（男）'!$M$3:$Q$65,3,FALSE))</f>
        <v/>
      </c>
      <c r="H200" s="1" t="str">
        <f>IF(B200="","",VLOOKUP('様式Ⅰ（男子）'!B216,'登録データ（男）'!$A$3:$W$2000,5,FALSE))</f>
        <v/>
      </c>
    </row>
    <row r="201" spans="1:8">
      <c r="A201" s="1">
        <v>200</v>
      </c>
      <c r="E201" s="1" t="str">
        <f ca="1">IF($C201="","",CONCATENATE(VLOOKUP(OFFSET('様式Ⅰ（男子）'!$B$15,3*A201,0),'登録データ（男）'!$A$3:$J$2500,9,FALSE)," ",VLOOKUP(OFFSET('様式Ⅰ（男子）'!$B$15,3*A201,0),'登録データ（男）'!$A$3:$J$2500,10,FALSE)," ","(",LEFT(VLOOKUP(OFFSET('様式Ⅰ（男子）'!$B$15,3*A201,0),'登録データ（男）'!$A$3:$J$2500,8,FALSE),2),")"))</f>
        <v/>
      </c>
      <c r="G201" s="1" t="str">
        <f>IF(B201="","",VLOOKUP(基本情報登録!$D$10,'登録データ（男）'!$M$3:$Q$65,3,FALSE))</f>
        <v/>
      </c>
      <c r="H201" s="1" t="str">
        <f>IF(B201="","",VLOOKUP('様式Ⅰ（男子）'!B217,'登録データ（男）'!$A$3:$W$2000,5,FALSE))</f>
        <v/>
      </c>
    </row>
    <row r="202" spans="1:8">
      <c r="A202" s="1">
        <v>201</v>
      </c>
      <c r="E202" s="1" t="str">
        <f ca="1">IF($C202="","",CONCATENATE(VLOOKUP(OFFSET('様式Ⅰ（男子）'!$B$15,3*A202,0),'登録データ（男）'!$A$3:$J$2500,9,FALSE)," ",VLOOKUP(OFFSET('様式Ⅰ（男子）'!$B$15,3*A202,0),'登録データ（男）'!$A$3:$J$2500,10,FALSE)," ","(",LEFT(VLOOKUP(OFFSET('様式Ⅰ（男子）'!$B$15,3*A202,0),'登録データ（男）'!$A$3:$J$2500,8,FALSE),2),")"))</f>
        <v/>
      </c>
      <c r="G202" s="1" t="str">
        <f>IF(B202="","",VLOOKUP(基本情報登録!$D$10,'登録データ（男）'!$M$3:$Q$65,3,FALSE))</f>
        <v/>
      </c>
      <c r="H202" s="1" t="str">
        <f>IF(B202="","",VLOOKUP('様式Ⅰ（男子）'!B218,'登録データ（男）'!$A$3:$W$2000,5,FALSE))</f>
        <v/>
      </c>
    </row>
    <row r="203" spans="1:8">
      <c r="A203" s="1">
        <v>202</v>
      </c>
      <c r="E203" s="1" t="str">
        <f ca="1">IF($C203="","",CONCATENATE(VLOOKUP(OFFSET('様式Ⅰ（男子）'!$B$15,3*A203,0),'登録データ（男）'!$A$3:$J$2500,9,FALSE)," ",VLOOKUP(OFFSET('様式Ⅰ（男子）'!$B$15,3*A203,0),'登録データ（男）'!$A$3:$J$2500,10,FALSE)," ","(",LEFT(VLOOKUP(OFFSET('様式Ⅰ（男子）'!$B$15,3*A203,0),'登録データ（男）'!$A$3:$J$2500,8,FALSE),2),")"))</f>
        <v/>
      </c>
      <c r="G203" s="1" t="str">
        <f>IF(B203="","",VLOOKUP(基本情報登録!$D$10,'登録データ（男）'!$M$3:$Q$65,3,FALSE))</f>
        <v/>
      </c>
      <c r="H203" s="1" t="str">
        <f>IF(B203="","",VLOOKUP('様式Ⅰ（男子）'!B219,'登録データ（男）'!$A$3:$W$2000,5,FALSE))</f>
        <v/>
      </c>
    </row>
    <row r="204" spans="1:8">
      <c r="A204" s="1">
        <v>203</v>
      </c>
      <c r="E204" s="1" t="str">
        <f ca="1">IF($C204="","",CONCATENATE(VLOOKUP(OFFSET('様式Ⅰ（男子）'!$B$15,3*A204,0),'登録データ（男）'!$A$3:$J$2500,9,FALSE)," ",VLOOKUP(OFFSET('様式Ⅰ（男子）'!$B$15,3*A204,0),'登録データ（男）'!$A$3:$J$2500,10,FALSE)," ","(",LEFT(VLOOKUP(OFFSET('様式Ⅰ（男子）'!$B$15,3*A204,0),'登録データ（男）'!$A$3:$J$2500,8,FALSE),2),")"))</f>
        <v/>
      </c>
      <c r="G204" s="1" t="str">
        <f>IF(B204="","",VLOOKUP(基本情報登録!$D$10,'登録データ（男）'!$M$3:$Q$65,3,FALSE))</f>
        <v/>
      </c>
      <c r="H204" s="1" t="str">
        <f>IF(B204="","",VLOOKUP('様式Ⅰ（男子）'!B220,'登録データ（男）'!$A$3:$W$2000,5,FALSE))</f>
        <v/>
      </c>
    </row>
    <row r="205" spans="1:8">
      <c r="A205" s="1">
        <v>204</v>
      </c>
      <c r="E205" s="1" t="str">
        <f ca="1">IF($C205="","",CONCATENATE(VLOOKUP(OFFSET('様式Ⅰ（男子）'!$B$15,3*A205,0),'登録データ（男）'!$A$3:$J$2500,9,FALSE)," ",VLOOKUP(OFFSET('様式Ⅰ（男子）'!$B$15,3*A205,0),'登録データ（男）'!$A$3:$J$2500,10,FALSE)," ","(",LEFT(VLOOKUP(OFFSET('様式Ⅰ（男子）'!$B$15,3*A205,0),'登録データ（男）'!$A$3:$J$2500,8,FALSE),2),")"))</f>
        <v/>
      </c>
      <c r="G205" s="1" t="str">
        <f>IF(B205="","",VLOOKUP(基本情報登録!$D$10,'登録データ（男）'!$M$3:$Q$65,3,FALSE))</f>
        <v/>
      </c>
      <c r="H205" s="1" t="str">
        <f>IF(B205="","",VLOOKUP('様式Ⅰ（男子）'!B221,'登録データ（男）'!$A$3:$W$2000,5,FALSE))</f>
        <v/>
      </c>
    </row>
    <row r="206" spans="1:8">
      <c r="A206" s="1">
        <v>205</v>
      </c>
      <c r="E206" s="1" t="str">
        <f ca="1">IF($C206="","",CONCATENATE(VLOOKUP(OFFSET('様式Ⅰ（男子）'!$B$15,3*A206,0),'登録データ（男）'!$A$3:$J$2500,9,FALSE)," ",VLOOKUP(OFFSET('様式Ⅰ（男子）'!$B$15,3*A206,0),'登録データ（男）'!$A$3:$J$2500,10,FALSE)," ","(",LEFT(VLOOKUP(OFFSET('様式Ⅰ（男子）'!$B$15,3*A206,0),'登録データ（男）'!$A$3:$J$2500,8,FALSE),2),")"))</f>
        <v/>
      </c>
      <c r="G206" s="1" t="str">
        <f>IF(B206="","",VLOOKUP(基本情報登録!$D$10,'登録データ（男）'!$M$3:$Q$65,3,FALSE))</f>
        <v/>
      </c>
      <c r="H206" s="1" t="str">
        <f>IF(B206="","",VLOOKUP('様式Ⅰ（男子）'!B222,'登録データ（男）'!$A$3:$W$2000,5,FALSE))</f>
        <v/>
      </c>
    </row>
    <row r="207" spans="1:8">
      <c r="A207" s="1">
        <v>206</v>
      </c>
      <c r="E207" s="1" t="str">
        <f ca="1">IF($C207="","",CONCATENATE(VLOOKUP(OFFSET('様式Ⅰ（男子）'!$B$15,3*A207,0),'登録データ（男）'!$A$3:$J$2500,9,FALSE)," ",VLOOKUP(OFFSET('様式Ⅰ（男子）'!$B$15,3*A207,0),'登録データ（男）'!$A$3:$J$2500,10,FALSE)," ","(",LEFT(VLOOKUP(OFFSET('様式Ⅰ（男子）'!$B$15,3*A207,0),'登録データ（男）'!$A$3:$J$2500,8,FALSE),2),")"))</f>
        <v/>
      </c>
      <c r="G207" s="1" t="str">
        <f>IF(B207="","",VLOOKUP(基本情報登録!$D$10,'登録データ（男）'!$M$3:$Q$65,3,FALSE))</f>
        <v/>
      </c>
      <c r="H207" s="1" t="str">
        <f>IF(B207="","",VLOOKUP('様式Ⅰ（男子）'!B223,'登録データ（男）'!$A$3:$W$2000,5,FALSE))</f>
        <v/>
      </c>
    </row>
    <row r="208" spans="1:8">
      <c r="A208" s="1">
        <v>207</v>
      </c>
      <c r="E208" s="1" t="str">
        <f ca="1">IF($C208="","",CONCATENATE(VLOOKUP(OFFSET('様式Ⅰ（男子）'!$B$15,3*A208,0),'登録データ（男）'!$A$3:$J$2500,9,FALSE)," ",VLOOKUP(OFFSET('様式Ⅰ（男子）'!$B$15,3*A208,0),'登録データ（男）'!$A$3:$J$2500,10,FALSE)," ","(",LEFT(VLOOKUP(OFFSET('様式Ⅰ（男子）'!$B$15,3*A208,0),'登録データ（男）'!$A$3:$J$2500,8,FALSE),2),")"))</f>
        <v/>
      </c>
      <c r="G208" s="1" t="str">
        <f>IF(B208="","",VLOOKUP(基本情報登録!$D$10,'登録データ（男）'!$M$3:$Q$65,3,FALSE))</f>
        <v/>
      </c>
      <c r="H208" s="1" t="str">
        <f>IF(B208="","",VLOOKUP('様式Ⅰ（男子）'!B224,'登録データ（男）'!$A$3:$W$2000,5,FALSE))</f>
        <v/>
      </c>
    </row>
    <row r="209" spans="1:8">
      <c r="A209" s="1">
        <v>208</v>
      </c>
      <c r="E209" s="1" t="str">
        <f ca="1">IF($C209="","",CONCATENATE(VLOOKUP(OFFSET('様式Ⅰ（男子）'!$B$15,3*A209,0),'登録データ（男）'!$A$3:$J$2500,9,FALSE)," ",VLOOKUP(OFFSET('様式Ⅰ（男子）'!$B$15,3*A209,0),'登録データ（男）'!$A$3:$J$2500,10,FALSE)," ","(",LEFT(VLOOKUP(OFFSET('様式Ⅰ（男子）'!$B$15,3*A209,0),'登録データ（男）'!$A$3:$J$2500,8,FALSE),2),")"))</f>
        <v/>
      </c>
      <c r="G209" s="1" t="str">
        <f>IF(B209="","",VLOOKUP(基本情報登録!$D$10,'登録データ（男）'!$M$3:$Q$65,3,FALSE))</f>
        <v/>
      </c>
      <c r="H209" s="1" t="str">
        <f>IF(B209="","",VLOOKUP('様式Ⅰ（男子）'!B225,'登録データ（男）'!$A$3:$W$2000,5,FALSE))</f>
        <v/>
      </c>
    </row>
    <row r="210" spans="1:8">
      <c r="A210" s="1">
        <v>209</v>
      </c>
      <c r="E210" s="1" t="str">
        <f ca="1">IF($C210="","",CONCATENATE(VLOOKUP(OFFSET('様式Ⅰ（男子）'!$B$15,3*A210,0),'登録データ（男）'!$A$3:$J$2500,9,FALSE)," ",VLOOKUP(OFFSET('様式Ⅰ（男子）'!$B$15,3*A210,0),'登録データ（男）'!$A$3:$J$2500,10,FALSE)," ","(",LEFT(VLOOKUP(OFFSET('様式Ⅰ（男子）'!$B$15,3*A210,0),'登録データ（男）'!$A$3:$J$2500,8,FALSE),2),")"))</f>
        <v/>
      </c>
      <c r="G210" s="1" t="str">
        <f>IF(B210="","",VLOOKUP(基本情報登録!$D$10,'登録データ（男）'!$M$3:$Q$65,3,FALSE))</f>
        <v/>
      </c>
      <c r="H210" s="1" t="str">
        <f>IF(B210="","",VLOOKUP('様式Ⅰ（男子）'!B226,'登録データ（男）'!$A$3:$W$2000,5,FALSE))</f>
        <v/>
      </c>
    </row>
    <row r="211" spans="1:8">
      <c r="A211" s="1">
        <v>210</v>
      </c>
      <c r="E211" s="1" t="str">
        <f ca="1">IF($C211="","",CONCATENATE(VLOOKUP(OFFSET('様式Ⅰ（男子）'!$B$15,3*A211,0),'登録データ（男）'!$A$3:$J$2500,9,FALSE)," ",VLOOKUP(OFFSET('様式Ⅰ（男子）'!$B$15,3*A211,0),'登録データ（男）'!$A$3:$J$2500,10,FALSE)," ","(",LEFT(VLOOKUP(OFFSET('様式Ⅰ（男子）'!$B$15,3*A211,0),'登録データ（男）'!$A$3:$J$2500,8,FALSE),2),")"))</f>
        <v/>
      </c>
      <c r="G211" s="1" t="str">
        <f>IF(B211="","",VLOOKUP(基本情報登録!$D$10,'登録データ（男）'!$M$3:$Q$65,3,FALSE))</f>
        <v/>
      </c>
      <c r="H211" s="1" t="str">
        <f>IF(B211="","",VLOOKUP('様式Ⅰ（男子）'!B227,'登録データ（男）'!$A$3:$W$2000,5,FALSE))</f>
        <v/>
      </c>
    </row>
    <row r="212" spans="1:8">
      <c r="A212" s="1">
        <v>211</v>
      </c>
      <c r="E212" s="1" t="str">
        <f ca="1">IF($C212="","",CONCATENATE(VLOOKUP(OFFSET('様式Ⅰ（男子）'!$B$15,3*A212,0),'登録データ（男）'!$A$3:$J$2500,9,FALSE)," ",VLOOKUP(OFFSET('様式Ⅰ（男子）'!$B$15,3*A212,0),'登録データ（男）'!$A$3:$J$2500,10,FALSE)," ","(",LEFT(VLOOKUP(OFFSET('様式Ⅰ（男子）'!$B$15,3*A212,0),'登録データ（男）'!$A$3:$J$2500,8,FALSE),2),")"))</f>
        <v/>
      </c>
      <c r="G212" s="1" t="str">
        <f>IF(B212="","",VLOOKUP(基本情報登録!$D$10,'登録データ（男）'!$M$3:$Q$65,3,FALSE))</f>
        <v/>
      </c>
      <c r="H212" s="1" t="str">
        <f>IF(B212="","",VLOOKUP('様式Ⅰ（男子）'!B228,'登録データ（男）'!$A$3:$W$2000,5,FALSE))</f>
        <v/>
      </c>
    </row>
    <row r="213" spans="1:8">
      <c r="A213" s="1">
        <v>212</v>
      </c>
      <c r="E213" s="1" t="str">
        <f ca="1">IF($C213="","",CONCATENATE(VLOOKUP(OFFSET('様式Ⅰ（男子）'!$B$15,3*A213,0),'登録データ（男）'!$A$3:$J$2500,9,FALSE)," ",VLOOKUP(OFFSET('様式Ⅰ（男子）'!$B$15,3*A213,0),'登録データ（男）'!$A$3:$J$2500,10,FALSE)," ","(",LEFT(VLOOKUP(OFFSET('様式Ⅰ（男子）'!$B$15,3*A213,0),'登録データ（男）'!$A$3:$J$2500,8,FALSE),2),")"))</f>
        <v/>
      </c>
      <c r="G213" s="1" t="str">
        <f>IF(B213="","",VLOOKUP(基本情報登録!$D$10,'登録データ（男）'!$M$3:$Q$65,3,FALSE))</f>
        <v/>
      </c>
      <c r="H213" s="1" t="str">
        <f>IF(B213="","",VLOOKUP('様式Ⅰ（男子）'!B229,'登録データ（男）'!$A$3:$W$2000,5,FALSE))</f>
        <v/>
      </c>
    </row>
    <row r="214" spans="1:8">
      <c r="A214" s="1">
        <v>213</v>
      </c>
      <c r="E214" s="1" t="str">
        <f ca="1">IF($C214="","",CONCATENATE(VLOOKUP(OFFSET('様式Ⅰ（男子）'!$B$15,3*A214,0),'登録データ（男）'!$A$3:$J$2500,9,FALSE)," ",VLOOKUP(OFFSET('様式Ⅰ（男子）'!$B$15,3*A214,0),'登録データ（男）'!$A$3:$J$2500,10,FALSE)," ","(",LEFT(VLOOKUP(OFFSET('様式Ⅰ（男子）'!$B$15,3*A214,0),'登録データ（男）'!$A$3:$J$2500,8,FALSE),2),")"))</f>
        <v/>
      </c>
      <c r="G214" s="1" t="str">
        <f>IF(B214="","",VLOOKUP(基本情報登録!$D$10,'登録データ（男）'!$M$3:$Q$65,3,FALSE))</f>
        <v/>
      </c>
      <c r="H214" s="1" t="str">
        <f>IF(B214="","",VLOOKUP('様式Ⅰ（男子）'!B230,'登録データ（男）'!$A$3:$W$2000,5,FALSE))</f>
        <v/>
      </c>
    </row>
    <row r="215" spans="1:8">
      <c r="A215" s="1">
        <v>214</v>
      </c>
      <c r="E215" s="1" t="str">
        <f ca="1">IF($C215="","",CONCATENATE(VLOOKUP(OFFSET('様式Ⅰ（男子）'!$B$15,3*A215,0),'登録データ（男）'!$A$3:$J$2500,9,FALSE)," ",VLOOKUP(OFFSET('様式Ⅰ（男子）'!$B$15,3*A215,0),'登録データ（男）'!$A$3:$J$2500,10,FALSE)," ","(",LEFT(VLOOKUP(OFFSET('様式Ⅰ（男子）'!$B$15,3*A215,0),'登録データ（男）'!$A$3:$J$2500,8,FALSE),2),")"))</f>
        <v/>
      </c>
      <c r="G215" s="1" t="str">
        <f>IF(B215="","",VLOOKUP(基本情報登録!$D$10,'登録データ（男）'!$M$3:$Q$65,3,FALSE))</f>
        <v/>
      </c>
      <c r="H215" s="1" t="str">
        <f>IF(B215="","",VLOOKUP('様式Ⅰ（男子）'!B231,'登録データ（男）'!$A$3:$W$2000,5,FALSE))</f>
        <v/>
      </c>
    </row>
    <row r="216" spans="1:8">
      <c r="A216" s="1">
        <v>215</v>
      </c>
      <c r="E216" s="1" t="str">
        <f ca="1">IF($C216="","",CONCATENATE(VLOOKUP(OFFSET('様式Ⅰ（男子）'!$B$15,3*A216,0),'登録データ（男）'!$A$3:$J$2500,9,FALSE)," ",VLOOKUP(OFFSET('様式Ⅰ（男子）'!$B$15,3*A216,0),'登録データ（男）'!$A$3:$J$2500,10,FALSE)," ","(",LEFT(VLOOKUP(OFFSET('様式Ⅰ（男子）'!$B$15,3*A216,0),'登録データ（男）'!$A$3:$J$2500,8,FALSE),2),")"))</f>
        <v/>
      </c>
      <c r="G216" s="1" t="str">
        <f>IF(B216="","",VLOOKUP(基本情報登録!$D$10,'登録データ（男）'!$M$3:$Q$65,3,FALSE))</f>
        <v/>
      </c>
      <c r="H216" s="1" t="str">
        <f>IF(B216="","",VLOOKUP('様式Ⅰ（男子）'!B232,'登録データ（男）'!$A$3:$W$2000,5,FALSE))</f>
        <v/>
      </c>
    </row>
    <row r="217" spans="1:8">
      <c r="A217" s="1">
        <v>216</v>
      </c>
      <c r="E217" s="1" t="str">
        <f ca="1">IF($C217="","",CONCATENATE(VLOOKUP(OFFSET('様式Ⅰ（男子）'!$B$15,3*A217,0),'登録データ（男）'!$A$3:$J$2500,9,FALSE)," ",VLOOKUP(OFFSET('様式Ⅰ（男子）'!$B$15,3*A217,0),'登録データ（男）'!$A$3:$J$2500,10,FALSE)," ","(",LEFT(VLOOKUP(OFFSET('様式Ⅰ（男子）'!$B$15,3*A217,0),'登録データ（男）'!$A$3:$J$2500,8,FALSE),2),")"))</f>
        <v/>
      </c>
      <c r="G217" s="1" t="str">
        <f>IF(B217="","",VLOOKUP(基本情報登録!$D$10,'登録データ（男）'!$M$3:$Q$65,3,FALSE))</f>
        <v/>
      </c>
      <c r="H217" s="1" t="str">
        <f>IF(B217="","",VLOOKUP('様式Ⅰ（男子）'!B233,'登録データ（男）'!$A$3:$W$2000,5,FALSE))</f>
        <v/>
      </c>
    </row>
    <row r="218" spans="1:8">
      <c r="A218" s="1">
        <v>217</v>
      </c>
      <c r="E218" s="1" t="str">
        <f ca="1">IF($C218="","",CONCATENATE(VLOOKUP(OFFSET('様式Ⅰ（男子）'!$B$15,3*A218,0),'登録データ（男）'!$A$3:$J$2500,9,FALSE)," ",VLOOKUP(OFFSET('様式Ⅰ（男子）'!$B$15,3*A218,0),'登録データ（男）'!$A$3:$J$2500,10,FALSE)," ","(",LEFT(VLOOKUP(OFFSET('様式Ⅰ（男子）'!$B$15,3*A218,0),'登録データ（男）'!$A$3:$J$2500,8,FALSE),2),")"))</f>
        <v/>
      </c>
      <c r="G218" s="1" t="str">
        <f>IF(B218="","",VLOOKUP(基本情報登録!$D$10,'登録データ（男）'!$M$3:$Q$65,3,FALSE))</f>
        <v/>
      </c>
      <c r="H218" s="1" t="str">
        <f>IF(B218="","",VLOOKUP('様式Ⅰ（男子）'!B234,'登録データ（男）'!$A$3:$W$2000,5,FALSE))</f>
        <v/>
      </c>
    </row>
    <row r="219" spans="1:8">
      <c r="A219" s="1">
        <v>218</v>
      </c>
      <c r="E219" s="1" t="str">
        <f ca="1">IF($C219="","",CONCATENATE(VLOOKUP(OFFSET('様式Ⅰ（男子）'!$B$15,3*A219,0),'登録データ（男）'!$A$3:$J$2500,9,FALSE)," ",VLOOKUP(OFFSET('様式Ⅰ（男子）'!$B$15,3*A219,0),'登録データ（男）'!$A$3:$J$2500,10,FALSE)," ","(",LEFT(VLOOKUP(OFFSET('様式Ⅰ（男子）'!$B$15,3*A219,0),'登録データ（男）'!$A$3:$J$2500,8,FALSE),2),")"))</f>
        <v/>
      </c>
      <c r="G219" s="1" t="str">
        <f>IF(B219="","",VLOOKUP(基本情報登録!$D$10,'登録データ（男）'!$M$3:$Q$65,3,FALSE))</f>
        <v/>
      </c>
      <c r="H219" s="1" t="str">
        <f>IF(B219="","",VLOOKUP('様式Ⅰ（男子）'!B235,'登録データ（男）'!$A$3:$W$2000,5,FALSE))</f>
        <v/>
      </c>
    </row>
    <row r="220" spans="1:8">
      <c r="A220" s="1">
        <v>219</v>
      </c>
      <c r="E220" s="1" t="str">
        <f ca="1">IF($C220="","",CONCATENATE(VLOOKUP(OFFSET('様式Ⅰ（男子）'!$B$15,3*A220,0),'登録データ（男）'!$A$3:$J$2500,9,FALSE)," ",VLOOKUP(OFFSET('様式Ⅰ（男子）'!$B$15,3*A220,0),'登録データ（男）'!$A$3:$J$2500,10,FALSE)," ","(",LEFT(VLOOKUP(OFFSET('様式Ⅰ（男子）'!$B$15,3*A220,0),'登録データ（男）'!$A$3:$J$2500,8,FALSE),2),")"))</f>
        <v/>
      </c>
      <c r="G220" s="1" t="str">
        <f>IF(B220="","",VLOOKUP(基本情報登録!$D$10,'登録データ（男）'!$M$3:$Q$65,3,FALSE))</f>
        <v/>
      </c>
      <c r="H220" s="1" t="str">
        <f>IF(B220="","",VLOOKUP('様式Ⅰ（男子）'!B236,'登録データ（男）'!$A$3:$W$2000,5,FALSE))</f>
        <v/>
      </c>
    </row>
    <row r="221" spans="1:8">
      <c r="A221" s="1">
        <v>220</v>
      </c>
      <c r="E221" s="1" t="str">
        <f ca="1">IF($C221="","",CONCATENATE(VLOOKUP(OFFSET('様式Ⅰ（男子）'!$B$15,3*A221,0),'登録データ（男）'!$A$3:$J$2500,9,FALSE)," ",VLOOKUP(OFFSET('様式Ⅰ（男子）'!$B$15,3*A221,0),'登録データ（男）'!$A$3:$J$2500,10,FALSE)," ","(",LEFT(VLOOKUP(OFFSET('様式Ⅰ（男子）'!$B$15,3*A221,0),'登録データ（男）'!$A$3:$J$2500,8,FALSE),2),")"))</f>
        <v/>
      </c>
      <c r="G221" s="1" t="str">
        <f>IF(B221="","",VLOOKUP(基本情報登録!$D$10,'登録データ（男）'!$M$3:$Q$65,3,FALSE))</f>
        <v/>
      </c>
      <c r="H221" s="1" t="str">
        <f>IF(B221="","",VLOOKUP('様式Ⅰ（男子）'!B237,'登録データ（男）'!$A$3:$W$2000,5,FALSE))</f>
        <v/>
      </c>
    </row>
    <row r="222" spans="1:8">
      <c r="A222" s="1">
        <v>221</v>
      </c>
      <c r="E222" s="1" t="str">
        <f ca="1">IF($C222="","",CONCATENATE(VLOOKUP(OFFSET('様式Ⅰ（男子）'!$B$15,3*A222,0),'登録データ（男）'!$A$3:$J$2500,9,FALSE)," ",VLOOKUP(OFFSET('様式Ⅰ（男子）'!$B$15,3*A222,0),'登録データ（男）'!$A$3:$J$2500,10,FALSE)," ","(",LEFT(VLOOKUP(OFFSET('様式Ⅰ（男子）'!$B$15,3*A222,0),'登録データ（男）'!$A$3:$J$2500,8,FALSE),2),")"))</f>
        <v/>
      </c>
      <c r="G222" s="1" t="str">
        <f>IF(B222="","",VLOOKUP(基本情報登録!$D$10,'登録データ（男）'!$M$3:$Q$65,3,FALSE))</f>
        <v/>
      </c>
      <c r="H222" s="1" t="str">
        <f>IF(B222="","",VLOOKUP('様式Ⅰ（男子）'!B238,'登録データ（男）'!$A$3:$W$2000,5,FALSE))</f>
        <v/>
      </c>
    </row>
    <row r="223" spans="1:8">
      <c r="A223" s="1">
        <v>222</v>
      </c>
      <c r="E223" s="1" t="str">
        <f ca="1">IF($C223="","",CONCATENATE(VLOOKUP(OFFSET('様式Ⅰ（男子）'!$B$15,3*A223,0),'登録データ（男）'!$A$3:$J$2500,9,FALSE)," ",VLOOKUP(OFFSET('様式Ⅰ（男子）'!$B$15,3*A223,0),'登録データ（男）'!$A$3:$J$2500,10,FALSE)," ","(",LEFT(VLOOKUP(OFFSET('様式Ⅰ（男子）'!$B$15,3*A223,0),'登録データ（男）'!$A$3:$J$2500,8,FALSE),2),")"))</f>
        <v/>
      </c>
      <c r="G223" s="1" t="str">
        <f>IF(B223="","",VLOOKUP(基本情報登録!$D$10,'登録データ（男）'!$M$3:$Q$65,3,FALSE))</f>
        <v/>
      </c>
      <c r="H223" s="1" t="str">
        <f>IF(B223="","",VLOOKUP('様式Ⅰ（男子）'!B239,'登録データ（男）'!$A$3:$W$2000,5,FALSE))</f>
        <v/>
      </c>
    </row>
    <row r="224" spans="1:8">
      <c r="A224" s="1">
        <v>223</v>
      </c>
      <c r="E224" s="1" t="str">
        <f ca="1">IF($C224="","",CONCATENATE(VLOOKUP(OFFSET('様式Ⅰ（男子）'!$B$15,3*A224,0),'登録データ（男）'!$A$3:$J$2500,9,FALSE)," ",VLOOKUP(OFFSET('様式Ⅰ（男子）'!$B$15,3*A224,0),'登録データ（男）'!$A$3:$J$2500,10,FALSE)," ","(",LEFT(VLOOKUP(OFFSET('様式Ⅰ（男子）'!$B$15,3*A224,0),'登録データ（男）'!$A$3:$J$2500,8,FALSE),2),")"))</f>
        <v/>
      </c>
      <c r="G224" s="1" t="str">
        <f>IF(B224="","",VLOOKUP(基本情報登録!$D$10,'登録データ（男）'!$M$3:$Q$65,3,FALSE))</f>
        <v/>
      </c>
      <c r="H224" s="1" t="str">
        <f>IF(B224="","",VLOOKUP('様式Ⅰ（男子）'!B240,'登録データ（男）'!$A$3:$W$2000,5,FALSE))</f>
        <v/>
      </c>
    </row>
    <row r="225" spans="1:8">
      <c r="A225" s="1">
        <v>224</v>
      </c>
      <c r="E225" s="1" t="str">
        <f ca="1">IF($C225="","",CONCATENATE(VLOOKUP(OFFSET('様式Ⅰ（男子）'!$B$15,3*A225,0),'登録データ（男）'!$A$3:$J$2500,9,FALSE)," ",VLOOKUP(OFFSET('様式Ⅰ（男子）'!$B$15,3*A225,0),'登録データ（男）'!$A$3:$J$2500,10,FALSE)," ","(",LEFT(VLOOKUP(OFFSET('様式Ⅰ（男子）'!$B$15,3*A225,0),'登録データ（男）'!$A$3:$J$2500,8,FALSE),2),")"))</f>
        <v/>
      </c>
      <c r="G225" s="1" t="str">
        <f>IF(B225="","",VLOOKUP(基本情報登録!$D$10,'登録データ（男）'!$M$3:$Q$65,3,FALSE))</f>
        <v/>
      </c>
      <c r="H225" s="1" t="str">
        <f>IF(B225="","",VLOOKUP('様式Ⅰ（男子）'!B241,'登録データ（男）'!$A$3:$W$2000,5,FALSE))</f>
        <v/>
      </c>
    </row>
    <row r="226" spans="1:8">
      <c r="A226" s="1">
        <v>225</v>
      </c>
      <c r="E226" s="1" t="str">
        <f ca="1">IF($C226="","",CONCATENATE(VLOOKUP(OFFSET('様式Ⅰ（男子）'!$B$15,3*A226,0),'登録データ（男）'!$A$3:$J$2500,9,FALSE)," ",VLOOKUP(OFFSET('様式Ⅰ（男子）'!$B$15,3*A226,0),'登録データ（男）'!$A$3:$J$2500,10,FALSE)," ","(",LEFT(VLOOKUP(OFFSET('様式Ⅰ（男子）'!$B$15,3*A226,0),'登録データ（男）'!$A$3:$J$2500,8,FALSE),2),")"))</f>
        <v/>
      </c>
      <c r="G226" s="1" t="str">
        <f>IF(B226="","",VLOOKUP(基本情報登録!$D$10,'登録データ（男）'!$M$3:$Q$65,3,FALSE))</f>
        <v/>
      </c>
      <c r="H226" s="1" t="str">
        <f>IF(B226="","",VLOOKUP('様式Ⅰ（男子）'!B242,'登録データ（男）'!$A$3:$W$2000,5,FALSE))</f>
        <v/>
      </c>
    </row>
    <row r="227" spans="1:8">
      <c r="A227" s="1">
        <v>226</v>
      </c>
      <c r="E227" s="1" t="str">
        <f ca="1">IF($C227="","",CONCATENATE(VLOOKUP(OFFSET('様式Ⅰ（男子）'!$B$15,3*A227,0),'登録データ（男）'!$A$3:$J$2500,9,FALSE)," ",VLOOKUP(OFFSET('様式Ⅰ（男子）'!$B$15,3*A227,0),'登録データ（男）'!$A$3:$J$2500,10,FALSE)," ","(",LEFT(VLOOKUP(OFFSET('様式Ⅰ（男子）'!$B$15,3*A227,0),'登録データ（男）'!$A$3:$J$2500,8,FALSE),2),")"))</f>
        <v/>
      </c>
      <c r="G227" s="1" t="str">
        <f>IF(B227="","",VLOOKUP(基本情報登録!$D$10,'登録データ（男）'!$M$3:$Q$65,3,FALSE))</f>
        <v/>
      </c>
      <c r="H227" s="1" t="str">
        <f>IF(B227="","",VLOOKUP('様式Ⅰ（男子）'!B243,'登録データ（男）'!$A$3:$W$2000,5,FALSE))</f>
        <v/>
      </c>
    </row>
    <row r="228" spans="1:8">
      <c r="A228" s="1">
        <v>227</v>
      </c>
      <c r="E228" s="1" t="str">
        <f ca="1">IF($C228="","",CONCATENATE(VLOOKUP(OFFSET('様式Ⅰ（男子）'!$B$15,3*A228,0),'登録データ（男）'!$A$3:$J$2500,9,FALSE)," ",VLOOKUP(OFFSET('様式Ⅰ（男子）'!$B$15,3*A228,0),'登録データ（男）'!$A$3:$J$2500,10,FALSE)," ","(",LEFT(VLOOKUP(OFFSET('様式Ⅰ（男子）'!$B$15,3*A228,0),'登録データ（男）'!$A$3:$J$2500,8,FALSE),2),")"))</f>
        <v/>
      </c>
      <c r="G228" s="1" t="str">
        <f>IF(B228="","",VLOOKUP(基本情報登録!$D$10,'登録データ（男）'!$M$3:$Q$65,3,FALSE))</f>
        <v/>
      </c>
      <c r="H228" s="1" t="str">
        <f>IF(B228="","",VLOOKUP('様式Ⅰ（男子）'!B244,'登録データ（男）'!$A$3:$W$2000,5,FALSE))</f>
        <v/>
      </c>
    </row>
    <row r="229" spans="1:8">
      <c r="A229" s="1">
        <v>228</v>
      </c>
      <c r="E229" s="1" t="str">
        <f ca="1">IF($C229="","",CONCATENATE(VLOOKUP(OFFSET('様式Ⅰ（男子）'!$B$15,3*A229,0),'登録データ（男）'!$A$3:$J$2500,9,FALSE)," ",VLOOKUP(OFFSET('様式Ⅰ（男子）'!$B$15,3*A229,0),'登録データ（男）'!$A$3:$J$2500,10,FALSE)," ","(",LEFT(VLOOKUP(OFFSET('様式Ⅰ（男子）'!$B$15,3*A229,0),'登録データ（男）'!$A$3:$J$2500,8,FALSE),2),")"))</f>
        <v/>
      </c>
      <c r="G229" s="1" t="str">
        <f>IF(B229="","",VLOOKUP(基本情報登録!$D$10,'登録データ（男）'!$M$3:$Q$65,3,FALSE))</f>
        <v/>
      </c>
      <c r="H229" s="1" t="str">
        <f>IF(B229="","",VLOOKUP('様式Ⅰ（男子）'!B245,'登録データ（男）'!$A$3:$W$2000,5,FALSE))</f>
        <v/>
      </c>
    </row>
    <row r="230" spans="1:8">
      <c r="A230" s="1">
        <v>229</v>
      </c>
      <c r="E230" s="1" t="str">
        <f ca="1">IF($C230="","",CONCATENATE(VLOOKUP(OFFSET('様式Ⅰ（男子）'!$B$15,3*A230,0),'登録データ（男）'!$A$3:$J$2500,9,FALSE)," ",VLOOKUP(OFFSET('様式Ⅰ（男子）'!$B$15,3*A230,0),'登録データ（男）'!$A$3:$J$2500,10,FALSE)," ","(",LEFT(VLOOKUP(OFFSET('様式Ⅰ（男子）'!$B$15,3*A230,0),'登録データ（男）'!$A$3:$J$2500,8,FALSE),2),")"))</f>
        <v/>
      </c>
      <c r="G230" s="1" t="str">
        <f>IF(B230="","",VLOOKUP(基本情報登録!$D$10,'登録データ（男）'!$M$3:$Q$65,3,FALSE))</f>
        <v/>
      </c>
      <c r="H230" s="1" t="str">
        <f>IF(B230="","",VLOOKUP('様式Ⅰ（男子）'!B246,'登録データ（男）'!$A$3:$W$2000,5,FALSE))</f>
        <v/>
      </c>
    </row>
    <row r="231" spans="1:8">
      <c r="A231" s="1">
        <v>230</v>
      </c>
      <c r="E231" s="1" t="str">
        <f ca="1">IF($C231="","",CONCATENATE(VLOOKUP(OFFSET('様式Ⅰ（男子）'!$B$15,3*A231,0),'登録データ（男）'!$A$3:$J$2500,9,FALSE)," ",VLOOKUP(OFFSET('様式Ⅰ（男子）'!$B$15,3*A231,0),'登録データ（男）'!$A$3:$J$2500,10,FALSE)," ","(",LEFT(VLOOKUP(OFFSET('様式Ⅰ（男子）'!$B$15,3*A231,0),'登録データ（男）'!$A$3:$J$2500,8,FALSE),2),")"))</f>
        <v/>
      </c>
      <c r="G231" s="1" t="str">
        <f>IF(B231="","",VLOOKUP(基本情報登録!$D$10,'登録データ（男）'!$M$3:$Q$65,3,FALSE))</f>
        <v/>
      </c>
      <c r="H231" s="1" t="str">
        <f>IF(B231="","",VLOOKUP('様式Ⅰ（男子）'!B247,'登録データ（男）'!$A$3:$W$2000,5,FALSE))</f>
        <v/>
      </c>
    </row>
    <row r="232" spans="1:8">
      <c r="A232" s="1">
        <v>231</v>
      </c>
      <c r="E232" s="1" t="str">
        <f ca="1">IF($C232="","",CONCATENATE(VLOOKUP(OFFSET('様式Ⅰ（男子）'!$B$15,3*A232,0),'登録データ（男）'!$A$3:$J$2500,9,FALSE)," ",VLOOKUP(OFFSET('様式Ⅰ（男子）'!$B$15,3*A232,0),'登録データ（男）'!$A$3:$J$2500,10,FALSE)," ","(",LEFT(VLOOKUP(OFFSET('様式Ⅰ（男子）'!$B$15,3*A232,0),'登録データ（男）'!$A$3:$J$2500,8,FALSE),2),")"))</f>
        <v/>
      </c>
      <c r="G232" s="1" t="str">
        <f>IF(B232="","",VLOOKUP(基本情報登録!$D$10,'登録データ（男）'!$M$3:$Q$65,3,FALSE))</f>
        <v/>
      </c>
      <c r="H232" s="1" t="str">
        <f>IF(B232="","",VLOOKUP('様式Ⅰ（男子）'!B248,'登録データ（男）'!$A$3:$W$2000,5,FALSE))</f>
        <v/>
      </c>
    </row>
    <row r="233" spans="1:8">
      <c r="A233" s="1">
        <v>232</v>
      </c>
      <c r="E233" s="1" t="str">
        <f ca="1">IF($C233="","",CONCATENATE(VLOOKUP(OFFSET('様式Ⅰ（男子）'!$B$15,3*A233,0),'登録データ（男）'!$A$3:$J$2500,9,FALSE)," ",VLOOKUP(OFFSET('様式Ⅰ（男子）'!$B$15,3*A233,0),'登録データ（男）'!$A$3:$J$2500,10,FALSE)," ","(",LEFT(VLOOKUP(OFFSET('様式Ⅰ（男子）'!$B$15,3*A233,0),'登録データ（男）'!$A$3:$J$2500,8,FALSE),2),")"))</f>
        <v/>
      </c>
      <c r="G233" s="1" t="str">
        <f>IF(B233="","",VLOOKUP(基本情報登録!$D$10,'登録データ（男）'!$M$3:$Q$65,3,FALSE))</f>
        <v/>
      </c>
      <c r="H233" s="1" t="str">
        <f>IF(B233="","",VLOOKUP('様式Ⅰ（男子）'!B249,'登録データ（男）'!$A$3:$W$2000,5,FALSE))</f>
        <v/>
      </c>
    </row>
    <row r="234" spans="1:8">
      <c r="A234" s="1">
        <v>233</v>
      </c>
      <c r="E234" s="1" t="str">
        <f ca="1">IF($C234="","",CONCATENATE(VLOOKUP(OFFSET('様式Ⅰ（男子）'!$B$15,3*A234,0),'登録データ（男）'!$A$3:$J$2500,9,FALSE)," ",VLOOKUP(OFFSET('様式Ⅰ（男子）'!$B$15,3*A234,0),'登録データ（男）'!$A$3:$J$2500,10,FALSE)," ","(",LEFT(VLOOKUP(OFFSET('様式Ⅰ（男子）'!$B$15,3*A234,0),'登録データ（男）'!$A$3:$J$2500,8,FALSE),2),")"))</f>
        <v/>
      </c>
      <c r="G234" s="1" t="str">
        <f>IF(B234="","",VLOOKUP(基本情報登録!$D$10,'登録データ（男）'!$M$3:$Q$65,3,FALSE))</f>
        <v/>
      </c>
      <c r="H234" s="1" t="str">
        <f>IF(B234="","",VLOOKUP('様式Ⅰ（男子）'!B250,'登録データ（男）'!$A$3:$W$2000,5,FALSE))</f>
        <v/>
      </c>
    </row>
    <row r="235" spans="1:8">
      <c r="A235" s="1">
        <v>234</v>
      </c>
      <c r="E235" s="1" t="str">
        <f ca="1">IF($C235="","",CONCATENATE(VLOOKUP(OFFSET('様式Ⅰ（男子）'!$B$15,3*A235,0),'登録データ（男）'!$A$3:$J$2500,9,FALSE)," ",VLOOKUP(OFFSET('様式Ⅰ（男子）'!$B$15,3*A235,0),'登録データ（男）'!$A$3:$J$2500,10,FALSE)," ","(",LEFT(VLOOKUP(OFFSET('様式Ⅰ（男子）'!$B$15,3*A235,0),'登録データ（男）'!$A$3:$J$2500,8,FALSE),2),")"))</f>
        <v/>
      </c>
      <c r="G235" s="1" t="str">
        <f>IF(B235="","",VLOOKUP(基本情報登録!$D$10,'登録データ（男）'!$M$3:$Q$65,3,FALSE))</f>
        <v/>
      </c>
      <c r="H235" s="1" t="str">
        <f>IF(B235="","",VLOOKUP('様式Ⅰ（男子）'!B251,'登録データ（男）'!$A$3:$W$2000,5,FALSE))</f>
        <v/>
      </c>
    </row>
    <row r="236" spans="1:8">
      <c r="A236" s="1">
        <v>235</v>
      </c>
      <c r="E236" s="1" t="str">
        <f ca="1">IF($C236="","",CONCATENATE(VLOOKUP(OFFSET('様式Ⅰ（男子）'!$B$15,3*A236,0),'登録データ（男）'!$A$3:$J$2500,9,FALSE)," ",VLOOKUP(OFFSET('様式Ⅰ（男子）'!$B$15,3*A236,0),'登録データ（男）'!$A$3:$J$2500,10,FALSE)," ","(",LEFT(VLOOKUP(OFFSET('様式Ⅰ（男子）'!$B$15,3*A236,0),'登録データ（男）'!$A$3:$J$2500,8,FALSE),2),")"))</f>
        <v/>
      </c>
      <c r="G236" s="1" t="str">
        <f>IF(B236="","",VLOOKUP(基本情報登録!$D$10,'登録データ（男）'!$M$3:$Q$65,3,FALSE))</f>
        <v/>
      </c>
      <c r="H236" s="1" t="str">
        <f>IF(B236="","",VLOOKUP('様式Ⅰ（男子）'!B252,'登録データ（男）'!$A$3:$W$2000,5,FALSE))</f>
        <v/>
      </c>
    </row>
    <row r="237" spans="1:8">
      <c r="A237" s="1">
        <v>236</v>
      </c>
      <c r="E237" s="1" t="str">
        <f ca="1">IF($C237="","",CONCATENATE(VLOOKUP(OFFSET('様式Ⅰ（男子）'!$B$15,3*A237,0),'登録データ（男）'!$A$3:$J$2500,9,FALSE)," ",VLOOKUP(OFFSET('様式Ⅰ（男子）'!$B$15,3*A237,0),'登録データ（男）'!$A$3:$J$2500,10,FALSE)," ","(",LEFT(VLOOKUP(OFFSET('様式Ⅰ（男子）'!$B$15,3*A237,0),'登録データ（男）'!$A$3:$J$2500,8,FALSE),2),")"))</f>
        <v/>
      </c>
      <c r="G237" s="1" t="str">
        <f>IF(B237="","",VLOOKUP(基本情報登録!$D$10,'登録データ（男）'!$M$3:$Q$65,3,FALSE))</f>
        <v/>
      </c>
      <c r="H237" s="1" t="str">
        <f>IF(B237="","",VLOOKUP('様式Ⅰ（男子）'!B253,'登録データ（男）'!$A$3:$W$2000,5,FALSE))</f>
        <v/>
      </c>
    </row>
    <row r="238" spans="1:8">
      <c r="A238" s="1">
        <v>237</v>
      </c>
      <c r="E238" s="1" t="str">
        <f ca="1">IF($C238="","",CONCATENATE(VLOOKUP(OFFSET('様式Ⅰ（男子）'!$B$15,3*A238,0),'登録データ（男）'!$A$3:$J$2500,9,FALSE)," ",VLOOKUP(OFFSET('様式Ⅰ（男子）'!$B$15,3*A238,0),'登録データ（男）'!$A$3:$J$2500,10,FALSE)," ","(",LEFT(VLOOKUP(OFFSET('様式Ⅰ（男子）'!$B$15,3*A238,0),'登録データ（男）'!$A$3:$J$2500,8,FALSE),2),")"))</f>
        <v/>
      </c>
      <c r="G238" s="1" t="str">
        <f>IF(B238="","",VLOOKUP(基本情報登録!$D$10,'登録データ（男）'!$M$3:$Q$65,3,FALSE))</f>
        <v/>
      </c>
      <c r="H238" s="1" t="str">
        <f>IF(B238="","",VLOOKUP('様式Ⅰ（男子）'!B254,'登録データ（男）'!$A$3:$W$2000,5,FALSE))</f>
        <v/>
      </c>
    </row>
    <row r="239" spans="1:8">
      <c r="A239" s="1">
        <v>238</v>
      </c>
      <c r="E239" s="1" t="str">
        <f ca="1">IF($C239="","",CONCATENATE(VLOOKUP(OFFSET('様式Ⅰ（男子）'!$B$15,3*A239,0),'登録データ（男）'!$A$3:$J$2500,9,FALSE)," ",VLOOKUP(OFFSET('様式Ⅰ（男子）'!$B$15,3*A239,0),'登録データ（男）'!$A$3:$J$2500,10,FALSE)," ","(",LEFT(VLOOKUP(OFFSET('様式Ⅰ（男子）'!$B$15,3*A239,0),'登録データ（男）'!$A$3:$J$2500,8,FALSE),2),")"))</f>
        <v/>
      </c>
      <c r="G239" s="1" t="str">
        <f>IF(B239="","",VLOOKUP(基本情報登録!$D$10,'登録データ（男）'!$M$3:$Q$65,3,FALSE))</f>
        <v/>
      </c>
      <c r="H239" s="1" t="str">
        <f>IF(B239="","",VLOOKUP('様式Ⅰ（男子）'!B255,'登録データ（男）'!$A$3:$W$2000,5,FALSE))</f>
        <v/>
      </c>
    </row>
    <row r="240" spans="1:8">
      <c r="A240" s="1">
        <v>239</v>
      </c>
      <c r="E240" s="1" t="str">
        <f ca="1">IF($C240="","",CONCATENATE(VLOOKUP(OFFSET('様式Ⅰ（男子）'!$B$15,3*A240,0),'登録データ（男）'!$A$3:$J$2500,9,FALSE)," ",VLOOKUP(OFFSET('様式Ⅰ（男子）'!$B$15,3*A240,0),'登録データ（男）'!$A$3:$J$2500,10,FALSE)," ","(",LEFT(VLOOKUP(OFFSET('様式Ⅰ（男子）'!$B$15,3*A240,0),'登録データ（男）'!$A$3:$J$2500,8,FALSE),2),")"))</f>
        <v/>
      </c>
      <c r="G240" s="1" t="str">
        <f>IF(B240="","",VLOOKUP(基本情報登録!$D$10,'登録データ（男）'!$M$3:$Q$65,3,FALSE))</f>
        <v/>
      </c>
      <c r="H240" s="1" t="str">
        <f>IF(B240="","",VLOOKUP('様式Ⅰ（男子）'!B256,'登録データ（男）'!$A$3:$W$2000,5,FALSE))</f>
        <v/>
      </c>
    </row>
    <row r="241" spans="1:8">
      <c r="A241" s="1">
        <v>240</v>
      </c>
      <c r="E241" s="1" t="str">
        <f ca="1">IF($C241="","",CONCATENATE(VLOOKUP(OFFSET('様式Ⅰ（男子）'!$B$15,3*A241,0),'登録データ（男）'!$A$3:$J$2500,9,FALSE)," ",VLOOKUP(OFFSET('様式Ⅰ（男子）'!$B$15,3*A241,0),'登録データ（男）'!$A$3:$J$2500,10,FALSE)," ","(",LEFT(VLOOKUP(OFFSET('様式Ⅰ（男子）'!$B$15,3*A241,0),'登録データ（男）'!$A$3:$J$2500,8,FALSE),2),")"))</f>
        <v/>
      </c>
      <c r="G241" s="1" t="str">
        <f>IF(B241="","",VLOOKUP(基本情報登録!$D$10,'登録データ（男）'!$M$3:$Q$65,3,FALSE))</f>
        <v/>
      </c>
      <c r="H241" s="1" t="str">
        <f>IF(B241="","",VLOOKUP('様式Ⅰ（男子）'!B257,'登録データ（男）'!$A$3:$W$2000,5,FALSE))</f>
        <v/>
      </c>
    </row>
    <row r="242" spans="1:8">
      <c r="A242" s="1">
        <v>241</v>
      </c>
      <c r="E242" s="1" t="str">
        <f ca="1">IF($C242="","",CONCATENATE(VLOOKUP(OFFSET('様式Ⅰ（男子）'!$B$15,3*A242,0),'登録データ（男）'!$A$3:$J$2500,9,FALSE)," ",VLOOKUP(OFFSET('様式Ⅰ（男子）'!$B$15,3*A242,0),'登録データ（男）'!$A$3:$J$2500,10,FALSE)," ","(",LEFT(VLOOKUP(OFFSET('様式Ⅰ（男子）'!$B$15,3*A242,0),'登録データ（男）'!$A$3:$J$2500,8,FALSE),2),")"))</f>
        <v/>
      </c>
      <c r="G242" s="1" t="str">
        <f>IF(B242="","",VLOOKUP(基本情報登録!$D$10,'登録データ（男）'!$M$3:$Q$65,3,FALSE))</f>
        <v/>
      </c>
      <c r="H242" s="1" t="str">
        <f>IF(B242="","",VLOOKUP('様式Ⅰ（男子）'!B258,'登録データ（男）'!$A$3:$W$2000,5,FALSE))</f>
        <v/>
      </c>
    </row>
    <row r="243" spans="1:8">
      <c r="A243" s="1">
        <v>242</v>
      </c>
      <c r="E243" s="1" t="str">
        <f ca="1">IF($C243="","",CONCATENATE(VLOOKUP(OFFSET('様式Ⅰ（男子）'!$B$15,3*A243,0),'登録データ（男）'!$A$3:$J$2500,9,FALSE)," ",VLOOKUP(OFFSET('様式Ⅰ（男子）'!$B$15,3*A243,0),'登録データ（男）'!$A$3:$J$2500,10,FALSE)," ","(",LEFT(VLOOKUP(OFFSET('様式Ⅰ（男子）'!$B$15,3*A243,0),'登録データ（男）'!$A$3:$J$2500,8,FALSE),2),")"))</f>
        <v/>
      </c>
      <c r="G243" s="1" t="str">
        <f>IF(B243="","",VLOOKUP(基本情報登録!$D$10,'登録データ（男）'!$M$3:$Q$65,3,FALSE))</f>
        <v/>
      </c>
      <c r="H243" s="1" t="str">
        <f>IF(B243="","",VLOOKUP('様式Ⅰ（男子）'!B259,'登録データ（男）'!$A$3:$W$2000,5,FALSE))</f>
        <v/>
      </c>
    </row>
    <row r="244" spans="1:8">
      <c r="A244" s="1">
        <v>243</v>
      </c>
      <c r="E244" s="1" t="str">
        <f ca="1">IF($C244="","",CONCATENATE(VLOOKUP(OFFSET('様式Ⅰ（男子）'!$B$15,3*A244,0),'登録データ（男）'!$A$3:$J$2500,9,FALSE)," ",VLOOKUP(OFFSET('様式Ⅰ（男子）'!$B$15,3*A244,0),'登録データ（男）'!$A$3:$J$2500,10,FALSE)," ","(",LEFT(VLOOKUP(OFFSET('様式Ⅰ（男子）'!$B$15,3*A244,0),'登録データ（男）'!$A$3:$J$2500,8,FALSE),2),")"))</f>
        <v/>
      </c>
      <c r="G244" s="1" t="str">
        <f>IF(B244="","",VLOOKUP(基本情報登録!$D$10,'登録データ（男）'!$M$3:$Q$65,3,FALSE))</f>
        <v/>
      </c>
      <c r="H244" s="1" t="str">
        <f>IF(B244="","",VLOOKUP('様式Ⅰ（男子）'!B260,'登録データ（男）'!$A$3:$W$2000,5,FALSE))</f>
        <v/>
      </c>
    </row>
    <row r="245" spans="1:8">
      <c r="A245" s="1">
        <v>244</v>
      </c>
      <c r="E245" s="1" t="str">
        <f ca="1">IF($C245="","",CONCATENATE(VLOOKUP(OFFSET('様式Ⅰ（男子）'!$B$15,3*A245,0),'登録データ（男）'!$A$3:$J$2500,9,FALSE)," ",VLOOKUP(OFFSET('様式Ⅰ（男子）'!$B$15,3*A245,0),'登録データ（男）'!$A$3:$J$2500,10,FALSE)," ","(",LEFT(VLOOKUP(OFFSET('様式Ⅰ（男子）'!$B$15,3*A245,0),'登録データ（男）'!$A$3:$J$2500,8,FALSE),2),")"))</f>
        <v/>
      </c>
      <c r="G245" s="1" t="str">
        <f>IF(B245="","",VLOOKUP(基本情報登録!$D$10,'登録データ（男）'!$M$3:$Q$65,3,FALSE))</f>
        <v/>
      </c>
      <c r="H245" s="1" t="str">
        <f>IF(B245="","",VLOOKUP('様式Ⅰ（男子）'!B261,'登録データ（男）'!$A$3:$W$2000,5,FALSE))</f>
        <v/>
      </c>
    </row>
    <row r="246" spans="1:8">
      <c r="A246" s="1">
        <v>245</v>
      </c>
      <c r="E246" s="1" t="str">
        <f ca="1">IF($C246="","",CONCATENATE(VLOOKUP(OFFSET('様式Ⅰ（男子）'!$B$15,3*A246,0),'登録データ（男）'!$A$3:$J$2500,9,FALSE)," ",VLOOKUP(OFFSET('様式Ⅰ（男子）'!$B$15,3*A246,0),'登録データ（男）'!$A$3:$J$2500,10,FALSE)," ","(",LEFT(VLOOKUP(OFFSET('様式Ⅰ（男子）'!$B$15,3*A246,0),'登録データ（男）'!$A$3:$J$2500,8,FALSE),2),")"))</f>
        <v/>
      </c>
      <c r="G246" s="1" t="str">
        <f>IF(B246="","",VLOOKUP(基本情報登録!$D$10,'登録データ（男）'!$M$3:$Q$65,3,FALSE))</f>
        <v/>
      </c>
      <c r="H246" s="1" t="str">
        <f>IF(B246="","",VLOOKUP('様式Ⅰ（男子）'!B262,'登録データ（男）'!$A$3:$W$2000,5,FALSE))</f>
        <v/>
      </c>
    </row>
    <row r="247" spans="1:8">
      <c r="A247" s="1">
        <v>246</v>
      </c>
      <c r="E247" s="1" t="str">
        <f ca="1">IF($C247="","",CONCATENATE(VLOOKUP(OFFSET('様式Ⅰ（男子）'!$B$15,3*A247,0),'登録データ（男）'!$A$3:$J$2500,9,FALSE)," ",VLOOKUP(OFFSET('様式Ⅰ（男子）'!$B$15,3*A247,0),'登録データ（男）'!$A$3:$J$2500,10,FALSE)," ","(",LEFT(VLOOKUP(OFFSET('様式Ⅰ（男子）'!$B$15,3*A247,0),'登録データ（男）'!$A$3:$J$2500,8,FALSE),2),")"))</f>
        <v/>
      </c>
      <c r="G247" s="1" t="str">
        <f>IF(B247="","",VLOOKUP(基本情報登録!$D$10,'登録データ（男）'!$M$3:$Q$65,3,FALSE))</f>
        <v/>
      </c>
      <c r="H247" s="1" t="str">
        <f>IF(B247="","",VLOOKUP('様式Ⅰ（男子）'!B263,'登録データ（男）'!$A$3:$W$2000,5,FALSE))</f>
        <v/>
      </c>
    </row>
    <row r="248" spans="1:8">
      <c r="A248" s="1">
        <v>247</v>
      </c>
      <c r="E248" s="1" t="str">
        <f ca="1">IF($C248="","",CONCATENATE(VLOOKUP(OFFSET('様式Ⅰ（男子）'!$B$15,3*A248,0),'登録データ（男）'!$A$3:$J$2500,9,FALSE)," ",VLOOKUP(OFFSET('様式Ⅰ（男子）'!$B$15,3*A248,0),'登録データ（男）'!$A$3:$J$2500,10,FALSE)," ","(",LEFT(VLOOKUP(OFFSET('様式Ⅰ（男子）'!$B$15,3*A248,0),'登録データ（男）'!$A$3:$J$2500,8,FALSE),2),")"))</f>
        <v/>
      </c>
      <c r="G248" s="1" t="str">
        <f>IF(B248="","",VLOOKUP(基本情報登録!$D$10,'登録データ（男）'!$M$3:$Q$65,3,FALSE))</f>
        <v/>
      </c>
      <c r="H248" s="1" t="str">
        <f>IF(B248="","",VLOOKUP('様式Ⅰ（男子）'!B264,'登録データ（男）'!$A$3:$W$2000,5,FALSE))</f>
        <v/>
      </c>
    </row>
    <row r="249" spans="1:8">
      <c r="A249" s="1">
        <v>248</v>
      </c>
      <c r="E249" s="1" t="str">
        <f ca="1">IF($C249="","",CONCATENATE(VLOOKUP(OFFSET('様式Ⅰ（男子）'!$B$15,3*A249,0),'登録データ（男）'!$A$3:$J$2500,9,FALSE)," ",VLOOKUP(OFFSET('様式Ⅰ（男子）'!$B$15,3*A249,0),'登録データ（男）'!$A$3:$J$2500,10,FALSE)," ","(",LEFT(VLOOKUP(OFFSET('様式Ⅰ（男子）'!$B$15,3*A249,0),'登録データ（男）'!$A$3:$J$2500,8,FALSE),2),")"))</f>
        <v/>
      </c>
      <c r="G249" s="1" t="str">
        <f>IF(B249="","",VLOOKUP(基本情報登録!$D$10,'登録データ（男）'!$M$3:$Q$65,3,FALSE))</f>
        <v/>
      </c>
      <c r="H249" s="1" t="str">
        <f>IF(B249="","",VLOOKUP('様式Ⅰ（男子）'!B265,'登録データ（男）'!$A$3:$W$2000,5,FALSE))</f>
        <v/>
      </c>
    </row>
    <row r="250" spans="1:8">
      <c r="A250" s="1">
        <v>249</v>
      </c>
      <c r="E250" s="1" t="str">
        <f ca="1">IF($C250="","",CONCATENATE(VLOOKUP(OFFSET('様式Ⅰ（男子）'!$B$15,3*A250,0),'登録データ（男）'!$A$3:$J$2500,9,FALSE)," ",VLOOKUP(OFFSET('様式Ⅰ（男子）'!$B$15,3*A250,0),'登録データ（男）'!$A$3:$J$2500,10,FALSE)," ","(",LEFT(VLOOKUP(OFFSET('様式Ⅰ（男子）'!$B$15,3*A250,0),'登録データ（男）'!$A$3:$J$2500,8,FALSE),2),")"))</f>
        <v/>
      </c>
      <c r="G250" s="1" t="str">
        <f>IF(B250="","",VLOOKUP(基本情報登録!$D$10,'登録データ（男）'!$M$3:$Q$65,3,FALSE))</f>
        <v/>
      </c>
      <c r="H250" s="1" t="str">
        <f>IF(B250="","",VLOOKUP('様式Ⅰ（男子）'!B266,'登録データ（男）'!$A$3:$W$2000,5,FALSE))</f>
        <v/>
      </c>
    </row>
    <row r="251" spans="1:8">
      <c r="A251" s="1">
        <v>250</v>
      </c>
      <c r="E251" s="1" t="str">
        <f ca="1">IF($C251="","",CONCATENATE(VLOOKUP(OFFSET('様式Ⅰ（男子）'!$B$15,3*A251,0),'登録データ（男）'!$A$3:$J$2500,9,FALSE)," ",VLOOKUP(OFFSET('様式Ⅰ（男子）'!$B$15,3*A251,0),'登録データ（男）'!$A$3:$J$2500,10,FALSE)," ","(",LEFT(VLOOKUP(OFFSET('様式Ⅰ（男子）'!$B$15,3*A251,0),'登録データ（男）'!$A$3:$J$2500,8,FALSE),2),")"))</f>
        <v/>
      </c>
      <c r="G251" s="1" t="str">
        <f>IF(B251="","",VLOOKUP(基本情報登録!$D$10,'登録データ（男）'!$M$3:$Q$65,3,FALSE))</f>
        <v/>
      </c>
      <c r="H251" s="1" t="str">
        <f>IF(B251="","",VLOOKUP('様式Ⅰ（男子）'!B267,'登録データ（男）'!$A$3:$W$2000,5,FALSE))</f>
        <v/>
      </c>
    </row>
    <row r="252" spans="1:8">
      <c r="A252" s="1">
        <v>251</v>
      </c>
      <c r="E252" s="1" t="str">
        <f ca="1">IF($C252="","",CONCATENATE(VLOOKUP(OFFSET('様式Ⅰ（男子）'!$B$15,3*A252,0),'登録データ（男）'!$A$3:$J$2500,9,FALSE)," ",VLOOKUP(OFFSET('様式Ⅰ（男子）'!$B$15,3*A252,0),'登録データ（男）'!$A$3:$J$2500,10,FALSE)," ","(",LEFT(VLOOKUP(OFFSET('様式Ⅰ（男子）'!$B$15,3*A252,0),'登録データ（男）'!$A$3:$J$2500,8,FALSE),2),")"))</f>
        <v/>
      </c>
      <c r="G252" s="1" t="str">
        <f>IF(B252="","",VLOOKUP(基本情報登録!$D$10,'登録データ（男）'!$M$3:$Q$65,3,FALSE))</f>
        <v/>
      </c>
      <c r="H252" s="1" t="str">
        <f>IF(B252="","",VLOOKUP('様式Ⅰ（男子）'!B268,'登録データ（男）'!$A$3:$W$2000,5,FALSE))</f>
        <v/>
      </c>
    </row>
    <row r="253" spans="1:8">
      <c r="A253" s="1">
        <v>252</v>
      </c>
      <c r="E253" s="1" t="str">
        <f ca="1">IF($C253="","",CONCATENATE(VLOOKUP(OFFSET('様式Ⅰ（男子）'!$B$15,3*A253,0),'登録データ（男）'!$A$3:$J$2500,9,FALSE)," ",VLOOKUP(OFFSET('様式Ⅰ（男子）'!$B$15,3*A253,0),'登録データ（男）'!$A$3:$J$2500,10,FALSE)," ","(",LEFT(VLOOKUP(OFFSET('様式Ⅰ（男子）'!$B$15,3*A253,0),'登録データ（男）'!$A$3:$J$2500,8,FALSE),2),")"))</f>
        <v/>
      </c>
      <c r="G253" s="1" t="str">
        <f>IF(B253="","",VLOOKUP(基本情報登録!$D$10,'登録データ（男）'!$M$3:$Q$65,3,FALSE))</f>
        <v/>
      </c>
      <c r="H253" s="1" t="str">
        <f>IF(B253="","",VLOOKUP('様式Ⅰ（男子）'!B269,'登録データ（男）'!$A$3:$W$2000,5,FALSE))</f>
        <v/>
      </c>
    </row>
    <row r="254" spans="1:8">
      <c r="A254" s="1">
        <v>253</v>
      </c>
      <c r="E254" s="1" t="str">
        <f ca="1">IF($C254="","",CONCATENATE(VLOOKUP(OFFSET('様式Ⅰ（男子）'!$B$15,3*A254,0),'登録データ（男）'!$A$3:$J$2500,9,FALSE)," ",VLOOKUP(OFFSET('様式Ⅰ（男子）'!$B$15,3*A254,0),'登録データ（男）'!$A$3:$J$2500,10,FALSE)," ","(",LEFT(VLOOKUP(OFFSET('様式Ⅰ（男子）'!$B$15,3*A254,0),'登録データ（男）'!$A$3:$J$2500,8,FALSE),2),")"))</f>
        <v/>
      </c>
      <c r="G254" s="1" t="str">
        <f>IF(B254="","",VLOOKUP(基本情報登録!$D$10,'登録データ（男）'!$M$3:$Q$65,3,FALSE))</f>
        <v/>
      </c>
      <c r="H254" s="1" t="str">
        <f>IF(B254="","",VLOOKUP('様式Ⅰ（男子）'!B270,'登録データ（男）'!$A$3:$W$2000,5,FALSE))</f>
        <v/>
      </c>
    </row>
    <row r="255" spans="1:8">
      <c r="A255" s="1">
        <v>254</v>
      </c>
      <c r="E255" s="1" t="str">
        <f ca="1">IF($C255="","",CONCATENATE(VLOOKUP(OFFSET('様式Ⅰ（男子）'!$B$15,3*A255,0),'登録データ（男）'!$A$3:$J$2500,9,FALSE)," ",VLOOKUP(OFFSET('様式Ⅰ（男子）'!$B$15,3*A255,0),'登録データ（男）'!$A$3:$J$2500,10,FALSE)," ","(",LEFT(VLOOKUP(OFFSET('様式Ⅰ（男子）'!$B$15,3*A255,0),'登録データ（男）'!$A$3:$J$2500,8,FALSE),2),")"))</f>
        <v/>
      </c>
      <c r="G255" s="1" t="str">
        <f>IF(B255="","",VLOOKUP(基本情報登録!$D$10,'登録データ（男）'!$M$3:$Q$65,3,FALSE))</f>
        <v/>
      </c>
      <c r="H255" s="1" t="str">
        <f>IF(B255="","",VLOOKUP('様式Ⅰ（男子）'!B271,'登録データ（男）'!$A$3:$W$2000,5,FALSE))</f>
        <v/>
      </c>
    </row>
    <row r="256" spans="1:8">
      <c r="A256" s="1">
        <v>255</v>
      </c>
      <c r="E256" s="1" t="str">
        <f ca="1">IF($C256="","",CONCATENATE(VLOOKUP(OFFSET('様式Ⅰ（男子）'!$B$15,3*A256,0),'登録データ（男）'!$A$3:$J$2500,9,FALSE)," ",VLOOKUP(OFFSET('様式Ⅰ（男子）'!$B$15,3*A256,0),'登録データ（男）'!$A$3:$J$2500,10,FALSE)," ","(",LEFT(VLOOKUP(OFFSET('様式Ⅰ（男子）'!$B$15,3*A256,0),'登録データ（男）'!$A$3:$J$2500,8,FALSE),2),")"))</f>
        <v/>
      </c>
      <c r="G256" s="1" t="str">
        <f>IF(B256="","",VLOOKUP(基本情報登録!$D$10,'登録データ（男）'!$M$3:$Q$65,3,FALSE))</f>
        <v/>
      </c>
      <c r="H256" s="1" t="str">
        <f>IF(B256="","",VLOOKUP('様式Ⅰ（男子）'!B272,'登録データ（男）'!$A$3:$W$2000,5,FALSE))</f>
        <v/>
      </c>
    </row>
    <row r="257" spans="1:8">
      <c r="A257" s="1">
        <v>256</v>
      </c>
      <c r="E257" s="1" t="str">
        <f ca="1">IF($C257="","",CONCATENATE(VLOOKUP(OFFSET('様式Ⅰ（男子）'!$B$15,3*A257,0),'登録データ（男）'!$A$3:$J$2500,9,FALSE)," ",VLOOKUP(OFFSET('様式Ⅰ（男子）'!$B$15,3*A257,0),'登録データ（男）'!$A$3:$J$2500,10,FALSE)," ","(",LEFT(VLOOKUP(OFFSET('様式Ⅰ（男子）'!$B$15,3*A257,0),'登録データ（男）'!$A$3:$J$2500,8,FALSE),2),")"))</f>
        <v/>
      </c>
      <c r="G257" s="1" t="str">
        <f>IF(B257="","",VLOOKUP(基本情報登録!$D$10,'登録データ（男）'!$M$3:$Q$65,3,FALSE))</f>
        <v/>
      </c>
      <c r="H257" s="1" t="str">
        <f>IF(B257="","",VLOOKUP('様式Ⅰ（男子）'!B273,'登録データ（男）'!$A$3:$W$2000,5,FALSE))</f>
        <v/>
      </c>
    </row>
    <row r="258" spans="1:8">
      <c r="A258" s="1">
        <v>257</v>
      </c>
      <c r="E258" s="1" t="str">
        <f ca="1">IF($C258="","",CONCATENATE(VLOOKUP(OFFSET('様式Ⅰ（男子）'!$B$15,3*A258,0),'登録データ（男）'!$A$3:$J$2500,9,FALSE)," ",VLOOKUP(OFFSET('様式Ⅰ（男子）'!$B$15,3*A258,0),'登録データ（男）'!$A$3:$J$2500,10,FALSE)," ","(",LEFT(VLOOKUP(OFFSET('様式Ⅰ（男子）'!$B$15,3*A258,0),'登録データ（男）'!$A$3:$J$2500,8,FALSE),2),")"))</f>
        <v/>
      </c>
      <c r="G258" s="1" t="str">
        <f>IF(B258="","",VLOOKUP(基本情報登録!$D$10,'登録データ（男）'!$M$3:$Q$65,3,FALSE))</f>
        <v/>
      </c>
      <c r="H258" s="1" t="str">
        <f>IF(B258="","",VLOOKUP('様式Ⅰ（男子）'!B274,'登録データ（男）'!$A$3:$W$2000,5,FALSE))</f>
        <v/>
      </c>
    </row>
    <row r="259" spans="1:8">
      <c r="A259" s="1">
        <v>258</v>
      </c>
      <c r="E259" s="1" t="str">
        <f ca="1">IF($C259="","",CONCATENATE(VLOOKUP(OFFSET('様式Ⅰ（男子）'!$B$15,3*A259,0),'登録データ（男）'!$A$3:$J$2500,9,FALSE)," ",VLOOKUP(OFFSET('様式Ⅰ（男子）'!$B$15,3*A259,0),'登録データ（男）'!$A$3:$J$2500,10,FALSE)," ","(",LEFT(VLOOKUP(OFFSET('様式Ⅰ（男子）'!$B$15,3*A259,0),'登録データ（男）'!$A$3:$J$2500,8,FALSE),2),")"))</f>
        <v/>
      </c>
      <c r="G259" s="1" t="str">
        <f>IF(B259="","",VLOOKUP(基本情報登録!$D$10,'登録データ（男）'!$M$3:$Q$65,3,FALSE))</f>
        <v/>
      </c>
      <c r="H259" s="1" t="str">
        <f>IF(B259="","",VLOOKUP('様式Ⅰ（男子）'!B275,'登録データ（男）'!$A$3:$W$2000,5,FALSE))</f>
        <v/>
      </c>
    </row>
    <row r="260" spans="1:8">
      <c r="A260" s="1">
        <v>259</v>
      </c>
      <c r="E260" s="1" t="str">
        <f ca="1">IF($C260="","",CONCATENATE(VLOOKUP(OFFSET('様式Ⅰ（男子）'!$B$15,3*A260,0),'登録データ（男）'!$A$3:$J$2500,9,FALSE)," ",VLOOKUP(OFFSET('様式Ⅰ（男子）'!$B$15,3*A260,0),'登録データ（男）'!$A$3:$J$2500,10,FALSE)," ","(",LEFT(VLOOKUP(OFFSET('様式Ⅰ（男子）'!$B$15,3*A260,0),'登録データ（男）'!$A$3:$J$2500,8,FALSE),2),")"))</f>
        <v/>
      </c>
      <c r="G260" s="1" t="str">
        <f>IF(B260="","",VLOOKUP(基本情報登録!$D$10,'登録データ（男）'!$M$3:$Q$65,3,FALSE))</f>
        <v/>
      </c>
      <c r="H260" s="1" t="str">
        <f>IF(B260="","",VLOOKUP('様式Ⅰ（男子）'!B276,'登録データ（男）'!$A$3:$W$2000,5,FALSE))</f>
        <v/>
      </c>
    </row>
    <row r="261" spans="1:8">
      <c r="A261" s="1">
        <v>260</v>
      </c>
      <c r="E261" s="1" t="str">
        <f ca="1">IF($C261="","",CONCATENATE(VLOOKUP(OFFSET('様式Ⅰ（男子）'!$B$15,3*A261,0),'登録データ（男）'!$A$3:$J$2500,9,FALSE)," ",VLOOKUP(OFFSET('様式Ⅰ（男子）'!$B$15,3*A261,0),'登録データ（男）'!$A$3:$J$2500,10,FALSE)," ","(",LEFT(VLOOKUP(OFFSET('様式Ⅰ（男子）'!$B$15,3*A261,0),'登録データ（男）'!$A$3:$J$2500,8,FALSE),2),")"))</f>
        <v/>
      </c>
      <c r="G261" s="1" t="str">
        <f>IF(B261="","",VLOOKUP(基本情報登録!$D$10,'登録データ（男）'!$M$3:$Q$65,3,FALSE))</f>
        <v/>
      </c>
      <c r="H261" s="1" t="str">
        <f>IF(B261="","",VLOOKUP('様式Ⅰ（男子）'!B277,'登録データ（男）'!$A$3:$W$2000,5,FALSE))</f>
        <v/>
      </c>
    </row>
    <row r="262" spans="1:8">
      <c r="A262" s="1">
        <v>261</v>
      </c>
      <c r="E262" s="1" t="str">
        <f ca="1">IF($C262="","",CONCATENATE(VLOOKUP(OFFSET('様式Ⅰ（男子）'!$B$15,3*A262,0),'登録データ（男）'!$A$3:$J$2500,9,FALSE)," ",VLOOKUP(OFFSET('様式Ⅰ（男子）'!$B$15,3*A262,0),'登録データ（男）'!$A$3:$J$2500,10,FALSE)," ","(",LEFT(VLOOKUP(OFFSET('様式Ⅰ（男子）'!$B$15,3*A262,0),'登録データ（男）'!$A$3:$J$2500,8,FALSE),2),")"))</f>
        <v/>
      </c>
      <c r="G262" s="1" t="str">
        <f>IF(B262="","",VLOOKUP(基本情報登録!$D$10,'登録データ（男）'!$M$3:$Q$65,3,FALSE))</f>
        <v/>
      </c>
      <c r="H262" s="1" t="str">
        <f>IF(B262="","",VLOOKUP('様式Ⅰ（男子）'!B278,'登録データ（男）'!$A$3:$W$2000,5,FALSE))</f>
        <v/>
      </c>
    </row>
    <row r="263" spans="1:8">
      <c r="A263" s="1">
        <v>262</v>
      </c>
      <c r="E263" s="1" t="str">
        <f ca="1">IF($C263="","",CONCATENATE(VLOOKUP(OFFSET('様式Ⅰ（男子）'!$B$15,3*A263,0),'登録データ（男）'!$A$3:$J$2500,9,FALSE)," ",VLOOKUP(OFFSET('様式Ⅰ（男子）'!$B$15,3*A263,0),'登録データ（男）'!$A$3:$J$2500,10,FALSE)," ","(",LEFT(VLOOKUP(OFFSET('様式Ⅰ（男子）'!$B$15,3*A263,0),'登録データ（男）'!$A$3:$J$2500,8,FALSE),2),")"))</f>
        <v/>
      </c>
      <c r="G263" s="1" t="str">
        <f>IF(B263="","",VLOOKUP(基本情報登録!$D$10,'登録データ（男）'!$M$3:$Q$65,3,FALSE))</f>
        <v/>
      </c>
      <c r="H263" s="1" t="str">
        <f>IF(B263="","",VLOOKUP('様式Ⅰ（男子）'!B279,'登録データ（男）'!$A$3:$W$2000,5,FALSE))</f>
        <v/>
      </c>
    </row>
    <row r="264" spans="1:8">
      <c r="A264" s="1">
        <v>263</v>
      </c>
      <c r="E264" s="1" t="str">
        <f ca="1">IF($C264="","",CONCATENATE(VLOOKUP(OFFSET('様式Ⅰ（男子）'!$B$15,3*A264,0),'登録データ（男）'!$A$3:$J$2500,9,FALSE)," ",VLOOKUP(OFFSET('様式Ⅰ（男子）'!$B$15,3*A264,0),'登録データ（男）'!$A$3:$J$2500,10,FALSE)," ","(",LEFT(VLOOKUP(OFFSET('様式Ⅰ（男子）'!$B$15,3*A264,0),'登録データ（男）'!$A$3:$J$2500,8,FALSE),2),")"))</f>
        <v/>
      </c>
      <c r="G264" s="1" t="str">
        <f>IF(B264="","",VLOOKUP(基本情報登録!$D$10,'登録データ（男）'!$M$3:$Q$65,3,FALSE))</f>
        <v/>
      </c>
      <c r="H264" s="1" t="str">
        <f>IF(B264="","",VLOOKUP('様式Ⅰ（男子）'!B280,'登録データ（男）'!$A$3:$W$2000,5,FALSE))</f>
        <v/>
      </c>
    </row>
    <row r="265" spans="1:8">
      <c r="A265" s="1">
        <v>264</v>
      </c>
      <c r="E265" s="1" t="str">
        <f ca="1">IF($C265="","",CONCATENATE(VLOOKUP(OFFSET('様式Ⅰ（男子）'!$B$15,3*A265,0),'登録データ（男）'!$A$3:$J$2500,9,FALSE)," ",VLOOKUP(OFFSET('様式Ⅰ（男子）'!$B$15,3*A265,0),'登録データ（男）'!$A$3:$J$2500,10,FALSE)," ","(",LEFT(VLOOKUP(OFFSET('様式Ⅰ（男子）'!$B$15,3*A265,0),'登録データ（男）'!$A$3:$J$2500,8,FALSE),2),")"))</f>
        <v/>
      </c>
      <c r="G265" s="1" t="str">
        <f>IF(B265="","",VLOOKUP(基本情報登録!$D$10,'登録データ（男）'!$M$3:$Q$65,3,FALSE))</f>
        <v/>
      </c>
      <c r="H265" s="1" t="str">
        <f>IF(B265="","",VLOOKUP('様式Ⅰ（男子）'!B281,'登録データ（男）'!$A$3:$W$2000,5,FALSE))</f>
        <v/>
      </c>
    </row>
    <row r="266" spans="1:8">
      <c r="A266" s="1">
        <v>265</v>
      </c>
      <c r="E266" s="1" t="str">
        <f ca="1">IF($C266="","",CONCATENATE(VLOOKUP(OFFSET('様式Ⅰ（男子）'!$B$15,3*A266,0),'登録データ（男）'!$A$3:$J$2500,9,FALSE)," ",VLOOKUP(OFFSET('様式Ⅰ（男子）'!$B$15,3*A266,0),'登録データ（男）'!$A$3:$J$2500,10,FALSE)," ","(",LEFT(VLOOKUP(OFFSET('様式Ⅰ（男子）'!$B$15,3*A266,0),'登録データ（男）'!$A$3:$J$2500,8,FALSE),2),")"))</f>
        <v/>
      </c>
      <c r="G266" s="1" t="str">
        <f>IF(B266="","",VLOOKUP(基本情報登録!$D$10,'登録データ（男）'!$M$3:$Q$65,3,FALSE))</f>
        <v/>
      </c>
      <c r="H266" s="1" t="str">
        <f>IF(B266="","",VLOOKUP('様式Ⅰ（男子）'!B282,'登録データ（男）'!$A$3:$W$2000,5,FALSE))</f>
        <v/>
      </c>
    </row>
    <row r="267" spans="1:8">
      <c r="A267" s="1">
        <v>266</v>
      </c>
      <c r="E267" s="1" t="str">
        <f ca="1">IF($C267="","",CONCATENATE(VLOOKUP(OFFSET('様式Ⅰ（男子）'!$B$15,3*A267,0),'登録データ（男）'!$A$3:$J$2500,9,FALSE)," ",VLOOKUP(OFFSET('様式Ⅰ（男子）'!$B$15,3*A267,0),'登録データ（男）'!$A$3:$J$2500,10,FALSE)," ","(",LEFT(VLOOKUP(OFFSET('様式Ⅰ（男子）'!$B$15,3*A267,0),'登録データ（男）'!$A$3:$J$2500,8,FALSE),2),")"))</f>
        <v/>
      </c>
      <c r="G267" s="1" t="str">
        <f>IF(B267="","",VLOOKUP(基本情報登録!$D$10,'登録データ（男）'!$M$3:$Q$65,3,FALSE))</f>
        <v/>
      </c>
      <c r="H267" s="1" t="str">
        <f>IF(B267="","",VLOOKUP('様式Ⅰ（男子）'!B283,'登録データ（男）'!$A$3:$W$2000,5,FALSE))</f>
        <v/>
      </c>
    </row>
    <row r="268" spans="1:8">
      <c r="A268" s="1">
        <v>267</v>
      </c>
      <c r="E268" s="1" t="str">
        <f ca="1">IF($C268="","",CONCATENATE(VLOOKUP(OFFSET('様式Ⅰ（男子）'!$B$15,3*A268,0),'登録データ（男）'!$A$3:$J$2500,9,FALSE)," ",VLOOKUP(OFFSET('様式Ⅰ（男子）'!$B$15,3*A268,0),'登録データ（男）'!$A$3:$J$2500,10,FALSE)," ","(",LEFT(VLOOKUP(OFFSET('様式Ⅰ（男子）'!$B$15,3*A268,0),'登録データ（男）'!$A$3:$J$2500,8,FALSE),2),")"))</f>
        <v/>
      </c>
      <c r="G268" s="1" t="str">
        <f>IF(B268="","",VLOOKUP(基本情報登録!$D$10,'登録データ（男）'!$M$3:$Q$65,3,FALSE))</f>
        <v/>
      </c>
      <c r="H268" s="1" t="str">
        <f>IF(B268="","",VLOOKUP('様式Ⅰ（男子）'!B284,'登録データ（男）'!$A$3:$W$2000,5,FALSE))</f>
        <v/>
      </c>
    </row>
    <row r="269" spans="1:8">
      <c r="A269" s="1">
        <v>268</v>
      </c>
      <c r="E269" s="1" t="str">
        <f ca="1">IF($C269="","",CONCATENATE(VLOOKUP(OFFSET('様式Ⅰ（男子）'!$B$15,3*A269,0),'登録データ（男）'!$A$3:$J$2500,9,FALSE)," ",VLOOKUP(OFFSET('様式Ⅰ（男子）'!$B$15,3*A269,0),'登録データ（男）'!$A$3:$J$2500,10,FALSE)," ","(",LEFT(VLOOKUP(OFFSET('様式Ⅰ（男子）'!$B$15,3*A269,0),'登録データ（男）'!$A$3:$J$2500,8,FALSE),2),")"))</f>
        <v/>
      </c>
      <c r="G269" s="1" t="str">
        <f>IF(B269="","",VLOOKUP(基本情報登録!$D$10,'登録データ（男）'!$M$3:$Q$65,3,FALSE))</f>
        <v/>
      </c>
      <c r="H269" s="1" t="str">
        <f>IF(B269="","",VLOOKUP('様式Ⅰ（男子）'!B285,'登録データ（男）'!$A$3:$W$2000,5,FALSE))</f>
        <v/>
      </c>
    </row>
    <row r="270" spans="1:8">
      <c r="A270" s="1">
        <v>269</v>
      </c>
      <c r="E270" s="1" t="str">
        <f ca="1">IF($C270="","",CONCATENATE(VLOOKUP(OFFSET('様式Ⅰ（男子）'!$B$15,3*A270,0),'登録データ（男）'!$A$3:$J$2500,9,FALSE)," ",VLOOKUP(OFFSET('様式Ⅰ（男子）'!$B$15,3*A270,0),'登録データ（男）'!$A$3:$J$2500,10,FALSE)," ","(",LEFT(VLOOKUP(OFFSET('様式Ⅰ（男子）'!$B$15,3*A270,0),'登録データ（男）'!$A$3:$J$2500,8,FALSE),2),")"))</f>
        <v/>
      </c>
      <c r="G270" s="1" t="str">
        <f>IF(B270="","",VLOOKUP(基本情報登録!$D$10,'登録データ（男）'!$M$3:$Q$65,3,FALSE))</f>
        <v/>
      </c>
      <c r="H270" s="1" t="str">
        <f>IF(B270="","",VLOOKUP('様式Ⅰ（男子）'!B286,'登録データ（男）'!$A$3:$W$2000,5,FALSE))</f>
        <v/>
      </c>
    </row>
    <row r="271" spans="1:8">
      <c r="A271" s="1">
        <v>270</v>
      </c>
      <c r="E271" s="1" t="str">
        <f ca="1">IF($C271="","",CONCATENATE(VLOOKUP(OFFSET('様式Ⅰ（男子）'!$B$15,3*A271,0),'登録データ（男）'!$A$3:$J$2500,9,FALSE)," ",VLOOKUP(OFFSET('様式Ⅰ（男子）'!$B$15,3*A271,0),'登録データ（男）'!$A$3:$J$2500,10,FALSE)," ","(",LEFT(VLOOKUP(OFFSET('様式Ⅰ（男子）'!$B$15,3*A271,0),'登録データ（男）'!$A$3:$J$2500,8,FALSE),2),")"))</f>
        <v/>
      </c>
      <c r="G271" s="1" t="str">
        <f>IF(B271="","",VLOOKUP(基本情報登録!$D$10,'登録データ（男）'!$M$3:$Q$65,3,FALSE))</f>
        <v/>
      </c>
      <c r="H271" s="1" t="str">
        <f>IF(B271="","",VLOOKUP('様式Ⅰ（男子）'!B287,'登録データ（男）'!$A$3:$W$2000,5,FALSE))</f>
        <v/>
      </c>
    </row>
    <row r="272" spans="1:8">
      <c r="A272" s="1">
        <v>271</v>
      </c>
      <c r="E272" s="1" t="str">
        <f ca="1">IF($C272="","",CONCATENATE(VLOOKUP(OFFSET('様式Ⅰ（男子）'!$B$15,3*A272,0),'登録データ（男）'!$A$3:$J$2500,9,FALSE)," ",VLOOKUP(OFFSET('様式Ⅰ（男子）'!$B$15,3*A272,0),'登録データ（男）'!$A$3:$J$2500,10,FALSE)," ","(",LEFT(VLOOKUP(OFFSET('様式Ⅰ（男子）'!$B$15,3*A272,0),'登録データ（男）'!$A$3:$J$2500,8,FALSE),2),")"))</f>
        <v/>
      </c>
      <c r="G272" s="1" t="str">
        <f>IF(B272="","",VLOOKUP(基本情報登録!$D$10,'登録データ（男）'!$M$3:$Q$65,3,FALSE))</f>
        <v/>
      </c>
      <c r="H272" s="1" t="str">
        <f>IF(B272="","",VLOOKUP('様式Ⅰ（男子）'!B288,'登録データ（男）'!$A$3:$W$2000,5,FALSE))</f>
        <v/>
      </c>
    </row>
    <row r="273" spans="1:8">
      <c r="A273" s="1">
        <v>272</v>
      </c>
      <c r="E273" s="1" t="str">
        <f ca="1">IF($C273="","",CONCATENATE(VLOOKUP(OFFSET('様式Ⅰ（男子）'!$B$15,3*A273,0),'登録データ（男）'!$A$3:$J$2500,9,FALSE)," ",VLOOKUP(OFFSET('様式Ⅰ（男子）'!$B$15,3*A273,0),'登録データ（男）'!$A$3:$J$2500,10,FALSE)," ","(",LEFT(VLOOKUP(OFFSET('様式Ⅰ（男子）'!$B$15,3*A273,0),'登録データ（男）'!$A$3:$J$2500,8,FALSE),2),")"))</f>
        <v/>
      </c>
      <c r="G273" s="1" t="str">
        <f>IF(B273="","",VLOOKUP(基本情報登録!$D$10,'登録データ（男）'!$M$3:$Q$65,3,FALSE))</f>
        <v/>
      </c>
      <c r="H273" s="1" t="str">
        <f>IF(B273="","",VLOOKUP('様式Ⅰ（男子）'!B289,'登録データ（男）'!$A$3:$W$2000,5,FALSE))</f>
        <v/>
      </c>
    </row>
    <row r="274" spans="1:8">
      <c r="A274" s="1">
        <v>273</v>
      </c>
      <c r="E274" s="1" t="str">
        <f ca="1">IF($C274="","",CONCATENATE(VLOOKUP(OFFSET('様式Ⅰ（男子）'!$B$15,3*A274,0),'登録データ（男）'!$A$3:$J$2500,9,FALSE)," ",VLOOKUP(OFFSET('様式Ⅰ（男子）'!$B$15,3*A274,0),'登録データ（男）'!$A$3:$J$2500,10,FALSE)," ","(",LEFT(VLOOKUP(OFFSET('様式Ⅰ（男子）'!$B$15,3*A274,0),'登録データ（男）'!$A$3:$J$2500,8,FALSE),2),")"))</f>
        <v/>
      </c>
      <c r="G274" s="1" t="str">
        <f>IF(B274="","",VLOOKUP(基本情報登録!$D$10,'登録データ（男）'!$M$3:$Q$65,3,FALSE))</f>
        <v/>
      </c>
      <c r="H274" s="1" t="str">
        <f>IF(B274="","",VLOOKUP('様式Ⅰ（男子）'!B290,'登録データ（男）'!$A$3:$W$2000,5,FALSE))</f>
        <v/>
      </c>
    </row>
    <row r="275" spans="1:8">
      <c r="A275" s="1">
        <v>274</v>
      </c>
      <c r="E275" s="1" t="str">
        <f ca="1">IF($C275="","",CONCATENATE(VLOOKUP(OFFSET('様式Ⅰ（男子）'!$B$15,3*A275,0),'登録データ（男）'!$A$3:$J$2500,9,FALSE)," ",VLOOKUP(OFFSET('様式Ⅰ（男子）'!$B$15,3*A275,0),'登録データ（男）'!$A$3:$J$2500,10,FALSE)," ","(",LEFT(VLOOKUP(OFFSET('様式Ⅰ（男子）'!$B$15,3*A275,0),'登録データ（男）'!$A$3:$J$2500,8,FALSE),2),")"))</f>
        <v/>
      </c>
      <c r="G275" s="1" t="str">
        <f>IF(B275="","",VLOOKUP(基本情報登録!$D$10,'登録データ（男）'!$M$3:$Q$65,3,FALSE))</f>
        <v/>
      </c>
      <c r="H275" s="1" t="str">
        <f>IF(B275="","",VLOOKUP('様式Ⅰ（男子）'!B291,'登録データ（男）'!$A$3:$W$2000,5,FALSE))</f>
        <v/>
      </c>
    </row>
    <row r="276" spans="1:8">
      <c r="A276" s="1">
        <v>275</v>
      </c>
      <c r="E276" s="1" t="str">
        <f ca="1">IF($C276="","",CONCATENATE(VLOOKUP(OFFSET('様式Ⅰ（男子）'!$B$15,3*A276,0),'登録データ（男）'!$A$3:$J$2500,9,FALSE)," ",VLOOKUP(OFFSET('様式Ⅰ（男子）'!$B$15,3*A276,0),'登録データ（男）'!$A$3:$J$2500,10,FALSE)," ","(",LEFT(VLOOKUP(OFFSET('様式Ⅰ（男子）'!$B$15,3*A276,0),'登録データ（男）'!$A$3:$J$2500,8,FALSE),2),")"))</f>
        <v/>
      </c>
      <c r="G276" s="1" t="str">
        <f>IF(B276="","",VLOOKUP(基本情報登録!$D$10,'登録データ（男）'!$M$3:$Q$65,3,FALSE))</f>
        <v/>
      </c>
      <c r="H276" s="1" t="str">
        <f>IF(B276="","",VLOOKUP('様式Ⅰ（男子）'!B292,'登録データ（男）'!$A$3:$W$2000,5,FALSE))</f>
        <v/>
      </c>
    </row>
    <row r="277" spans="1:8">
      <c r="A277" s="1">
        <v>276</v>
      </c>
      <c r="E277" s="1" t="str">
        <f ca="1">IF($C277="","",CONCATENATE(VLOOKUP(OFFSET('様式Ⅰ（男子）'!$B$15,3*A277,0),'登録データ（男）'!$A$3:$J$2500,9,FALSE)," ",VLOOKUP(OFFSET('様式Ⅰ（男子）'!$B$15,3*A277,0),'登録データ（男）'!$A$3:$J$2500,10,FALSE)," ","(",LEFT(VLOOKUP(OFFSET('様式Ⅰ（男子）'!$B$15,3*A277,0),'登録データ（男）'!$A$3:$J$2500,8,FALSE),2),")"))</f>
        <v/>
      </c>
      <c r="G277" s="1" t="str">
        <f>IF(B277="","",VLOOKUP(基本情報登録!$D$10,'登録データ（男）'!$M$3:$Q$65,3,FALSE))</f>
        <v/>
      </c>
      <c r="H277" s="1" t="str">
        <f>IF(B277="","",VLOOKUP('様式Ⅰ（男子）'!B293,'登録データ（男）'!$A$3:$W$2000,5,FALSE))</f>
        <v/>
      </c>
    </row>
    <row r="278" spans="1:8">
      <c r="A278" s="1">
        <v>277</v>
      </c>
      <c r="E278" s="1" t="str">
        <f ca="1">IF($C278="","",CONCATENATE(VLOOKUP(OFFSET('様式Ⅰ（男子）'!$B$15,3*A278,0),'登録データ（男）'!$A$3:$J$2500,9,FALSE)," ",VLOOKUP(OFFSET('様式Ⅰ（男子）'!$B$15,3*A278,0),'登録データ（男）'!$A$3:$J$2500,10,FALSE)," ","(",LEFT(VLOOKUP(OFFSET('様式Ⅰ（男子）'!$B$15,3*A278,0),'登録データ（男）'!$A$3:$J$2500,8,FALSE),2),")"))</f>
        <v/>
      </c>
      <c r="G278" s="1" t="str">
        <f>IF(B278="","",VLOOKUP(基本情報登録!$D$10,'登録データ（男）'!$M$3:$Q$65,3,FALSE))</f>
        <v/>
      </c>
      <c r="H278" s="1" t="str">
        <f>IF(B278="","",VLOOKUP('様式Ⅰ（男子）'!B294,'登録データ（男）'!$A$3:$W$2000,5,FALSE))</f>
        <v/>
      </c>
    </row>
    <row r="279" spans="1:8">
      <c r="A279" s="1">
        <v>278</v>
      </c>
      <c r="E279" s="1" t="str">
        <f ca="1">IF($C279="","",CONCATENATE(VLOOKUP(OFFSET('様式Ⅰ（男子）'!$B$15,3*A279,0),'登録データ（男）'!$A$3:$J$2500,9,FALSE)," ",VLOOKUP(OFFSET('様式Ⅰ（男子）'!$B$15,3*A279,0),'登録データ（男）'!$A$3:$J$2500,10,FALSE)," ","(",LEFT(VLOOKUP(OFFSET('様式Ⅰ（男子）'!$B$15,3*A279,0),'登録データ（男）'!$A$3:$J$2500,8,FALSE),2),")"))</f>
        <v/>
      </c>
      <c r="G279" s="1" t="str">
        <f>IF(B279="","",VLOOKUP(基本情報登録!$D$10,'登録データ（男）'!$M$3:$Q$65,3,FALSE))</f>
        <v/>
      </c>
      <c r="H279" s="1" t="str">
        <f>IF(B279="","",VLOOKUP('様式Ⅰ（男子）'!B295,'登録データ（男）'!$A$3:$W$2000,5,FALSE))</f>
        <v/>
      </c>
    </row>
    <row r="280" spans="1:8">
      <c r="A280" s="1">
        <v>279</v>
      </c>
      <c r="E280" s="1" t="str">
        <f ca="1">IF($C280="","",CONCATENATE(VLOOKUP(OFFSET('様式Ⅰ（男子）'!$B$15,3*A280,0),'登録データ（男）'!$A$3:$J$2500,9,FALSE)," ",VLOOKUP(OFFSET('様式Ⅰ（男子）'!$B$15,3*A280,0),'登録データ（男）'!$A$3:$J$2500,10,FALSE)," ","(",LEFT(VLOOKUP(OFFSET('様式Ⅰ（男子）'!$B$15,3*A280,0),'登録データ（男）'!$A$3:$J$2500,8,FALSE),2),")"))</f>
        <v/>
      </c>
      <c r="G280" s="1" t="str">
        <f>IF(B280="","",VLOOKUP(基本情報登録!$D$10,'登録データ（男）'!$M$3:$Q$65,3,FALSE))</f>
        <v/>
      </c>
      <c r="H280" s="1" t="str">
        <f>IF(B280="","",VLOOKUP('様式Ⅰ（男子）'!B296,'登録データ（男）'!$A$3:$W$2000,5,FALSE))</f>
        <v/>
      </c>
    </row>
    <row r="281" spans="1:8">
      <c r="A281" s="1">
        <v>280</v>
      </c>
      <c r="E281" s="1" t="str">
        <f ca="1">IF($C281="","",CONCATENATE(VLOOKUP(OFFSET('様式Ⅰ（男子）'!$B$15,3*A281,0),'登録データ（男）'!$A$3:$J$2500,9,FALSE)," ",VLOOKUP(OFFSET('様式Ⅰ（男子）'!$B$15,3*A281,0),'登録データ（男）'!$A$3:$J$2500,10,FALSE)," ","(",LEFT(VLOOKUP(OFFSET('様式Ⅰ（男子）'!$B$15,3*A281,0),'登録データ（男）'!$A$3:$J$2500,8,FALSE),2),")"))</f>
        <v/>
      </c>
      <c r="G281" s="1" t="str">
        <f>IF(B281="","",VLOOKUP(基本情報登録!$D$10,'登録データ（男）'!$M$3:$Q$65,3,FALSE))</f>
        <v/>
      </c>
      <c r="H281" s="1" t="str">
        <f>IF(B281="","",VLOOKUP('様式Ⅰ（男子）'!B297,'登録データ（男）'!$A$3:$W$2000,5,FALSE))</f>
        <v/>
      </c>
    </row>
    <row r="282" spans="1:8">
      <c r="A282" s="1">
        <v>281</v>
      </c>
      <c r="E282" s="1" t="str">
        <f ca="1">IF($C282="","",CONCATENATE(VLOOKUP(OFFSET('様式Ⅰ（男子）'!$B$15,3*A282,0),'登録データ（男）'!$A$3:$J$2500,9,FALSE)," ",VLOOKUP(OFFSET('様式Ⅰ（男子）'!$B$15,3*A282,0),'登録データ（男）'!$A$3:$J$2500,10,FALSE)," ","(",LEFT(VLOOKUP(OFFSET('様式Ⅰ（男子）'!$B$15,3*A282,0),'登録データ（男）'!$A$3:$J$2500,8,FALSE),2),")"))</f>
        <v/>
      </c>
      <c r="G282" s="1" t="str">
        <f>IF(B282="","",VLOOKUP(基本情報登録!$D$10,'登録データ（男）'!$M$3:$Q$65,3,FALSE))</f>
        <v/>
      </c>
      <c r="H282" s="1" t="str">
        <f>IF(B282="","",VLOOKUP('様式Ⅰ（男子）'!B298,'登録データ（男）'!$A$3:$W$2000,5,FALSE))</f>
        <v/>
      </c>
    </row>
    <row r="283" spans="1:8">
      <c r="A283" s="1">
        <v>282</v>
      </c>
      <c r="E283" s="1" t="str">
        <f ca="1">IF($C283="","",CONCATENATE(VLOOKUP(OFFSET('様式Ⅰ（男子）'!$B$15,3*A283,0),'登録データ（男）'!$A$3:$J$2500,9,FALSE)," ",VLOOKUP(OFFSET('様式Ⅰ（男子）'!$B$15,3*A283,0),'登録データ（男）'!$A$3:$J$2500,10,FALSE)," ","(",LEFT(VLOOKUP(OFFSET('様式Ⅰ（男子）'!$B$15,3*A283,0),'登録データ（男）'!$A$3:$J$2500,8,FALSE),2),")"))</f>
        <v/>
      </c>
      <c r="G283" s="1" t="str">
        <f>IF(B283="","",VLOOKUP(基本情報登録!$D$10,'登録データ（男）'!$M$3:$Q$65,3,FALSE))</f>
        <v/>
      </c>
      <c r="H283" s="1" t="str">
        <f>IF(B283="","",VLOOKUP('様式Ⅰ（男子）'!B299,'登録データ（男）'!$A$3:$W$2000,5,FALSE))</f>
        <v/>
      </c>
    </row>
    <row r="284" spans="1:8">
      <c r="A284" s="1">
        <v>283</v>
      </c>
      <c r="E284" s="1" t="str">
        <f ca="1">IF($C284="","",CONCATENATE(VLOOKUP(OFFSET('様式Ⅰ（男子）'!$B$15,3*A284,0),'登録データ（男）'!$A$3:$J$2500,9,FALSE)," ",VLOOKUP(OFFSET('様式Ⅰ（男子）'!$B$15,3*A284,0),'登録データ（男）'!$A$3:$J$2500,10,FALSE)," ","(",LEFT(VLOOKUP(OFFSET('様式Ⅰ（男子）'!$B$15,3*A284,0),'登録データ（男）'!$A$3:$J$2500,8,FALSE),2),")"))</f>
        <v/>
      </c>
      <c r="G284" s="1" t="str">
        <f>IF(B284="","",VLOOKUP(基本情報登録!$D$10,'登録データ（男）'!$M$3:$Q$65,3,FALSE))</f>
        <v/>
      </c>
      <c r="H284" s="1" t="str">
        <f>IF(B284="","",VLOOKUP('様式Ⅰ（男子）'!B300,'登録データ（男）'!$A$3:$W$2000,5,FALSE))</f>
        <v/>
      </c>
    </row>
    <row r="285" spans="1:8">
      <c r="A285" s="1">
        <v>284</v>
      </c>
      <c r="E285" s="1" t="str">
        <f ca="1">IF($C285="","",CONCATENATE(VLOOKUP(OFFSET('様式Ⅰ（男子）'!$B$15,3*A285,0),'登録データ（男）'!$A$3:$J$2500,9,FALSE)," ",VLOOKUP(OFFSET('様式Ⅰ（男子）'!$B$15,3*A285,0),'登録データ（男）'!$A$3:$J$2500,10,FALSE)," ","(",LEFT(VLOOKUP(OFFSET('様式Ⅰ（男子）'!$B$15,3*A285,0),'登録データ（男）'!$A$3:$J$2500,8,FALSE),2),")"))</f>
        <v/>
      </c>
      <c r="G285" s="1" t="str">
        <f>IF(B285="","",VLOOKUP(基本情報登録!$D$10,'登録データ（男）'!$M$3:$Q$65,3,FALSE))</f>
        <v/>
      </c>
      <c r="H285" s="1" t="str">
        <f>IF(B285="","",VLOOKUP('様式Ⅰ（男子）'!B301,'登録データ（男）'!$A$3:$W$2000,5,FALSE))</f>
        <v/>
      </c>
    </row>
    <row r="286" spans="1:8">
      <c r="A286" s="1">
        <v>285</v>
      </c>
      <c r="E286" s="1" t="str">
        <f ca="1">IF($C286="","",CONCATENATE(VLOOKUP(OFFSET('様式Ⅰ（男子）'!$B$15,3*A286,0),'登録データ（男）'!$A$3:$J$2500,9,FALSE)," ",VLOOKUP(OFFSET('様式Ⅰ（男子）'!$B$15,3*A286,0),'登録データ（男）'!$A$3:$J$2500,10,FALSE)," ","(",LEFT(VLOOKUP(OFFSET('様式Ⅰ（男子）'!$B$15,3*A286,0),'登録データ（男）'!$A$3:$J$2500,8,FALSE),2),")"))</f>
        <v/>
      </c>
      <c r="G286" s="1" t="str">
        <f>IF(B286="","",VLOOKUP(基本情報登録!$D$10,'登録データ（男）'!$M$3:$Q$65,3,FALSE))</f>
        <v/>
      </c>
      <c r="H286" s="1" t="str">
        <f>IF(B286="","",VLOOKUP('様式Ⅰ（男子）'!B302,'登録データ（男）'!$A$3:$W$2000,5,FALSE))</f>
        <v/>
      </c>
    </row>
    <row r="287" spans="1:8">
      <c r="A287" s="1">
        <v>286</v>
      </c>
      <c r="E287" s="1" t="str">
        <f ca="1">IF($C287="","",CONCATENATE(VLOOKUP(OFFSET('様式Ⅰ（男子）'!$B$15,3*A287,0),'登録データ（男）'!$A$3:$J$2500,9,FALSE)," ",VLOOKUP(OFFSET('様式Ⅰ（男子）'!$B$15,3*A287,0),'登録データ（男）'!$A$3:$J$2500,10,FALSE)," ","(",LEFT(VLOOKUP(OFFSET('様式Ⅰ（男子）'!$B$15,3*A287,0),'登録データ（男）'!$A$3:$J$2500,8,FALSE),2),")"))</f>
        <v/>
      </c>
      <c r="G287" s="1" t="str">
        <f>IF(B287="","",VLOOKUP(基本情報登録!$D$10,'登録データ（男）'!$M$3:$Q$65,3,FALSE))</f>
        <v/>
      </c>
      <c r="H287" s="1" t="str">
        <f>IF(B287="","",VLOOKUP('様式Ⅰ（男子）'!B303,'登録データ（男）'!$A$3:$W$2000,5,FALSE))</f>
        <v/>
      </c>
    </row>
    <row r="288" spans="1:8">
      <c r="A288" s="1">
        <v>287</v>
      </c>
      <c r="E288" s="1" t="str">
        <f ca="1">IF($C288="","",CONCATENATE(VLOOKUP(OFFSET('様式Ⅰ（男子）'!$B$15,3*A288,0),'登録データ（男）'!$A$3:$J$2500,9,FALSE)," ",VLOOKUP(OFFSET('様式Ⅰ（男子）'!$B$15,3*A288,0),'登録データ（男）'!$A$3:$J$2500,10,FALSE)," ","(",LEFT(VLOOKUP(OFFSET('様式Ⅰ（男子）'!$B$15,3*A288,0),'登録データ（男）'!$A$3:$J$2500,8,FALSE),2),")"))</f>
        <v/>
      </c>
      <c r="G288" s="1" t="str">
        <f>IF(B288="","",VLOOKUP(基本情報登録!$D$10,'登録データ（男）'!$M$3:$Q$65,3,FALSE))</f>
        <v/>
      </c>
      <c r="H288" s="1" t="str">
        <f>IF(B288="","",VLOOKUP('様式Ⅰ（男子）'!B304,'登録データ（男）'!$A$3:$W$2000,5,FALSE))</f>
        <v/>
      </c>
    </row>
    <row r="289" spans="1:8">
      <c r="A289" s="1">
        <v>288</v>
      </c>
      <c r="E289" s="1" t="str">
        <f ca="1">IF($C289="","",CONCATENATE(VLOOKUP(OFFSET('様式Ⅰ（男子）'!$B$15,3*A289,0),'登録データ（男）'!$A$3:$J$2500,9,FALSE)," ",VLOOKUP(OFFSET('様式Ⅰ（男子）'!$B$15,3*A289,0),'登録データ（男）'!$A$3:$J$2500,10,FALSE)," ","(",LEFT(VLOOKUP(OFFSET('様式Ⅰ（男子）'!$B$15,3*A289,0),'登録データ（男）'!$A$3:$J$2500,8,FALSE),2),")"))</f>
        <v/>
      </c>
      <c r="G289" s="1" t="str">
        <f>IF(B289="","",VLOOKUP(基本情報登録!$D$10,'登録データ（男）'!$M$3:$Q$65,3,FALSE))</f>
        <v/>
      </c>
      <c r="H289" s="1" t="str">
        <f>IF(B289="","",VLOOKUP('様式Ⅰ（男子）'!B305,'登録データ（男）'!$A$3:$W$2000,5,FALSE))</f>
        <v/>
      </c>
    </row>
    <row r="290" spans="1:8">
      <c r="A290" s="1">
        <v>289</v>
      </c>
      <c r="E290" s="1" t="str">
        <f ca="1">IF($C290="","",CONCATENATE(VLOOKUP(OFFSET('様式Ⅰ（男子）'!$B$15,3*A290,0),'登録データ（男）'!$A$3:$J$2500,9,FALSE)," ",VLOOKUP(OFFSET('様式Ⅰ（男子）'!$B$15,3*A290,0),'登録データ（男）'!$A$3:$J$2500,10,FALSE)," ","(",LEFT(VLOOKUP(OFFSET('様式Ⅰ（男子）'!$B$15,3*A290,0),'登録データ（男）'!$A$3:$J$2500,8,FALSE),2),")"))</f>
        <v/>
      </c>
      <c r="G290" s="1" t="str">
        <f>IF(B290="","",VLOOKUP(基本情報登録!$D$10,'登録データ（男）'!$M$3:$Q$65,3,FALSE))</f>
        <v/>
      </c>
      <c r="H290" s="1" t="str">
        <f>IF(B290="","",VLOOKUP('様式Ⅰ（男子）'!B306,'登録データ（男）'!$A$3:$W$2000,5,FALSE))</f>
        <v/>
      </c>
    </row>
    <row r="291" spans="1:8">
      <c r="A291" s="1">
        <v>290</v>
      </c>
      <c r="E291" s="1" t="str">
        <f ca="1">IF($C291="","",CONCATENATE(VLOOKUP(OFFSET('様式Ⅰ（男子）'!$B$15,3*A291,0),'登録データ（男）'!$A$3:$J$2500,9,FALSE)," ",VLOOKUP(OFFSET('様式Ⅰ（男子）'!$B$15,3*A291,0),'登録データ（男）'!$A$3:$J$2500,10,FALSE)," ","(",LEFT(VLOOKUP(OFFSET('様式Ⅰ（男子）'!$B$15,3*A291,0),'登録データ（男）'!$A$3:$J$2500,8,FALSE),2),")"))</f>
        <v/>
      </c>
      <c r="G291" s="1" t="str">
        <f>IF(B291="","",VLOOKUP(基本情報登録!$D$10,'登録データ（男）'!$M$3:$Q$65,3,FALSE))</f>
        <v/>
      </c>
      <c r="H291" s="1" t="str">
        <f>IF(B291="","",VLOOKUP('様式Ⅰ（男子）'!B307,'登録データ（男）'!$A$3:$W$2000,5,FALSE))</f>
        <v/>
      </c>
    </row>
    <row r="292" spans="1:8">
      <c r="A292" s="1">
        <v>291</v>
      </c>
      <c r="E292" s="1" t="str">
        <f ca="1">IF($C292="","",CONCATENATE(VLOOKUP(OFFSET('様式Ⅰ（男子）'!$B$15,3*A292,0),'登録データ（男）'!$A$3:$J$2500,9,FALSE)," ",VLOOKUP(OFFSET('様式Ⅰ（男子）'!$B$15,3*A292,0),'登録データ（男）'!$A$3:$J$2500,10,FALSE)," ","(",LEFT(VLOOKUP(OFFSET('様式Ⅰ（男子）'!$B$15,3*A292,0),'登録データ（男）'!$A$3:$J$2500,8,FALSE),2),")"))</f>
        <v/>
      </c>
      <c r="G292" s="1" t="str">
        <f>IF(B292="","",VLOOKUP(基本情報登録!$D$10,'登録データ（男）'!$M$3:$Q$65,3,FALSE))</f>
        <v/>
      </c>
      <c r="H292" s="1" t="str">
        <f>IF(B292="","",VLOOKUP('様式Ⅰ（男子）'!B308,'登録データ（男）'!$A$3:$W$2000,5,FALSE))</f>
        <v/>
      </c>
    </row>
    <row r="293" spans="1:8">
      <c r="A293" s="1">
        <v>292</v>
      </c>
      <c r="E293" s="1" t="str">
        <f ca="1">IF($C293="","",CONCATENATE(VLOOKUP(OFFSET('様式Ⅰ（男子）'!$B$15,3*A293,0),'登録データ（男）'!$A$3:$J$2500,9,FALSE)," ",VLOOKUP(OFFSET('様式Ⅰ（男子）'!$B$15,3*A293,0),'登録データ（男）'!$A$3:$J$2500,10,FALSE)," ","(",LEFT(VLOOKUP(OFFSET('様式Ⅰ（男子）'!$B$15,3*A293,0),'登録データ（男）'!$A$3:$J$2500,8,FALSE),2),")"))</f>
        <v/>
      </c>
      <c r="G293" s="1" t="str">
        <f>IF(B293="","",VLOOKUP(基本情報登録!$D$10,'登録データ（男）'!$M$3:$Q$65,3,FALSE))</f>
        <v/>
      </c>
      <c r="H293" s="1" t="str">
        <f>IF(B293="","",VLOOKUP('様式Ⅰ（男子）'!B309,'登録データ（男）'!$A$3:$W$2000,5,FALSE))</f>
        <v/>
      </c>
    </row>
    <row r="294" spans="1:8">
      <c r="A294" s="1">
        <v>293</v>
      </c>
      <c r="E294" s="1" t="str">
        <f ca="1">IF($C294="","",CONCATENATE(VLOOKUP(OFFSET('様式Ⅰ（男子）'!$B$15,3*A294,0),'登録データ（男）'!$A$3:$J$2500,9,FALSE)," ",VLOOKUP(OFFSET('様式Ⅰ（男子）'!$B$15,3*A294,0),'登録データ（男）'!$A$3:$J$2500,10,FALSE)," ","(",LEFT(VLOOKUP(OFFSET('様式Ⅰ（男子）'!$B$15,3*A294,0),'登録データ（男）'!$A$3:$J$2500,8,FALSE),2),")"))</f>
        <v/>
      </c>
      <c r="G294" s="1" t="str">
        <f>IF(B294="","",VLOOKUP(基本情報登録!$D$10,'登録データ（男）'!$M$3:$Q$65,3,FALSE))</f>
        <v/>
      </c>
      <c r="H294" s="1" t="str">
        <f>IF(B294="","",VLOOKUP('様式Ⅰ（男子）'!B310,'登録データ（男）'!$A$3:$W$2000,5,FALSE))</f>
        <v/>
      </c>
    </row>
    <row r="295" spans="1:8">
      <c r="A295" s="1">
        <v>294</v>
      </c>
      <c r="E295" s="1" t="str">
        <f ca="1">IF($C295="","",CONCATENATE(VLOOKUP(OFFSET('様式Ⅰ（男子）'!$B$15,3*A295,0),'登録データ（男）'!$A$3:$J$2500,9,FALSE)," ",VLOOKUP(OFFSET('様式Ⅰ（男子）'!$B$15,3*A295,0),'登録データ（男）'!$A$3:$J$2500,10,FALSE)," ","(",LEFT(VLOOKUP(OFFSET('様式Ⅰ（男子）'!$B$15,3*A295,0),'登録データ（男）'!$A$3:$J$2500,8,FALSE),2),")"))</f>
        <v/>
      </c>
      <c r="G295" s="1" t="str">
        <f>IF(B295="","",VLOOKUP(基本情報登録!$D$10,'登録データ（男）'!$M$3:$Q$65,3,FALSE))</f>
        <v/>
      </c>
      <c r="H295" s="1" t="str">
        <f>IF(B295="","",VLOOKUP('様式Ⅰ（男子）'!B311,'登録データ（男）'!$A$3:$W$2000,5,FALSE))</f>
        <v/>
      </c>
    </row>
    <row r="296" spans="1:8">
      <c r="A296" s="1">
        <v>295</v>
      </c>
      <c r="E296" s="1" t="str">
        <f ca="1">IF($C296="","",CONCATENATE(VLOOKUP(OFFSET('様式Ⅰ（男子）'!$B$15,3*A296,0),'登録データ（男）'!$A$3:$J$2500,9,FALSE)," ",VLOOKUP(OFFSET('様式Ⅰ（男子）'!$B$15,3*A296,0),'登録データ（男）'!$A$3:$J$2500,10,FALSE)," ","(",LEFT(VLOOKUP(OFFSET('様式Ⅰ（男子）'!$B$15,3*A296,0),'登録データ（男）'!$A$3:$J$2500,8,FALSE),2),")"))</f>
        <v/>
      </c>
      <c r="G296" s="1" t="str">
        <f>IF(B296="","",VLOOKUP(基本情報登録!$D$10,'登録データ（男）'!$M$3:$Q$65,3,FALSE))</f>
        <v/>
      </c>
      <c r="H296" s="1" t="str">
        <f>IF(B296="","",VLOOKUP('様式Ⅰ（男子）'!B312,'登録データ（男）'!$A$3:$W$2000,5,FALSE))</f>
        <v/>
      </c>
    </row>
    <row r="297" spans="1:8">
      <c r="A297" s="1">
        <v>296</v>
      </c>
      <c r="E297" s="1" t="str">
        <f ca="1">IF($C297="","",CONCATENATE(VLOOKUP(OFFSET('様式Ⅰ（男子）'!$B$15,3*A297,0),'登録データ（男）'!$A$3:$J$2500,9,FALSE)," ",VLOOKUP(OFFSET('様式Ⅰ（男子）'!$B$15,3*A297,0),'登録データ（男）'!$A$3:$J$2500,10,FALSE)," ","(",LEFT(VLOOKUP(OFFSET('様式Ⅰ（男子）'!$B$15,3*A297,0),'登録データ（男）'!$A$3:$J$2500,8,FALSE),2),")"))</f>
        <v/>
      </c>
      <c r="G297" s="1" t="str">
        <f>IF(B297="","",VLOOKUP(基本情報登録!$D$10,'登録データ（男）'!$M$3:$Q$65,3,FALSE))</f>
        <v/>
      </c>
      <c r="H297" s="1" t="str">
        <f>IF(B297="","",VLOOKUP('様式Ⅰ（男子）'!B313,'登録データ（男）'!$A$3:$W$2000,5,FALSE))</f>
        <v/>
      </c>
    </row>
    <row r="298" spans="1:8">
      <c r="A298" s="1">
        <v>297</v>
      </c>
      <c r="E298" s="1" t="str">
        <f ca="1">IF($C298="","",CONCATENATE(VLOOKUP(OFFSET('様式Ⅰ（男子）'!$B$15,3*A298,0),'登録データ（男）'!$A$3:$J$2500,9,FALSE)," ",VLOOKUP(OFFSET('様式Ⅰ（男子）'!$B$15,3*A298,0),'登録データ（男）'!$A$3:$J$2500,10,FALSE)," ","(",LEFT(VLOOKUP(OFFSET('様式Ⅰ（男子）'!$B$15,3*A298,0),'登録データ（男）'!$A$3:$J$2500,8,FALSE),2),")"))</f>
        <v/>
      </c>
      <c r="G298" s="1" t="str">
        <f>IF(B298="","",VLOOKUP(基本情報登録!$D$10,'登録データ（男）'!$M$3:$Q$65,3,FALSE))</f>
        <v/>
      </c>
      <c r="H298" s="1" t="str">
        <f>IF(B298="","",VLOOKUP('様式Ⅰ（男子）'!B314,'登録データ（男）'!$A$3:$W$2000,5,FALSE))</f>
        <v/>
      </c>
    </row>
    <row r="299" spans="1:8">
      <c r="A299" s="1">
        <v>298</v>
      </c>
      <c r="E299" s="1" t="str">
        <f ca="1">IF($C299="","",CONCATENATE(VLOOKUP(OFFSET('様式Ⅰ（男子）'!$B$15,3*A299,0),'登録データ（男）'!$A$3:$J$2500,9,FALSE)," ",VLOOKUP(OFFSET('様式Ⅰ（男子）'!$B$15,3*A299,0),'登録データ（男）'!$A$3:$J$2500,10,FALSE)," ","(",LEFT(VLOOKUP(OFFSET('様式Ⅰ（男子）'!$B$15,3*A299,0),'登録データ（男）'!$A$3:$J$2500,8,FALSE),2),")"))</f>
        <v/>
      </c>
      <c r="G299" s="1" t="str">
        <f>IF(B299="","",VLOOKUP(基本情報登録!$D$10,'登録データ（男）'!$M$3:$Q$65,3,FALSE))</f>
        <v/>
      </c>
      <c r="H299" s="1" t="str">
        <f>IF(B299="","",VLOOKUP('様式Ⅰ（男子）'!B315,'登録データ（男）'!$A$3:$W$2000,5,FALSE))</f>
        <v/>
      </c>
    </row>
    <row r="300" spans="1:8">
      <c r="A300" s="1">
        <v>299</v>
      </c>
      <c r="E300" s="1" t="str">
        <f ca="1">IF($C300="","",CONCATENATE(VLOOKUP(OFFSET('様式Ⅰ（男子）'!$B$15,3*A300,0),'登録データ（男）'!$A$3:$J$2500,9,FALSE)," ",VLOOKUP(OFFSET('様式Ⅰ（男子）'!$B$15,3*A300,0),'登録データ（男）'!$A$3:$J$2500,10,FALSE)," ","(",LEFT(VLOOKUP(OFFSET('様式Ⅰ（男子）'!$B$15,3*A300,0),'登録データ（男）'!$A$3:$J$2500,8,FALSE),2),")"))</f>
        <v/>
      </c>
      <c r="G300" s="1" t="str">
        <f>IF(B300="","",VLOOKUP(基本情報登録!$D$10,'登録データ（男）'!$M$3:$Q$65,3,FALSE))</f>
        <v/>
      </c>
      <c r="H300" s="1" t="str">
        <f>IF(B300="","",VLOOKUP('様式Ⅰ（男子）'!B316,'登録データ（男）'!$A$3:$W$2000,5,FALSE))</f>
        <v/>
      </c>
    </row>
    <row r="301" spans="1:8">
      <c r="A301" s="1">
        <v>300</v>
      </c>
      <c r="E301" s="1" t="str">
        <f ca="1">IF($C301="","",CONCATENATE(VLOOKUP(OFFSET('様式Ⅰ（男子）'!$B$15,3*A301,0),'登録データ（男）'!$A$3:$J$2500,9,FALSE)," ",VLOOKUP(OFFSET('様式Ⅰ（男子）'!$B$15,3*A301,0),'登録データ（男）'!$A$3:$J$2500,10,FALSE)," ","(",LEFT(VLOOKUP(OFFSET('様式Ⅰ（男子）'!$B$15,3*A301,0),'登録データ（男）'!$A$3:$J$2500,8,FALSE),2),")"))</f>
        <v/>
      </c>
      <c r="G301" s="1" t="str">
        <f>IF(B301="","",VLOOKUP(基本情報登録!$D$10,'登録データ（男）'!$M$3:$Q$65,3,FALSE))</f>
        <v/>
      </c>
      <c r="H301" s="1" t="str">
        <f>IF(B301="","",VLOOKUP('様式Ⅰ（男子）'!B317,'登録データ（男）'!$A$3:$W$2000,5,FALSE))</f>
        <v/>
      </c>
    </row>
    <row r="302" spans="1:8">
      <c r="A302" s="1">
        <v>301</v>
      </c>
      <c r="E302" s="1" t="str">
        <f ca="1">IF($C302="","",CONCATENATE(VLOOKUP(OFFSET('様式Ⅰ（男子）'!$B$15,3*A302,0),'登録データ（男）'!$A$3:$J$2500,9,FALSE)," ",VLOOKUP(OFFSET('様式Ⅰ（男子）'!$B$15,3*A302,0),'登録データ（男）'!$A$3:$J$2500,10,FALSE)," ","(",LEFT(VLOOKUP(OFFSET('様式Ⅰ（男子）'!$B$15,3*A302,0),'登録データ（男）'!$A$3:$J$2500,8,FALSE),2),")"))</f>
        <v/>
      </c>
      <c r="G302" s="1" t="str">
        <f>IF(B302="","",VLOOKUP(基本情報登録!$D$10,'登録データ（男）'!$M$3:$Q$65,3,FALSE))</f>
        <v/>
      </c>
      <c r="H302" s="1" t="str">
        <f>IF(B302="","",VLOOKUP('様式Ⅰ（男子）'!B318,'登録データ（男）'!$A$3:$W$2000,5,FALSE))</f>
        <v/>
      </c>
    </row>
    <row r="303" spans="1:8">
      <c r="A303" s="1">
        <v>302</v>
      </c>
      <c r="E303" s="1" t="str">
        <f ca="1">IF($C303="","",CONCATENATE(VLOOKUP(OFFSET('様式Ⅰ（男子）'!$B$15,3*A303,0),'登録データ（男）'!$A$3:$J$2500,9,FALSE)," ",VLOOKUP(OFFSET('様式Ⅰ（男子）'!$B$15,3*A303,0),'登録データ（男）'!$A$3:$J$2500,10,FALSE)," ","(",LEFT(VLOOKUP(OFFSET('様式Ⅰ（男子）'!$B$15,3*A303,0),'登録データ（男）'!$A$3:$J$2500,8,FALSE),2),")"))</f>
        <v/>
      </c>
      <c r="G303" s="1" t="str">
        <f>IF(B303="","",VLOOKUP(基本情報登録!$D$10,'登録データ（男）'!$M$3:$Q$65,3,FALSE))</f>
        <v/>
      </c>
      <c r="H303" s="1" t="str">
        <f>IF(B303="","",VLOOKUP('様式Ⅰ（男子）'!B319,'登録データ（男）'!$A$3:$W$2000,5,FALSE))</f>
        <v/>
      </c>
    </row>
    <row r="304" spans="1:8">
      <c r="A304" s="1">
        <v>303</v>
      </c>
      <c r="E304" s="1" t="str">
        <f ca="1">IF($C304="","",CONCATENATE(VLOOKUP(OFFSET('様式Ⅰ（男子）'!$B$15,3*A304,0),'登録データ（男）'!$A$3:$J$2500,9,FALSE)," ",VLOOKUP(OFFSET('様式Ⅰ（男子）'!$B$15,3*A304,0),'登録データ（男）'!$A$3:$J$2500,10,FALSE)," ","(",LEFT(VLOOKUP(OFFSET('様式Ⅰ（男子）'!$B$15,3*A304,0),'登録データ（男）'!$A$3:$J$2500,8,FALSE),2),")"))</f>
        <v/>
      </c>
      <c r="G304" s="1" t="str">
        <f>IF(B304="","",VLOOKUP(基本情報登録!$D$10,'登録データ（男）'!$M$3:$Q$65,3,FALSE))</f>
        <v/>
      </c>
      <c r="H304" s="1" t="str">
        <f>IF(B304="","",VLOOKUP('様式Ⅰ（男子）'!B320,'登録データ（男）'!$A$3:$W$2000,5,FALSE))</f>
        <v/>
      </c>
    </row>
    <row r="305" spans="1:8">
      <c r="A305" s="1">
        <v>304</v>
      </c>
      <c r="E305" s="1" t="str">
        <f ca="1">IF($C305="","",CONCATENATE(VLOOKUP(OFFSET('様式Ⅰ（男子）'!$B$15,3*A305,0),'登録データ（男）'!$A$3:$J$2500,9,FALSE)," ",VLOOKUP(OFFSET('様式Ⅰ（男子）'!$B$15,3*A305,0),'登録データ（男）'!$A$3:$J$2500,10,FALSE)," ","(",LEFT(VLOOKUP(OFFSET('様式Ⅰ（男子）'!$B$15,3*A305,0),'登録データ（男）'!$A$3:$J$2500,8,FALSE),2),")"))</f>
        <v/>
      </c>
      <c r="G305" s="1" t="str">
        <f>IF(B305="","",VLOOKUP(基本情報登録!$D$10,'登録データ（男）'!$M$3:$Q$65,3,FALSE))</f>
        <v/>
      </c>
      <c r="H305" s="1" t="str">
        <f>IF(B305="","",VLOOKUP('様式Ⅰ（男子）'!B321,'登録データ（男）'!$A$3:$W$2000,5,FALSE))</f>
        <v/>
      </c>
    </row>
    <row r="306" spans="1:8">
      <c r="A306" s="1">
        <v>305</v>
      </c>
      <c r="E306" s="1" t="str">
        <f ca="1">IF($C306="","",CONCATENATE(VLOOKUP(OFFSET('様式Ⅰ（男子）'!$B$15,3*A306,0),'登録データ（男）'!$A$3:$J$2500,9,FALSE)," ",VLOOKUP(OFFSET('様式Ⅰ（男子）'!$B$15,3*A306,0),'登録データ（男）'!$A$3:$J$2500,10,FALSE)," ","(",LEFT(VLOOKUP(OFFSET('様式Ⅰ（男子）'!$B$15,3*A306,0),'登録データ（男）'!$A$3:$J$2500,8,FALSE),2),")"))</f>
        <v/>
      </c>
      <c r="G306" s="1" t="str">
        <f>IF(B306="","",VLOOKUP(基本情報登録!$D$10,'登録データ（男）'!$M$3:$Q$65,3,FALSE))</f>
        <v/>
      </c>
      <c r="H306" s="1" t="str">
        <f>IF(B306="","",VLOOKUP('様式Ⅰ（男子）'!B322,'登録データ（男）'!$A$3:$W$2000,5,FALSE))</f>
        <v/>
      </c>
    </row>
    <row r="307" spans="1:8">
      <c r="A307" s="1">
        <v>306</v>
      </c>
      <c r="E307" s="1" t="str">
        <f ca="1">IF($C307="","",CONCATENATE(VLOOKUP(OFFSET('様式Ⅰ（男子）'!$B$15,3*A307,0),'登録データ（男）'!$A$3:$J$2500,9,FALSE)," ",VLOOKUP(OFFSET('様式Ⅰ（男子）'!$B$15,3*A307,0),'登録データ（男）'!$A$3:$J$2500,10,FALSE)," ","(",LEFT(VLOOKUP(OFFSET('様式Ⅰ（男子）'!$B$15,3*A307,0),'登録データ（男）'!$A$3:$J$2500,8,FALSE),2),")"))</f>
        <v/>
      </c>
      <c r="G307" s="1" t="str">
        <f>IF(B307="","",VLOOKUP(基本情報登録!$D$10,'登録データ（男）'!$M$3:$Q$65,3,FALSE))</f>
        <v/>
      </c>
      <c r="H307" s="1" t="str">
        <f>IF(B307="","",VLOOKUP('様式Ⅰ（男子）'!B323,'登録データ（男）'!$A$3:$W$2000,5,FALSE))</f>
        <v/>
      </c>
    </row>
    <row r="308" spans="1:8">
      <c r="A308" s="1">
        <v>307</v>
      </c>
      <c r="E308" s="1" t="str">
        <f ca="1">IF($C308="","",CONCATENATE(VLOOKUP(OFFSET('様式Ⅰ（男子）'!$B$15,3*A308,0),'登録データ（男）'!$A$3:$J$2500,9,FALSE)," ",VLOOKUP(OFFSET('様式Ⅰ（男子）'!$B$15,3*A308,0),'登録データ（男）'!$A$3:$J$2500,10,FALSE)," ","(",LEFT(VLOOKUP(OFFSET('様式Ⅰ（男子）'!$B$15,3*A308,0),'登録データ（男）'!$A$3:$J$2500,8,FALSE),2),")"))</f>
        <v/>
      </c>
      <c r="G308" s="1" t="str">
        <f>IF(B308="","",VLOOKUP(基本情報登録!$D$10,'登録データ（男）'!$M$3:$Q$65,3,FALSE))</f>
        <v/>
      </c>
      <c r="H308" s="1" t="str">
        <f>IF(B308="","",VLOOKUP('様式Ⅰ（男子）'!B324,'登録データ（男）'!$A$3:$W$2000,5,FALSE))</f>
        <v/>
      </c>
    </row>
    <row r="309" spans="1:8">
      <c r="A309" s="1">
        <v>308</v>
      </c>
      <c r="E309" s="1" t="str">
        <f ca="1">IF($C309="","",CONCATENATE(VLOOKUP(OFFSET('様式Ⅰ（男子）'!$B$15,3*A309,0),'登録データ（男）'!$A$3:$J$2500,9,FALSE)," ",VLOOKUP(OFFSET('様式Ⅰ（男子）'!$B$15,3*A309,0),'登録データ（男）'!$A$3:$J$2500,10,FALSE)," ","(",LEFT(VLOOKUP(OFFSET('様式Ⅰ（男子）'!$B$15,3*A309,0),'登録データ（男）'!$A$3:$J$2500,8,FALSE),2),")"))</f>
        <v/>
      </c>
      <c r="G309" s="1" t="str">
        <f>IF(B309="","",VLOOKUP(基本情報登録!$D$10,'登録データ（男）'!$M$3:$Q$65,3,FALSE))</f>
        <v/>
      </c>
      <c r="H309" s="1" t="str">
        <f>IF(B309="","",VLOOKUP('様式Ⅰ（男子）'!B325,'登録データ（男）'!$A$3:$W$2000,5,FALSE))</f>
        <v/>
      </c>
    </row>
    <row r="310" spans="1:8">
      <c r="A310" s="1">
        <v>309</v>
      </c>
      <c r="E310" s="1" t="str">
        <f ca="1">IF($C310="","",CONCATENATE(VLOOKUP(OFFSET('様式Ⅰ（男子）'!$B$15,3*A310,0),'登録データ（男）'!$A$3:$J$2500,9,FALSE)," ",VLOOKUP(OFFSET('様式Ⅰ（男子）'!$B$15,3*A310,0),'登録データ（男）'!$A$3:$J$2500,10,FALSE)," ","(",LEFT(VLOOKUP(OFFSET('様式Ⅰ（男子）'!$B$15,3*A310,0),'登録データ（男）'!$A$3:$J$2500,8,FALSE),2),")"))</f>
        <v/>
      </c>
      <c r="G310" s="1" t="str">
        <f>IF(B310="","",VLOOKUP(基本情報登録!$D$10,'登録データ（男）'!$M$3:$Q$65,3,FALSE))</f>
        <v/>
      </c>
      <c r="H310" s="1" t="str">
        <f>IF(B310="","",VLOOKUP('様式Ⅰ（男子）'!B326,'登録データ（男）'!$A$3:$W$2000,5,FALSE))</f>
        <v/>
      </c>
    </row>
    <row r="311" spans="1:8">
      <c r="A311" s="1">
        <v>310</v>
      </c>
      <c r="E311" s="1" t="str">
        <f ca="1">IF($C311="","",CONCATENATE(VLOOKUP(OFFSET('様式Ⅰ（男子）'!$B$15,3*A311,0),'登録データ（男）'!$A$3:$J$2500,9,FALSE)," ",VLOOKUP(OFFSET('様式Ⅰ（男子）'!$B$15,3*A311,0),'登録データ（男）'!$A$3:$J$2500,10,FALSE)," ","(",LEFT(VLOOKUP(OFFSET('様式Ⅰ（男子）'!$B$15,3*A311,0),'登録データ（男）'!$A$3:$J$2500,8,FALSE),2),")"))</f>
        <v/>
      </c>
      <c r="G311" s="1" t="str">
        <f>IF(B311="","",VLOOKUP(基本情報登録!$D$10,'登録データ（男）'!$M$3:$Q$65,3,FALSE))</f>
        <v/>
      </c>
      <c r="H311" s="1" t="str">
        <f>IF(B311="","",VLOOKUP('様式Ⅰ（男子）'!B327,'登録データ（男）'!$A$3:$W$2000,5,FALSE))</f>
        <v/>
      </c>
    </row>
    <row r="312" spans="1:8">
      <c r="A312" s="1">
        <v>311</v>
      </c>
      <c r="E312" s="1" t="str">
        <f ca="1">IF($C312="","",CONCATENATE(VLOOKUP(OFFSET('様式Ⅰ（男子）'!$B$15,3*A312,0),'登録データ（男）'!$A$3:$J$2500,9,FALSE)," ",VLOOKUP(OFFSET('様式Ⅰ（男子）'!$B$15,3*A312,0),'登録データ（男）'!$A$3:$J$2500,10,FALSE)," ","(",LEFT(VLOOKUP(OFFSET('様式Ⅰ（男子）'!$B$15,3*A312,0),'登録データ（男）'!$A$3:$J$2500,8,FALSE),2),")"))</f>
        <v/>
      </c>
      <c r="G312" s="1" t="str">
        <f>IF(B312="","",VLOOKUP(基本情報登録!$D$10,'登録データ（男）'!$M$3:$Q$65,3,FALSE))</f>
        <v/>
      </c>
      <c r="H312" s="1" t="str">
        <f>IF(B312="","",VLOOKUP('様式Ⅰ（男子）'!B328,'登録データ（男）'!$A$3:$W$2000,5,FALSE))</f>
        <v/>
      </c>
    </row>
    <row r="313" spans="1:8">
      <c r="A313" s="1">
        <v>312</v>
      </c>
      <c r="E313" s="1" t="str">
        <f ca="1">IF($C313="","",CONCATENATE(VLOOKUP(OFFSET('様式Ⅰ（男子）'!$B$15,3*A313,0),'登録データ（男）'!$A$3:$J$2500,9,FALSE)," ",VLOOKUP(OFFSET('様式Ⅰ（男子）'!$B$15,3*A313,0),'登録データ（男）'!$A$3:$J$2500,10,FALSE)," ","(",LEFT(VLOOKUP(OFFSET('様式Ⅰ（男子）'!$B$15,3*A313,0),'登録データ（男）'!$A$3:$J$2500,8,FALSE),2),")"))</f>
        <v/>
      </c>
      <c r="G313" s="1" t="str">
        <f>IF(B313="","",VLOOKUP(基本情報登録!$D$10,'登録データ（男）'!$M$3:$Q$65,3,FALSE))</f>
        <v/>
      </c>
      <c r="H313" s="1" t="str">
        <f>IF(B313="","",VLOOKUP('様式Ⅰ（男子）'!B329,'登録データ（男）'!$A$3:$W$2000,5,FALSE))</f>
        <v/>
      </c>
    </row>
    <row r="314" spans="1:8">
      <c r="A314" s="1">
        <v>313</v>
      </c>
      <c r="E314" s="1" t="str">
        <f ca="1">IF($C314="","",CONCATENATE(VLOOKUP(OFFSET('様式Ⅰ（男子）'!$B$15,3*A314,0),'登録データ（男）'!$A$3:$J$2500,9,FALSE)," ",VLOOKUP(OFFSET('様式Ⅰ（男子）'!$B$15,3*A314,0),'登録データ（男）'!$A$3:$J$2500,10,FALSE)," ","(",LEFT(VLOOKUP(OFFSET('様式Ⅰ（男子）'!$B$15,3*A314,0),'登録データ（男）'!$A$3:$J$2500,8,FALSE),2),")"))</f>
        <v/>
      </c>
      <c r="G314" s="1" t="str">
        <f>IF(B314="","",VLOOKUP(基本情報登録!$D$10,'登録データ（男）'!$M$3:$Q$65,3,FALSE))</f>
        <v/>
      </c>
      <c r="H314" s="1" t="str">
        <f>IF(B314="","",VLOOKUP('様式Ⅰ（男子）'!B330,'登録データ（男）'!$A$3:$W$2000,5,FALSE))</f>
        <v/>
      </c>
    </row>
    <row r="315" spans="1:8">
      <c r="A315" s="1">
        <v>314</v>
      </c>
      <c r="E315" s="1" t="str">
        <f ca="1">IF($C315="","",CONCATENATE(VLOOKUP(OFFSET('様式Ⅰ（男子）'!$B$15,3*A315,0),'登録データ（男）'!$A$3:$J$2500,9,FALSE)," ",VLOOKUP(OFFSET('様式Ⅰ（男子）'!$B$15,3*A315,0),'登録データ（男）'!$A$3:$J$2500,10,FALSE)," ","(",LEFT(VLOOKUP(OFFSET('様式Ⅰ（男子）'!$B$15,3*A315,0),'登録データ（男）'!$A$3:$J$2500,8,FALSE),2),")"))</f>
        <v/>
      </c>
      <c r="G315" s="1" t="str">
        <f>IF(B315="","",VLOOKUP(基本情報登録!$D$10,'登録データ（男）'!$M$3:$Q$65,3,FALSE))</f>
        <v/>
      </c>
      <c r="H315" s="1" t="str">
        <f>IF(B315="","",VLOOKUP('様式Ⅰ（男子）'!B331,'登録データ（男）'!$A$3:$W$2000,5,FALSE))</f>
        <v/>
      </c>
    </row>
    <row r="316" spans="1:8">
      <c r="A316" s="1">
        <v>315</v>
      </c>
      <c r="E316" s="1" t="str">
        <f ca="1">IF($C316="","",CONCATENATE(VLOOKUP(OFFSET('様式Ⅰ（男子）'!$B$15,3*A316,0),'登録データ（男）'!$A$3:$J$2500,9,FALSE)," ",VLOOKUP(OFFSET('様式Ⅰ（男子）'!$B$15,3*A316,0),'登録データ（男）'!$A$3:$J$2500,10,FALSE)," ","(",LEFT(VLOOKUP(OFFSET('様式Ⅰ（男子）'!$B$15,3*A316,0),'登録データ（男）'!$A$3:$J$2500,8,FALSE),2),")"))</f>
        <v/>
      </c>
      <c r="G316" s="1" t="str">
        <f>IF(B316="","",VLOOKUP(基本情報登録!$D$10,'登録データ（男）'!$M$3:$Q$65,3,FALSE))</f>
        <v/>
      </c>
      <c r="H316" s="1" t="str">
        <f>IF(B316="","",VLOOKUP('様式Ⅰ（男子）'!B332,'登録データ（男）'!$A$3:$W$2000,5,FALSE))</f>
        <v/>
      </c>
    </row>
    <row r="317" spans="1:8">
      <c r="A317" s="1">
        <v>316</v>
      </c>
      <c r="E317" s="1" t="str">
        <f ca="1">IF($C317="","",CONCATENATE(VLOOKUP(OFFSET('様式Ⅰ（男子）'!$B$15,3*A317,0),'登録データ（男）'!$A$3:$J$2500,9,FALSE)," ",VLOOKUP(OFFSET('様式Ⅰ（男子）'!$B$15,3*A317,0),'登録データ（男）'!$A$3:$J$2500,10,FALSE)," ","(",LEFT(VLOOKUP(OFFSET('様式Ⅰ（男子）'!$B$15,3*A317,0),'登録データ（男）'!$A$3:$J$2500,8,FALSE),2),")"))</f>
        <v/>
      </c>
      <c r="G317" s="1" t="str">
        <f>IF(B317="","",VLOOKUP(基本情報登録!$D$10,'登録データ（男）'!$M$3:$Q$65,3,FALSE))</f>
        <v/>
      </c>
      <c r="H317" s="1" t="str">
        <f>IF(B317="","",VLOOKUP('様式Ⅰ（男子）'!B333,'登録データ（男）'!$A$3:$W$2000,5,FALSE))</f>
        <v/>
      </c>
    </row>
    <row r="318" spans="1:8">
      <c r="A318" s="1">
        <v>317</v>
      </c>
      <c r="E318" s="1" t="str">
        <f ca="1">IF($C318="","",CONCATENATE(VLOOKUP(OFFSET('様式Ⅰ（男子）'!$B$15,3*A318,0),'登録データ（男）'!$A$3:$J$2500,9,FALSE)," ",VLOOKUP(OFFSET('様式Ⅰ（男子）'!$B$15,3*A318,0),'登録データ（男）'!$A$3:$J$2500,10,FALSE)," ","(",LEFT(VLOOKUP(OFFSET('様式Ⅰ（男子）'!$B$15,3*A318,0),'登録データ（男）'!$A$3:$J$2500,8,FALSE),2),")"))</f>
        <v/>
      </c>
      <c r="G318" s="1" t="str">
        <f>IF(B318="","",VLOOKUP(基本情報登録!$D$10,'登録データ（男）'!$M$3:$Q$65,3,FALSE))</f>
        <v/>
      </c>
      <c r="H318" s="1" t="str">
        <f>IF(B318="","",VLOOKUP('様式Ⅰ（男子）'!B334,'登録データ（男）'!$A$3:$W$2000,5,FALSE))</f>
        <v/>
      </c>
    </row>
    <row r="319" spans="1:8">
      <c r="A319" s="1">
        <v>318</v>
      </c>
      <c r="E319" s="1" t="str">
        <f ca="1">IF($C319="","",CONCATENATE(VLOOKUP(OFFSET('様式Ⅰ（男子）'!$B$15,3*A319,0),'登録データ（男）'!$A$3:$J$2500,9,FALSE)," ",VLOOKUP(OFFSET('様式Ⅰ（男子）'!$B$15,3*A319,0),'登録データ（男）'!$A$3:$J$2500,10,FALSE)," ","(",LEFT(VLOOKUP(OFFSET('様式Ⅰ（男子）'!$B$15,3*A319,0),'登録データ（男）'!$A$3:$J$2500,8,FALSE),2),")"))</f>
        <v/>
      </c>
      <c r="G319" s="1" t="str">
        <f>IF(B319="","",VLOOKUP(基本情報登録!$D$10,'登録データ（男）'!$M$3:$Q$65,3,FALSE))</f>
        <v/>
      </c>
      <c r="H319" s="1" t="str">
        <f>IF(B319="","",VLOOKUP('様式Ⅰ（男子）'!B335,'登録データ（男）'!$A$3:$W$2000,5,FALSE))</f>
        <v/>
      </c>
    </row>
    <row r="320" spans="1:8">
      <c r="A320" s="1">
        <v>319</v>
      </c>
      <c r="E320" s="1" t="str">
        <f ca="1">IF($C320="","",CONCATENATE(VLOOKUP(OFFSET('様式Ⅰ（男子）'!$B$15,3*A320,0),'登録データ（男）'!$A$3:$J$2500,9,FALSE)," ",VLOOKUP(OFFSET('様式Ⅰ（男子）'!$B$15,3*A320,0),'登録データ（男）'!$A$3:$J$2500,10,FALSE)," ","(",LEFT(VLOOKUP(OFFSET('様式Ⅰ（男子）'!$B$15,3*A320,0),'登録データ（男）'!$A$3:$J$2500,8,FALSE),2),")"))</f>
        <v/>
      </c>
      <c r="G320" s="1" t="str">
        <f>IF(B320="","",VLOOKUP(基本情報登録!$D$10,'登録データ（男）'!$M$3:$Q$65,3,FALSE))</f>
        <v/>
      </c>
      <c r="H320" s="1" t="str">
        <f>IF(B320="","",VLOOKUP('様式Ⅰ（男子）'!B336,'登録データ（男）'!$A$3:$W$2000,5,FALSE))</f>
        <v/>
      </c>
    </row>
    <row r="321" spans="1:8">
      <c r="A321" s="1">
        <v>320</v>
      </c>
      <c r="E321" s="1" t="str">
        <f ca="1">IF($C321="","",CONCATENATE(VLOOKUP(OFFSET('様式Ⅰ（男子）'!$B$15,3*A321,0),'登録データ（男）'!$A$3:$J$2500,9,FALSE)," ",VLOOKUP(OFFSET('様式Ⅰ（男子）'!$B$15,3*A321,0),'登録データ（男）'!$A$3:$J$2500,10,FALSE)," ","(",LEFT(VLOOKUP(OFFSET('様式Ⅰ（男子）'!$B$15,3*A321,0),'登録データ（男）'!$A$3:$J$2500,8,FALSE),2),")"))</f>
        <v/>
      </c>
      <c r="G321" s="1" t="str">
        <f>IF(B321="","",VLOOKUP(基本情報登録!$D$10,'登録データ（男）'!$M$3:$Q$65,3,FALSE))</f>
        <v/>
      </c>
      <c r="H321" s="1" t="str">
        <f>IF(B321="","",VLOOKUP('様式Ⅰ（男子）'!B337,'登録データ（男）'!$A$3:$W$2000,5,FALSE))</f>
        <v/>
      </c>
    </row>
    <row r="322" spans="1:8">
      <c r="A322" s="1">
        <v>321</v>
      </c>
      <c r="E322" s="1" t="str">
        <f ca="1">IF($C322="","",CONCATENATE(VLOOKUP(OFFSET('様式Ⅰ（男子）'!$B$15,3*A322,0),'登録データ（男）'!$A$3:$J$2500,9,FALSE)," ",VLOOKUP(OFFSET('様式Ⅰ（男子）'!$B$15,3*A322,0),'登録データ（男）'!$A$3:$J$2500,10,FALSE)," ","(",LEFT(VLOOKUP(OFFSET('様式Ⅰ（男子）'!$B$15,3*A322,0),'登録データ（男）'!$A$3:$J$2500,8,FALSE),2),")"))</f>
        <v/>
      </c>
      <c r="G322" s="1" t="str">
        <f>IF(B322="","",VLOOKUP(基本情報登録!$D$10,'登録データ（男）'!$M$3:$Q$65,3,FALSE))</f>
        <v/>
      </c>
      <c r="H322" s="1" t="str">
        <f>IF(B322="","",VLOOKUP('様式Ⅰ（男子）'!B338,'登録データ（男）'!$A$3:$W$2000,5,FALSE))</f>
        <v/>
      </c>
    </row>
    <row r="323" spans="1:8">
      <c r="A323" s="1">
        <v>322</v>
      </c>
      <c r="E323" s="1" t="str">
        <f ca="1">IF($C323="","",CONCATENATE(VLOOKUP(OFFSET('様式Ⅰ（男子）'!$B$15,3*A323,0),'登録データ（男）'!$A$3:$J$2500,9,FALSE)," ",VLOOKUP(OFFSET('様式Ⅰ（男子）'!$B$15,3*A323,0),'登録データ（男）'!$A$3:$J$2500,10,FALSE)," ","(",LEFT(VLOOKUP(OFFSET('様式Ⅰ（男子）'!$B$15,3*A323,0),'登録データ（男）'!$A$3:$J$2500,8,FALSE),2),")"))</f>
        <v/>
      </c>
      <c r="G323" s="1" t="str">
        <f>IF(B323="","",VLOOKUP(基本情報登録!$D$10,'登録データ（男）'!$M$3:$Q$65,3,FALSE))</f>
        <v/>
      </c>
      <c r="H323" s="1" t="str">
        <f>IF(B323="","",VLOOKUP('様式Ⅰ（男子）'!B339,'登録データ（男）'!$A$3:$W$2000,5,FALSE))</f>
        <v/>
      </c>
    </row>
    <row r="324" spans="1:8">
      <c r="A324" s="1">
        <v>323</v>
      </c>
      <c r="E324" s="1" t="str">
        <f ca="1">IF($C324="","",CONCATENATE(VLOOKUP(OFFSET('様式Ⅰ（男子）'!$B$15,3*A324,0),'登録データ（男）'!$A$3:$J$2500,9,FALSE)," ",VLOOKUP(OFFSET('様式Ⅰ（男子）'!$B$15,3*A324,0),'登録データ（男）'!$A$3:$J$2500,10,FALSE)," ","(",LEFT(VLOOKUP(OFFSET('様式Ⅰ（男子）'!$B$15,3*A324,0),'登録データ（男）'!$A$3:$J$2500,8,FALSE),2),")"))</f>
        <v/>
      </c>
      <c r="G324" s="1" t="str">
        <f>IF(B324="","",VLOOKUP(基本情報登録!$D$10,'登録データ（男）'!$M$3:$Q$65,3,FALSE))</f>
        <v/>
      </c>
      <c r="H324" s="1" t="str">
        <f>IF(B324="","",VLOOKUP('様式Ⅰ（男子）'!B340,'登録データ（男）'!$A$3:$W$2000,5,FALSE))</f>
        <v/>
      </c>
    </row>
    <row r="325" spans="1:8">
      <c r="A325" s="1">
        <v>324</v>
      </c>
      <c r="E325" s="1" t="str">
        <f ca="1">IF($C325="","",CONCATENATE(VLOOKUP(OFFSET('様式Ⅰ（男子）'!$B$15,3*A325,0),'登録データ（男）'!$A$3:$J$2500,9,FALSE)," ",VLOOKUP(OFFSET('様式Ⅰ（男子）'!$B$15,3*A325,0),'登録データ（男）'!$A$3:$J$2500,10,FALSE)," ","(",LEFT(VLOOKUP(OFFSET('様式Ⅰ（男子）'!$B$15,3*A325,0),'登録データ（男）'!$A$3:$J$2500,8,FALSE),2),")"))</f>
        <v/>
      </c>
      <c r="G325" s="1" t="str">
        <f>IF(B325="","",VLOOKUP(基本情報登録!$D$10,'登録データ（男）'!$M$3:$Q$65,3,FALSE))</f>
        <v/>
      </c>
      <c r="H325" s="1" t="str">
        <f>IF(B325="","",VLOOKUP('様式Ⅰ（男子）'!B341,'登録データ（男）'!$A$3:$W$2000,5,FALSE))</f>
        <v/>
      </c>
    </row>
    <row r="326" spans="1:8">
      <c r="A326" s="1">
        <v>325</v>
      </c>
      <c r="E326" s="1" t="str">
        <f ca="1">IF($C326="","",CONCATENATE(VLOOKUP(OFFSET('様式Ⅰ（男子）'!$B$15,3*A326,0),'登録データ（男）'!$A$3:$J$2500,9,FALSE)," ",VLOOKUP(OFFSET('様式Ⅰ（男子）'!$B$15,3*A326,0),'登録データ（男）'!$A$3:$J$2500,10,FALSE)," ","(",LEFT(VLOOKUP(OFFSET('様式Ⅰ（男子）'!$B$15,3*A326,0),'登録データ（男）'!$A$3:$J$2500,8,FALSE),2),")"))</f>
        <v/>
      </c>
      <c r="G326" s="1" t="str">
        <f>IF(B326="","",VLOOKUP(基本情報登録!$D$10,'登録データ（男）'!$M$3:$Q$65,3,FALSE))</f>
        <v/>
      </c>
      <c r="H326" s="1" t="str">
        <f>IF(B326="","",VLOOKUP('様式Ⅰ（男子）'!B342,'登録データ（男）'!$A$3:$W$2000,5,FALSE))</f>
        <v/>
      </c>
    </row>
    <row r="327" spans="1:8">
      <c r="A327" s="1">
        <v>326</v>
      </c>
      <c r="E327" s="1" t="str">
        <f ca="1">IF($C327="","",CONCATENATE(VLOOKUP(OFFSET('様式Ⅰ（男子）'!$B$15,3*A327,0),'登録データ（男）'!$A$3:$J$2500,9,FALSE)," ",VLOOKUP(OFFSET('様式Ⅰ（男子）'!$B$15,3*A327,0),'登録データ（男）'!$A$3:$J$2500,10,FALSE)," ","(",LEFT(VLOOKUP(OFFSET('様式Ⅰ（男子）'!$B$15,3*A327,0),'登録データ（男）'!$A$3:$J$2500,8,FALSE),2),")"))</f>
        <v/>
      </c>
      <c r="G327" s="1" t="str">
        <f>IF(B327="","",VLOOKUP(基本情報登録!$D$10,'登録データ（男）'!$M$3:$Q$65,3,FALSE))</f>
        <v/>
      </c>
      <c r="H327" s="1" t="str">
        <f>IF(B327="","",VLOOKUP('様式Ⅰ（男子）'!B343,'登録データ（男）'!$A$3:$W$2000,5,FALSE))</f>
        <v/>
      </c>
    </row>
    <row r="328" spans="1:8">
      <c r="A328" s="1">
        <v>327</v>
      </c>
      <c r="E328" s="1" t="str">
        <f ca="1">IF($C328="","",CONCATENATE(VLOOKUP(OFFSET('様式Ⅰ（男子）'!$B$15,3*A328,0),'登録データ（男）'!$A$3:$J$2500,9,FALSE)," ",VLOOKUP(OFFSET('様式Ⅰ（男子）'!$B$15,3*A328,0),'登録データ（男）'!$A$3:$J$2500,10,FALSE)," ","(",LEFT(VLOOKUP(OFFSET('様式Ⅰ（男子）'!$B$15,3*A328,0),'登録データ（男）'!$A$3:$J$2500,8,FALSE),2),")"))</f>
        <v/>
      </c>
      <c r="G328" s="1" t="str">
        <f>IF(B328="","",VLOOKUP(基本情報登録!$D$10,'登録データ（男）'!$M$3:$Q$65,3,FALSE))</f>
        <v/>
      </c>
      <c r="H328" s="1" t="str">
        <f>IF(B328="","",VLOOKUP('様式Ⅰ（男子）'!B344,'登録データ（男）'!$A$3:$W$2000,5,FALSE))</f>
        <v/>
      </c>
    </row>
    <row r="329" spans="1:8">
      <c r="A329" s="1">
        <v>328</v>
      </c>
      <c r="E329" s="1" t="str">
        <f ca="1">IF($C329="","",CONCATENATE(VLOOKUP(OFFSET('様式Ⅰ（男子）'!$B$15,3*A329,0),'登録データ（男）'!$A$3:$J$2500,9,FALSE)," ",VLOOKUP(OFFSET('様式Ⅰ（男子）'!$B$15,3*A329,0),'登録データ（男）'!$A$3:$J$2500,10,FALSE)," ","(",LEFT(VLOOKUP(OFFSET('様式Ⅰ（男子）'!$B$15,3*A329,0),'登録データ（男）'!$A$3:$J$2500,8,FALSE),2),")"))</f>
        <v/>
      </c>
      <c r="G329" s="1" t="str">
        <f>IF(B329="","",VLOOKUP(基本情報登録!$D$10,'登録データ（男）'!$M$3:$Q$65,3,FALSE))</f>
        <v/>
      </c>
      <c r="H329" s="1" t="str">
        <f>IF(B329="","",VLOOKUP('様式Ⅰ（男子）'!B345,'登録データ（男）'!$A$3:$W$2000,5,FALSE))</f>
        <v/>
      </c>
    </row>
    <row r="330" spans="1:8">
      <c r="A330" s="1">
        <v>329</v>
      </c>
      <c r="E330" s="1" t="str">
        <f ca="1">IF($C330="","",CONCATENATE(VLOOKUP(OFFSET('様式Ⅰ（男子）'!$B$15,3*A330,0),'登録データ（男）'!$A$3:$J$2500,9,FALSE)," ",VLOOKUP(OFFSET('様式Ⅰ（男子）'!$B$15,3*A330,0),'登録データ（男）'!$A$3:$J$2500,10,FALSE)," ","(",LEFT(VLOOKUP(OFFSET('様式Ⅰ（男子）'!$B$15,3*A330,0),'登録データ（男）'!$A$3:$J$2500,8,FALSE),2),")"))</f>
        <v/>
      </c>
      <c r="G330" s="1" t="str">
        <f>IF(B330="","",VLOOKUP(基本情報登録!$D$10,'登録データ（男）'!$M$3:$Q$65,3,FALSE))</f>
        <v/>
      </c>
      <c r="H330" s="1" t="str">
        <f>IF(B330="","",VLOOKUP('様式Ⅰ（男子）'!B346,'登録データ（男）'!$A$3:$W$2000,5,FALSE))</f>
        <v/>
      </c>
    </row>
    <row r="331" spans="1:8">
      <c r="A331" s="1">
        <v>330</v>
      </c>
      <c r="E331" s="1" t="str">
        <f ca="1">IF($C331="","",CONCATENATE(VLOOKUP(OFFSET('様式Ⅰ（男子）'!$B$15,3*A331,0),'登録データ（男）'!$A$3:$J$2500,9,FALSE)," ",VLOOKUP(OFFSET('様式Ⅰ（男子）'!$B$15,3*A331,0),'登録データ（男）'!$A$3:$J$2500,10,FALSE)," ","(",LEFT(VLOOKUP(OFFSET('様式Ⅰ（男子）'!$B$15,3*A331,0),'登録データ（男）'!$A$3:$J$2500,8,FALSE),2),")"))</f>
        <v/>
      </c>
      <c r="G331" s="1" t="str">
        <f>IF(B331="","",VLOOKUP(基本情報登録!$D$10,'登録データ（男）'!$M$3:$Q$65,3,FALSE))</f>
        <v/>
      </c>
      <c r="H331" s="1" t="str">
        <f>IF(B331="","",VLOOKUP('様式Ⅰ（男子）'!B347,'登録データ（男）'!$A$3:$W$2000,5,FALSE))</f>
        <v/>
      </c>
    </row>
    <row r="332" spans="1:8">
      <c r="A332" s="1">
        <v>331</v>
      </c>
      <c r="E332" s="1" t="str">
        <f ca="1">IF($C332="","",CONCATENATE(VLOOKUP(OFFSET('様式Ⅰ（男子）'!$B$15,3*A332,0),'登録データ（男）'!$A$3:$J$2500,9,FALSE)," ",VLOOKUP(OFFSET('様式Ⅰ（男子）'!$B$15,3*A332,0),'登録データ（男）'!$A$3:$J$2500,10,FALSE)," ","(",LEFT(VLOOKUP(OFFSET('様式Ⅰ（男子）'!$B$15,3*A332,0),'登録データ（男）'!$A$3:$J$2500,8,FALSE),2),")"))</f>
        <v/>
      </c>
      <c r="G332" s="1" t="str">
        <f>IF(B332="","",VLOOKUP(基本情報登録!$D$10,'登録データ（男）'!$M$3:$Q$65,3,FALSE))</f>
        <v/>
      </c>
      <c r="H332" s="1" t="str">
        <f>IF(B332="","",VLOOKUP('様式Ⅰ（男子）'!B348,'登録データ（男）'!$A$3:$W$2000,5,FALSE))</f>
        <v/>
      </c>
    </row>
    <row r="333" spans="1:8">
      <c r="A333" s="1">
        <v>332</v>
      </c>
      <c r="E333" s="1" t="str">
        <f ca="1">IF($C333="","",CONCATENATE(VLOOKUP(OFFSET('様式Ⅰ（男子）'!$B$15,3*A333,0),'登録データ（男）'!$A$3:$J$2500,9,FALSE)," ",VLOOKUP(OFFSET('様式Ⅰ（男子）'!$B$15,3*A333,0),'登録データ（男）'!$A$3:$J$2500,10,FALSE)," ","(",LEFT(VLOOKUP(OFFSET('様式Ⅰ（男子）'!$B$15,3*A333,0),'登録データ（男）'!$A$3:$J$2500,8,FALSE),2),")"))</f>
        <v/>
      </c>
      <c r="G333" s="1" t="str">
        <f>IF(B333="","",VLOOKUP(基本情報登録!$D$10,'登録データ（男）'!$M$3:$Q$65,3,FALSE))</f>
        <v/>
      </c>
      <c r="H333" s="1" t="str">
        <f>IF(B333="","",VLOOKUP('様式Ⅰ（男子）'!B349,'登録データ（男）'!$A$3:$W$2000,5,FALSE))</f>
        <v/>
      </c>
    </row>
    <row r="334" spans="1:8">
      <c r="A334" s="1">
        <v>333</v>
      </c>
      <c r="E334" s="1" t="str">
        <f ca="1">IF($C334="","",CONCATENATE(VLOOKUP(OFFSET('様式Ⅰ（男子）'!$B$15,3*A334,0),'登録データ（男）'!$A$3:$J$2500,9,FALSE)," ",VLOOKUP(OFFSET('様式Ⅰ（男子）'!$B$15,3*A334,0),'登録データ（男）'!$A$3:$J$2500,10,FALSE)," ","(",LEFT(VLOOKUP(OFFSET('様式Ⅰ（男子）'!$B$15,3*A334,0),'登録データ（男）'!$A$3:$J$2500,8,FALSE),2),")"))</f>
        <v/>
      </c>
      <c r="G334" s="1" t="str">
        <f>IF(B334="","",VLOOKUP(基本情報登録!$D$10,'登録データ（男）'!$M$3:$Q$65,3,FALSE))</f>
        <v/>
      </c>
      <c r="H334" s="1" t="str">
        <f>IF(B334="","",VLOOKUP('様式Ⅰ（男子）'!B350,'登録データ（男）'!$A$3:$W$2000,5,FALSE))</f>
        <v/>
      </c>
    </row>
    <row r="335" spans="1:8">
      <c r="A335" s="1">
        <v>334</v>
      </c>
      <c r="E335" s="1" t="str">
        <f ca="1">IF($C335="","",CONCATENATE(VLOOKUP(OFFSET('様式Ⅰ（男子）'!$B$15,3*A335,0),'登録データ（男）'!$A$3:$J$2500,9,FALSE)," ",VLOOKUP(OFFSET('様式Ⅰ（男子）'!$B$15,3*A335,0),'登録データ（男）'!$A$3:$J$2500,10,FALSE)," ","(",LEFT(VLOOKUP(OFFSET('様式Ⅰ（男子）'!$B$15,3*A335,0),'登録データ（男）'!$A$3:$J$2500,8,FALSE),2),")"))</f>
        <v/>
      </c>
      <c r="G335" s="1" t="str">
        <f>IF(B335="","",VLOOKUP(基本情報登録!$D$10,'登録データ（男）'!$M$3:$Q$65,3,FALSE))</f>
        <v/>
      </c>
      <c r="H335" s="1" t="str">
        <f>IF(B335="","",VLOOKUP('様式Ⅰ（男子）'!B351,'登録データ（男）'!$A$3:$W$2000,5,FALSE))</f>
        <v/>
      </c>
    </row>
    <row r="336" spans="1:8">
      <c r="A336" s="1">
        <v>335</v>
      </c>
      <c r="E336" s="1" t="str">
        <f ca="1">IF($C336="","",CONCATENATE(VLOOKUP(OFFSET('様式Ⅰ（男子）'!$B$15,3*A336,0),'登録データ（男）'!$A$3:$J$2500,9,FALSE)," ",VLOOKUP(OFFSET('様式Ⅰ（男子）'!$B$15,3*A336,0),'登録データ（男）'!$A$3:$J$2500,10,FALSE)," ","(",LEFT(VLOOKUP(OFFSET('様式Ⅰ（男子）'!$B$15,3*A336,0),'登録データ（男）'!$A$3:$J$2500,8,FALSE),2),")"))</f>
        <v/>
      </c>
      <c r="G336" s="1" t="str">
        <f>IF(B336="","",VLOOKUP(基本情報登録!$D$10,'登録データ（男）'!$M$3:$Q$65,3,FALSE))</f>
        <v/>
      </c>
      <c r="H336" s="1" t="str">
        <f>IF(B336="","",VLOOKUP('様式Ⅰ（男子）'!B352,'登録データ（男）'!$A$3:$W$2000,5,FALSE))</f>
        <v/>
      </c>
    </row>
    <row r="337" spans="1:8">
      <c r="A337" s="1">
        <v>336</v>
      </c>
      <c r="E337" s="1" t="str">
        <f ca="1">IF($C337="","",CONCATENATE(VLOOKUP(OFFSET('様式Ⅰ（男子）'!$B$15,3*A337,0),'登録データ（男）'!$A$3:$J$2500,9,FALSE)," ",VLOOKUP(OFFSET('様式Ⅰ（男子）'!$B$15,3*A337,0),'登録データ（男）'!$A$3:$J$2500,10,FALSE)," ","(",LEFT(VLOOKUP(OFFSET('様式Ⅰ（男子）'!$B$15,3*A337,0),'登録データ（男）'!$A$3:$J$2500,8,FALSE),2),")"))</f>
        <v/>
      </c>
      <c r="G337" s="1" t="str">
        <f>IF(B337="","",VLOOKUP(基本情報登録!$D$10,'登録データ（男）'!$M$3:$Q$65,3,FALSE))</f>
        <v/>
      </c>
      <c r="H337" s="1" t="str">
        <f>IF(B337="","",VLOOKUP('様式Ⅰ（男子）'!B353,'登録データ（男）'!$A$3:$W$2000,5,FALSE))</f>
        <v/>
      </c>
    </row>
    <row r="338" spans="1:8">
      <c r="A338" s="1">
        <v>337</v>
      </c>
      <c r="E338" s="1" t="str">
        <f ca="1">IF($C338="","",CONCATENATE(VLOOKUP(OFFSET('様式Ⅰ（男子）'!$B$15,3*A338,0),'登録データ（男）'!$A$3:$J$2500,9,FALSE)," ",VLOOKUP(OFFSET('様式Ⅰ（男子）'!$B$15,3*A338,0),'登録データ（男）'!$A$3:$J$2500,10,FALSE)," ","(",LEFT(VLOOKUP(OFFSET('様式Ⅰ（男子）'!$B$15,3*A338,0),'登録データ（男）'!$A$3:$J$2500,8,FALSE),2),")"))</f>
        <v/>
      </c>
      <c r="G338" s="1" t="str">
        <f>IF(B338="","",VLOOKUP(基本情報登録!$D$10,'登録データ（男）'!$M$3:$Q$65,3,FALSE))</f>
        <v/>
      </c>
      <c r="H338" s="1" t="str">
        <f>IF(B338="","",VLOOKUP('様式Ⅰ（男子）'!B354,'登録データ（男）'!$A$3:$W$2000,5,FALSE))</f>
        <v/>
      </c>
    </row>
    <row r="339" spans="1:8">
      <c r="A339" s="1">
        <v>338</v>
      </c>
      <c r="E339" s="1" t="str">
        <f ca="1">IF($C339="","",CONCATENATE(VLOOKUP(OFFSET('様式Ⅰ（男子）'!$B$15,3*A339,0),'登録データ（男）'!$A$3:$J$2500,9,FALSE)," ",VLOOKUP(OFFSET('様式Ⅰ（男子）'!$B$15,3*A339,0),'登録データ（男）'!$A$3:$J$2500,10,FALSE)," ","(",LEFT(VLOOKUP(OFFSET('様式Ⅰ（男子）'!$B$15,3*A339,0),'登録データ（男）'!$A$3:$J$2500,8,FALSE),2),")"))</f>
        <v/>
      </c>
      <c r="G339" s="1" t="str">
        <f>IF(B339="","",VLOOKUP(基本情報登録!$D$10,'登録データ（男）'!$M$3:$Q$65,3,FALSE))</f>
        <v/>
      </c>
      <c r="H339" s="1" t="str">
        <f>IF(B339="","",VLOOKUP('様式Ⅰ（男子）'!B355,'登録データ（男）'!$A$3:$W$2000,5,FALSE))</f>
        <v/>
      </c>
    </row>
    <row r="340" spans="1:8">
      <c r="A340" s="1">
        <v>339</v>
      </c>
      <c r="E340" s="1" t="str">
        <f ca="1">IF($C340="","",CONCATENATE(VLOOKUP(OFFSET('様式Ⅰ（男子）'!$B$15,3*A340,0),'登録データ（男）'!$A$3:$J$2500,9,FALSE)," ",VLOOKUP(OFFSET('様式Ⅰ（男子）'!$B$15,3*A340,0),'登録データ（男）'!$A$3:$J$2500,10,FALSE)," ","(",LEFT(VLOOKUP(OFFSET('様式Ⅰ（男子）'!$B$15,3*A340,0),'登録データ（男）'!$A$3:$J$2500,8,FALSE),2),")"))</f>
        <v/>
      </c>
      <c r="G340" s="1" t="str">
        <f>IF(B340="","",VLOOKUP(基本情報登録!$D$10,'登録データ（男）'!$M$3:$Q$65,3,FALSE))</f>
        <v/>
      </c>
      <c r="H340" s="1" t="str">
        <f>IF(B340="","",VLOOKUP('様式Ⅰ（男子）'!B356,'登録データ（男）'!$A$3:$W$2000,5,FALSE))</f>
        <v/>
      </c>
    </row>
    <row r="341" spans="1:8">
      <c r="A341" s="1">
        <v>340</v>
      </c>
      <c r="E341" s="1" t="str">
        <f ca="1">IF($C341="","",CONCATENATE(VLOOKUP(OFFSET('様式Ⅰ（男子）'!$B$15,3*A341,0),'登録データ（男）'!$A$3:$J$2500,9,FALSE)," ",VLOOKUP(OFFSET('様式Ⅰ（男子）'!$B$15,3*A341,0),'登録データ（男）'!$A$3:$J$2500,10,FALSE)," ","(",LEFT(VLOOKUP(OFFSET('様式Ⅰ（男子）'!$B$15,3*A341,0),'登録データ（男）'!$A$3:$J$2500,8,FALSE),2),")"))</f>
        <v/>
      </c>
      <c r="G341" s="1" t="str">
        <f>IF(B341="","",VLOOKUP(基本情報登録!$D$10,'登録データ（男）'!$M$3:$Q$65,3,FALSE))</f>
        <v/>
      </c>
      <c r="H341" s="1" t="str">
        <f>IF(B341="","",VLOOKUP('様式Ⅰ（男子）'!B357,'登録データ（男）'!$A$3:$W$2000,5,FALSE))</f>
        <v/>
      </c>
    </row>
    <row r="342" spans="1:8">
      <c r="A342" s="1">
        <v>341</v>
      </c>
      <c r="E342" s="1" t="str">
        <f ca="1">IF($C342="","",CONCATENATE(VLOOKUP(OFFSET('様式Ⅰ（男子）'!$B$15,3*A342,0),'登録データ（男）'!$A$3:$J$2500,9,FALSE)," ",VLOOKUP(OFFSET('様式Ⅰ（男子）'!$B$15,3*A342,0),'登録データ（男）'!$A$3:$J$2500,10,FALSE)," ","(",LEFT(VLOOKUP(OFFSET('様式Ⅰ（男子）'!$B$15,3*A342,0),'登録データ（男）'!$A$3:$J$2500,8,FALSE),2),")"))</f>
        <v/>
      </c>
      <c r="G342" s="1" t="str">
        <f>IF(B342="","",VLOOKUP(基本情報登録!$D$10,'登録データ（男）'!$M$3:$Q$65,3,FALSE))</f>
        <v/>
      </c>
      <c r="H342" s="1" t="str">
        <f>IF(B342="","",VLOOKUP('様式Ⅰ（男子）'!B358,'登録データ（男）'!$A$3:$W$2000,5,FALSE))</f>
        <v/>
      </c>
    </row>
    <row r="343" spans="1:8">
      <c r="A343" s="1">
        <v>342</v>
      </c>
      <c r="E343" s="1" t="str">
        <f ca="1">IF($C343="","",CONCATENATE(VLOOKUP(OFFSET('様式Ⅰ（男子）'!$B$15,3*A343,0),'登録データ（男）'!$A$3:$J$2500,9,FALSE)," ",VLOOKUP(OFFSET('様式Ⅰ（男子）'!$B$15,3*A343,0),'登録データ（男）'!$A$3:$J$2500,10,FALSE)," ","(",LEFT(VLOOKUP(OFFSET('様式Ⅰ（男子）'!$B$15,3*A343,0),'登録データ（男）'!$A$3:$J$2500,8,FALSE),2),")"))</f>
        <v/>
      </c>
      <c r="G343" s="1" t="str">
        <f>IF(B343="","",VLOOKUP(基本情報登録!$D$10,'登録データ（男）'!$M$3:$Q$65,3,FALSE))</f>
        <v/>
      </c>
      <c r="H343" s="1" t="str">
        <f>IF(B343="","",VLOOKUP('様式Ⅰ（男子）'!B359,'登録データ（男）'!$A$3:$W$2000,5,FALSE))</f>
        <v/>
      </c>
    </row>
    <row r="344" spans="1:8">
      <c r="A344" s="1">
        <v>343</v>
      </c>
      <c r="E344" s="1" t="str">
        <f ca="1">IF($C344="","",CONCATENATE(VLOOKUP(OFFSET('様式Ⅰ（男子）'!$B$15,3*A344,0),'登録データ（男）'!$A$3:$J$2500,9,FALSE)," ",VLOOKUP(OFFSET('様式Ⅰ（男子）'!$B$15,3*A344,0),'登録データ（男）'!$A$3:$J$2500,10,FALSE)," ","(",LEFT(VLOOKUP(OFFSET('様式Ⅰ（男子）'!$B$15,3*A344,0),'登録データ（男）'!$A$3:$J$2500,8,FALSE),2),")"))</f>
        <v/>
      </c>
      <c r="G344" s="1" t="str">
        <f>IF(B344="","",VLOOKUP(基本情報登録!$D$10,'登録データ（男）'!$M$3:$Q$65,3,FALSE))</f>
        <v/>
      </c>
      <c r="H344" s="1" t="str">
        <f>IF(B344="","",VLOOKUP('様式Ⅰ（男子）'!B360,'登録データ（男）'!$A$3:$W$2000,5,FALSE))</f>
        <v/>
      </c>
    </row>
    <row r="345" spans="1:8">
      <c r="A345" s="1">
        <v>344</v>
      </c>
      <c r="E345" s="1" t="str">
        <f ca="1">IF($C345="","",CONCATENATE(VLOOKUP(OFFSET('様式Ⅰ（男子）'!$B$15,3*A345,0),'登録データ（男）'!$A$3:$J$2500,9,FALSE)," ",VLOOKUP(OFFSET('様式Ⅰ（男子）'!$B$15,3*A345,0),'登録データ（男）'!$A$3:$J$2500,10,FALSE)," ","(",LEFT(VLOOKUP(OFFSET('様式Ⅰ（男子）'!$B$15,3*A345,0),'登録データ（男）'!$A$3:$J$2500,8,FALSE),2),")"))</f>
        <v/>
      </c>
      <c r="G345" s="1" t="str">
        <f>IF(B345="","",VLOOKUP(基本情報登録!$D$10,'登録データ（男）'!$M$3:$Q$65,3,FALSE))</f>
        <v/>
      </c>
      <c r="H345" s="1" t="str">
        <f>IF(B345="","",VLOOKUP('様式Ⅰ（男子）'!B361,'登録データ（男）'!$A$3:$W$2000,5,FALSE))</f>
        <v/>
      </c>
    </row>
    <row r="346" spans="1:8">
      <c r="A346" s="1">
        <v>345</v>
      </c>
      <c r="E346" s="1" t="str">
        <f ca="1">IF($C346="","",CONCATENATE(VLOOKUP(OFFSET('様式Ⅰ（男子）'!$B$15,3*A346,0),'登録データ（男）'!$A$3:$J$2500,9,FALSE)," ",VLOOKUP(OFFSET('様式Ⅰ（男子）'!$B$15,3*A346,0),'登録データ（男）'!$A$3:$J$2500,10,FALSE)," ","(",LEFT(VLOOKUP(OFFSET('様式Ⅰ（男子）'!$B$15,3*A346,0),'登録データ（男）'!$A$3:$J$2500,8,FALSE),2),")"))</f>
        <v/>
      </c>
      <c r="G346" s="1" t="str">
        <f>IF(B346="","",VLOOKUP(基本情報登録!$D$10,'登録データ（男）'!$M$3:$Q$65,3,FALSE))</f>
        <v/>
      </c>
      <c r="H346" s="1" t="str">
        <f>IF(B346="","",VLOOKUP('様式Ⅰ（男子）'!B362,'登録データ（男）'!$A$3:$W$2000,5,FALSE))</f>
        <v/>
      </c>
    </row>
    <row r="347" spans="1:8">
      <c r="A347" s="1">
        <v>346</v>
      </c>
      <c r="E347" s="1" t="str">
        <f ca="1">IF($C347="","",CONCATENATE(VLOOKUP(OFFSET('様式Ⅰ（男子）'!$B$15,3*A347,0),'登録データ（男）'!$A$3:$J$2500,9,FALSE)," ",VLOOKUP(OFFSET('様式Ⅰ（男子）'!$B$15,3*A347,0),'登録データ（男）'!$A$3:$J$2500,10,FALSE)," ","(",LEFT(VLOOKUP(OFFSET('様式Ⅰ（男子）'!$B$15,3*A347,0),'登録データ（男）'!$A$3:$J$2500,8,FALSE),2),")"))</f>
        <v/>
      </c>
      <c r="G347" s="1" t="str">
        <f>IF(B347="","",VLOOKUP(基本情報登録!$D$10,'登録データ（男）'!$M$3:$Q$65,3,FALSE))</f>
        <v/>
      </c>
      <c r="H347" s="1" t="str">
        <f>IF(B347="","",VLOOKUP('様式Ⅰ（男子）'!B363,'登録データ（男）'!$A$3:$W$2000,5,FALSE))</f>
        <v/>
      </c>
    </row>
    <row r="348" spans="1:8">
      <c r="A348" s="1">
        <v>347</v>
      </c>
      <c r="E348" s="1" t="str">
        <f ca="1">IF($C348="","",CONCATENATE(VLOOKUP(OFFSET('様式Ⅰ（男子）'!$B$15,3*A348,0),'登録データ（男）'!$A$3:$J$2500,9,FALSE)," ",VLOOKUP(OFFSET('様式Ⅰ（男子）'!$B$15,3*A348,0),'登録データ（男）'!$A$3:$J$2500,10,FALSE)," ","(",LEFT(VLOOKUP(OFFSET('様式Ⅰ（男子）'!$B$15,3*A348,0),'登録データ（男）'!$A$3:$J$2500,8,FALSE),2),")"))</f>
        <v/>
      </c>
      <c r="G348" s="1" t="str">
        <f>IF(B348="","",VLOOKUP(基本情報登録!$D$10,'登録データ（男）'!$M$3:$Q$65,3,FALSE))</f>
        <v/>
      </c>
      <c r="H348" s="1" t="str">
        <f>IF(B348="","",VLOOKUP('様式Ⅰ（男子）'!B364,'登録データ（男）'!$A$3:$W$2000,5,FALSE))</f>
        <v/>
      </c>
    </row>
    <row r="349" spans="1:8">
      <c r="A349" s="1">
        <v>348</v>
      </c>
      <c r="E349" s="1" t="str">
        <f ca="1">IF($C349="","",CONCATENATE(VLOOKUP(OFFSET('様式Ⅰ（男子）'!$B$15,3*A349,0),'登録データ（男）'!$A$3:$J$2500,9,FALSE)," ",VLOOKUP(OFFSET('様式Ⅰ（男子）'!$B$15,3*A349,0),'登録データ（男）'!$A$3:$J$2500,10,FALSE)," ","(",LEFT(VLOOKUP(OFFSET('様式Ⅰ（男子）'!$B$15,3*A349,0),'登録データ（男）'!$A$3:$J$2500,8,FALSE),2),")"))</f>
        <v/>
      </c>
      <c r="G349" s="1" t="str">
        <f>IF(B349="","",VLOOKUP(基本情報登録!$D$10,'登録データ（男）'!$M$3:$Q$65,3,FALSE))</f>
        <v/>
      </c>
      <c r="H349" s="1" t="str">
        <f>IF(B349="","",VLOOKUP('様式Ⅰ（男子）'!B365,'登録データ（男）'!$A$3:$W$2000,5,FALSE))</f>
        <v/>
      </c>
    </row>
    <row r="350" spans="1:8">
      <c r="A350" s="1">
        <v>349</v>
      </c>
      <c r="E350" s="1" t="str">
        <f ca="1">IF($C350="","",CONCATENATE(VLOOKUP(OFFSET('様式Ⅰ（男子）'!$B$15,3*A350,0),'登録データ（男）'!$A$3:$J$2500,9,FALSE)," ",VLOOKUP(OFFSET('様式Ⅰ（男子）'!$B$15,3*A350,0),'登録データ（男）'!$A$3:$J$2500,10,FALSE)," ","(",LEFT(VLOOKUP(OFFSET('様式Ⅰ（男子）'!$B$15,3*A350,0),'登録データ（男）'!$A$3:$J$2500,8,FALSE),2),")"))</f>
        <v/>
      </c>
      <c r="G350" s="1" t="str">
        <f>IF(B350="","",VLOOKUP(基本情報登録!$D$10,'登録データ（男）'!$M$3:$Q$65,3,FALSE))</f>
        <v/>
      </c>
      <c r="H350" s="1" t="str">
        <f>IF(B350="","",VLOOKUP('様式Ⅰ（男子）'!B366,'登録データ（男）'!$A$3:$W$2000,5,FALSE))</f>
        <v/>
      </c>
    </row>
    <row r="351" spans="1:8">
      <c r="A351" s="1">
        <v>350</v>
      </c>
      <c r="E351" s="1" t="str">
        <f ca="1">IF($C351="","",CONCATENATE(VLOOKUP(OFFSET('様式Ⅰ（男子）'!$B$15,3*A351,0),'登録データ（男）'!$A$3:$J$2500,9,FALSE)," ",VLOOKUP(OFFSET('様式Ⅰ（男子）'!$B$15,3*A351,0),'登録データ（男）'!$A$3:$J$2500,10,FALSE)," ","(",LEFT(VLOOKUP(OFFSET('様式Ⅰ（男子）'!$B$15,3*A351,0),'登録データ（男）'!$A$3:$J$2500,8,FALSE),2),")"))</f>
        <v/>
      </c>
      <c r="G351" s="1" t="str">
        <f>IF(B351="","",VLOOKUP(基本情報登録!$D$10,'登録データ（男）'!$M$3:$Q$65,3,FALSE))</f>
        <v/>
      </c>
      <c r="H351" s="1" t="str">
        <f>IF(B351="","",VLOOKUP('様式Ⅰ（男子）'!B367,'登録データ（男）'!$A$3:$W$2000,5,FALSE))</f>
        <v/>
      </c>
    </row>
    <row r="352" spans="1:8">
      <c r="A352" s="1">
        <v>351</v>
      </c>
      <c r="E352" s="1" t="str">
        <f ca="1">IF($C352="","",CONCATENATE(VLOOKUP(OFFSET('様式Ⅰ（男子）'!$B$15,3*A352,0),'登録データ（男）'!$A$3:$J$2500,9,FALSE)," ",VLOOKUP(OFFSET('様式Ⅰ（男子）'!$B$15,3*A352,0),'登録データ（男）'!$A$3:$J$2500,10,FALSE)," ","(",LEFT(VLOOKUP(OFFSET('様式Ⅰ（男子）'!$B$15,3*A352,0),'登録データ（男）'!$A$3:$J$2500,8,FALSE),2),")"))</f>
        <v/>
      </c>
      <c r="G352" s="1" t="str">
        <f>IF(B352="","",VLOOKUP(基本情報登録!$D$10,'登録データ（男）'!$M$3:$Q$65,3,FALSE))</f>
        <v/>
      </c>
      <c r="H352" s="1" t="str">
        <f>IF(B352="","",VLOOKUP('様式Ⅰ（男子）'!B368,'登録データ（男）'!$A$3:$W$2000,5,FALSE))</f>
        <v/>
      </c>
    </row>
    <row r="353" spans="1:8">
      <c r="A353" s="1">
        <v>352</v>
      </c>
      <c r="E353" s="1" t="str">
        <f ca="1">IF($C353="","",CONCATENATE(VLOOKUP(OFFSET('様式Ⅰ（男子）'!$B$15,3*A353,0),'登録データ（男）'!$A$3:$J$2500,9,FALSE)," ",VLOOKUP(OFFSET('様式Ⅰ（男子）'!$B$15,3*A353,0),'登録データ（男）'!$A$3:$J$2500,10,FALSE)," ","(",LEFT(VLOOKUP(OFFSET('様式Ⅰ（男子）'!$B$15,3*A353,0),'登録データ（男）'!$A$3:$J$2500,8,FALSE),2),")"))</f>
        <v/>
      </c>
      <c r="G353" s="1" t="str">
        <f>IF(B353="","",VLOOKUP(基本情報登録!$D$10,'登録データ（男）'!$M$3:$Q$65,3,FALSE))</f>
        <v/>
      </c>
      <c r="H353" s="1" t="str">
        <f>IF(B353="","",VLOOKUP('様式Ⅰ（男子）'!B369,'登録データ（男）'!$A$3:$W$2000,5,FALSE))</f>
        <v/>
      </c>
    </row>
    <row r="354" spans="1:8">
      <c r="A354" s="1">
        <v>353</v>
      </c>
      <c r="E354" s="1" t="str">
        <f ca="1">IF($C354="","",CONCATENATE(VLOOKUP(OFFSET('様式Ⅰ（男子）'!$B$15,3*A354,0),'登録データ（男）'!$A$3:$J$2500,9,FALSE)," ",VLOOKUP(OFFSET('様式Ⅰ（男子）'!$B$15,3*A354,0),'登録データ（男）'!$A$3:$J$2500,10,FALSE)," ","(",LEFT(VLOOKUP(OFFSET('様式Ⅰ（男子）'!$B$15,3*A354,0),'登録データ（男）'!$A$3:$J$2500,8,FALSE),2),")"))</f>
        <v/>
      </c>
      <c r="G354" s="1" t="str">
        <f>IF(B354="","",VLOOKUP(基本情報登録!$D$10,'登録データ（男）'!$M$3:$Q$65,3,FALSE))</f>
        <v/>
      </c>
      <c r="H354" s="1" t="str">
        <f>IF(B354="","",VLOOKUP('様式Ⅰ（男子）'!B370,'登録データ（男）'!$A$3:$W$2000,5,FALSE))</f>
        <v/>
      </c>
    </row>
    <row r="355" spans="1:8">
      <c r="A355" s="1">
        <v>354</v>
      </c>
      <c r="E355" s="1" t="str">
        <f ca="1">IF($C355="","",CONCATENATE(VLOOKUP(OFFSET('様式Ⅰ（男子）'!$B$15,3*A355,0),'登録データ（男）'!$A$3:$J$2500,9,FALSE)," ",VLOOKUP(OFFSET('様式Ⅰ（男子）'!$B$15,3*A355,0),'登録データ（男）'!$A$3:$J$2500,10,FALSE)," ","(",LEFT(VLOOKUP(OFFSET('様式Ⅰ（男子）'!$B$15,3*A355,0),'登録データ（男）'!$A$3:$J$2500,8,FALSE),2),")"))</f>
        <v/>
      </c>
      <c r="G355" s="1" t="str">
        <f>IF(B355="","",VLOOKUP(基本情報登録!$D$10,'登録データ（男）'!$M$3:$Q$65,3,FALSE))</f>
        <v/>
      </c>
      <c r="H355" s="1" t="str">
        <f>IF(B355="","",VLOOKUP('様式Ⅰ（男子）'!B371,'登録データ（男）'!$A$3:$W$2000,5,FALSE))</f>
        <v/>
      </c>
    </row>
    <row r="356" spans="1:8">
      <c r="A356" s="1">
        <v>355</v>
      </c>
      <c r="E356" s="1" t="str">
        <f ca="1">IF($C356="","",CONCATENATE(VLOOKUP(OFFSET('様式Ⅰ（男子）'!$B$15,3*A356,0),'登録データ（男）'!$A$3:$J$2500,9,FALSE)," ",VLOOKUP(OFFSET('様式Ⅰ（男子）'!$B$15,3*A356,0),'登録データ（男）'!$A$3:$J$2500,10,FALSE)," ","(",LEFT(VLOOKUP(OFFSET('様式Ⅰ（男子）'!$B$15,3*A356,0),'登録データ（男）'!$A$3:$J$2500,8,FALSE),2),")"))</f>
        <v/>
      </c>
      <c r="G356" s="1" t="str">
        <f>IF(B356="","",VLOOKUP(基本情報登録!$D$10,'登録データ（男）'!$M$3:$Q$65,3,FALSE))</f>
        <v/>
      </c>
      <c r="H356" s="1" t="str">
        <f>IF(B356="","",VLOOKUP('様式Ⅰ（男子）'!B372,'登録データ（男）'!$A$3:$W$2000,5,FALSE))</f>
        <v/>
      </c>
    </row>
    <row r="357" spans="1:8">
      <c r="A357" s="1">
        <v>356</v>
      </c>
      <c r="E357" s="1" t="str">
        <f ca="1">IF($C357="","",CONCATENATE(VLOOKUP(OFFSET('様式Ⅰ（男子）'!$B$15,3*A357,0),'登録データ（男）'!$A$3:$J$2500,9,FALSE)," ",VLOOKUP(OFFSET('様式Ⅰ（男子）'!$B$15,3*A357,0),'登録データ（男）'!$A$3:$J$2500,10,FALSE)," ","(",LEFT(VLOOKUP(OFFSET('様式Ⅰ（男子）'!$B$15,3*A357,0),'登録データ（男）'!$A$3:$J$2500,8,FALSE),2),")"))</f>
        <v/>
      </c>
      <c r="G357" s="1" t="str">
        <f>IF(B357="","",VLOOKUP(基本情報登録!$D$10,'登録データ（男）'!$M$3:$Q$65,3,FALSE))</f>
        <v/>
      </c>
      <c r="H357" s="1" t="str">
        <f>IF(B357="","",VLOOKUP('様式Ⅰ（男子）'!B373,'登録データ（男）'!$A$3:$W$2000,5,FALSE))</f>
        <v/>
      </c>
    </row>
    <row r="358" spans="1:8">
      <c r="A358" s="1">
        <v>357</v>
      </c>
      <c r="E358" s="1" t="str">
        <f ca="1">IF($C358="","",CONCATENATE(VLOOKUP(OFFSET('様式Ⅰ（男子）'!$B$15,3*A358,0),'登録データ（男）'!$A$3:$J$2500,9,FALSE)," ",VLOOKUP(OFFSET('様式Ⅰ（男子）'!$B$15,3*A358,0),'登録データ（男）'!$A$3:$J$2500,10,FALSE)," ","(",LEFT(VLOOKUP(OFFSET('様式Ⅰ（男子）'!$B$15,3*A358,0),'登録データ（男）'!$A$3:$J$2500,8,FALSE),2),")"))</f>
        <v/>
      </c>
      <c r="G358" s="1" t="str">
        <f>IF(B358="","",VLOOKUP(基本情報登録!$D$10,'登録データ（男）'!$M$3:$Q$65,3,FALSE))</f>
        <v/>
      </c>
      <c r="H358" s="1" t="str">
        <f>IF(B358="","",VLOOKUP('様式Ⅰ（男子）'!B374,'登録データ（男）'!$A$3:$W$2000,5,FALSE))</f>
        <v/>
      </c>
    </row>
    <row r="359" spans="1:8">
      <c r="A359" s="1">
        <v>358</v>
      </c>
      <c r="E359" s="1" t="str">
        <f ca="1">IF($C359="","",CONCATENATE(VLOOKUP(OFFSET('様式Ⅰ（男子）'!$B$15,3*A359,0),'登録データ（男）'!$A$3:$J$2500,9,FALSE)," ",VLOOKUP(OFFSET('様式Ⅰ（男子）'!$B$15,3*A359,0),'登録データ（男）'!$A$3:$J$2500,10,FALSE)," ","(",LEFT(VLOOKUP(OFFSET('様式Ⅰ（男子）'!$B$15,3*A359,0),'登録データ（男）'!$A$3:$J$2500,8,FALSE),2),")"))</f>
        <v/>
      </c>
      <c r="G359" s="1" t="str">
        <f>IF(B359="","",VLOOKUP(基本情報登録!$D$10,'登録データ（男）'!$M$3:$Q$65,3,FALSE))</f>
        <v/>
      </c>
      <c r="H359" s="1" t="str">
        <f>IF(B359="","",VLOOKUP('様式Ⅰ（男子）'!B375,'登録データ（男）'!$A$3:$W$2000,5,FALSE))</f>
        <v/>
      </c>
    </row>
    <row r="360" spans="1:8">
      <c r="A360" s="1">
        <v>359</v>
      </c>
      <c r="E360" s="1" t="str">
        <f ca="1">IF($C360="","",CONCATENATE(VLOOKUP(OFFSET('様式Ⅰ（男子）'!$B$15,3*A360,0),'登録データ（男）'!$A$3:$J$2500,9,FALSE)," ",VLOOKUP(OFFSET('様式Ⅰ（男子）'!$B$15,3*A360,0),'登録データ（男）'!$A$3:$J$2500,10,FALSE)," ","(",LEFT(VLOOKUP(OFFSET('様式Ⅰ（男子）'!$B$15,3*A360,0),'登録データ（男）'!$A$3:$J$2500,8,FALSE),2),")"))</f>
        <v/>
      </c>
      <c r="G360" s="1" t="str">
        <f>IF(B360="","",VLOOKUP(基本情報登録!$D$10,'登録データ（男）'!$M$3:$Q$65,3,FALSE))</f>
        <v/>
      </c>
      <c r="H360" s="1" t="str">
        <f>IF(B360="","",VLOOKUP('様式Ⅰ（男子）'!B376,'登録データ（男）'!$A$3:$W$2000,5,FALSE))</f>
        <v/>
      </c>
    </row>
    <row r="361" spans="1:8">
      <c r="A361" s="1">
        <v>360</v>
      </c>
      <c r="E361" s="1" t="str">
        <f ca="1">IF($C361="","",CONCATENATE(VLOOKUP(OFFSET('様式Ⅰ（男子）'!$B$15,3*A361,0),'登録データ（男）'!$A$3:$J$2500,9,FALSE)," ",VLOOKUP(OFFSET('様式Ⅰ（男子）'!$B$15,3*A361,0),'登録データ（男）'!$A$3:$J$2500,10,FALSE)," ","(",LEFT(VLOOKUP(OFFSET('様式Ⅰ（男子）'!$B$15,3*A361,0),'登録データ（男）'!$A$3:$J$2500,8,FALSE),2),")"))</f>
        <v/>
      </c>
      <c r="G361" s="1" t="str">
        <f>IF(B361="","",VLOOKUP(基本情報登録!$D$10,'登録データ（男）'!$M$3:$Q$65,3,FALSE))</f>
        <v/>
      </c>
      <c r="H361" s="1" t="str">
        <f>IF(B361="","",VLOOKUP('様式Ⅰ（男子）'!B377,'登録データ（男）'!$A$3:$W$2000,5,FALSE))</f>
        <v/>
      </c>
    </row>
    <row r="362" spans="1:8">
      <c r="A362" s="1">
        <v>361</v>
      </c>
      <c r="E362" s="1" t="str">
        <f ca="1">IF($C362="","",CONCATENATE(VLOOKUP(OFFSET('様式Ⅰ（男子）'!$B$15,3*A362,0),'登録データ（男）'!$A$3:$J$2500,9,FALSE)," ",VLOOKUP(OFFSET('様式Ⅰ（男子）'!$B$15,3*A362,0),'登録データ（男）'!$A$3:$J$2500,10,FALSE)," ","(",LEFT(VLOOKUP(OFFSET('様式Ⅰ（男子）'!$B$15,3*A362,0),'登録データ（男）'!$A$3:$J$2500,8,FALSE),2),")"))</f>
        <v/>
      </c>
      <c r="G362" s="1" t="str">
        <f>IF(B362="","",VLOOKUP(基本情報登録!$D$10,'登録データ（男）'!$M$3:$Q$65,3,FALSE))</f>
        <v/>
      </c>
      <c r="H362" s="1" t="str">
        <f>IF(B362="","",VLOOKUP('様式Ⅰ（男子）'!B378,'登録データ（男）'!$A$3:$W$2000,5,FALSE))</f>
        <v/>
      </c>
    </row>
    <row r="363" spans="1:8">
      <c r="A363" s="1">
        <v>362</v>
      </c>
      <c r="E363" s="1" t="str">
        <f ca="1">IF($C363="","",CONCATENATE(VLOOKUP(OFFSET('様式Ⅰ（男子）'!$B$15,3*A363,0),'登録データ（男）'!$A$3:$J$2500,9,FALSE)," ",VLOOKUP(OFFSET('様式Ⅰ（男子）'!$B$15,3*A363,0),'登録データ（男）'!$A$3:$J$2500,10,FALSE)," ","(",LEFT(VLOOKUP(OFFSET('様式Ⅰ（男子）'!$B$15,3*A363,0),'登録データ（男）'!$A$3:$J$2500,8,FALSE),2),")"))</f>
        <v/>
      </c>
      <c r="G363" s="1" t="str">
        <f>IF(B363="","",VLOOKUP(基本情報登録!$D$10,'登録データ（男）'!$M$3:$Q$65,3,FALSE))</f>
        <v/>
      </c>
      <c r="H363" s="1" t="str">
        <f>IF(B363="","",VLOOKUP('様式Ⅰ（男子）'!B379,'登録データ（男）'!$A$3:$W$2000,5,FALSE))</f>
        <v/>
      </c>
    </row>
    <row r="364" spans="1:8">
      <c r="A364" s="1">
        <v>363</v>
      </c>
      <c r="E364" s="1" t="str">
        <f ca="1">IF($C364="","",CONCATENATE(VLOOKUP(OFFSET('様式Ⅰ（男子）'!$B$15,3*A364,0),'登録データ（男）'!$A$3:$J$2500,9,FALSE)," ",VLOOKUP(OFFSET('様式Ⅰ（男子）'!$B$15,3*A364,0),'登録データ（男）'!$A$3:$J$2500,10,FALSE)," ","(",LEFT(VLOOKUP(OFFSET('様式Ⅰ（男子）'!$B$15,3*A364,0),'登録データ（男）'!$A$3:$J$2500,8,FALSE),2),")"))</f>
        <v/>
      </c>
      <c r="G364" s="1" t="str">
        <f>IF(B364="","",VLOOKUP(基本情報登録!$D$10,'登録データ（男）'!$M$3:$Q$65,3,FALSE))</f>
        <v/>
      </c>
      <c r="H364" s="1" t="str">
        <f>IF(B364="","",VLOOKUP('様式Ⅰ（男子）'!B380,'登録データ（男）'!$A$3:$W$2000,5,FALSE))</f>
        <v/>
      </c>
    </row>
    <row r="365" spans="1:8">
      <c r="A365" s="1">
        <v>364</v>
      </c>
      <c r="E365" s="1" t="str">
        <f ca="1">IF($C365="","",CONCATENATE(VLOOKUP(OFFSET('様式Ⅰ（男子）'!$B$15,3*A365,0),'登録データ（男）'!$A$3:$J$2500,9,FALSE)," ",VLOOKUP(OFFSET('様式Ⅰ（男子）'!$B$15,3*A365,0),'登録データ（男）'!$A$3:$J$2500,10,FALSE)," ","(",LEFT(VLOOKUP(OFFSET('様式Ⅰ（男子）'!$B$15,3*A365,0),'登録データ（男）'!$A$3:$J$2500,8,FALSE),2),")"))</f>
        <v/>
      </c>
      <c r="G365" s="1" t="str">
        <f>IF(B365="","",VLOOKUP(基本情報登録!$D$10,'登録データ（男）'!$M$3:$Q$65,3,FALSE))</f>
        <v/>
      </c>
      <c r="H365" s="1" t="str">
        <f>IF(B365="","",VLOOKUP('様式Ⅰ（男子）'!B381,'登録データ（男）'!$A$3:$W$2000,5,FALSE))</f>
        <v/>
      </c>
    </row>
    <row r="366" spans="1:8">
      <c r="A366" s="1">
        <v>365</v>
      </c>
      <c r="E366" s="1" t="str">
        <f ca="1">IF($C366="","",CONCATENATE(VLOOKUP(OFFSET('様式Ⅰ（男子）'!$B$15,3*A366,0),'登録データ（男）'!$A$3:$J$2500,9,FALSE)," ",VLOOKUP(OFFSET('様式Ⅰ（男子）'!$B$15,3*A366,0),'登録データ（男）'!$A$3:$J$2500,10,FALSE)," ","(",LEFT(VLOOKUP(OFFSET('様式Ⅰ（男子）'!$B$15,3*A366,0),'登録データ（男）'!$A$3:$J$2500,8,FALSE),2),")"))</f>
        <v/>
      </c>
      <c r="G366" s="1" t="str">
        <f>IF(B366="","",VLOOKUP(基本情報登録!$D$10,'登録データ（男）'!$M$3:$Q$65,3,FALSE))</f>
        <v/>
      </c>
      <c r="H366" s="1" t="str">
        <f>IF(B366="","",VLOOKUP('様式Ⅰ（男子）'!B382,'登録データ（男）'!$A$3:$W$2000,5,FALSE))</f>
        <v/>
      </c>
    </row>
    <row r="367" spans="1:8">
      <c r="A367" s="1">
        <v>366</v>
      </c>
      <c r="E367" s="1" t="str">
        <f ca="1">IF($C367="","",CONCATENATE(VLOOKUP(OFFSET('様式Ⅰ（男子）'!$B$15,3*A367,0),'登録データ（男）'!$A$3:$J$2500,9,FALSE)," ",VLOOKUP(OFFSET('様式Ⅰ（男子）'!$B$15,3*A367,0),'登録データ（男）'!$A$3:$J$2500,10,FALSE)," ","(",LEFT(VLOOKUP(OFFSET('様式Ⅰ（男子）'!$B$15,3*A367,0),'登録データ（男）'!$A$3:$J$2500,8,FALSE),2),")"))</f>
        <v/>
      </c>
      <c r="G367" s="1" t="str">
        <f>IF(B367="","",VLOOKUP(基本情報登録!$D$10,'登録データ（男）'!$M$3:$Q$65,3,FALSE))</f>
        <v/>
      </c>
      <c r="H367" s="1" t="str">
        <f>IF(B367="","",VLOOKUP('様式Ⅰ（男子）'!B383,'登録データ（男）'!$A$3:$W$2000,5,FALSE))</f>
        <v/>
      </c>
    </row>
    <row r="368" spans="1:8">
      <c r="A368" s="1">
        <v>367</v>
      </c>
      <c r="E368" s="1" t="str">
        <f ca="1">IF($C368="","",CONCATENATE(VLOOKUP(OFFSET('様式Ⅰ（男子）'!$B$15,3*A368,0),'登録データ（男）'!$A$3:$J$2500,9,FALSE)," ",VLOOKUP(OFFSET('様式Ⅰ（男子）'!$B$15,3*A368,0),'登録データ（男）'!$A$3:$J$2500,10,FALSE)," ","(",LEFT(VLOOKUP(OFFSET('様式Ⅰ（男子）'!$B$15,3*A368,0),'登録データ（男）'!$A$3:$J$2500,8,FALSE),2),")"))</f>
        <v/>
      </c>
      <c r="G368" s="1" t="str">
        <f>IF(B368="","",VLOOKUP(基本情報登録!$D$10,'登録データ（男）'!$M$3:$Q$65,3,FALSE))</f>
        <v/>
      </c>
      <c r="H368" s="1" t="str">
        <f>IF(B368="","",VLOOKUP('様式Ⅰ（男子）'!B384,'登録データ（男）'!$A$3:$W$2000,5,FALSE))</f>
        <v/>
      </c>
    </row>
    <row r="369" spans="1:8">
      <c r="A369" s="1">
        <v>368</v>
      </c>
      <c r="E369" s="1" t="str">
        <f ca="1">IF($C369="","",CONCATENATE(VLOOKUP(OFFSET('様式Ⅰ（男子）'!$B$15,3*A369,0),'登録データ（男）'!$A$3:$J$2500,9,FALSE)," ",VLOOKUP(OFFSET('様式Ⅰ（男子）'!$B$15,3*A369,0),'登録データ（男）'!$A$3:$J$2500,10,FALSE)," ","(",LEFT(VLOOKUP(OFFSET('様式Ⅰ（男子）'!$B$15,3*A369,0),'登録データ（男）'!$A$3:$J$2500,8,FALSE),2),")"))</f>
        <v/>
      </c>
      <c r="G369" s="1" t="str">
        <f>IF(B369="","",VLOOKUP(基本情報登録!$D$10,'登録データ（男）'!$M$3:$Q$65,3,FALSE))</f>
        <v/>
      </c>
      <c r="H369" s="1" t="str">
        <f>IF(B369="","",VLOOKUP('様式Ⅰ（男子）'!B385,'登録データ（男）'!$A$3:$W$2000,5,FALSE))</f>
        <v/>
      </c>
    </row>
    <row r="370" spans="1:8">
      <c r="A370" s="1">
        <v>369</v>
      </c>
      <c r="E370" s="1" t="str">
        <f ca="1">IF($C370="","",CONCATENATE(VLOOKUP(OFFSET('様式Ⅰ（男子）'!$B$15,3*A370,0),'登録データ（男）'!$A$3:$J$2500,9,FALSE)," ",VLOOKUP(OFFSET('様式Ⅰ（男子）'!$B$15,3*A370,0),'登録データ（男）'!$A$3:$J$2500,10,FALSE)," ","(",LEFT(VLOOKUP(OFFSET('様式Ⅰ（男子）'!$B$15,3*A370,0),'登録データ（男）'!$A$3:$J$2500,8,FALSE),2),")"))</f>
        <v/>
      </c>
      <c r="G370" s="1" t="str">
        <f>IF(B370="","",VLOOKUP(基本情報登録!$D$10,'登録データ（男）'!$M$3:$Q$65,3,FALSE))</f>
        <v/>
      </c>
      <c r="H370" s="1" t="str">
        <f>IF(B370="","",VLOOKUP('様式Ⅰ（男子）'!B386,'登録データ（男）'!$A$3:$W$2000,5,FALSE))</f>
        <v/>
      </c>
    </row>
    <row r="371" spans="1:8">
      <c r="A371" s="1">
        <v>370</v>
      </c>
      <c r="E371" s="1" t="str">
        <f ca="1">IF($C371="","",CONCATENATE(VLOOKUP(OFFSET('様式Ⅰ（男子）'!$B$15,3*A371,0),'登録データ（男）'!$A$3:$J$2500,9,FALSE)," ",VLOOKUP(OFFSET('様式Ⅰ（男子）'!$B$15,3*A371,0),'登録データ（男）'!$A$3:$J$2500,10,FALSE)," ","(",LEFT(VLOOKUP(OFFSET('様式Ⅰ（男子）'!$B$15,3*A371,0),'登録データ（男）'!$A$3:$J$2500,8,FALSE),2),")"))</f>
        <v/>
      </c>
      <c r="G371" s="1" t="str">
        <f>IF(B371="","",VLOOKUP(基本情報登録!$D$10,'登録データ（男）'!$M$3:$Q$65,3,FALSE))</f>
        <v/>
      </c>
      <c r="H371" s="1" t="str">
        <f>IF(B371="","",VLOOKUP('様式Ⅰ（男子）'!B387,'登録データ（男）'!$A$3:$W$2000,5,FALSE))</f>
        <v/>
      </c>
    </row>
    <row r="372" spans="1:8">
      <c r="A372" s="1">
        <v>371</v>
      </c>
      <c r="E372" s="1" t="str">
        <f ca="1">IF($C372="","",CONCATENATE(VLOOKUP(OFFSET('様式Ⅰ（男子）'!$B$15,3*A372,0),'登録データ（男）'!$A$3:$J$2500,9,FALSE)," ",VLOOKUP(OFFSET('様式Ⅰ（男子）'!$B$15,3*A372,0),'登録データ（男）'!$A$3:$J$2500,10,FALSE)," ","(",LEFT(VLOOKUP(OFFSET('様式Ⅰ（男子）'!$B$15,3*A372,0),'登録データ（男）'!$A$3:$J$2500,8,FALSE),2),")"))</f>
        <v/>
      </c>
      <c r="G372" s="1" t="str">
        <f>IF(B372="","",VLOOKUP(基本情報登録!$D$10,'登録データ（男）'!$M$3:$Q$65,3,FALSE))</f>
        <v/>
      </c>
      <c r="H372" s="1" t="str">
        <f>IF(B372="","",VLOOKUP('様式Ⅰ（男子）'!B388,'登録データ（男）'!$A$3:$W$2000,5,FALSE))</f>
        <v/>
      </c>
    </row>
    <row r="373" spans="1:8">
      <c r="E373" s="1" t="str">
        <f ca="1">IF($C373="","",CONCATENATE(VLOOKUP(OFFSET('様式Ⅰ（男子）'!$B$15,3*A373,0),'登録データ（男）'!$A$3:$J$2500,9,FALSE)," ",VLOOKUP(OFFSET('様式Ⅰ（男子）'!$B$15,3*A373,0),'登録データ（男）'!$A$3:$J$2500,10,FALSE)," ","(",LEFT(VLOOKUP(OFFSET('様式Ⅰ（男子）'!$B$15,3*A373,0),'登録データ（男）'!$A$3:$J$2500,8,FALSE),2),")"))</f>
        <v/>
      </c>
      <c r="G373" s="1" t="str">
        <f>IF(B373="","",VLOOKUP(基本情報登録!$D$10,'登録データ（男）'!$M$3:$Q$65,3,FALSE))</f>
        <v/>
      </c>
      <c r="H373" s="1" t="str">
        <f>IF(B373="","",VLOOKUP('様式Ⅰ（男子）'!B389,'登録データ（男）'!$A$3:$W$2000,5,FALSE))</f>
        <v/>
      </c>
    </row>
    <row r="374" spans="1:8">
      <c r="E374" s="1" t="str">
        <f ca="1">IF($C374="","",CONCATENATE(VLOOKUP(OFFSET('様式Ⅰ（男子）'!$B$15,3*A374,0),'登録データ（男）'!$A$3:$J$2500,9,FALSE)," ",VLOOKUP(OFFSET('様式Ⅰ（男子）'!$B$15,3*A374,0),'登録データ（男）'!$A$3:$J$2500,10,FALSE)," ","(",LEFT(VLOOKUP(OFFSET('様式Ⅰ（男子）'!$B$15,3*A374,0),'登録データ（男）'!$A$3:$J$2500,8,FALSE),2),")"))</f>
        <v/>
      </c>
      <c r="G374" s="1" t="str">
        <f>IF(B374="","",VLOOKUP(基本情報登録!$D$10,'登録データ（男）'!$M$3:$Q$65,3,FALSE))</f>
        <v/>
      </c>
      <c r="H374" s="1" t="str">
        <f>IF(B374="","",VLOOKUP('様式Ⅰ（男子）'!B390,'登録データ（男）'!$A$3:$W$2000,5,FALSE))</f>
        <v/>
      </c>
    </row>
    <row r="375" spans="1:8">
      <c r="E375" s="1" t="str">
        <f ca="1">IF($C375="","",CONCATENATE(VLOOKUP(OFFSET('様式Ⅰ（男子）'!$B$15,3*A375,0),'登録データ（男）'!$A$3:$J$2500,9,FALSE)," ",VLOOKUP(OFFSET('様式Ⅰ（男子）'!$B$15,3*A375,0),'登録データ（男）'!$A$3:$J$2500,10,FALSE)," ","(",LEFT(VLOOKUP(OFFSET('様式Ⅰ（男子）'!$B$15,3*A375,0),'登録データ（男）'!$A$3:$J$2500,8,FALSE),2),")"))</f>
        <v/>
      </c>
      <c r="G375" s="1" t="str">
        <f>IF(B375="","",VLOOKUP(基本情報登録!$D$10,'登録データ（男）'!$M$3:$Q$65,3,FALSE))</f>
        <v/>
      </c>
      <c r="H375" s="1" t="str">
        <f>IF(B375="","",VLOOKUP('様式Ⅰ（男子）'!B391,'登録データ（男）'!$A$3:$W$2000,5,FALSE))</f>
        <v/>
      </c>
    </row>
    <row r="376" spans="1:8">
      <c r="E376" s="1" t="str">
        <f ca="1">IF($C376="","",CONCATENATE(VLOOKUP(OFFSET('様式Ⅰ（男子）'!$B$15,3*A376,0),'登録データ（男）'!$A$3:$J$2500,9,FALSE)," ",VLOOKUP(OFFSET('様式Ⅰ（男子）'!$B$15,3*A376,0),'登録データ（男）'!$A$3:$J$2500,10,FALSE)," ","(",LEFT(VLOOKUP(OFFSET('様式Ⅰ（男子）'!$B$15,3*A376,0),'登録データ（男）'!$A$3:$J$2500,8,FALSE),2),")"))</f>
        <v/>
      </c>
      <c r="G376" s="1" t="str">
        <f>IF(B376="","",VLOOKUP(基本情報登録!$D$10,'登録データ（男）'!$M$3:$Q$65,3,FALSE))</f>
        <v/>
      </c>
      <c r="H376" s="1" t="str">
        <f>IF(B376="","",VLOOKUP('様式Ⅰ（男子）'!B392,'登録データ（男）'!$A$3:$W$2000,5,FALSE))</f>
        <v/>
      </c>
    </row>
    <row r="377" spans="1:8">
      <c r="E377" s="1" t="str">
        <f ca="1">IF($C377="","",CONCATENATE(VLOOKUP(OFFSET('様式Ⅰ（男子）'!$B$15,3*A377,0),'登録データ（男）'!$A$3:$J$2500,9,FALSE)," ",VLOOKUP(OFFSET('様式Ⅰ（男子）'!$B$15,3*A377,0),'登録データ（男）'!$A$3:$J$2500,10,FALSE)," ","(",LEFT(VLOOKUP(OFFSET('様式Ⅰ（男子）'!$B$15,3*A377,0),'登録データ（男）'!$A$3:$J$2500,8,FALSE),2),")"))</f>
        <v/>
      </c>
      <c r="G377" s="1" t="str">
        <f>IF(B377="","",VLOOKUP(基本情報登録!$D$10,'登録データ（男）'!$M$3:$Q$65,3,FALSE))</f>
        <v/>
      </c>
      <c r="H377" s="1" t="str">
        <f>IF(B377="","",VLOOKUP('様式Ⅰ（男子）'!B393,'登録データ（男）'!$A$3:$W$2000,5,FALSE))</f>
        <v/>
      </c>
    </row>
    <row r="378" spans="1:8">
      <c r="E378" s="1" t="str">
        <f ca="1">IF($C378="","",CONCATENATE(VLOOKUP(OFFSET('様式Ⅰ（男子）'!$B$15,3*A378,0),'登録データ（男）'!$A$3:$J$2500,9,FALSE)," ",VLOOKUP(OFFSET('様式Ⅰ（男子）'!$B$15,3*A378,0),'登録データ（男）'!$A$3:$J$2500,10,FALSE)," ","(",LEFT(VLOOKUP(OFFSET('様式Ⅰ（男子）'!$B$15,3*A378,0),'登録データ（男）'!$A$3:$J$2500,8,FALSE),2),")"))</f>
        <v/>
      </c>
      <c r="G378" s="1" t="str">
        <f>IF(B378="","",VLOOKUP(基本情報登録!$D$10,'登録データ（男）'!$M$3:$Q$65,3,FALSE))</f>
        <v/>
      </c>
      <c r="H378" s="1" t="str">
        <f>IF(B378="","",VLOOKUP('様式Ⅰ（男子）'!B394,'登録データ（男）'!$A$3:$W$2000,5,FALSE))</f>
        <v/>
      </c>
    </row>
    <row r="379" spans="1:8">
      <c r="E379" s="1" t="str">
        <f ca="1">IF($C379="","",CONCATENATE(VLOOKUP(OFFSET('様式Ⅰ（男子）'!$B$15,3*A379,0),'登録データ（男）'!$A$3:$J$2500,9,FALSE)," ",VLOOKUP(OFFSET('様式Ⅰ（男子）'!$B$15,3*A379,0),'登録データ（男）'!$A$3:$J$2500,10,FALSE)," ","(",LEFT(VLOOKUP(OFFSET('様式Ⅰ（男子）'!$B$15,3*A379,0),'登録データ（男）'!$A$3:$J$2500,8,FALSE),2),")"))</f>
        <v/>
      </c>
      <c r="G379" s="1" t="str">
        <f>IF(B379="","",VLOOKUP(基本情報登録!$D$10,'登録データ（男）'!$M$3:$Q$65,3,FALSE))</f>
        <v/>
      </c>
      <c r="H379" s="1" t="str">
        <f>IF(B379="","",VLOOKUP('様式Ⅰ（男子）'!B395,'登録データ（男）'!$A$3:$W$2000,5,FALSE))</f>
        <v/>
      </c>
    </row>
    <row r="380" spans="1:8">
      <c r="E380" s="1" t="str">
        <f ca="1">IF($C380="","",CONCATENATE(VLOOKUP(OFFSET('様式Ⅰ（男子）'!$B$15,3*A380,0),'登録データ（男）'!$A$3:$J$2500,9,FALSE)," ",VLOOKUP(OFFSET('様式Ⅰ（男子）'!$B$15,3*A380,0),'登録データ（男）'!$A$3:$J$2500,10,FALSE)," ","(",LEFT(VLOOKUP(OFFSET('様式Ⅰ（男子）'!$B$15,3*A380,0),'登録データ（男）'!$A$3:$J$2500,8,FALSE),2),")"))</f>
        <v/>
      </c>
      <c r="G380" s="1" t="str">
        <f>IF(B380="","",VLOOKUP(基本情報登録!$D$10,'登録データ（男）'!$M$3:$Q$65,3,FALSE))</f>
        <v/>
      </c>
      <c r="H380" s="1" t="str">
        <f>IF(B380="","",VLOOKUP('様式Ⅰ（男子）'!B396,'登録データ（男）'!$A$3:$W$2000,5,FALSE))</f>
        <v/>
      </c>
    </row>
    <row r="381" spans="1:8">
      <c r="E381" s="1" t="str">
        <f ca="1">IF($C381="","",CONCATENATE(VLOOKUP(OFFSET('様式Ⅰ（男子）'!$B$15,3*A381,0),'登録データ（男）'!$A$3:$J$2500,9,FALSE)," ",VLOOKUP(OFFSET('様式Ⅰ（男子）'!$B$15,3*A381,0),'登録データ（男）'!$A$3:$J$2500,10,FALSE)," ","(",LEFT(VLOOKUP(OFFSET('様式Ⅰ（男子）'!$B$15,3*A381,0),'登録データ（男）'!$A$3:$J$2500,8,FALSE),2),")"))</f>
        <v/>
      </c>
      <c r="G381" s="1" t="str">
        <f>IF(B381="","",VLOOKUP(基本情報登録!$D$10,'登録データ（男）'!$M$3:$Q$65,3,FALSE))</f>
        <v/>
      </c>
      <c r="H381" s="1" t="str">
        <f>IF(B381="","",VLOOKUP('様式Ⅰ（男子）'!B397,'登録データ（男）'!$A$3:$W$2000,5,FALSE))</f>
        <v/>
      </c>
    </row>
    <row r="382" spans="1:8">
      <c r="E382" s="1" t="str">
        <f ca="1">IF($C382="","",CONCATENATE(VLOOKUP(OFFSET('様式Ⅰ（男子）'!$B$15,3*A382,0),'登録データ（男）'!$A$3:$J$2500,9,FALSE)," ",VLOOKUP(OFFSET('様式Ⅰ（男子）'!$B$15,3*A382,0),'登録データ（男）'!$A$3:$J$2500,10,FALSE)," ","(",LEFT(VLOOKUP(OFFSET('様式Ⅰ（男子）'!$B$15,3*A382,0),'登録データ（男）'!$A$3:$J$2500,8,FALSE),2),")"))</f>
        <v/>
      </c>
      <c r="G382" s="1" t="str">
        <f>IF(B382="","",VLOOKUP(基本情報登録!$D$10,'登録データ（男）'!$M$3:$Q$65,3,FALSE))</f>
        <v/>
      </c>
      <c r="H382" s="1" t="str">
        <f>IF(B382="","",VLOOKUP('様式Ⅰ（男子）'!B398,'登録データ（男）'!$A$3:$W$2000,5,FALSE))</f>
        <v/>
      </c>
    </row>
    <row r="383" spans="1:8">
      <c r="E383" s="1" t="str">
        <f ca="1">IF($C383="","",CONCATENATE(VLOOKUP(OFFSET('様式Ⅰ（男子）'!$B$15,3*A383,0),'登録データ（男）'!$A$3:$J$2500,9,FALSE)," ",VLOOKUP(OFFSET('様式Ⅰ（男子）'!$B$15,3*A383,0),'登録データ（男）'!$A$3:$J$2500,10,FALSE)," ","(",LEFT(VLOOKUP(OFFSET('様式Ⅰ（男子）'!$B$15,3*A383,0),'登録データ（男）'!$A$3:$J$2500,8,FALSE),2),")"))</f>
        <v/>
      </c>
      <c r="G383" s="1" t="str">
        <f>IF(B383="","",VLOOKUP(基本情報登録!$D$10,'登録データ（男）'!$M$3:$Q$65,3,FALSE))</f>
        <v/>
      </c>
      <c r="H383" s="1" t="str">
        <f>IF(B383="","",VLOOKUP('様式Ⅰ（男子）'!B399,'登録データ（男）'!$A$3:$W$2000,5,FALSE))</f>
        <v/>
      </c>
    </row>
    <row r="384" spans="1:8">
      <c r="E384" s="1" t="str">
        <f ca="1">IF($C384="","",CONCATENATE(VLOOKUP(OFFSET('様式Ⅰ（男子）'!$B$15,3*A384,0),'登録データ（男）'!$A$3:$J$2500,9,FALSE)," ",VLOOKUP(OFFSET('様式Ⅰ（男子）'!$B$15,3*A384,0),'登録データ（男）'!$A$3:$J$2500,10,FALSE)," ","(",LEFT(VLOOKUP(OFFSET('様式Ⅰ（男子）'!$B$15,3*A384,0),'登録データ（男）'!$A$3:$J$2500,8,FALSE),2),")"))</f>
        <v/>
      </c>
      <c r="G384" s="1" t="str">
        <f>IF(B384="","",VLOOKUP(基本情報登録!$D$10,'登録データ（男）'!$M$3:$Q$65,3,FALSE))</f>
        <v/>
      </c>
      <c r="H384" s="1" t="str">
        <f>IF(B384="","",VLOOKUP('様式Ⅰ（男子）'!B400,'登録データ（男）'!$A$3:$W$2000,5,FALSE))</f>
        <v/>
      </c>
    </row>
    <row r="385" spans="5:8">
      <c r="E385" s="1" t="str">
        <f ca="1">IF($C385="","",CONCATENATE(VLOOKUP(OFFSET('様式Ⅰ（男子）'!$B$15,3*A385,0),'登録データ（男）'!$A$3:$J$2500,9,FALSE)," ",VLOOKUP(OFFSET('様式Ⅰ（男子）'!$B$15,3*A385,0),'登録データ（男）'!$A$3:$J$2500,10,FALSE)," ","(",LEFT(VLOOKUP(OFFSET('様式Ⅰ（男子）'!$B$15,3*A385,0),'登録データ（男）'!$A$3:$J$2500,8,FALSE),2),")"))</f>
        <v/>
      </c>
      <c r="G385" s="1" t="str">
        <f>IF(B385="","",VLOOKUP(基本情報登録!$D$10,'登録データ（男）'!$M$3:$Q$65,3,FALSE))</f>
        <v/>
      </c>
      <c r="H385" s="1" t="str">
        <f>IF(B385="","",VLOOKUP('様式Ⅰ（男子）'!B401,'登録データ（男）'!$A$3:$W$2000,5,FALSE))</f>
        <v/>
      </c>
    </row>
    <row r="386" spans="5:8">
      <c r="E386" s="1" t="str">
        <f ca="1">IF($C386="","",CONCATENATE(VLOOKUP(OFFSET('様式Ⅰ（男子）'!$B$15,3*A386,0),'登録データ（男）'!$A$3:$J$2500,9,FALSE)," ",VLOOKUP(OFFSET('様式Ⅰ（男子）'!$B$15,3*A386,0),'登録データ（男）'!$A$3:$J$2500,10,FALSE)," ","(",LEFT(VLOOKUP(OFFSET('様式Ⅰ（男子）'!$B$15,3*A386,0),'登録データ（男）'!$A$3:$J$2500,8,FALSE),2),")"))</f>
        <v/>
      </c>
      <c r="G386" s="1" t="str">
        <f>IF(B386="","",VLOOKUP(基本情報登録!$D$10,'登録データ（男）'!$M$3:$Q$65,3,FALSE))</f>
        <v/>
      </c>
      <c r="H386" s="1" t="str">
        <f>IF(B386="","",VLOOKUP('様式Ⅰ（男子）'!B402,'登録データ（男）'!$A$3:$W$2000,5,FALSE))</f>
        <v/>
      </c>
    </row>
    <row r="387" spans="5:8">
      <c r="E387" s="1" t="str">
        <f ca="1">IF($C387="","",CONCATENATE(VLOOKUP(OFFSET('様式Ⅰ（男子）'!$B$15,3*A387,0),'登録データ（男）'!$A$3:$J$2500,9,FALSE)," ",VLOOKUP(OFFSET('様式Ⅰ（男子）'!$B$15,3*A387,0),'登録データ（男）'!$A$3:$J$2500,10,FALSE)," ","(",LEFT(VLOOKUP(OFFSET('様式Ⅰ（男子）'!$B$15,3*A387,0),'登録データ（男）'!$A$3:$J$2500,8,FALSE),2),")"))</f>
        <v/>
      </c>
      <c r="G387" s="1" t="str">
        <f>IF(B387="","",VLOOKUP(基本情報登録!$D$10,'登録データ（男）'!$M$3:$Q$65,3,FALSE))</f>
        <v/>
      </c>
      <c r="H387" s="1" t="str">
        <f>IF(B387="","",VLOOKUP('様式Ⅰ（男子）'!B403,'登録データ（男）'!$A$3:$W$2000,5,FALSE))</f>
        <v/>
      </c>
    </row>
    <row r="388" spans="5:8">
      <c r="E388" s="1" t="str">
        <f ca="1">IF($C388="","",CONCATENATE(VLOOKUP(OFFSET('様式Ⅰ（男子）'!$B$15,3*A388,0),'登録データ（男）'!$A$3:$J$2500,9,FALSE)," ",VLOOKUP(OFFSET('様式Ⅰ（男子）'!$B$15,3*A388,0),'登録データ（男）'!$A$3:$J$2500,10,FALSE)," ","(",LEFT(VLOOKUP(OFFSET('様式Ⅰ（男子）'!$B$15,3*A388,0),'登録データ（男）'!$A$3:$J$2500,8,FALSE),2),")"))</f>
        <v/>
      </c>
      <c r="G388" s="1" t="str">
        <f>IF(B388="","",VLOOKUP(基本情報登録!$D$10,'登録データ（男）'!$M$3:$Q$65,3,FALSE))</f>
        <v/>
      </c>
      <c r="H388" s="1" t="str">
        <f>IF(B388="","",VLOOKUP('様式Ⅰ（男子）'!B404,'登録データ（男）'!$A$3:$W$2000,5,FALSE))</f>
        <v/>
      </c>
    </row>
    <row r="389" spans="5:8">
      <c r="E389" s="1" t="str">
        <f ca="1">IF($C389="","",CONCATENATE(VLOOKUP(OFFSET('様式Ⅰ（男子）'!$B$15,3*A389,0),'登録データ（男）'!$A$3:$J$2500,9,FALSE)," ",VLOOKUP(OFFSET('様式Ⅰ（男子）'!$B$15,3*A389,0),'登録データ（男）'!$A$3:$J$2500,10,FALSE)," ","(",LEFT(VLOOKUP(OFFSET('様式Ⅰ（男子）'!$B$15,3*A389,0),'登録データ（男）'!$A$3:$J$2500,8,FALSE),2),")"))</f>
        <v/>
      </c>
      <c r="G389" s="1" t="str">
        <f>IF(B389="","",VLOOKUP(基本情報登録!$D$10,'登録データ（男）'!$M$3:$Q$65,3,FALSE))</f>
        <v/>
      </c>
      <c r="H389" s="1" t="str">
        <f>IF(B389="","",VLOOKUP('様式Ⅰ（男子）'!B405,'登録データ（男）'!$A$3:$W$2000,5,FALSE))</f>
        <v/>
      </c>
    </row>
    <row r="390" spans="5:8">
      <c r="E390" s="1" t="str">
        <f ca="1">IF($C390="","",CONCATENATE(VLOOKUP(OFFSET('様式Ⅰ（男子）'!$B$15,3*A390,0),'登録データ（男）'!$A$3:$J$2500,9,FALSE)," ",VLOOKUP(OFFSET('様式Ⅰ（男子）'!$B$15,3*A390,0),'登録データ（男）'!$A$3:$J$2500,10,FALSE)," ","(",LEFT(VLOOKUP(OFFSET('様式Ⅰ（男子）'!$B$15,3*A390,0),'登録データ（男）'!$A$3:$J$2500,8,FALSE),2),")"))</f>
        <v/>
      </c>
      <c r="G390" s="1" t="str">
        <f>IF(B390="","",VLOOKUP(基本情報登録!$D$10,'登録データ（男）'!$M$3:$Q$65,3,FALSE))</f>
        <v/>
      </c>
      <c r="H390" s="1" t="str">
        <f>IF(B390="","",VLOOKUP('様式Ⅰ（男子）'!B406,'登録データ（男）'!$A$3:$W$2000,5,FALSE))</f>
        <v/>
      </c>
    </row>
    <row r="391" spans="5:8">
      <c r="E391" s="1" t="str">
        <f ca="1">IF($C391="","",CONCATENATE(VLOOKUP(OFFSET('様式Ⅰ（男子）'!$B$15,3*A391,0),'登録データ（男）'!$A$3:$J$2500,9,FALSE)," ",VLOOKUP(OFFSET('様式Ⅰ（男子）'!$B$15,3*A391,0),'登録データ（男）'!$A$3:$J$2500,10,FALSE)," ","(",LEFT(VLOOKUP(OFFSET('様式Ⅰ（男子）'!$B$15,3*A391,0),'登録データ（男）'!$A$3:$J$2500,8,FALSE),2),")"))</f>
        <v/>
      </c>
      <c r="G391" s="1" t="str">
        <f>IF(B391="","",VLOOKUP(基本情報登録!$D$10,'登録データ（男）'!$M$3:$Q$65,3,FALSE))</f>
        <v/>
      </c>
      <c r="H391" s="1" t="str">
        <f>IF(B391="","",VLOOKUP('様式Ⅰ（男子）'!B407,'登録データ（男）'!$A$3:$W$2000,5,FALSE))</f>
        <v/>
      </c>
    </row>
    <row r="392" spans="5:8">
      <c r="E392" s="1" t="str">
        <f ca="1">IF($C392="","",CONCATENATE(VLOOKUP(OFFSET('様式Ⅰ（男子）'!$B$15,3*A392,0),'登録データ（男）'!$A$3:$J$2500,9,FALSE)," ",VLOOKUP(OFFSET('様式Ⅰ（男子）'!$B$15,3*A392,0),'登録データ（男）'!$A$3:$J$2500,10,FALSE)," ","(",LEFT(VLOOKUP(OFFSET('様式Ⅰ（男子）'!$B$15,3*A392,0),'登録データ（男）'!$A$3:$J$2500,8,FALSE),2),")"))</f>
        <v/>
      </c>
      <c r="G392" s="1" t="str">
        <f>IF(B392="","",VLOOKUP(基本情報登録!$D$10,'登録データ（男）'!$M$3:$Q$65,3,FALSE))</f>
        <v/>
      </c>
      <c r="H392" s="1" t="str">
        <f>IF(B392="","",VLOOKUP('様式Ⅰ（男子）'!#REF!,'登録データ（男）'!$A$3:$W$2000,5,FALSE))</f>
        <v/>
      </c>
    </row>
    <row r="393" spans="5:8">
      <c r="E393" s="1" t="str">
        <f ca="1">IF($C393="","",CONCATENATE(VLOOKUP(OFFSET('様式Ⅰ（男子）'!$B$15,3*A393,0),'登録データ（男）'!$A$3:$J$2500,9,FALSE)," ",VLOOKUP(OFFSET('様式Ⅰ（男子）'!$B$15,3*A393,0),'登録データ（男）'!$A$3:$J$2500,10,FALSE)," ","(",LEFT(VLOOKUP(OFFSET('様式Ⅰ（男子）'!$B$15,3*A393,0),'登録データ（男）'!$A$3:$J$2500,8,FALSE),2),")"))</f>
        <v/>
      </c>
      <c r="G393" s="1" t="str">
        <f>IF(B393="","",VLOOKUP(基本情報登録!$D$10,'登録データ（男）'!$M$3:$Q$65,3,FALSE))</f>
        <v/>
      </c>
      <c r="H393" s="1" t="str">
        <f>IF(B393="","",VLOOKUP('様式Ⅰ（男子）'!B409,'登録データ（男）'!$A$3:$W$2000,5,FALSE))</f>
        <v/>
      </c>
    </row>
    <row r="394" spans="5:8">
      <c r="E394" s="1" t="str">
        <f ca="1">IF($C394="","",CONCATENATE(VLOOKUP(OFFSET('様式Ⅰ（男子）'!$B$15,3*A394,0),'登録データ（男）'!$A$3:$J$2500,9,FALSE)," ",VLOOKUP(OFFSET('様式Ⅰ（男子）'!$B$15,3*A394,0),'登録データ（男）'!$A$3:$J$2500,10,FALSE)," ","(",LEFT(VLOOKUP(OFFSET('様式Ⅰ（男子）'!$B$15,3*A394,0),'登録データ（男）'!$A$3:$J$2500,8,FALSE),2),")"))</f>
        <v/>
      </c>
      <c r="G394" s="1" t="str">
        <f>IF(B394="","",VLOOKUP(基本情報登録!$D$10,'登録データ（男）'!$M$3:$Q$65,3,FALSE))</f>
        <v/>
      </c>
      <c r="H394" s="1" t="str">
        <f>IF(B394="","",VLOOKUP('様式Ⅰ（男子）'!B410,'登録データ（男）'!$A$3:$W$2000,5,FALSE))</f>
        <v/>
      </c>
    </row>
    <row r="395" spans="5:8">
      <c r="E395" s="1" t="str">
        <f ca="1">IF($C395="","",CONCATENATE(VLOOKUP(OFFSET('様式Ⅰ（男子）'!$B$15,3*A395,0),'登録データ（男）'!$A$3:$J$2500,9,FALSE)," ",VLOOKUP(OFFSET('様式Ⅰ（男子）'!$B$15,3*A395,0),'登録データ（男）'!$A$3:$J$2500,10,FALSE)," ","(",LEFT(VLOOKUP(OFFSET('様式Ⅰ（男子）'!$B$15,3*A395,0),'登録データ（男）'!$A$3:$J$2500,8,FALSE),2),")"))</f>
        <v/>
      </c>
      <c r="G395" s="1" t="str">
        <f>IF(B395="","",VLOOKUP(基本情報登録!$D$10,'登録データ（男）'!$M$3:$Q$65,3,FALSE))</f>
        <v/>
      </c>
      <c r="H395" s="1" t="str">
        <f>IF(B395="","",VLOOKUP('様式Ⅰ（男子）'!B411,'登録データ（男）'!$A$3:$W$2000,5,FALSE))</f>
        <v/>
      </c>
    </row>
    <row r="396" spans="5:8">
      <c r="E396" s="1" t="str">
        <f ca="1">IF($C396="","",CONCATENATE(VLOOKUP(OFFSET('様式Ⅰ（男子）'!$B$15,3*A396,0),'登録データ（男）'!$A$3:$J$2500,9,FALSE)," ",VLOOKUP(OFFSET('様式Ⅰ（男子）'!$B$15,3*A396,0),'登録データ（男）'!$A$3:$J$2500,10,FALSE)," ","(",LEFT(VLOOKUP(OFFSET('様式Ⅰ（男子）'!$B$15,3*A396,0),'登録データ（男）'!$A$3:$J$2500,8,FALSE),2),")"))</f>
        <v/>
      </c>
      <c r="G396" s="1" t="str">
        <f>IF(B396="","",VLOOKUP(基本情報登録!$D$10,'登録データ（男）'!$M$3:$Q$65,3,FALSE))</f>
        <v/>
      </c>
      <c r="H396" s="1" t="str">
        <f>IF(B396="","",VLOOKUP('様式Ⅰ（男子）'!B412,'登録データ（男）'!$A$3:$W$2000,5,FALSE))</f>
        <v/>
      </c>
    </row>
    <row r="397" spans="5:8">
      <c r="E397" s="1" t="str">
        <f ca="1">IF($C397="","",CONCATENATE(VLOOKUP(OFFSET('様式Ⅰ（男子）'!$B$15,3*A397,0),'登録データ（男）'!$A$3:$J$2500,9,FALSE)," ",VLOOKUP(OFFSET('様式Ⅰ（男子）'!$B$15,3*A397,0),'登録データ（男）'!$A$3:$J$2500,10,FALSE)," ","(",LEFT(VLOOKUP(OFFSET('様式Ⅰ（男子）'!$B$15,3*A397,0),'登録データ（男）'!$A$3:$J$2500,8,FALSE),2),")"))</f>
        <v/>
      </c>
      <c r="G397" s="1" t="str">
        <f>IF(B397="","",VLOOKUP(基本情報登録!$D$10,'登録データ（男）'!$M$3:$Q$65,3,FALSE))</f>
        <v/>
      </c>
      <c r="H397" s="1" t="str">
        <f>IF(B397="","",VLOOKUP('様式Ⅰ（男子）'!B413,'登録データ（男）'!$A$3:$W$2000,5,FALSE))</f>
        <v/>
      </c>
    </row>
    <row r="398" spans="5:8">
      <c r="E398" s="1" t="str">
        <f ca="1">IF($C398="","",CONCATENATE(VLOOKUP(OFFSET('様式Ⅰ（男子）'!$B$15,3*A398,0),'登録データ（男）'!$A$3:$J$2500,9,FALSE)," ",VLOOKUP(OFFSET('様式Ⅰ（男子）'!$B$15,3*A398,0),'登録データ（男）'!$A$3:$J$2500,10,FALSE)," ","(",LEFT(VLOOKUP(OFFSET('様式Ⅰ（男子）'!$B$15,3*A398,0),'登録データ（男）'!$A$3:$J$2500,8,FALSE),2),")"))</f>
        <v/>
      </c>
      <c r="G398" s="1" t="str">
        <f>IF(B398="","",VLOOKUP(基本情報登録!$D$10,'登録データ（男）'!$M$3:$Q$65,3,FALSE))</f>
        <v/>
      </c>
      <c r="H398" s="1" t="str">
        <f>IF(B398="","",VLOOKUP('様式Ⅰ（男子）'!B414,'登録データ（男）'!$A$3:$W$2000,5,FALSE))</f>
        <v/>
      </c>
    </row>
    <row r="399" spans="5:8">
      <c r="E399" s="1" t="str">
        <f ca="1">IF($C399="","",CONCATENATE(VLOOKUP(OFFSET('様式Ⅰ（男子）'!$B$15,3*A399,0),'登録データ（男）'!$A$3:$J$2500,9,FALSE)," ",VLOOKUP(OFFSET('様式Ⅰ（男子）'!$B$15,3*A399,0),'登録データ（男）'!$A$3:$J$2500,10,FALSE)," ","(",LEFT(VLOOKUP(OFFSET('様式Ⅰ（男子）'!$B$15,3*A399,0),'登録データ（男）'!$A$3:$J$2500,8,FALSE),2),")"))</f>
        <v/>
      </c>
      <c r="G399" s="1" t="str">
        <f>IF(B399="","",VLOOKUP(基本情報登録!$D$10,'登録データ（男）'!$M$3:$Q$65,3,FALSE))</f>
        <v/>
      </c>
      <c r="H399" s="1" t="str">
        <f>IF(B399="","",VLOOKUP('様式Ⅰ（男子）'!B415,'登録データ（男）'!$A$3:$W$2000,5,FALSE))</f>
        <v/>
      </c>
    </row>
    <row r="400" spans="5:8">
      <c r="E400" s="1" t="str">
        <f ca="1">IF($C400="","",CONCATENATE(VLOOKUP(OFFSET('様式Ⅰ（男子）'!$B$15,3*A400,0),'登録データ（男）'!$A$3:$J$2500,9,FALSE)," ",VLOOKUP(OFFSET('様式Ⅰ（男子）'!$B$15,3*A400,0),'登録データ（男）'!$A$3:$J$2500,10,FALSE)," ","(",LEFT(VLOOKUP(OFFSET('様式Ⅰ（男子）'!$B$15,3*A400,0),'登録データ（男）'!$A$3:$J$2500,8,FALSE),2),")"))</f>
        <v/>
      </c>
      <c r="G400" s="1" t="str">
        <f>IF(B400="","",VLOOKUP(基本情報登録!$D$10,'登録データ（男）'!$M$3:$Q$65,3,FALSE))</f>
        <v/>
      </c>
      <c r="H400" s="1" t="str">
        <f>IF(B400="","",VLOOKUP('様式Ⅰ（男子）'!B416,'登録データ（男）'!$A$3:$W$2000,5,FALSE))</f>
        <v/>
      </c>
    </row>
    <row r="401" spans="5:8">
      <c r="E401" s="1" t="str">
        <f ca="1">IF($C401="","",CONCATENATE(VLOOKUP(OFFSET('様式Ⅰ（男子）'!$B$15,3*A401,0),'登録データ（男）'!$A$3:$J$2500,9,FALSE)," ",VLOOKUP(OFFSET('様式Ⅰ（男子）'!$B$15,3*A401,0),'登録データ（男）'!$A$3:$J$2500,10,FALSE)," ","(",LEFT(VLOOKUP(OFFSET('様式Ⅰ（男子）'!$B$15,3*A401,0),'登録データ（男）'!$A$3:$J$2500,8,FALSE),2),")"))</f>
        <v/>
      </c>
      <c r="G401" s="1" t="str">
        <f>IF(B401="","",VLOOKUP(基本情報登録!$D$10,'登録データ（男）'!$M$3:$Q$65,3,FALSE))</f>
        <v/>
      </c>
      <c r="H401" s="1" t="str">
        <f>IF(B401="","",VLOOKUP('様式Ⅰ（男子）'!B417,'登録データ（男）'!$A$3:$W$2000,5,FALSE))</f>
        <v/>
      </c>
    </row>
    <row r="402" spans="5:8">
      <c r="E402" s="1" t="str">
        <f ca="1">IF($C402="","",CONCATENATE(VLOOKUP(OFFSET('様式Ⅰ（男子）'!$B$15,3*A402,0),'登録データ（男）'!$A$3:$J$2500,9,FALSE)," ",VLOOKUP(OFFSET('様式Ⅰ（男子）'!$B$15,3*A402,0),'登録データ（男）'!$A$3:$J$2500,10,FALSE)," ","(",LEFT(VLOOKUP(OFFSET('様式Ⅰ（男子）'!$B$15,3*A402,0),'登録データ（男）'!$A$3:$J$2500,8,FALSE),2),")"))</f>
        <v/>
      </c>
      <c r="G402" s="1" t="str">
        <f>IF(B402="","",VLOOKUP(基本情報登録!$D$10,'登録データ（男）'!$M$3:$Q$65,3,FALSE))</f>
        <v/>
      </c>
      <c r="H402" s="1" t="str">
        <f>IF(B402="","",VLOOKUP('様式Ⅰ（男子）'!B418,'登録データ（男）'!$A$3:$W$2000,5,FALSE))</f>
        <v/>
      </c>
    </row>
    <row r="403" spans="5:8">
      <c r="E403" s="1" t="str">
        <f ca="1">IF($C403="","",CONCATENATE(VLOOKUP(OFFSET('様式Ⅰ（男子）'!$B$15,3*A403,0),'登録データ（男）'!$A$3:$J$2500,9,FALSE)," ",VLOOKUP(OFFSET('様式Ⅰ（男子）'!$B$15,3*A403,0),'登録データ（男）'!$A$3:$J$2500,10,FALSE)," ","(",LEFT(VLOOKUP(OFFSET('様式Ⅰ（男子）'!$B$15,3*A403,0),'登録データ（男）'!$A$3:$J$2500,8,FALSE),2),")"))</f>
        <v/>
      </c>
      <c r="G403" s="1" t="str">
        <f>IF(B403="","",VLOOKUP(基本情報登録!$D$10,'登録データ（男）'!$M$3:$Q$65,3,FALSE))</f>
        <v/>
      </c>
      <c r="H403" s="1" t="str">
        <f>IF(B403="","",VLOOKUP('様式Ⅰ（男子）'!B419,'登録データ（男）'!$A$3:$W$2000,5,FALSE))</f>
        <v/>
      </c>
    </row>
    <row r="404" spans="5:8">
      <c r="E404" s="1" t="str">
        <f ca="1">IF($C404="","",CONCATENATE(VLOOKUP(OFFSET('様式Ⅰ（男子）'!$B$15,3*A404,0),'登録データ（男）'!$A$3:$J$2500,9,FALSE)," ",VLOOKUP(OFFSET('様式Ⅰ（男子）'!$B$15,3*A404,0),'登録データ（男）'!$A$3:$J$2500,10,FALSE)," ","(",LEFT(VLOOKUP(OFFSET('様式Ⅰ（男子）'!$B$15,3*A404,0),'登録データ（男）'!$A$3:$J$2500,8,FALSE),2),")"))</f>
        <v/>
      </c>
      <c r="G404" s="1" t="str">
        <f>IF(B404="","",VLOOKUP(基本情報登録!$D$10,'登録データ（男）'!$M$3:$Q$65,3,FALSE))</f>
        <v/>
      </c>
      <c r="H404" s="1" t="str">
        <f>IF(B404="","",VLOOKUP('様式Ⅰ（男子）'!B420,'登録データ（男）'!$A$3:$W$2000,5,FALSE))</f>
        <v/>
      </c>
    </row>
    <row r="405" spans="5:8">
      <c r="E405" s="1" t="str">
        <f ca="1">IF($C405="","",CONCATENATE(VLOOKUP(OFFSET('様式Ⅰ（男子）'!$B$15,3*A405,0),'登録データ（男）'!$A$3:$J$2500,9,FALSE)," ",VLOOKUP(OFFSET('様式Ⅰ（男子）'!$B$15,3*A405,0),'登録データ（男）'!$A$3:$J$2500,10,FALSE)," ","(",LEFT(VLOOKUP(OFFSET('様式Ⅰ（男子）'!$B$15,3*A405,0),'登録データ（男）'!$A$3:$J$2500,8,FALSE),2),")"))</f>
        <v/>
      </c>
      <c r="G405" s="1" t="str">
        <f>IF(B405="","",VLOOKUP(基本情報登録!$D$10,'登録データ（男）'!$M$3:$Q$65,3,FALSE))</f>
        <v/>
      </c>
      <c r="H405" s="1" t="str">
        <f>IF(B405="","",VLOOKUP('様式Ⅰ（男子）'!B421,'登録データ（男）'!$A$3:$W$2000,5,FALSE))</f>
        <v/>
      </c>
    </row>
    <row r="406" spans="5:8">
      <c r="E406" s="1" t="str">
        <f ca="1">IF($C406="","",CONCATENATE(VLOOKUP(OFFSET('様式Ⅰ（男子）'!$B$15,3*A406,0),'登録データ（男）'!$A$3:$J$2500,9,FALSE)," ",VLOOKUP(OFFSET('様式Ⅰ（男子）'!$B$15,3*A406,0),'登録データ（男）'!$A$3:$J$2500,10,FALSE)," ","(",LEFT(VLOOKUP(OFFSET('様式Ⅰ（男子）'!$B$15,3*A406,0),'登録データ（男）'!$A$3:$J$2500,8,FALSE),2),")"))</f>
        <v/>
      </c>
      <c r="G406" s="1" t="str">
        <f>IF(B406="","",VLOOKUP(基本情報登録!$D$10,'登録データ（男）'!$M$3:$Q$65,3,FALSE))</f>
        <v/>
      </c>
      <c r="H406" s="1" t="str">
        <f>IF(B406="","",VLOOKUP('様式Ⅰ（男子）'!B422,'登録データ（男）'!$A$3:$W$2000,5,FALSE))</f>
        <v/>
      </c>
    </row>
    <row r="407" spans="5:8">
      <c r="E407" s="1" t="str">
        <f ca="1">IF($C407="","",CONCATENATE(VLOOKUP(OFFSET('様式Ⅰ（男子）'!$B$15,3*A407,0),'登録データ（男）'!$A$3:$J$2500,9,FALSE)," ",VLOOKUP(OFFSET('様式Ⅰ（男子）'!$B$15,3*A407,0),'登録データ（男）'!$A$3:$J$2500,10,FALSE)," ","(",LEFT(VLOOKUP(OFFSET('様式Ⅰ（男子）'!$B$15,3*A407,0),'登録データ（男）'!$A$3:$J$2500,8,FALSE),2),")"))</f>
        <v/>
      </c>
      <c r="G407" s="1" t="str">
        <f>IF(B407="","",VLOOKUP(基本情報登録!$D$10,'登録データ（男）'!$M$3:$Q$65,3,FALSE))</f>
        <v/>
      </c>
      <c r="H407" s="1" t="str">
        <f>IF(B407="","",VLOOKUP('様式Ⅰ（男子）'!B423,'登録データ（男）'!$A$3:$W$2000,5,FALSE))</f>
        <v/>
      </c>
    </row>
    <row r="408" spans="5:8">
      <c r="E408" s="1" t="str">
        <f ca="1">IF($C408="","",CONCATENATE(VLOOKUP(OFFSET('様式Ⅰ（男子）'!$B$15,3*A408,0),'登録データ（男）'!$A$3:$J$2500,9,FALSE)," ",VLOOKUP(OFFSET('様式Ⅰ（男子）'!$B$15,3*A408,0),'登録データ（男）'!$A$3:$J$2500,10,FALSE)," ","(",LEFT(VLOOKUP(OFFSET('様式Ⅰ（男子）'!$B$15,3*A408,0),'登録データ（男）'!$A$3:$J$2500,8,FALSE),2),")"))</f>
        <v/>
      </c>
      <c r="G408" s="1" t="str">
        <f>IF(B408="","",VLOOKUP(基本情報登録!$D$10,'登録データ（男）'!$M$3:$Q$65,3,FALSE))</f>
        <v/>
      </c>
      <c r="H408" s="1" t="str">
        <f>IF(B408="","",VLOOKUP('様式Ⅰ（男子）'!B424,'登録データ（男）'!$A$3:$W$2000,5,FALSE))</f>
        <v/>
      </c>
    </row>
    <row r="409" spans="5:8">
      <c r="E409" s="1" t="str">
        <f ca="1">IF($C409="","",CONCATENATE(VLOOKUP(OFFSET('様式Ⅰ（男子）'!$B$15,3*A409,0),'登録データ（男）'!$A$3:$J$2500,9,FALSE)," ",VLOOKUP(OFFSET('様式Ⅰ（男子）'!$B$15,3*A409,0),'登録データ（男）'!$A$3:$J$2500,10,FALSE)," ","(",LEFT(VLOOKUP(OFFSET('様式Ⅰ（男子）'!$B$15,3*A409,0),'登録データ（男）'!$A$3:$J$2500,8,FALSE),2),")"))</f>
        <v/>
      </c>
      <c r="G409" s="1" t="str">
        <f>IF(B409="","",VLOOKUP(基本情報登録!$D$10,'登録データ（男）'!$M$3:$Q$65,3,FALSE))</f>
        <v/>
      </c>
      <c r="H409" s="1" t="str">
        <f>IF(B409="","",VLOOKUP('様式Ⅰ（男子）'!B425,'登録データ（男）'!$A$3:$W$2000,5,FALSE))</f>
        <v/>
      </c>
    </row>
    <row r="410" spans="5:8">
      <c r="E410" s="1" t="str">
        <f ca="1">IF($C410="","",CONCATENATE(VLOOKUP(OFFSET('様式Ⅰ（男子）'!$B$15,3*A410,0),'登録データ（男）'!$A$3:$J$2500,9,FALSE)," ",VLOOKUP(OFFSET('様式Ⅰ（男子）'!$B$15,3*A410,0),'登録データ（男）'!$A$3:$J$2500,10,FALSE)," ","(",LEFT(VLOOKUP(OFFSET('様式Ⅰ（男子）'!$B$15,3*A410,0),'登録データ（男）'!$A$3:$J$2500,8,FALSE),2),")"))</f>
        <v/>
      </c>
      <c r="G410" s="1" t="str">
        <f>IF(B410="","",VLOOKUP(基本情報登録!$D$10,'登録データ（男）'!$M$3:$Q$65,3,FALSE))</f>
        <v/>
      </c>
      <c r="H410" s="1" t="str">
        <f>IF(B410="","",VLOOKUP('様式Ⅰ（男子）'!B426,'登録データ（男）'!$A$3:$W$2000,5,FALSE))</f>
        <v/>
      </c>
    </row>
    <row r="411" spans="5:8">
      <c r="E411" s="1" t="str">
        <f ca="1">IF($C411="","",CONCATENATE(VLOOKUP(OFFSET('様式Ⅰ（男子）'!$B$15,3*A411,0),'登録データ（男）'!$A$3:$J$2500,9,FALSE)," ",VLOOKUP(OFFSET('様式Ⅰ（男子）'!$B$15,3*A411,0),'登録データ（男）'!$A$3:$J$2500,10,FALSE)," ","(",LEFT(VLOOKUP(OFFSET('様式Ⅰ（男子）'!$B$15,3*A411,0),'登録データ（男）'!$A$3:$J$2500,8,FALSE),2),")"))</f>
        <v/>
      </c>
      <c r="G411" s="1" t="str">
        <f>IF(B411="","",VLOOKUP(基本情報登録!$D$10,'登録データ（男）'!$M$3:$Q$65,3,FALSE))</f>
        <v/>
      </c>
      <c r="H411" s="1" t="str">
        <f>IF(B411="","",VLOOKUP('様式Ⅰ（男子）'!B427,'登録データ（男）'!$A$3:$W$2000,5,FALSE))</f>
        <v/>
      </c>
    </row>
    <row r="412" spans="5:8">
      <c r="E412" s="1" t="str">
        <f ca="1">IF($C412="","",CONCATENATE(VLOOKUP(OFFSET('様式Ⅰ（男子）'!$B$15,3*A412,0),'登録データ（男）'!$A$3:$J$2500,9,FALSE)," ",VLOOKUP(OFFSET('様式Ⅰ（男子）'!$B$15,3*A412,0),'登録データ（男）'!$A$3:$J$2500,10,FALSE)," ","(",LEFT(VLOOKUP(OFFSET('様式Ⅰ（男子）'!$B$15,3*A412,0),'登録データ（男）'!$A$3:$J$2500,8,FALSE),2),")"))</f>
        <v/>
      </c>
      <c r="G412" s="1" t="str">
        <f>IF(B412="","",VLOOKUP(基本情報登録!$D$10,'登録データ（男）'!$M$3:$Q$65,3,FALSE))</f>
        <v/>
      </c>
      <c r="H412" s="1" t="str">
        <f>IF(B412="","",VLOOKUP('様式Ⅰ（男子）'!B428,'登録データ（男）'!$A$3:$W$2000,5,FALSE))</f>
        <v/>
      </c>
    </row>
    <row r="413" spans="5:8">
      <c r="E413" s="1" t="str">
        <f ca="1">IF($C413="","",CONCATENATE(VLOOKUP(OFFSET('様式Ⅰ（男子）'!$B$15,3*A413,0),'登録データ（男）'!$A$3:$J$2500,9,FALSE)," ",VLOOKUP(OFFSET('様式Ⅰ（男子）'!$B$15,3*A413,0),'登録データ（男）'!$A$3:$J$2500,10,FALSE)," ","(",LEFT(VLOOKUP(OFFSET('様式Ⅰ（男子）'!$B$15,3*A413,0),'登録データ（男）'!$A$3:$J$2500,8,FALSE),2),")"))</f>
        <v/>
      </c>
      <c r="G413" s="1" t="str">
        <f>IF(B413="","",VLOOKUP(基本情報登録!$D$10,'登録データ（男）'!$M$3:$Q$65,3,FALSE))</f>
        <v/>
      </c>
      <c r="H413" s="1" t="str">
        <f>IF(B413="","",VLOOKUP('様式Ⅰ（男子）'!B429,'登録データ（男）'!$A$3:$W$2000,5,FALSE))</f>
        <v/>
      </c>
    </row>
    <row r="414" spans="5:8">
      <c r="E414" s="1" t="str">
        <f ca="1">IF($C414="","",CONCATENATE(VLOOKUP(OFFSET('様式Ⅰ（男子）'!$B$15,3*A414,0),'登録データ（男）'!$A$3:$J$2500,9,FALSE)," ",VLOOKUP(OFFSET('様式Ⅰ（男子）'!$B$15,3*A414,0),'登録データ（男）'!$A$3:$J$2500,10,FALSE)," ","(",LEFT(VLOOKUP(OFFSET('様式Ⅰ（男子）'!$B$15,3*A414,0),'登録データ（男）'!$A$3:$J$2500,8,FALSE),2),")"))</f>
        <v/>
      </c>
      <c r="G414" s="1" t="str">
        <f>IF(B414="","",VLOOKUP(基本情報登録!$D$10,'登録データ（男）'!$M$3:$Q$65,3,FALSE))</f>
        <v/>
      </c>
      <c r="H414" s="1" t="str">
        <f>IF(B414="","",VLOOKUP('様式Ⅰ（男子）'!B430,'登録データ（男）'!$A$3:$W$2000,5,FALSE))</f>
        <v/>
      </c>
    </row>
    <row r="415" spans="5:8">
      <c r="E415" s="1" t="str">
        <f ca="1">IF($C415="","",CONCATENATE(VLOOKUP(OFFSET('様式Ⅰ（男子）'!$B$15,3*A415,0),'登録データ（男）'!$A$3:$J$2500,9,FALSE)," ",VLOOKUP(OFFSET('様式Ⅰ（男子）'!$B$15,3*A415,0),'登録データ（男）'!$A$3:$J$2500,10,FALSE)," ","(",LEFT(VLOOKUP(OFFSET('様式Ⅰ（男子）'!$B$15,3*A415,0),'登録データ（男）'!$A$3:$J$2500,8,FALSE),2),")"))</f>
        <v/>
      </c>
      <c r="G415" s="1" t="str">
        <f>IF(B415="","",VLOOKUP(基本情報登録!$D$10,'登録データ（男）'!$M$3:$Q$65,3,FALSE))</f>
        <v/>
      </c>
      <c r="H415" s="1" t="str">
        <f>IF(B415="","",VLOOKUP('様式Ⅰ（男子）'!B431,'登録データ（男）'!$A$3:$W$2000,5,FALSE))</f>
        <v/>
      </c>
    </row>
    <row r="416" spans="5:8">
      <c r="E416" s="1" t="str">
        <f ca="1">IF($C416="","",CONCATENATE(VLOOKUP(OFFSET('様式Ⅰ（男子）'!$B$15,3*A416,0),'登録データ（男）'!$A$3:$J$2500,9,FALSE)," ",VLOOKUP(OFFSET('様式Ⅰ（男子）'!$B$15,3*A416,0),'登録データ（男）'!$A$3:$J$2500,10,FALSE)," ","(",LEFT(VLOOKUP(OFFSET('様式Ⅰ（男子）'!$B$15,3*A416,0),'登録データ（男）'!$A$3:$J$2500,8,FALSE),2),")"))</f>
        <v/>
      </c>
      <c r="G416" s="1" t="str">
        <f>IF(B416="","",VLOOKUP(基本情報登録!$D$10,'登録データ（男）'!$M$3:$Q$65,3,FALSE))</f>
        <v/>
      </c>
      <c r="H416" s="1" t="str">
        <f>IF(B416="","",VLOOKUP('様式Ⅰ（男子）'!B432,'登録データ（男）'!$A$3:$W$2000,5,FALSE))</f>
        <v/>
      </c>
    </row>
    <row r="417" spans="5:8">
      <c r="E417" s="1" t="str">
        <f ca="1">IF($C417="","",CONCATENATE(VLOOKUP(OFFSET('様式Ⅰ（男子）'!$B$15,3*A417,0),'登録データ（男）'!$A$3:$J$2500,9,FALSE)," ",VLOOKUP(OFFSET('様式Ⅰ（男子）'!$B$15,3*A417,0),'登録データ（男）'!$A$3:$J$2500,10,FALSE)," ","(",LEFT(VLOOKUP(OFFSET('様式Ⅰ（男子）'!$B$15,3*A417,0),'登録データ（男）'!$A$3:$J$2500,8,FALSE),2),")"))</f>
        <v/>
      </c>
      <c r="G417" s="1" t="str">
        <f>IF(B417="","",VLOOKUP(基本情報登録!$D$10,'登録データ（男）'!$M$3:$Q$65,3,FALSE))</f>
        <v/>
      </c>
      <c r="H417" s="1" t="str">
        <f>IF(B417="","",VLOOKUP('様式Ⅰ（男子）'!B433,'登録データ（男）'!$A$3:$W$2000,5,FALSE))</f>
        <v/>
      </c>
    </row>
    <row r="418" spans="5:8">
      <c r="E418" s="1" t="str">
        <f ca="1">IF($C418="","",CONCATENATE(VLOOKUP(OFFSET('様式Ⅰ（男子）'!$B$15,3*A418,0),'登録データ（男）'!$A$3:$J$2500,9,FALSE)," ",VLOOKUP(OFFSET('様式Ⅰ（男子）'!$B$15,3*A418,0),'登録データ（男）'!$A$3:$J$2500,10,FALSE)," ","(",LEFT(VLOOKUP(OFFSET('様式Ⅰ（男子）'!$B$15,3*A418,0),'登録データ（男）'!$A$3:$J$2500,8,FALSE),2),")"))</f>
        <v/>
      </c>
      <c r="G418" s="1" t="str">
        <f>IF(B418="","",VLOOKUP(基本情報登録!$D$10,'登録データ（男）'!$M$3:$Q$65,3,FALSE))</f>
        <v/>
      </c>
      <c r="H418" s="1" t="str">
        <f>IF(B418="","",VLOOKUP('様式Ⅰ（男子）'!B434,'登録データ（男）'!$A$3:$W$2000,5,FALSE))</f>
        <v/>
      </c>
    </row>
    <row r="419" spans="5:8">
      <c r="E419" s="1" t="str">
        <f ca="1">IF($C419="","",CONCATENATE(VLOOKUP(OFFSET('様式Ⅰ（男子）'!$B$15,3*A419,0),'登録データ（男）'!$A$3:$J$2500,9,FALSE)," ",VLOOKUP(OFFSET('様式Ⅰ（男子）'!$B$15,3*A419,0),'登録データ（男）'!$A$3:$J$2500,10,FALSE)," ","(",LEFT(VLOOKUP(OFFSET('様式Ⅰ（男子）'!$B$15,3*A419,0),'登録データ（男）'!$A$3:$J$2500,8,FALSE),2),")"))</f>
        <v/>
      </c>
      <c r="G419" s="1" t="str">
        <f>IF(B419="","",VLOOKUP(基本情報登録!$D$10,'登録データ（男）'!$M$3:$Q$65,3,FALSE))</f>
        <v/>
      </c>
      <c r="H419" s="1" t="str">
        <f>IF(B419="","",VLOOKUP('様式Ⅰ（男子）'!B435,'登録データ（男）'!$A$3:$W$2000,5,FALSE))</f>
        <v/>
      </c>
    </row>
    <row r="420" spans="5:8">
      <c r="E420" s="1" t="str">
        <f ca="1">IF($C420="","",CONCATENATE(VLOOKUP(OFFSET('様式Ⅰ（男子）'!$B$15,3*A420,0),'登録データ（男）'!$A$3:$J$2500,9,FALSE)," ",VLOOKUP(OFFSET('様式Ⅰ（男子）'!$B$15,3*A420,0),'登録データ（男）'!$A$3:$J$2500,10,FALSE)," ","(",LEFT(VLOOKUP(OFFSET('様式Ⅰ（男子）'!$B$15,3*A420,0),'登録データ（男）'!$A$3:$J$2500,8,FALSE),2),")"))</f>
        <v/>
      </c>
      <c r="G420" s="1" t="str">
        <f>IF(B420="","",VLOOKUP(基本情報登録!$D$10,'登録データ（男）'!$M$3:$Q$65,3,FALSE))</f>
        <v/>
      </c>
      <c r="H420" s="1" t="str">
        <f>IF(B420="","",VLOOKUP('様式Ⅰ（男子）'!B436,'登録データ（男）'!$A$3:$W$2000,5,FALSE))</f>
        <v/>
      </c>
    </row>
    <row r="421" spans="5:8">
      <c r="E421" s="1" t="str">
        <f ca="1">IF($C421="","",CONCATENATE(VLOOKUP(OFFSET('様式Ⅰ（男子）'!$B$15,3*A421,0),'登録データ（男）'!$A$3:$J$2500,9,FALSE)," ",VLOOKUP(OFFSET('様式Ⅰ（男子）'!$B$15,3*A421,0),'登録データ（男）'!$A$3:$J$2500,10,FALSE)," ","(",LEFT(VLOOKUP(OFFSET('様式Ⅰ（男子）'!$B$15,3*A421,0),'登録データ（男）'!$A$3:$J$2500,8,FALSE),2),")"))</f>
        <v/>
      </c>
      <c r="G421" s="1" t="str">
        <f>IF(B421="","",VLOOKUP(基本情報登録!$D$10,'登録データ（男）'!$M$3:$Q$65,3,FALSE))</f>
        <v/>
      </c>
      <c r="H421" s="1" t="str">
        <f>IF(B421="","",VLOOKUP('様式Ⅰ（男子）'!B437,'登録データ（男）'!$A$3:$W$2000,5,FALSE))</f>
        <v/>
      </c>
    </row>
    <row r="422" spans="5:8">
      <c r="E422" s="1" t="str">
        <f ca="1">IF($C422="","",CONCATENATE(VLOOKUP(OFFSET('様式Ⅰ（男子）'!$B$15,3*A422,0),'登録データ（男）'!$A$3:$J$2500,9,FALSE)," ",VLOOKUP(OFFSET('様式Ⅰ（男子）'!$B$15,3*A422,0),'登録データ（男）'!$A$3:$J$2500,10,FALSE)," ","(",LEFT(VLOOKUP(OFFSET('様式Ⅰ（男子）'!$B$15,3*A422,0),'登録データ（男）'!$A$3:$J$2500,8,FALSE),2),")"))</f>
        <v/>
      </c>
      <c r="G422" s="1" t="str">
        <f>IF(B422="","",VLOOKUP(基本情報登録!$D$10,'登録データ（男）'!$M$3:$Q$65,3,FALSE))</f>
        <v/>
      </c>
      <c r="H422" s="1" t="str">
        <f>IF(B422="","",VLOOKUP('様式Ⅰ（男子）'!B438,'登録データ（男）'!$A$3:$W$2000,5,FALSE))</f>
        <v/>
      </c>
    </row>
    <row r="423" spans="5:8">
      <c r="E423" s="1" t="str">
        <f ca="1">IF($C423="","",CONCATENATE(VLOOKUP(OFFSET('様式Ⅰ（男子）'!$B$15,3*A423,0),'登録データ（男）'!$A$3:$J$2500,9,FALSE)," ",VLOOKUP(OFFSET('様式Ⅰ（男子）'!$B$15,3*A423,0),'登録データ（男）'!$A$3:$J$2500,10,FALSE)," ","(",LEFT(VLOOKUP(OFFSET('様式Ⅰ（男子）'!$B$15,3*A423,0),'登録データ（男）'!$A$3:$J$2500,8,FALSE),2),")"))</f>
        <v/>
      </c>
      <c r="G423" s="1" t="str">
        <f>IF(B423="","",VLOOKUP(基本情報登録!$D$10,'登録データ（男）'!$M$3:$Q$65,3,FALSE))</f>
        <v/>
      </c>
      <c r="H423" s="1" t="str">
        <f>IF(B423="","",VLOOKUP('様式Ⅰ（男子）'!B439,'登録データ（男）'!$A$3:$W$2000,5,FALSE))</f>
        <v/>
      </c>
    </row>
    <row r="424" spans="5:8">
      <c r="E424" s="1" t="str">
        <f ca="1">IF($C424="","",CONCATENATE(VLOOKUP(OFFSET('様式Ⅰ（男子）'!$B$15,3*A424,0),'登録データ（男）'!$A$3:$J$2500,9,FALSE)," ",VLOOKUP(OFFSET('様式Ⅰ（男子）'!$B$15,3*A424,0),'登録データ（男）'!$A$3:$J$2500,10,FALSE)," ","(",LEFT(VLOOKUP(OFFSET('様式Ⅰ（男子）'!$B$15,3*A424,0),'登録データ（男）'!$A$3:$J$2500,8,FALSE),2),")"))</f>
        <v/>
      </c>
      <c r="G424" s="1" t="str">
        <f>IF(B424="","",VLOOKUP(基本情報登録!$D$10,'登録データ（男）'!$M$3:$Q$65,3,FALSE))</f>
        <v/>
      </c>
      <c r="H424" s="1" t="str">
        <f>IF(B424="","",VLOOKUP('様式Ⅰ（男子）'!B440,'登録データ（男）'!$A$3:$W$2000,5,FALSE))</f>
        <v/>
      </c>
    </row>
    <row r="425" spans="5:8">
      <c r="E425" s="1" t="str">
        <f ca="1">IF($C425="","",CONCATENATE(VLOOKUP(OFFSET('様式Ⅰ（男子）'!$B$15,3*A425,0),'登録データ（男）'!$A$3:$J$2500,9,FALSE)," ",VLOOKUP(OFFSET('様式Ⅰ（男子）'!$B$15,3*A425,0),'登録データ（男）'!$A$3:$J$2500,10,FALSE)," ","(",LEFT(VLOOKUP(OFFSET('様式Ⅰ（男子）'!$B$15,3*A425,0),'登録データ（男）'!$A$3:$J$2500,8,FALSE),2),")"))</f>
        <v/>
      </c>
      <c r="G425" s="1" t="str">
        <f>IF(B425="","",VLOOKUP(基本情報登録!$D$10,'登録データ（男）'!$M$3:$Q$65,3,FALSE))</f>
        <v/>
      </c>
      <c r="H425" s="1" t="str">
        <f>IF(B425="","",VLOOKUP('様式Ⅰ（男子）'!B441,'登録データ（男）'!$A$3:$W$2000,5,FALSE))</f>
        <v/>
      </c>
    </row>
    <row r="426" spans="5:8">
      <c r="E426" s="1" t="str">
        <f ca="1">IF($C426="","",CONCATENATE(VLOOKUP(OFFSET('様式Ⅰ（男子）'!$B$15,3*A426,0),'登録データ（男）'!$A$3:$J$2500,9,FALSE)," ",VLOOKUP(OFFSET('様式Ⅰ（男子）'!$B$15,3*A426,0),'登録データ（男）'!$A$3:$J$2500,10,FALSE)," ","(",LEFT(VLOOKUP(OFFSET('様式Ⅰ（男子）'!$B$15,3*A426,0),'登録データ（男）'!$A$3:$J$2500,8,FALSE),2),")"))</f>
        <v/>
      </c>
      <c r="G426" s="1" t="str">
        <f>IF(B426="","",VLOOKUP(基本情報登録!$D$10,'登録データ（男）'!$M$3:$Q$65,3,FALSE))</f>
        <v/>
      </c>
      <c r="H426" s="1" t="str">
        <f>IF(B426="","",VLOOKUP('様式Ⅰ（男子）'!B442,'登録データ（男）'!$A$3:$W$2000,5,FALSE))</f>
        <v/>
      </c>
    </row>
    <row r="427" spans="5:8">
      <c r="E427" s="1" t="str">
        <f ca="1">IF($C427="","",CONCATENATE(VLOOKUP(OFFSET('様式Ⅰ（男子）'!$B$15,3*A427,0),'登録データ（男）'!$A$3:$J$2500,9,FALSE)," ",VLOOKUP(OFFSET('様式Ⅰ（男子）'!$B$15,3*A427,0),'登録データ（男）'!$A$3:$J$2500,10,FALSE)," ","(",LEFT(VLOOKUP(OFFSET('様式Ⅰ（男子）'!$B$15,3*A427,0),'登録データ（男）'!$A$3:$J$2500,8,FALSE),2),")"))</f>
        <v/>
      </c>
      <c r="G427" s="1" t="str">
        <f>IF(B427="","",VLOOKUP(基本情報登録!$D$10,'登録データ（男）'!$M$3:$Q$65,3,FALSE))</f>
        <v/>
      </c>
      <c r="H427" s="1" t="str">
        <f>IF(B427="","",VLOOKUP('様式Ⅰ（男子）'!B443,'登録データ（男）'!$A$3:$W$2000,5,FALSE))</f>
        <v/>
      </c>
    </row>
    <row r="428" spans="5:8">
      <c r="E428" s="1" t="str">
        <f ca="1">IF($C428="","",CONCATENATE(VLOOKUP(OFFSET('様式Ⅰ（男子）'!$B$15,3*A428,0),'登録データ（男）'!$A$3:$J$2500,9,FALSE)," ",VLOOKUP(OFFSET('様式Ⅰ（男子）'!$B$15,3*A428,0),'登録データ（男）'!$A$3:$J$2500,10,FALSE)," ","(",LEFT(VLOOKUP(OFFSET('様式Ⅰ（男子）'!$B$15,3*A428,0),'登録データ（男）'!$A$3:$J$2500,8,FALSE),2),")"))</f>
        <v/>
      </c>
      <c r="G428" s="1" t="str">
        <f>IF(B428="","",VLOOKUP(基本情報登録!$D$10,'登録データ（男）'!$M$3:$Q$65,3,FALSE))</f>
        <v/>
      </c>
      <c r="H428" s="1" t="str">
        <f>IF(B428="","",VLOOKUP('様式Ⅰ（男子）'!B444,'登録データ（男）'!$A$3:$W$2000,5,FALSE))</f>
        <v/>
      </c>
    </row>
    <row r="429" spans="5:8">
      <c r="E429" s="1" t="str">
        <f ca="1">IF($C429="","",CONCATENATE(VLOOKUP(OFFSET('様式Ⅰ（男子）'!$B$15,3*A429,0),'登録データ（男）'!$A$3:$J$2500,9,FALSE)," ",VLOOKUP(OFFSET('様式Ⅰ（男子）'!$B$15,3*A429,0),'登録データ（男）'!$A$3:$J$2500,10,FALSE)," ","(",LEFT(VLOOKUP(OFFSET('様式Ⅰ（男子）'!$B$15,3*A429,0),'登録データ（男）'!$A$3:$J$2500,8,FALSE),2),")"))</f>
        <v/>
      </c>
      <c r="G429" s="1" t="str">
        <f>IF(B429="","",VLOOKUP(基本情報登録!$D$10,'登録データ（男）'!$M$3:$Q$65,3,FALSE))</f>
        <v/>
      </c>
      <c r="H429" s="1" t="str">
        <f>IF(B429="","",VLOOKUP('様式Ⅰ（男子）'!B445,'登録データ（男）'!$A$3:$W$2000,5,FALSE))</f>
        <v/>
      </c>
    </row>
    <row r="430" spans="5:8">
      <c r="E430" s="1" t="str">
        <f ca="1">IF($C430="","",CONCATENATE(VLOOKUP(OFFSET('様式Ⅰ（男子）'!$B$15,3*A430,0),'登録データ（男）'!$A$3:$J$2500,9,FALSE)," ",VLOOKUP(OFFSET('様式Ⅰ（男子）'!$B$15,3*A430,0),'登録データ（男）'!$A$3:$J$2500,10,FALSE)," ","(",LEFT(VLOOKUP(OFFSET('様式Ⅰ（男子）'!$B$15,3*A430,0),'登録データ（男）'!$A$3:$J$2500,8,FALSE),2),")"))</f>
        <v/>
      </c>
      <c r="G430" s="1" t="str">
        <f>IF(B430="","",VLOOKUP(基本情報登録!$D$10,'登録データ（男）'!$M$3:$Q$65,3,FALSE))</f>
        <v/>
      </c>
      <c r="H430" s="1" t="str">
        <f>IF(B430="","",VLOOKUP('様式Ⅰ（男子）'!B446,'登録データ（男）'!$A$3:$W$2000,5,FALSE))</f>
        <v/>
      </c>
    </row>
    <row r="431" spans="5:8">
      <c r="E431" s="1" t="str">
        <f ca="1">IF($C431="","",CONCATENATE(VLOOKUP(OFFSET('様式Ⅰ（男子）'!$B$15,3*A431,0),'登録データ（男）'!$A$3:$J$2500,9,FALSE)," ",VLOOKUP(OFFSET('様式Ⅰ（男子）'!$B$15,3*A431,0),'登録データ（男）'!$A$3:$J$2500,10,FALSE)," ","(",LEFT(VLOOKUP(OFFSET('様式Ⅰ（男子）'!$B$15,3*A431,0),'登録データ（男）'!$A$3:$J$2500,8,FALSE),2),")"))</f>
        <v/>
      </c>
      <c r="G431" s="1" t="str">
        <f>IF(B431="","",VLOOKUP(基本情報登録!$D$10,'登録データ（男）'!$M$3:$Q$65,3,FALSE))</f>
        <v/>
      </c>
      <c r="H431" s="1" t="str">
        <f>IF(B431="","",VLOOKUP('様式Ⅰ（男子）'!B447,'登録データ（男）'!$A$3:$W$2000,5,FALSE))</f>
        <v/>
      </c>
    </row>
    <row r="432" spans="5:8">
      <c r="E432" s="1" t="str">
        <f ca="1">IF($C432="","",CONCATENATE(VLOOKUP(OFFSET('様式Ⅰ（男子）'!$B$15,3*A432,0),'登録データ（男）'!$A$3:$J$2500,9,FALSE)," ",VLOOKUP(OFFSET('様式Ⅰ（男子）'!$B$15,3*A432,0),'登録データ（男）'!$A$3:$J$2500,10,FALSE)," ","(",LEFT(VLOOKUP(OFFSET('様式Ⅰ（男子）'!$B$15,3*A432,0),'登録データ（男）'!$A$3:$J$2500,8,FALSE),2),")"))</f>
        <v/>
      </c>
      <c r="G432" s="1" t="str">
        <f>IF(B432="","",VLOOKUP(基本情報登録!$D$10,'登録データ（男）'!$M$3:$Q$65,3,FALSE))</f>
        <v/>
      </c>
      <c r="H432" s="1" t="str">
        <f>IF(B432="","",VLOOKUP('様式Ⅰ（男子）'!B448,'登録データ（男）'!$A$3:$W$2000,5,FALSE))</f>
        <v/>
      </c>
    </row>
    <row r="433" spans="5:8">
      <c r="E433" s="1" t="str">
        <f ca="1">IF($C433="","",CONCATENATE(VLOOKUP(OFFSET('様式Ⅰ（男子）'!$B$15,3*A433,0),'登録データ（男）'!$A$3:$J$2500,9,FALSE)," ",VLOOKUP(OFFSET('様式Ⅰ（男子）'!$B$15,3*A433,0),'登録データ（男）'!$A$3:$J$2500,10,FALSE)," ","(",LEFT(VLOOKUP(OFFSET('様式Ⅰ（男子）'!$B$15,3*A433,0),'登録データ（男）'!$A$3:$J$2500,8,FALSE),2),")"))</f>
        <v/>
      </c>
      <c r="G433" s="1" t="str">
        <f>IF(B433="","",VLOOKUP(基本情報登録!$D$10,'登録データ（男）'!$M$3:$Q$65,3,FALSE))</f>
        <v/>
      </c>
      <c r="H433" s="1" t="str">
        <f>IF(B433="","",VLOOKUP('様式Ⅰ（男子）'!B449,'登録データ（男）'!$A$3:$W$2000,5,FALSE))</f>
        <v/>
      </c>
    </row>
    <row r="434" spans="5:8">
      <c r="E434" s="1" t="str">
        <f ca="1">IF($C434="","",CONCATENATE(VLOOKUP(OFFSET('様式Ⅰ（男子）'!$B$15,3*A434,0),'登録データ（男）'!$A$3:$J$2500,9,FALSE)," ",VLOOKUP(OFFSET('様式Ⅰ（男子）'!$B$15,3*A434,0),'登録データ（男）'!$A$3:$J$2500,10,FALSE)," ","(",LEFT(VLOOKUP(OFFSET('様式Ⅰ（男子）'!$B$15,3*A434,0),'登録データ（男）'!$A$3:$J$2500,8,FALSE),2),")"))</f>
        <v/>
      </c>
      <c r="G434" s="1" t="str">
        <f>IF(B434="","",VLOOKUP(基本情報登録!$D$10,'登録データ（男）'!$M$3:$Q$65,3,FALSE))</f>
        <v/>
      </c>
      <c r="H434" s="1" t="str">
        <f>IF(B434="","",VLOOKUP('様式Ⅰ（男子）'!B450,'登録データ（男）'!$A$3:$W$2000,5,FALSE))</f>
        <v/>
      </c>
    </row>
    <row r="435" spans="5:8">
      <c r="E435" s="1" t="str">
        <f ca="1">IF($C435="","",CONCATENATE(VLOOKUP(OFFSET('様式Ⅰ（男子）'!$B$15,3*A435,0),'登録データ（男）'!$A$3:$J$2500,9,FALSE)," ",VLOOKUP(OFFSET('様式Ⅰ（男子）'!$B$15,3*A435,0),'登録データ（男）'!$A$3:$J$2500,10,FALSE)," ","(",LEFT(VLOOKUP(OFFSET('様式Ⅰ（男子）'!$B$15,3*A435,0),'登録データ（男）'!$A$3:$J$2500,8,FALSE),2),")"))</f>
        <v/>
      </c>
      <c r="G435" s="1" t="str">
        <f>IF(B435="","",VLOOKUP(基本情報登録!$D$10,'登録データ（男）'!$M$3:$Q$65,3,FALSE))</f>
        <v/>
      </c>
      <c r="H435" s="1" t="str">
        <f>IF(B435="","",VLOOKUP('様式Ⅰ（男子）'!B451,'登録データ（男）'!$A$3:$W$2000,5,FALSE))</f>
        <v/>
      </c>
    </row>
    <row r="436" spans="5:8">
      <c r="E436" s="1" t="str">
        <f ca="1">IF($C436="","",CONCATENATE(VLOOKUP(OFFSET('様式Ⅰ（男子）'!$B$15,3*A436,0),'登録データ（男）'!$A$3:$J$2500,9,FALSE)," ",VLOOKUP(OFFSET('様式Ⅰ（男子）'!$B$15,3*A436,0),'登録データ（男）'!$A$3:$J$2500,10,FALSE)," ","(",LEFT(VLOOKUP(OFFSET('様式Ⅰ（男子）'!$B$15,3*A436,0),'登録データ（男）'!$A$3:$J$2500,8,FALSE),2),")"))</f>
        <v/>
      </c>
      <c r="G436" s="1" t="str">
        <f>IF(B436="","",VLOOKUP(基本情報登録!$D$10,'登録データ（男）'!$M$3:$Q$65,3,FALSE))</f>
        <v/>
      </c>
      <c r="H436" s="1" t="str">
        <f>IF(B436="","",VLOOKUP('様式Ⅰ（男子）'!B452,'登録データ（男）'!$A$3:$W$2000,5,FALSE))</f>
        <v/>
      </c>
    </row>
    <row r="437" spans="5:8">
      <c r="E437" s="1" t="str">
        <f ca="1">IF($C437="","",CONCATENATE(VLOOKUP(OFFSET('様式Ⅰ（男子）'!$B$15,3*A437,0),'登録データ（男）'!$A$3:$J$2500,9,FALSE)," ",VLOOKUP(OFFSET('様式Ⅰ（男子）'!$B$15,3*A437,0),'登録データ（男）'!$A$3:$J$2500,10,FALSE)," ","(",LEFT(VLOOKUP(OFFSET('様式Ⅰ（男子）'!$B$15,3*A437,0),'登録データ（男）'!$A$3:$J$2500,8,FALSE),2),")"))</f>
        <v/>
      </c>
      <c r="G437" s="1" t="str">
        <f>IF(B437="","",VLOOKUP(基本情報登録!$D$10,'登録データ（男）'!$M$3:$Q$65,3,FALSE))</f>
        <v/>
      </c>
      <c r="H437" s="1" t="str">
        <f>IF(B437="","",VLOOKUP('様式Ⅰ（男子）'!B453,'登録データ（男）'!$A$3:$W$2000,5,FALSE))</f>
        <v/>
      </c>
    </row>
    <row r="438" spans="5:8">
      <c r="E438" s="1" t="str">
        <f ca="1">IF($C438="","",CONCATENATE(VLOOKUP(OFFSET('様式Ⅰ（男子）'!$B$15,3*A438,0),'登録データ（男）'!$A$3:$J$2500,9,FALSE)," ",VLOOKUP(OFFSET('様式Ⅰ（男子）'!$B$15,3*A438,0),'登録データ（男）'!$A$3:$J$2500,10,FALSE)," ","(",LEFT(VLOOKUP(OFFSET('様式Ⅰ（男子）'!$B$15,3*A438,0),'登録データ（男）'!$A$3:$J$2500,8,FALSE),2),")"))</f>
        <v/>
      </c>
      <c r="G438" s="1" t="str">
        <f>IF(B438="","",VLOOKUP(基本情報登録!$D$10,'登録データ（男）'!$M$3:$Q$65,3,FALSE))</f>
        <v/>
      </c>
      <c r="H438" s="1" t="str">
        <f>IF(B438="","",VLOOKUP('様式Ⅰ（男子）'!B454,'登録データ（男）'!$A$3:$W$2000,5,FALSE))</f>
        <v/>
      </c>
    </row>
    <row r="439" spans="5:8">
      <c r="E439" s="1" t="str">
        <f ca="1">IF($C439="","",CONCATENATE(VLOOKUP(OFFSET('様式Ⅰ（男子）'!$B$15,3*A439,0),'登録データ（男）'!$A$3:$J$2500,9,FALSE)," ",VLOOKUP(OFFSET('様式Ⅰ（男子）'!$B$15,3*A439,0),'登録データ（男）'!$A$3:$J$2500,10,FALSE)," ","(",LEFT(VLOOKUP(OFFSET('様式Ⅰ（男子）'!$B$15,3*A439,0),'登録データ（男）'!$A$3:$J$2500,8,FALSE),2),")"))</f>
        <v/>
      </c>
      <c r="G439" s="1" t="str">
        <f>IF(B439="","",VLOOKUP(基本情報登録!$D$10,'登録データ（男）'!$M$3:$Q$65,3,FALSE))</f>
        <v/>
      </c>
      <c r="H439" s="1" t="str">
        <f>IF(B439="","",VLOOKUP('様式Ⅰ（男子）'!B455,'登録データ（男）'!$A$3:$W$2000,5,FALSE))</f>
        <v/>
      </c>
    </row>
    <row r="440" spans="5:8">
      <c r="E440" s="1" t="str">
        <f ca="1">IF($C440="","",CONCATENATE(VLOOKUP(OFFSET('様式Ⅰ（男子）'!$B$15,3*A440,0),'登録データ（男）'!$A$3:$J$2500,9,FALSE)," ",VLOOKUP(OFFSET('様式Ⅰ（男子）'!$B$15,3*A440,0),'登録データ（男）'!$A$3:$J$2500,10,FALSE)," ","(",LEFT(VLOOKUP(OFFSET('様式Ⅰ（男子）'!$B$15,3*A440,0),'登録データ（男）'!$A$3:$J$2500,8,FALSE),2),")"))</f>
        <v/>
      </c>
      <c r="G440" s="1" t="str">
        <f>IF(B440="","",VLOOKUP(基本情報登録!$D$10,'登録データ（男）'!$M$3:$Q$65,3,FALSE))</f>
        <v/>
      </c>
      <c r="H440" s="1" t="str">
        <f>IF(B440="","",VLOOKUP('様式Ⅰ（男子）'!B456,'登録データ（男）'!$A$3:$W$2000,5,FALSE))</f>
        <v/>
      </c>
    </row>
    <row r="441" spans="5:8">
      <c r="E441" s="1" t="str">
        <f ca="1">IF($C441="","",CONCATENATE(VLOOKUP(OFFSET('様式Ⅰ（男子）'!$B$15,3*A441,0),'登録データ（男）'!$A$3:$J$2500,9,FALSE)," ",VLOOKUP(OFFSET('様式Ⅰ（男子）'!$B$15,3*A441,0),'登録データ（男）'!$A$3:$J$2500,10,FALSE)," ","(",LEFT(VLOOKUP(OFFSET('様式Ⅰ（男子）'!$B$15,3*A441,0),'登録データ（男）'!$A$3:$J$2500,8,FALSE),2),")"))</f>
        <v/>
      </c>
      <c r="G441" s="1" t="str">
        <f>IF(B441="","",VLOOKUP(基本情報登録!$D$10,'登録データ（男）'!$M$3:$Q$65,3,FALSE))</f>
        <v/>
      </c>
      <c r="H441" s="1" t="str">
        <f>IF(B441="","",VLOOKUP('様式Ⅰ（男子）'!B457,'登録データ（男）'!$A$3:$W$2000,5,FALSE))</f>
        <v/>
      </c>
    </row>
    <row r="442" spans="5:8">
      <c r="E442" s="1" t="str">
        <f ca="1">IF($C442="","",CONCATENATE(VLOOKUP(OFFSET('様式Ⅰ（男子）'!$B$15,3*A442,0),'登録データ（男）'!$A$3:$J$2500,9,FALSE)," ",VLOOKUP(OFFSET('様式Ⅰ（男子）'!$B$15,3*A442,0),'登録データ（男）'!$A$3:$J$2500,10,FALSE)," ","(",LEFT(VLOOKUP(OFFSET('様式Ⅰ（男子）'!$B$15,3*A442,0),'登録データ（男）'!$A$3:$J$2500,8,FALSE),2),")"))</f>
        <v/>
      </c>
      <c r="G442" s="1" t="str">
        <f>IF(B442="","",VLOOKUP(基本情報登録!$D$10,'登録データ（男）'!$M$3:$Q$65,3,FALSE))</f>
        <v/>
      </c>
      <c r="H442" s="1" t="str">
        <f>IF(B442="","",VLOOKUP('様式Ⅰ（男子）'!B458,'登録データ（男）'!$A$3:$W$2000,5,FALSE))</f>
        <v/>
      </c>
    </row>
    <row r="443" spans="5:8">
      <c r="E443" s="1" t="str">
        <f ca="1">IF($C443="","",CONCATENATE(VLOOKUP(OFFSET('様式Ⅰ（男子）'!$B$15,3*A443,0),'登録データ（男）'!$A$3:$J$2500,9,FALSE)," ",VLOOKUP(OFFSET('様式Ⅰ（男子）'!$B$15,3*A443,0),'登録データ（男）'!$A$3:$J$2500,10,FALSE)," ","(",LEFT(VLOOKUP(OFFSET('様式Ⅰ（男子）'!$B$15,3*A443,0),'登録データ（男）'!$A$3:$J$2500,8,FALSE),2),")"))</f>
        <v/>
      </c>
      <c r="G443" s="1" t="str">
        <f>IF(B443="","",VLOOKUP(基本情報登録!$D$10,'登録データ（男）'!$M$3:$Q$65,3,FALSE))</f>
        <v/>
      </c>
      <c r="H443" s="1" t="str">
        <f>IF(B443="","",VLOOKUP('様式Ⅰ（男子）'!B459,'登録データ（男）'!$A$3:$W$2000,5,FALSE))</f>
        <v/>
      </c>
    </row>
    <row r="444" spans="5:8">
      <c r="E444" s="1" t="str">
        <f ca="1">IF($C444="","",CONCATENATE(VLOOKUP(OFFSET('様式Ⅰ（男子）'!$B$15,3*A444,0),'登録データ（男）'!$A$3:$J$2500,9,FALSE)," ",VLOOKUP(OFFSET('様式Ⅰ（男子）'!$B$15,3*A444,0),'登録データ（男）'!$A$3:$J$2500,10,FALSE)," ","(",LEFT(VLOOKUP(OFFSET('様式Ⅰ（男子）'!$B$15,3*A444,0),'登録データ（男）'!$A$3:$J$2500,8,FALSE),2),")"))</f>
        <v/>
      </c>
      <c r="G444" s="1" t="str">
        <f>IF(B444="","",VLOOKUP(基本情報登録!$D$10,'登録データ（男）'!$M$3:$Q$65,3,FALSE))</f>
        <v/>
      </c>
      <c r="H444" s="1" t="str">
        <f>IF(B444="","",VLOOKUP('様式Ⅰ（男子）'!B460,'登録データ（男）'!$A$3:$W$2000,5,FALSE))</f>
        <v/>
      </c>
    </row>
    <row r="445" spans="5:8">
      <c r="E445" s="1" t="str">
        <f ca="1">IF($C445="","",CONCATENATE(VLOOKUP(OFFSET('様式Ⅰ（男子）'!$B$15,3*A445,0),'登録データ（男）'!$A$3:$J$2500,9,FALSE)," ",VLOOKUP(OFFSET('様式Ⅰ（男子）'!$B$15,3*A445,0),'登録データ（男）'!$A$3:$J$2500,10,FALSE)," ","(",LEFT(VLOOKUP(OFFSET('様式Ⅰ（男子）'!$B$15,3*A445,0),'登録データ（男）'!$A$3:$J$2500,8,FALSE),2),")"))</f>
        <v/>
      </c>
      <c r="G445" s="1" t="str">
        <f>IF(B445="","",VLOOKUP(基本情報登録!$D$10,'登録データ（男）'!$M$3:$Q$65,3,FALSE))</f>
        <v/>
      </c>
      <c r="H445" s="1" t="str">
        <f>IF(B445="","",VLOOKUP('様式Ⅰ（男子）'!B461,'登録データ（男）'!$A$3:$W$2000,5,FALSE))</f>
        <v/>
      </c>
    </row>
    <row r="446" spans="5:8">
      <c r="E446" s="1" t="str">
        <f ca="1">IF($C446="","",CONCATENATE(VLOOKUP(OFFSET('様式Ⅰ（男子）'!$B$15,3*A446,0),'登録データ（男）'!$A$3:$J$2500,9,FALSE)," ",VLOOKUP(OFFSET('様式Ⅰ（男子）'!$B$15,3*A446,0),'登録データ（男）'!$A$3:$J$2500,10,FALSE)," ","(",LEFT(VLOOKUP(OFFSET('様式Ⅰ（男子）'!$B$15,3*A446,0),'登録データ（男）'!$A$3:$J$2500,8,FALSE),2),")"))</f>
        <v/>
      </c>
      <c r="G446" s="1" t="str">
        <f>IF(B446="","",VLOOKUP(基本情報登録!$D$10,'登録データ（男）'!$M$3:$Q$65,3,FALSE))</f>
        <v/>
      </c>
      <c r="H446" s="1" t="str">
        <f>IF(B446="","",VLOOKUP('様式Ⅰ（男子）'!B462,'登録データ（男）'!$A$3:$W$2000,5,FALSE))</f>
        <v/>
      </c>
    </row>
    <row r="447" spans="5:8">
      <c r="E447" s="1" t="str">
        <f ca="1">IF($C447="","",CONCATENATE(VLOOKUP(OFFSET('様式Ⅰ（男子）'!$B$15,3*A447,0),'登録データ（男）'!$A$3:$J$2500,9,FALSE)," ",VLOOKUP(OFFSET('様式Ⅰ（男子）'!$B$15,3*A447,0),'登録データ（男）'!$A$3:$J$2500,10,FALSE)," ","(",LEFT(VLOOKUP(OFFSET('様式Ⅰ（男子）'!$B$15,3*A447,0),'登録データ（男）'!$A$3:$J$2500,8,FALSE),2),")"))</f>
        <v/>
      </c>
      <c r="G447" s="1" t="str">
        <f>IF(B447="","",VLOOKUP(基本情報登録!$D$10,'登録データ（男）'!$M$3:$Q$65,3,FALSE))</f>
        <v/>
      </c>
      <c r="H447" s="1" t="str">
        <f>IF(B447="","",VLOOKUP('様式Ⅰ（男子）'!B463,'登録データ（男）'!$A$3:$W$2000,5,FALSE))</f>
        <v/>
      </c>
    </row>
    <row r="448" spans="5:8">
      <c r="E448" s="1" t="str">
        <f ca="1">IF($C448="","",CONCATENATE(VLOOKUP(OFFSET('様式Ⅰ（男子）'!$B$15,3*A448,0),'登録データ（男）'!$A$3:$J$2500,9,FALSE)," ",VLOOKUP(OFFSET('様式Ⅰ（男子）'!$B$15,3*A448,0),'登録データ（男）'!$A$3:$J$2500,10,FALSE)," ","(",LEFT(VLOOKUP(OFFSET('様式Ⅰ（男子）'!$B$15,3*A448,0),'登録データ（男）'!$A$3:$J$2500,8,FALSE),2),")"))</f>
        <v/>
      </c>
      <c r="G448" s="1" t="str">
        <f>IF(B448="","",VLOOKUP(基本情報登録!$D$10,'登録データ（男）'!$M$3:$Q$65,3,FALSE))</f>
        <v/>
      </c>
      <c r="H448" s="1" t="str">
        <f>IF(B448="","",VLOOKUP('様式Ⅰ（男子）'!B464,'登録データ（男）'!$A$3:$W$2000,5,FALSE))</f>
        <v/>
      </c>
    </row>
    <row r="449" spans="5:8">
      <c r="E449" s="1" t="str">
        <f ca="1">IF($C449="","",CONCATENATE(VLOOKUP(OFFSET('様式Ⅰ（男子）'!$B$15,3*A449,0),'登録データ（男）'!$A$3:$J$2500,9,FALSE)," ",VLOOKUP(OFFSET('様式Ⅰ（男子）'!$B$15,3*A449,0),'登録データ（男）'!$A$3:$J$2500,10,FALSE)," ","(",LEFT(VLOOKUP(OFFSET('様式Ⅰ（男子）'!$B$15,3*A449,0),'登録データ（男）'!$A$3:$J$2500,8,FALSE),2),")"))</f>
        <v/>
      </c>
      <c r="G449" s="1" t="str">
        <f>IF(B449="","",VLOOKUP(基本情報登録!$D$10,'登録データ（男）'!$M$3:$Q$65,3,FALSE))</f>
        <v/>
      </c>
      <c r="H449" s="1" t="str">
        <f>IF(B449="","",VLOOKUP('様式Ⅰ（男子）'!B465,'登録データ（男）'!$A$3:$W$2000,5,FALSE))</f>
        <v/>
      </c>
    </row>
    <row r="450" spans="5:8">
      <c r="E450" s="1" t="str">
        <f ca="1">IF($C450="","",CONCATENATE(VLOOKUP(OFFSET('様式Ⅰ（男子）'!$B$15,3*A450,0),'登録データ（男）'!$A$3:$J$2500,9,FALSE)," ",VLOOKUP(OFFSET('様式Ⅰ（男子）'!$B$15,3*A450,0),'登録データ（男）'!$A$3:$J$2500,10,FALSE)," ","(",LEFT(VLOOKUP(OFFSET('様式Ⅰ（男子）'!$B$15,3*A450,0),'登録データ（男）'!$A$3:$J$2500,8,FALSE),2),")"))</f>
        <v/>
      </c>
      <c r="G450" s="1" t="str">
        <f>IF(B450="","",VLOOKUP(基本情報登録!$D$10,'登録データ（男）'!$M$3:$Q$65,3,FALSE))</f>
        <v/>
      </c>
      <c r="H450" s="1" t="str">
        <f>IF(B450="","",VLOOKUP('様式Ⅰ（男子）'!B466,'登録データ（男）'!$A$3:$W$2000,5,FALSE))</f>
        <v/>
      </c>
    </row>
    <row r="451" spans="5:8">
      <c r="E451" s="1" t="str">
        <f ca="1">IF($C451="","",CONCATENATE(VLOOKUP(OFFSET('様式Ⅰ（男子）'!$B$15,3*A451,0),'登録データ（男）'!$A$3:$J$2500,9,FALSE)," ",VLOOKUP(OFFSET('様式Ⅰ（男子）'!$B$15,3*A451,0),'登録データ（男）'!$A$3:$J$2500,10,FALSE)," ","(",LEFT(VLOOKUP(OFFSET('様式Ⅰ（男子）'!$B$15,3*A451,0),'登録データ（男）'!$A$3:$J$2500,8,FALSE),2),")"))</f>
        <v/>
      </c>
      <c r="G451" s="1" t="str">
        <f>IF(B451="","",VLOOKUP(基本情報登録!$D$10,'登録データ（男）'!$M$3:$Q$65,3,FALSE))</f>
        <v/>
      </c>
      <c r="H451" s="1" t="str">
        <f>IF(B451="","",VLOOKUP('様式Ⅰ（男子）'!B467,'登録データ（男）'!$A$3:$W$2000,5,FALSE))</f>
        <v/>
      </c>
    </row>
    <row r="452" spans="5:8">
      <c r="E452" s="1" t="str">
        <f ca="1">IF($C452="","",CONCATENATE(VLOOKUP(OFFSET('様式Ⅰ（男子）'!$B$15,3*A452,0),'登録データ（男）'!$A$3:$J$2500,9,FALSE)," ",VLOOKUP(OFFSET('様式Ⅰ（男子）'!$B$15,3*A452,0),'登録データ（男）'!$A$3:$J$2500,10,FALSE)," ","(",LEFT(VLOOKUP(OFFSET('様式Ⅰ（男子）'!$B$15,3*A452,0),'登録データ（男）'!$A$3:$J$2500,8,FALSE),2),")"))</f>
        <v/>
      </c>
      <c r="G452" s="1" t="str">
        <f>IF(B452="","",VLOOKUP(基本情報登録!$D$10,'登録データ（男）'!$M$3:$Q$65,3,FALSE))</f>
        <v/>
      </c>
      <c r="H452" s="1" t="str">
        <f>IF(B452="","",VLOOKUP('様式Ⅰ（男子）'!B468,'登録データ（男）'!$A$3:$W$2000,5,FALSE))</f>
        <v/>
      </c>
    </row>
    <row r="453" spans="5:8">
      <c r="E453" s="1" t="str">
        <f ca="1">IF($C453="","",CONCATENATE(VLOOKUP(OFFSET('様式Ⅰ（男子）'!$B$15,3*A453,0),'登録データ（男）'!$A$3:$J$2500,9,FALSE)," ",VLOOKUP(OFFSET('様式Ⅰ（男子）'!$B$15,3*A453,0),'登録データ（男）'!$A$3:$J$2500,10,FALSE)," ","(",LEFT(VLOOKUP(OFFSET('様式Ⅰ（男子）'!$B$15,3*A453,0),'登録データ（男）'!$A$3:$J$2500,8,FALSE),2),")"))</f>
        <v/>
      </c>
      <c r="G453" s="1" t="str">
        <f>IF(B453="","",VLOOKUP(基本情報登録!$D$10,'登録データ（男）'!$M$3:$Q$65,3,FALSE))</f>
        <v/>
      </c>
      <c r="H453" s="1" t="str">
        <f>IF(B453="","",VLOOKUP('様式Ⅰ（男子）'!B469,'登録データ（男）'!$A$3:$W$2000,5,FALSE))</f>
        <v/>
      </c>
    </row>
    <row r="454" spans="5:8">
      <c r="E454" s="1" t="str">
        <f ca="1">IF($C454="","",CONCATENATE(VLOOKUP(OFFSET('様式Ⅰ（男子）'!$B$15,3*A454,0),'登録データ（男）'!$A$3:$J$2500,9,FALSE)," ",VLOOKUP(OFFSET('様式Ⅰ（男子）'!$B$15,3*A454,0),'登録データ（男）'!$A$3:$J$2500,10,FALSE)," ","(",LEFT(VLOOKUP(OFFSET('様式Ⅰ（男子）'!$B$15,3*A454,0),'登録データ（男）'!$A$3:$J$2500,8,FALSE),2),")"))</f>
        <v/>
      </c>
      <c r="G454" s="1" t="str">
        <f>IF(B454="","",VLOOKUP(基本情報登録!$D$10,'登録データ（男）'!$M$3:$Q$65,3,FALSE))</f>
        <v/>
      </c>
      <c r="H454" s="1" t="str">
        <f>IF(B454="","",VLOOKUP('様式Ⅰ（男子）'!B470,'登録データ（男）'!$A$3:$W$2000,5,FALSE))</f>
        <v/>
      </c>
    </row>
    <row r="455" spans="5:8">
      <c r="E455" s="1" t="str">
        <f ca="1">IF($C455="","",CONCATENATE(VLOOKUP(OFFSET('様式Ⅰ（男子）'!$B$15,3*A455,0),'登録データ（男）'!$A$3:$J$2500,9,FALSE)," ",VLOOKUP(OFFSET('様式Ⅰ（男子）'!$B$15,3*A455,0),'登録データ（男）'!$A$3:$J$2500,10,FALSE)," ","(",LEFT(VLOOKUP(OFFSET('様式Ⅰ（男子）'!$B$15,3*A455,0),'登録データ（男）'!$A$3:$J$2500,8,FALSE),2),")"))</f>
        <v/>
      </c>
      <c r="G455" s="1" t="str">
        <f>IF(B455="","",VLOOKUP(基本情報登録!$D$10,'登録データ（男）'!$M$3:$Q$65,3,FALSE))</f>
        <v/>
      </c>
      <c r="H455" s="1" t="str">
        <f>IF(B455="","",VLOOKUP('様式Ⅰ（男子）'!B471,'登録データ（男）'!$A$3:$W$2000,5,FALSE))</f>
        <v/>
      </c>
    </row>
    <row r="456" spans="5:8">
      <c r="E456" s="1" t="str">
        <f ca="1">IF($C456="","",CONCATENATE(VLOOKUP(OFFSET('様式Ⅰ（男子）'!$B$15,3*A456,0),'登録データ（男）'!$A$3:$J$2500,9,FALSE)," ",VLOOKUP(OFFSET('様式Ⅰ（男子）'!$B$15,3*A456,0),'登録データ（男）'!$A$3:$J$2500,10,FALSE)," ","(",LEFT(VLOOKUP(OFFSET('様式Ⅰ（男子）'!$B$15,3*A456,0),'登録データ（男）'!$A$3:$J$2500,8,FALSE),2),")"))</f>
        <v/>
      </c>
      <c r="G456" s="1" t="str">
        <f>IF(B456="","",VLOOKUP(基本情報登録!$D$10,'登録データ（男）'!$M$3:$Q$65,3,FALSE))</f>
        <v/>
      </c>
      <c r="H456" s="1" t="str">
        <f>IF(B456="","",VLOOKUP('様式Ⅰ（男子）'!B472,'登録データ（男）'!$A$3:$W$2000,5,FALSE))</f>
        <v/>
      </c>
    </row>
    <row r="457" spans="5:8">
      <c r="E457" s="1" t="str">
        <f ca="1">IF($C457="","",CONCATENATE(VLOOKUP(OFFSET('様式Ⅰ（男子）'!$B$15,3*A457,0),'登録データ（男）'!$A$3:$J$2500,9,FALSE)," ",VLOOKUP(OFFSET('様式Ⅰ（男子）'!$B$15,3*A457,0),'登録データ（男）'!$A$3:$J$2500,10,FALSE)," ","(",LEFT(VLOOKUP(OFFSET('様式Ⅰ（男子）'!$B$15,3*A457,0),'登録データ（男）'!$A$3:$J$2500,8,FALSE),2),")"))</f>
        <v/>
      </c>
      <c r="G457" s="1" t="str">
        <f>IF(B457="","",VLOOKUP(基本情報登録!$D$10,'登録データ（男）'!$M$3:$Q$65,3,FALSE))</f>
        <v/>
      </c>
      <c r="H457" s="1" t="str">
        <f>IF(B457="","",VLOOKUP('様式Ⅰ（男子）'!B473,'登録データ（男）'!$A$3:$W$2000,5,FALSE))</f>
        <v/>
      </c>
    </row>
    <row r="458" spans="5:8">
      <c r="E458" s="1" t="str">
        <f ca="1">IF($C458="","",CONCATENATE(VLOOKUP(OFFSET('様式Ⅰ（男子）'!$B$15,3*A458,0),'登録データ（男）'!$A$3:$J$2500,9,FALSE)," ",VLOOKUP(OFFSET('様式Ⅰ（男子）'!$B$15,3*A458,0),'登録データ（男）'!$A$3:$J$2500,10,FALSE)," ","(",LEFT(VLOOKUP(OFFSET('様式Ⅰ（男子）'!$B$15,3*A458,0),'登録データ（男）'!$A$3:$J$2500,8,FALSE),2),")"))</f>
        <v/>
      </c>
      <c r="G458" s="1" t="str">
        <f>IF(B458="","",VLOOKUP(基本情報登録!$D$10,'登録データ（男）'!$M$3:$Q$65,3,FALSE))</f>
        <v/>
      </c>
      <c r="H458" s="1" t="str">
        <f>IF(B458="","",VLOOKUP('様式Ⅰ（男子）'!B474,'登録データ（男）'!$A$3:$W$2000,5,FALSE))</f>
        <v/>
      </c>
    </row>
    <row r="459" spans="5:8">
      <c r="E459" s="1" t="str">
        <f ca="1">IF($C459="","",CONCATENATE(VLOOKUP(OFFSET('様式Ⅰ（男子）'!$B$15,3*A459,0),'登録データ（男）'!$A$3:$J$2500,9,FALSE)," ",VLOOKUP(OFFSET('様式Ⅰ（男子）'!$B$15,3*A459,0),'登録データ（男）'!$A$3:$J$2500,10,FALSE)," ","(",LEFT(VLOOKUP(OFFSET('様式Ⅰ（男子）'!$B$15,3*A459,0),'登録データ（男）'!$A$3:$J$2500,8,FALSE),2),")"))</f>
        <v/>
      </c>
      <c r="G459" s="1" t="str">
        <f>IF(B459="","",VLOOKUP(基本情報登録!$D$10,'登録データ（男）'!$M$3:$Q$65,3,FALSE))</f>
        <v/>
      </c>
      <c r="H459" s="1" t="str">
        <f>IF(B459="","",VLOOKUP('様式Ⅰ（男子）'!B475,'登録データ（男）'!$A$3:$W$2000,5,FALSE))</f>
        <v/>
      </c>
    </row>
    <row r="460" spans="5:8">
      <c r="E460" s="1" t="str">
        <f ca="1">IF($C460="","",CONCATENATE(VLOOKUP(OFFSET('様式Ⅰ（男子）'!$B$15,3*A460,0),'登録データ（男）'!$A$3:$J$2500,9,FALSE)," ",VLOOKUP(OFFSET('様式Ⅰ（男子）'!$B$15,3*A460,0),'登録データ（男）'!$A$3:$J$2500,10,FALSE)," ","(",LEFT(VLOOKUP(OFFSET('様式Ⅰ（男子）'!$B$15,3*A460,0),'登録データ（男）'!$A$3:$J$2500,8,FALSE),2),")"))</f>
        <v/>
      </c>
      <c r="G460" s="1" t="str">
        <f>IF(B460="","",VLOOKUP(基本情報登録!$D$10,'登録データ（男）'!$M$3:$Q$65,3,FALSE))</f>
        <v/>
      </c>
      <c r="H460" s="1" t="str">
        <f>IF(B460="","",VLOOKUP('様式Ⅰ（男子）'!B476,'登録データ（男）'!$A$3:$W$2000,5,FALSE))</f>
        <v/>
      </c>
    </row>
    <row r="461" spans="5:8">
      <c r="E461" s="1" t="str">
        <f ca="1">IF($C461="","",CONCATENATE(VLOOKUP(OFFSET('様式Ⅰ（男子）'!$B$15,3*A461,0),'登録データ（男）'!$A$3:$J$2500,9,FALSE)," ",VLOOKUP(OFFSET('様式Ⅰ（男子）'!$B$15,3*A461,0),'登録データ（男）'!$A$3:$J$2500,10,FALSE)," ","(",LEFT(VLOOKUP(OFFSET('様式Ⅰ（男子）'!$B$15,3*A461,0),'登録データ（男）'!$A$3:$J$2500,8,FALSE),2),")"))</f>
        <v/>
      </c>
      <c r="G461" s="1" t="str">
        <f>IF(B461="","",VLOOKUP(基本情報登録!$D$10,'登録データ（男）'!$M$3:$Q$65,3,FALSE))</f>
        <v/>
      </c>
      <c r="H461" s="1" t="str">
        <f>IF(B461="","",VLOOKUP('様式Ⅰ（男子）'!B477,'登録データ（男）'!$A$3:$W$2000,5,FALSE))</f>
        <v/>
      </c>
    </row>
    <row r="462" spans="5:8">
      <c r="E462" s="1" t="str">
        <f ca="1">IF($C462="","",CONCATENATE(VLOOKUP(OFFSET('様式Ⅰ（男子）'!$B$15,3*A462,0),'登録データ（男）'!$A$3:$J$2500,9,FALSE)," ",VLOOKUP(OFFSET('様式Ⅰ（男子）'!$B$15,3*A462,0),'登録データ（男）'!$A$3:$J$2500,10,FALSE)," ","(",LEFT(VLOOKUP(OFFSET('様式Ⅰ（男子）'!$B$15,3*A462,0),'登録データ（男）'!$A$3:$J$2500,8,FALSE),2),")"))</f>
        <v/>
      </c>
      <c r="G462" s="1" t="str">
        <f>IF(B462="","",VLOOKUP(基本情報登録!$D$10,'登録データ（男）'!$M$3:$Q$65,3,FALSE))</f>
        <v/>
      </c>
      <c r="H462" s="1" t="str">
        <f>IF(B462="","",VLOOKUP('様式Ⅰ（男子）'!B478,'登録データ（男）'!$A$3:$W$2000,5,FALSE))</f>
        <v/>
      </c>
    </row>
    <row r="463" spans="5:8">
      <c r="E463" s="1" t="str">
        <f ca="1">IF($C463="","",CONCATENATE(VLOOKUP(OFFSET('様式Ⅰ（男子）'!$B$15,3*A463,0),'登録データ（男）'!$A$3:$J$2500,9,FALSE)," ",VLOOKUP(OFFSET('様式Ⅰ（男子）'!$B$15,3*A463,0),'登録データ（男）'!$A$3:$J$2500,10,FALSE)," ","(",LEFT(VLOOKUP(OFFSET('様式Ⅰ（男子）'!$B$15,3*A463,0),'登録データ（男）'!$A$3:$J$2500,8,FALSE),2),")"))</f>
        <v/>
      </c>
      <c r="G463" s="1" t="str">
        <f>IF(B463="","",VLOOKUP(基本情報登録!$D$10,'登録データ（男）'!$M$3:$Q$65,3,FALSE))</f>
        <v/>
      </c>
      <c r="H463" s="1" t="str">
        <f>IF(B463="","",VLOOKUP('様式Ⅰ（男子）'!B479,'登録データ（男）'!$A$3:$W$2000,5,FALSE))</f>
        <v/>
      </c>
    </row>
    <row r="464" spans="5:8">
      <c r="E464" s="1" t="str">
        <f ca="1">IF($C464="","",CONCATENATE(VLOOKUP(OFFSET('様式Ⅰ（男子）'!$B$15,3*A464,0),'登録データ（男）'!$A$3:$J$2500,9,FALSE)," ",VLOOKUP(OFFSET('様式Ⅰ（男子）'!$B$15,3*A464,0),'登録データ（男）'!$A$3:$J$2500,10,FALSE)," ","(",LEFT(VLOOKUP(OFFSET('様式Ⅰ（男子）'!$B$15,3*A464,0),'登録データ（男）'!$A$3:$J$2500,8,FALSE),2),")"))</f>
        <v/>
      </c>
      <c r="G464" s="1" t="str">
        <f>IF(B464="","",VLOOKUP(基本情報登録!$D$10,'登録データ（男）'!$M$3:$Q$65,3,FALSE))</f>
        <v/>
      </c>
      <c r="H464" s="1" t="str">
        <f>IF(B464="","",VLOOKUP('様式Ⅰ（男子）'!B480,'登録データ（男）'!$A$3:$W$2000,5,FALSE))</f>
        <v/>
      </c>
    </row>
    <row r="465" spans="5:8">
      <c r="E465" s="1" t="str">
        <f ca="1">IF($C465="","",CONCATENATE(VLOOKUP(OFFSET('様式Ⅰ（男子）'!$B$15,3*A465,0),'登録データ（男）'!$A$3:$J$2500,9,FALSE)," ",VLOOKUP(OFFSET('様式Ⅰ（男子）'!$B$15,3*A465,0),'登録データ（男）'!$A$3:$J$2500,10,FALSE)," ","(",LEFT(VLOOKUP(OFFSET('様式Ⅰ（男子）'!$B$15,3*A465,0),'登録データ（男）'!$A$3:$J$2500,8,FALSE),2),")"))</f>
        <v/>
      </c>
      <c r="G465" s="1" t="str">
        <f>IF(B465="","",VLOOKUP(基本情報登録!$D$10,'登録データ（男）'!$M$3:$Q$65,3,FALSE))</f>
        <v/>
      </c>
      <c r="H465" s="1" t="str">
        <f>IF(B465="","",VLOOKUP('様式Ⅰ（男子）'!B481,'登録データ（男）'!$A$3:$W$2000,5,FALSE))</f>
        <v/>
      </c>
    </row>
    <row r="466" spans="5:8">
      <c r="E466" s="1" t="str">
        <f ca="1">IF($C466="","",CONCATENATE(VLOOKUP(OFFSET('様式Ⅰ（男子）'!$B$15,3*A466,0),'登録データ（男）'!$A$3:$J$2500,9,FALSE)," ",VLOOKUP(OFFSET('様式Ⅰ（男子）'!$B$15,3*A466,0),'登録データ（男）'!$A$3:$J$2500,10,FALSE)," ","(",LEFT(VLOOKUP(OFFSET('様式Ⅰ（男子）'!$B$15,3*A466,0),'登録データ（男）'!$A$3:$J$2500,8,FALSE),2),")"))</f>
        <v/>
      </c>
      <c r="G466" s="1" t="str">
        <f>IF(B466="","",VLOOKUP(基本情報登録!$D$10,'登録データ（男）'!$M$3:$Q$65,3,FALSE))</f>
        <v/>
      </c>
      <c r="H466" s="1" t="str">
        <f>IF(B466="","",VLOOKUP('様式Ⅰ（男子）'!B482,'登録データ（男）'!$A$3:$W$2000,5,FALSE))</f>
        <v/>
      </c>
    </row>
    <row r="467" spans="5:8">
      <c r="E467" s="1" t="str">
        <f ca="1">IF($C467="","",CONCATENATE(VLOOKUP(OFFSET('様式Ⅰ（男子）'!$B$15,3*A467,0),'登録データ（男）'!$A$3:$J$2500,9,FALSE)," ",VLOOKUP(OFFSET('様式Ⅰ（男子）'!$B$15,3*A467,0),'登録データ（男）'!$A$3:$J$2500,10,FALSE)," ","(",LEFT(VLOOKUP(OFFSET('様式Ⅰ（男子）'!$B$15,3*A467,0),'登録データ（男）'!$A$3:$J$2500,8,FALSE),2),")"))</f>
        <v/>
      </c>
      <c r="G467" s="1" t="str">
        <f>IF(B467="","",VLOOKUP(基本情報登録!$D$10,'登録データ（男）'!$M$3:$Q$65,3,FALSE))</f>
        <v/>
      </c>
      <c r="H467" s="1" t="str">
        <f>IF(B467="","",VLOOKUP('様式Ⅰ（男子）'!B483,'登録データ（男）'!$A$3:$W$2000,5,FALSE))</f>
        <v/>
      </c>
    </row>
    <row r="468" spans="5:8">
      <c r="E468" s="1" t="str">
        <f ca="1">IF($C468="","",CONCATENATE(VLOOKUP(OFFSET('様式Ⅰ（男子）'!$B$15,3*A468,0),'登録データ（男）'!$A$3:$J$2500,9,FALSE)," ",VLOOKUP(OFFSET('様式Ⅰ（男子）'!$B$15,3*A468,0),'登録データ（男）'!$A$3:$J$2500,10,FALSE)," ","(",LEFT(VLOOKUP(OFFSET('様式Ⅰ（男子）'!$B$15,3*A468,0),'登録データ（男）'!$A$3:$J$2500,8,FALSE),2),")"))</f>
        <v/>
      </c>
      <c r="G468" s="1" t="str">
        <f>IF(B468="","",VLOOKUP(基本情報登録!$D$10,'登録データ（男）'!$M$3:$Q$65,3,FALSE))</f>
        <v/>
      </c>
      <c r="H468" s="1" t="str">
        <f>IF(B468="","",VLOOKUP('様式Ⅰ（男子）'!B484,'登録データ（男）'!$A$3:$W$2000,5,FALSE))</f>
        <v/>
      </c>
    </row>
    <row r="469" spans="5:8">
      <c r="E469" s="1" t="str">
        <f ca="1">IF($C469="","",CONCATENATE(VLOOKUP(OFFSET('様式Ⅰ（男子）'!$B$15,3*A469,0),'登録データ（男）'!$A$3:$J$2500,9,FALSE)," ",VLOOKUP(OFFSET('様式Ⅰ（男子）'!$B$15,3*A469,0),'登録データ（男）'!$A$3:$J$2500,10,FALSE)," ","(",LEFT(VLOOKUP(OFFSET('様式Ⅰ（男子）'!$B$15,3*A469,0),'登録データ（男）'!$A$3:$J$2500,8,FALSE),2),")"))</f>
        <v/>
      </c>
      <c r="G469" s="1" t="str">
        <f>IF(B469="","",VLOOKUP(基本情報登録!$D$10,'登録データ（男）'!$M$3:$Q$65,3,FALSE))</f>
        <v/>
      </c>
      <c r="H469" s="1" t="str">
        <f>IF(B469="","",VLOOKUP('様式Ⅰ（男子）'!B485,'登録データ（男）'!$A$3:$W$2000,5,FALSE))</f>
        <v/>
      </c>
    </row>
    <row r="470" spans="5:8">
      <c r="E470" s="1" t="str">
        <f ca="1">IF($C470="","",CONCATENATE(VLOOKUP(OFFSET('様式Ⅰ（男子）'!$B$15,3*A470,0),'登録データ（男）'!$A$3:$J$2500,9,FALSE)," ",VLOOKUP(OFFSET('様式Ⅰ（男子）'!$B$15,3*A470,0),'登録データ（男）'!$A$3:$J$2500,10,FALSE)," ","(",LEFT(VLOOKUP(OFFSET('様式Ⅰ（男子）'!$B$15,3*A470,0),'登録データ（男）'!$A$3:$J$2500,8,FALSE),2),")"))</f>
        <v/>
      </c>
      <c r="G470" s="1" t="str">
        <f>IF(B470="","",VLOOKUP(基本情報登録!$D$10,'登録データ（男）'!$M$3:$Q$65,3,FALSE))</f>
        <v/>
      </c>
      <c r="H470" s="1" t="str">
        <f>IF(B470="","",VLOOKUP('様式Ⅰ（男子）'!B486,'登録データ（男）'!$A$3:$W$2000,5,FALSE))</f>
        <v/>
      </c>
    </row>
    <row r="471" spans="5:8">
      <c r="E471" s="1" t="str">
        <f ca="1">IF($C471="","",CONCATENATE(VLOOKUP(OFFSET('様式Ⅰ（男子）'!$B$15,3*A471,0),'登録データ（男）'!$A$3:$J$2500,9,FALSE)," ",VLOOKUP(OFFSET('様式Ⅰ（男子）'!$B$15,3*A471,0),'登録データ（男）'!$A$3:$J$2500,10,FALSE)," ","(",LEFT(VLOOKUP(OFFSET('様式Ⅰ（男子）'!$B$15,3*A471,0),'登録データ（男）'!$A$3:$J$2500,8,FALSE),2),")"))</f>
        <v/>
      </c>
      <c r="G471" s="1" t="str">
        <f>IF(B471="","",VLOOKUP(基本情報登録!$D$10,'登録データ（男）'!$M$3:$Q$65,3,FALSE))</f>
        <v/>
      </c>
      <c r="H471" s="1" t="str">
        <f>IF(B471="","",VLOOKUP('様式Ⅰ（男子）'!B487,'登録データ（男）'!$A$3:$W$2000,5,FALSE))</f>
        <v/>
      </c>
    </row>
    <row r="472" spans="5:8">
      <c r="E472" s="1" t="str">
        <f ca="1">IF($C472="","",CONCATENATE(VLOOKUP(OFFSET('様式Ⅰ（男子）'!$B$15,3*A472,0),'登録データ（男）'!$A$3:$J$2500,9,FALSE)," ",VLOOKUP(OFFSET('様式Ⅰ（男子）'!$B$15,3*A472,0),'登録データ（男）'!$A$3:$J$2500,10,FALSE)," ","(",LEFT(VLOOKUP(OFFSET('様式Ⅰ（男子）'!$B$15,3*A472,0),'登録データ（男）'!$A$3:$J$2500,8,FALSE),2),")"))</f>
        <v/>
      </c>
      <c r="G472" s="1" t="str">
        <f>IF(B472="","",VLOOKUP(基本情報登録!$D$10,'登録データ（男）'!$M$3:$Q$65,3,FALSE))</f>
        <v/>
      </c>
      <c r="H472" s="1" t="str">
        <f>IF(B472="","",VLOOKUP('様式Ⅰ（男子）'!B488,'登録データ（男）'!$A$3:$W$2000,5,FALSE))</f>
        <v/>
      </c>
    </row>
    <row r="473" spans="5:8">
      <c r="E473" s="1" t="str">
        <f ca="1">IF($C473="","",CONCATENATE(VLOOKUP(OFFSET('様式Ⅰ（男子）'!$B$15,3*A473,0),'登録データ（男）'!$A$3:$J$2500,9,FALSE)," ",VLOOKUP(OFFSET('様式Ⅰ（男子）'!$B$15,3*A473,0),'登録データ（男）'!$A$3:$J$2500,10,FALSE)," ","(",LEFT(VLOOKUP(OFFSET('様式Ⅰ（男子）'!$B$15,3*A473,0),'登録データ（男）'!$A$3:$J$2500,8,FALSE),2),")"))</f>
        <v/>
      </c>
      <c r="G473" s="1" t="str">
        <f>IF(B473="","",VLOOKUP(基本情報登録!$D$10,'登録データ（男）'!$M$3:$Q$65,3,FALSE))</f>
        <v/>
      </c>
      <c r="H473" s="1" t="str">
        <f>IF(B473="","",VLOOKUP('様式Ⅰ（男子）'!B489,'登録データ（男）'!$A$3:$W$2000,5,FALSE))</f>
        <v/>
      </c>
    </row>
    <row r="474" spans="5:8">
      <c r="E474" s="1" t="str">
        <f ca="1">IF($C474="","",CONCATENATE(VLOOKUP(OFFSET('様式Ⅰ（男子）'!$B$15,3*A474,0),'登録データ（男）'!$A$3:$J$2500,9,FALSE)," ",VLOOKUP(OFFSET('様式Ⅰ（男子）'!$B$15,3*A474,0),'登録データ（男）'!$A$3:$J$2500,10,FALSE)," ","(",LEFT(VLOOKUP(OFFSET('様式Ⅰ（男子）'!$B$15,3*A474,0),'登録データ（男）'!$A$3:$J$2500,8,FALSE),2),")"))</f>
        <v/>
      </c>
      <c r="G474" s="1" t="str">
        <f>IF(B474="","",VLOOKUP(基本情報登録!$D$10,'登録データ（男）'!$M$3:$Q$65,3,FALSE))</f>
        <v/>
      </c>
      <c r="H474" s="1" t="str">
        <f>IF(B474="","",VLOOKUP('様式Ⅰ（男子）'!B490,'登録データ（男）'!$A$3:$W$2000,5,FALSE))</f>
        <v/>
      </c>
    </row>
    <row r="475" spans="5:8">
      <c r="E475" s="1" t="str">
        <f ca="1">IF($C475="","",CONCATENATE(VLOOKUP(OFFSET('様式Ⅰ（男子）'!$B$15,3*A475,0),'登録データ（男）'!$A$3:$J$2500,9,FALSE)," ",VLOOKUP(OFFSET('様式Ⅰ（男子）'!$B$15,3*A475,0),'登録データ（男）'!$A$3:$J$2500,10,FALSE)," ","(",LEFT(VLOOKUP(OFFSET('様式Ⅰ（男子）'!$B$15,3*A475,0),'登録データ（男）'!$A$3:$J$2500,8,FALSE),2),")"))</f>
        <v/>
      </c>
      <c r="G475" s="1" t="str">
        <f>IF(B475="","",VLOOKUP(基本情報登録!$D$10,'登録データ（男）'!$M$3:$Q$65,3,FALSE))</f>
        <v/>
      </c>
      <c r="H475" s="1" t="str">
        <f>IF(B475="","",VLOOKUP('様式Ⅰ（男子）'!B491,'登録データ（男）'!$A$3:$W$2000,5,FALSE))</f>
        <v/>
      </c>
    </row>
    <row r="476" spans="5:8">
      <c r="E476" s="1" t="str">
        <f ca="1">IF($C476="","",CONCATENATE(VLOOKUP(OFFSET('様式Ⅰ（男子）'!$B$15,3*A476,0),'登録データ（男）'!$A$3:$J$2500,9,FALSE)," ",VLOOKUP(OFFSET('様式Ⅰ（男子）'!$B$15,3*A476,0),'登録データ（男）'!$A$3:$J$2500,10,FALSE)," ","(",LEFT(VLOOKUP(OFFSET('様式Ⅰ（男子）'!$B$15,3*A476,0),'登録データ（男）'!$A$3:$J$2500,8,FALSE),2),")"))</f>
        <v/>
      </c>
      <c r="G476" s="1" t="str">
        <f>IF(B476="","",VLOOKUP(基本情報登録!$D$10,'登録データ（男）'!$M$3:$Q$65,3,FALSE))</f>
        <v/>
      </c>
      <c r="H476" s="1" t="str">
        <f>IF(B476="","",VLOOKUP('様式Ⅰ（男子）'!B492,'登録データ（男）'!$A$3:$W$2000,5,FALSE))</f>
        <v/>
      </c>
    </row>
    <row r="477" spans="5:8">
      <c r="E477" s="1" t="str">
        <f ca="1">IF($C477="","",CONCATENATE(VLOOKUP(OFFSET('様式Ⅰ（男子）'!$B$15,3*A477,0),'登録データ（男）'!$A$3:$J$2500,9,FALSE)," ",VLOOKUP(OFFSET('様式Ⅰ（男子）'!$B$15,3*A477,0),'登録データ（男）'!$A$3:$J$2500,10,FALSE)," ","(",LEFT(VLOOKUP(OFFSET('様式Ⅰ（男子）'!$B$15,3*A477,0),'登録データ（男）'!$A$3:$J$2500,8,FALSE),2),")"))</f>
        <v/>
      </c>
      <c r="G477" s="1" t="str">
        <f>IF(B477="","",VLOOKUP(基本情報登録!$D$10,'登録データ（男）'!$M$3:$Q$65,3,FALSE))</f>
        <v/>
      </c>
      <c r="H477" s="1" t="str">
        <f>IF(B477="","",VLOOKUP('様式Ⅰ（男子）'!B493,'登録データ（男）'!$A$3:$W$2000,5,FALSE))</f>
        <v/>
      </c>
    </row>
    <row r="478" spans="5:8">
      <c r="E478" s="1" t="str">
        <f ca="1">IF($C478="","",CONCATENATE(VLOOKUP(OFFSET('様式Ⅰ（男子）'!$B$15,3*A478,0),'登録データ（男）'!$A$3:$J$2500,9,FALSE)," ",VLOOKUP(OFFSET('様式Ⅰ（男子）'!$B$15,3*A478,0),'登録データ（男）'!$A$3:$J$2500,10,FALSE)," ","(",LEFT(VLOOKUP(OFFSET('様式Ⅰ（男子）'!$B$15,3*A478,0),'登録データ（男）'!$A$3:$J$2500,8,FALSE),2),")"))</f>
        <v/>
      </c>
      <c r="G478" s="1" t="str">
        <f>IF(B478="","",VLOOKUP(基本情報登録!$D$10,'登録データ（男）'!$M$3:$Q$65,3,FALSE))</f>
        <v/>
      </c>
      <c r="H478" s="1" t="str">
        <f>IF(B478="","",VLOOKUP('様式Ⅰ（男子）'!B494,'登録データ（男）'!$A$3:$W$2000,5,FALSE))</f>
        <v/>
      </c>
    </row>
    <row r="479" spans="5:8">
      <c r="E479" s="1" t="str">
        <f ca="1">IF($C479="","",CONCATENATE(VLOOKUP(OFFSET('様式Ⅰ（男子）'!$B$15,3*A479,0),'登録データ（男）'!$A$3:$J$2500,9,FALSE)," ",VLOOKUP(OFFSET('様式Ⅰ（男子）'!$B$15,3*A479,0),'登録データ（男）'!$A$3:$J$2500,10,FALSE)," ","(",LEFT(VLOOKUP(OFFSET('様式Ⅰ（男子）'!$B$15,3*A479,0),'登録データ（男）'!$A$3:$J$2500,8,FALSE),2),")"))</f>
        <v/>
      </c>
      <c r="G479" s="1" t="str">
        <f>IF(B479="","",VLOOKUP(基本情報登録!$D$10,'登録データ（男）'!$M$3:$Q$65,3,FALSE))</f>
        <v/>
      </c>
      <c r="H479" s="1" t="str">
        <f>IF(B479="","",VLOOKUP('様式Ⅰ（男子）'!B495,'登録データ（男）'!$A$3:$W$2000,5,FALSE))</f>
        <v/>
      </c>
    </row>
    <row r="480" spans="5:8">
      <c r="E480" s="1" t="str">
        <f ca="1">IF($C480="","",CONCATENATE(VLOOKUP(OFFSET('様式Ⅰ（男子）'!$B$15,3*A480,0),'登録データ（男）'!$A$3:$J$2500,9,FALSE)," ",VLOOKUP(OFFSET('様式Ⅰ（男子）'!$B$15,3*A480,0),'登録データ（男）'!$A$3:$J$2500,10,FALSE)," ","(",LEFT(VLOOKUP(OFFSET('様式Ⅰ（男子）'!$B$15,3*A480,0),'登録データ（男）'!$A$3:$J$2500,8,FALSE),2),")"))</f>
        <v/>
      </c>
      <c r="G480" s="1" t="str">
        <f>IF(B480="","",VLOOKUP(基本情報登録!$D$10,'登録データ（男）'!$M$3:$Q$65,3,FALSE))</f>
        <v/>
      </c>
      <c r="H480" s="1" t="str">
        <f>IF(B480="","",VLOOKUP('様式Ⅰ（男子）'!B496,'登録データ（男）'!$A$3:$W$2000,5,FALSE))</f>
        <v/>
      </c>
    </row>
    <row r="481" spans="5:8">
      <c r="E481" s="1" t="str">
        <f ca="1">IF($C481="","",CONCATENATE(VLOOKUP(OFFSET('様式Ⅰ（男子）'!$B$15,3*A481,0),'登録データ（男）'!$A$3:$J$2500,9,FALSE)," ",VLOOKUP(OFFSET('様式Ⅰ（男子）'!$B$15,3*A481,0),'登録データ（男）'!$A$3:$J$2500,10,FALSE)," ","(",LEFT(VLOOKUP(OFFSET('様式Ⅰ（男子）'!$B$15,3*A481,0),'登録データ（男）'!$A$3:$J$2500,8,FALSE),2),")"))</f>
        <v/>
      </c>
      <c r="G481" s="1" t="str">
        <f>IF(B481="","",VLOOKUP(基本情報登録!$D$10,'登録データ（男）'!$M$3:$Q$65,3,FALSE))</f>
        <v/>
      </c>
      <c r="H481" s="1" t="str">
        <f>IF(B481="","",VLOOKUP('様式Ⅰ（男子）'!B497,'登録データ（男）'!$A$3:$W$2000,5,FALSE))</f>
        <v/>
      </c>
    </row>
    <row r="482" spans="5:8">
      <c r="E482" s="1" t="str">
        <f ca="1">IF($C482="","",CONCATENATE(VLOOKUP(OFFSET('様式Ⅰ（男子）'!$B$15,3*A482,0),'登録データ（男）'!$A$3:$J$2500,9,FALSE)," ",VLOOKUP(OFFSET('様式Ⅰ（男子）'!$B$15,3*A482,0),'登録データ（男）'!$A$3:$J$2500,10,FALSE)," ","(",LEFT(VLOOKUP(OFFSET('様式Ⅰ（男子）'!$B$15,3*A482,0),'登録データ（男）'!$A$3:$J$2500,8,FALSE),2),")"))</f>
        <v/>
      </c>
      <c r="G482" s="1" t="str">
        <f>IF(B482="","",VLOOKUP(基本情報登録!$D$10,'登録データ（男）'!$M$3:$Q$65,3,FALSE))</f>
        <v/>
      </c>
      <c r="H482" s="1" t="str">
        <f>IF(B482="","",VLOOKUP('様式Ⅰ（男子）'!B498,'登録データ（男）'!$A$3:$W$2000,5,FALSE))</f>
        <v/>
      </c>
    </row>
    <row r="483" spans="5:8">
      <c r="E483" s="1" t="str">
        <f ca="1">IF($C483="","",CONCATENATE(VLOOKUP(OFFSET('様式Ⅰ（男子）'!$B$15,3*A483,0),'登録データ（男）'!$A$3:$J$2500,9,FALSE)," ",VLOOKUP(OFFSET('様式Ⅰ（男子）'!$B$15,3*A483,0),'登録データ（男）'!$A$3:$J$2500,10,FALSE)," ","(",LEFT(VLOOKUP(OFFSET('様式Ⅰ（男子）'!$B$15,3*A483,0),'登録データ（男）'!$A$3:$J$2500,8,FALSE),2),")"))</f>
        <v/>
      </c>
      <c r="G483" s="1" t="str">
        <f>IF(B483="","",VLOOKUP(基本情報登録!$D$10,'登録データ（男）'!$M$3:$Q$65,3,FALSE))</f>
        <v/>
      </c>
      <c r="H483" s="1" t="str">
        <f>IF(B483="","",VLOOKUP('様式Ⅰ（男子）'!B499,'登録データ（男）'!$A$3:$W$2000,5,FALSE))</f>
        <v/>
      </c>
    </row>
    <row r="484" spans="5:8">
      <c r="E484" s="1" t="str">
        <f ca="1">IF($C484="","",CONCATENATE(VLOOKUP(OFFSET('様式Ⅰ（男子）'!$B$15,3*A484,0),'登録データ（男）'!$A$3:$J$2500,9,FALSE)," ",VLOOKUP(OFFSET('様式Ⅰ（男子）'!$B$15,3*A484,0),'登録データ（男）'!$A$3:$J$2500,10,FALSE)," ","(",LEFT(VLOOKUP(OFFSET('様式Ⅰ（男子）'!$B$15,3*A484,0),'登録データ（男）'!$A$3:$J$2500,8,FALSE),2),")"))</f>
        <v/>
      </c>
      <c r="G484" s="1" t="str">
        <f>IF(B484="","",VLOOKUP(基本情報登録!$D$10,'登録データ（男）'!$M$3:$Q$65,3,FALSE))</f>
        <v/>
      </c>
      <c r="H484" s="1" t="str">
        <f>IF(B484="","",VLOOKUP('様式Ⅰ（男子）'!B500,'登録データ（男）'!$A$3:$W$2000,5,FALSE))</f>
        <v/>
      </c>
    </row>
    <row r="485" spans="5:8">
      <c r="E485" s="1" t="str">
        <f ca="1">IF($C485="","",CONCATENATE(VLOOKUP(OFFSET('様式Ⅰ（男子）'!$B$15,3*A485,0),'登録データ（男）'!$A$3:$J$2500,9,FALSE)," ",VLOOKUP(OFFSET('様式Ⅰ（男子）'!$B$15,3*A485,0),'登録データ（男）'!$A$3:$J$2500,10,FALSE)," ","(",LEFT(VLOOKUP(OFFSET('様式Ⅰ（男子）'!$B$15,3*A485,0),'登録データ（男）'!$A$3:$J$2500,8,FALSE),2),")"))</f>
        <v/>
      </c>
      <c r="G485" s="1" t="str">
        <f>IF(B485="","",VLOOKUP(基本情報登録!$D$10,'登録データ（男）'!$M$3:$Q$65,3,FALSE))</f>
        <v/>
      </c>
      <c r="H485" s="1" t="str">
        <f>IF(B485="","",VLOOKUP('様式Ⅰ（男子）'!B501,'登録データ（男）'!$A$3:$W$2000,5,FALSE))</f>
        <v/>
      </c>
    </row>
    <row r="486" spans="5:8">
      <c r="E486" s="1" t="str">
        <f ca="1">IF($C486="","",CONCATENATE(VLOOKUP(OFFSET('様式Ⅰ（男子）'!$B$15,3*A486,0),'登録データ（男）'!$A$3:$J$2500,9,FALSE)," ",VLOOKUP(OFFSET('様式Ⅰ（男子）'!$B$15,3*A486,0),'登録データ（男）'!$A$3:$J$2500,10,FALSE)," ","(",LEFT(VLOOKUP(OFFSET('様式Ⅰ（男子）'!$B$15,3*A486,0),'登録データ（男）'!$A$3:$J$2500,8,FALSE),2),")"))</f>
        <v/>
      </c>
      <c r="G486" s="1" t="str">
        <f>IF(B486="","",VLOOKUP(基本情報登録!$D$10,'登録データ（男）'!$M$3:$Q$65,3,FALSE))</f>
        <v/>
      </c>
      <c r="H486" s="1" t="str">
        <f>IF(B486="","",VLOOKUP('様式Ⅰ（男子）'!B502,'登録データ（男）'!$A$3:$W$2000,5,FALSE))</f>
        <v/>
      </c>
    </row>
    <row r="487" spans="5:8">
      <c r="E487" s="1" t="str">
        <f ca="1">IF($C487="","",CONCATENATE(VLOOKUP(OFFSET('様式Ⅰ（男子）'!$B$15,3*A487,0),'登録データ（男）'!$A$3:$J$2500,9,FALSE)," ",VLOOKUP(OFFSET('様式Ⅰ（男子）'!$B$15,3*A487,0),'登録データ（男）'!$A$3:$J$2500,10,FALSE)," ","(",LEFT(VLOOKUP(OFFSET('様式Ⅰ（男子）'!$B$15,3*A487,0),'登録データ（男）'!$A$3:$J$2500,8,FALSE),2),")"))</f>
        <v/>
      </c>
      <c r="G487" s="1" t="str">
        <f>IF(B487="","",VLOOKUP(基本情報登録!$D$10,'登録データ（男）'!$M$3:$Q$65,3,FALSE))</f>
        <v/>
      </c>
      <c r="H487" s="1" t="str">
        <f>IF(B487="","",VLOOKUP('様式Ⅰ（男子）'!B503,'登録データ（男）'!$A$3:$W$2000,5,FALSE))</f>
        <v/>
      </c>
    </row>
    <row r="488" spans="5:8">
      <c r="E488" s="1" t="str">
        <f ca="1">IF($C488="","",CONCATENATE(VLOOKUP(OFFSET('様式Ⅰ（男子）'!$B$15,3*A488,0),'登録データ（男）'!$A$3:$J$2500,9,FALSE)," ",VLOOKUP(OFFSET('様式Ⅰ（男子）'!$B$15,3*A488,0),'登録データ（男）'!$A$3:$J$2500,10,FALSE)," ","(",LEFT(VLOOKUP(OFFSET('様式Ⅰ（男子）'!$B$15,3*A488,0),'登録データ（男）'!$A$3:$J$2500,8,FALSE),2),")"))</f>
        <v/>
      </c>
      <c r="G488" s="1" t="str">
        <f>IF(B488="","",VLOOKUP(基本情報登録!$D$10,'登録データ（男）'!$M$3:$Q$65,3,FALSE))</f>
        <v/>
      </c>
      <c r="H488" s="1" t="str">
        <f>IF(B488="","",VLOOKUP('様式Ⅰ（男子）'!B504,'登録データ（男）'!$A$3:$W$2000,5,FALSE))</f>
        <v/>
      </c>
    </row>
    <row r="489" spans="5:8">
      <c r="E489" s="1" t="str">
        <f ca="1">IF($C489="","",CONCATENATE(VLOOKUP(OFFSET('様式Ⅰ（男子）'!$B$15,3*A489,0),'登録データ（男）'!$A$3:$J$2500,9,FALSE)," ",VLOOKUP(OFFSET('様式Ⅰ（男子）'!$B$15,3*A489,0),'登録データ（男）'!$A$3:$J$2500,10,FALSE)," ","(",LEFT(VLOOKUP(OFFSET('様式Ⅰ（男子）'!$B$15,3*A489,0),'登録データ（男）'!$A$3:$J$2500,8,FALSE),2),")"))</f>
        <v/>
      </c>
      <c r="G489" s="1" t="str">
        <f>IF(B489="","",VLOOKUP(基本情報登録!$D$10,'登録データ（男）'!$M$3:$Q$65,3,FALSE))</f>
        <v/>
      </c>
      <c r="H489" s="1" t="str">
        <f>IF(B489="","",VLOOKUP('様式Ⅰ（男子）'!B505,'登録データ（男）'!$A$3:$W$2000,5,FALSE))</f>
        <v/>
      </c>
    </row>
    <row r="490" spans="5:8">
      <c r="E490" s="1" t="str">
        <f ca="1">IF($C490="","",CONCATENATE(VLOOKUP(OFFSET('様式Ⅰ（男子）'!$B$15,3*A490,0),'登録データ（男）'!$A$3:$J$2500,9,FALSE)," ",VLOOKUP(OFFSET('様式Ⅰ（男子）'!$B$15,3*A490,0),'登録データ（男）'!$A$3:$J$2500,10,FALSE)," ","(",LEFT(VLOOKUP(OFFSET('様式Ⅰ（男子）'!$B$15,3*A490,0),'登録データ（男）'!$A$3:$J$2500,8,FALSE),2),")"))</f>
        <v/>
      </c>
      <c r="G490" s="1" t="str">
        <f>IF(B490="","",VLOOKUP(基本情報登録!$D$10,'登録データ（男）'!$M$3:$Q$65,3,FALSE))</f>
        <v/>
      </c>
      <c r="H490" s="1" t="str">
        <f>IF(B490="","",VLOOKUP('様式Ⅰ（男子）'!B506,'登録データ（男）'!$A$3:$W$2000,5,FALSE))</f>
        <v/>
      </c>
    </row>
    <row r="491" spans="5:8">
      <c r="E491" s="1" t="str">
        <f ca="1">IF($C491="","",CONCATENATE(VLOOKUP(OFFSET('様式Ⅰ（男子）'!$B$15,3*A491,0),'登録データ（男）'!$A$3:$J$2500,9,FALSE)," ",VLOOKUP(OFFSET('様式Ⅰ（男子）'!$B$15,3*A491,0),'登録データ（男）'!$A$3:$J$2500,10,FALSE)," ","(",LEFT(VLOOKUP(OFFSET('様式Ⅰ（男子）'!$B$15,3*A491,0),'登録データ（男）'!$A$3:$J$2500,8,FALSE),2),")"))</f>
        <v/>
      </c>
      <c r="G491" s="1" t="str">
        <f>IF(B491="","",VLOOKUP(基本情報登録!$D$10,'登録データ（男）'!$M$3:$Q$65,3,FALSE))</f>
        <v/>
      </c>
      <c r="H491" s="1" t="str">
        <f>IF(B491="","",VLOOKUP('様式Ⅰ（男子）'!B507,'登録データ（男）'!$A$3:$W$2000,5,FALSE))</f>
        <v/>
      </c>
    </row>
    <row r="492" spans="5:8">
      <c r="E492" s="1" t="str">
        <f ca="1">IF($C492="","",CONCATENATE(VLOOKUP(OFFSET('様式Ⅰ（男子）'!$B$15,3*A492,0),'登録データ（男）'!$A$3:$J$2500,9,FALSE)," ",VLOOKUP(OFFSET('様式Ⅰ（男子）'!$B$15,3*A492,0),'登録データ（男）'!$A$3:$J$2500,10,FALSE)," ","(",LEFT(VLOOKUP(OFFSET('様式Ⅰ（男子）'!$B$15,3*A492,0),'登録データ（男）'!$A$3:$J$2500,8,FALSE),2),")"))</f>
        <v/>
      </c>
      <c r="G492" s="1" t="str">
        <f>IF(B492="","",VLOOKUP(基本情報登録!$D$10,'登録データ（男）'!$M$3:$Q$65,3,FALSE))</f>
        <v/>
      </c>
      <c r="H492" s="1" t="str">
        <f>IF(B492="","",VLOOKUP('様式Ⅰ（男子）'!B508,'登録データ（男）'!$A$3:$W$2000,5,FALSE))</f>
        <v/>
      </c>
    </row>
    <row r="493" spans="5:8">
      <c r="E493" s="1" t="str">
        <f ca="1">IF($C493="","",CONCATENATE(VLOOKUP(OFFSET('様式Ⅰ（男子）'!$B$15,3*A493,0),'登録データ（男）'!$A$3:$J$2500,9,FALSE)," ",VLOOKUP(OFFSET('様式Ⅰ（男子）'!$B$15,3*A493,0),'登録データ（男）'!$A$3:$J$2500,10,FALSE)," ","(",LEFT(VLOOKUP(OFFSET('様式Ⅰ（男子）'!$B$15,3*A493,0),'登録データ（男）'!$A$3:$J$2500,8,FALSE),2),")"))</f>
        <v/>
      </c>
      <c r="H493" s="1" t="str">
        <f>IF(B493="","",VLOOKUP('様式Ⅰ（男子）'!B509,'登録データ（男）'!$A$3:$W$2000,5,FALSE))</f>
        <v/>
      </c>
    </row>
    <row r="494" spans="5:8">
      <c r="E494" s="1" t="str">
        <f ca="1">IF($C494="","",CONCATENATE(VLOOKUP(OFFSET('様式Ⅰ（男子）'!$B$15,3*A494,0),'登録データ（男）'!$A$3:$J$2500,9,FALSE)," ",VLOOKUP(OFFSET('様式Ⅰ（男子）'!$B$15,3*A494,0),'登録データ（男）'!$A$3:$J$2500,10,FALSE)," ","(",LEFT(VLOOKUP(OFFSET('様式Ⅰ（男子）'!$B$15,3*A494,0),'登録データ（男）'!$A$3:$J$2500,8,FALSE),2),")"))</f>
        <v/>
      </c>
      <c r="H494" s="1" t="str">
        <f>IF(B494="","",VLOOKUP('様式Ⅰ（男子）'!B510,'登録データ（男）'!$A$3:$W$2000,5,FALSE))</f>
        <v/>
      </c>
    </row>
    <row r="495" spans="5:8">
      <c r="H495" s="1" t="str">
        <f>IF(B495="","",VLOOKUP('様式Ⅰ（男子）'!B511,'登録データ（男）'!$A$3:$W$2000,5,FALSE))</f>
        <v/>
      </c>
    </row>
    <row r="496" spans="5:8">
      <c r="H496" s="1" t="str">
        <f>IF(B496="","",VLOOKUP('様式Ⅰ（男子）'!B512,'登録データ（男）'!$A$3:$W$2000,5,FALSE))</f>
        <v/>
      </c>
    </row>
    <row r="497" spans="8:8">
      <c r="H497" s="1" t="str">
        <f>IF(B497="","",VLOOKUP('様式Ⅰ（男子）'!B513,'登録データ（男）'!$A$3:$W$2000,5,FALSE))</f>
        <v/>
      </c>
    </row>
    <row r="498" spans="8:8">
      <c r="H498" s="1" t="str">
        <f>IF(B498="","",VLOOKUP('様式Ⅰ（男子）'!B514,'登録データ（男）'!$A$3:$W$2000,5,FALSE))</f>
        <v/>
      </c>
    </row>
    <row r="499" spans="8:8">
      <c r="H499" s="1" t="str">
        <f>IF(B499="","",VLOOKUP('様式Ⅰ（男子）'!B515,'登録データ（男）'!$A$3:$W$2000,5,FALSE))</f>
        <v/>
      </c>
    </row>
    <row r="500" spans="8:8">
      <c r="H500" s="1" t="str">
        <f>IF(B500="","",VLOOKUP('様式Ⅰ（男子）'!B516,'登録データ（男）'!$A$3:$W$2000,5,FALSE))</f>
        <v/>
      </c>
    </row>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L300"/>
  <sheetViews>
    <sheetView workbookViewId="0">
      <selection activeCell="I3" sqref="I3"/>
    </sheetView>
  </sheetViews>
  <sheetFormatPr defaultColWidth="9" defaultRowHeight="13.5"/>
  <cols>
    <col min="1" max="1" width="9" style="1"/>
    <col min="2" max="2" width="16.625" style="2" customWidth="1"/>
    <col min="3" max="3" width="15.875" style="1" customWidth="1"/>
    <col min="4" max="4" width="11.75" style="1" customWidth="1"/>
    <col min="5" max="5" width="23.625" style="1" customWidth="1"/>
    <col min="6" max="9" width="9" style="1"/>
    <col min="10" max="12" width="15.375" style="1" customWidth="1"/>
    <col min="13" max="16384" width="9" style="1"/>
  </cols>
  <sheetData>
    <row r="1" spans="1:12">
      <c r="B1" s="2" t="s">
        <v>178</v>
      </c>
      <c r="C1" s="1" t="s">
        <v>179</v>
      </c>
      <c r="D1" s="1" t="s">
        <v>180</v>
      </c>
      <c r="E1" s="1" t="s">
        <v>191</v>
      </c>
      <c r="F1" s="1" t="s">
        <v>181</v>
      </c>
      <c r="G1" s="1" t="s">
        <v>182</v>
      </c>
      <c r="H1" s="1" t="s">
        <v>183</v>
      </c>
      <c r="I1" s="1" t="s">
        <v>184</v>
      </c>
      <c r="J1" s="1" t="s">
        <v>185</v>
      </c>
      <c r="K1" s="1" t="s">
        <v>186</v>
      </c>
      <c r="L1" s="1" t="s">
        <v>187</v>
      </c>
    </row>
    <row r="2" spans="1:12" ht="18.75">
      <c r="A2" s="1">
        <v>1</v>
      </c>
      <c r="B2" s="2" t="str">
        <f>IF('様式Ⅰ (女子)'!B18="","",'様式Ⅰ (女子)'!B18+200000000)</f>
        <v/>
      </c>
      <c r="C2" t="str">
        <f>IF(B2="","",CONCATENATE('様式Ⅰ (女子)'!C18," ","(",'様式Ⅰ (女子)'!E18,")"))</f>
        <v/>
      </c>
      <c r="D2" s="1" t="str">
        <f>IF(B2="","",'様式Ⅰ (女子)'!D18)</f>
        <v/>
      </c>
      <c r="E2" s="1" t="str">
        <f ca="1">IF($C2="","",CONCATENATE(VLOOKUP(OFFSET('様式Ⅰ (女子)'!$B$15,3*A2,0),'登録データ（女）'!$A$3:$J$2500,9,FALSE)," ",VLOOKUP(OFFSET('様式Ⅰ (女子)'!$B$15,3*A2,0),'登録データ（女）'!$A$3:$J$2500,10,FALSE)," ","(",LEFT(VLOOKUP(OFFSET('様式Ⅰ (女子)'!$B$15,3*A2,0),'登録データ（女）'!$A$3:$J$2500,8,FALSE),2),")"))</f>
        <v/>
      </c>
      <c r="F2" s="1" t="str">
        <f>IF(B2="","",2)</f>
        <v/>
      </c>
      <c r="G2" s="1" t="str">
        <f>IF(B2="","",VLOOKUP(基本情報登録!$D$10,'登録データ（女）'!$M$3:$Q$57,3,FALSE))</f>
        <v/>
      </c>
      <c r="H2" s="1" t="str">
        <f>IF(B2="","",VLOOKUP('様式Ⅰ (女子)'!B18,'登録データ（女）'!$A$3:$X$1000,5,FALSE))</f>
        <v/>
      </c>
      <c r="I2" s="1" t="str">
        <f>IF(B2="","",'様式Ⅰ (女子)'!B18)</f>
        <v/>
      </c>
      <c r="J2" s="1" t="str">
        <f>IF(B2="","",'様式Ⅰ (女子)'!AJ18)</f>
        <v/>
      </c>
      <c r="K2" s="1" t="str">
        <f>IF(B2="","",'様式Ⅰ (女子)'!AJ19)</f>
        <v/>
      </c>
      <c r="L2" s="1" t="str">
        <f>IF(B2="","",'様式Ⅰ (女子)'!AJ20)</f>
        <v/>
      </c>
    </row>
    <row r="3" spans="1:12" ht="18.75">
      <c r="A3" s="1">
        <v>2</v>
      </c>
      <c r="B3" s="2" t="str">
        <f>IF('様式Ⅰ (女子)'!B21="","",'様式Ⅰ (女子)'!B21+200000000)</f>
        <v/>
      </c>
      <c r="C3" t="str">
        <f>IF(B3="","",CONCATENATE('様式Ⅰ (女子)'!C21," ","(",'様式Ⅰ (女子)'!E21,")"))</f>
        <v/>
      </c>
      <c r="D3" s="1" t="str">
        <f>IF(B3="","",'様式Ⅰ (女子)'!D21)</f>
        <v/>
      </c>
      <c r="E3" s="1" t="str">
        <f ca="1">IF($C3="","",CONCATENATE(VLOOKUP(OFFSET('様式Ⅰ (女子)'!$B$15,3*A3,0),'登録データ（女）'!$A$3:$J$2500,9,FALSE)," ",VLOOKUP(OFFSET('様式Ⅰ (女子)'!$B$15,3*A3,0),'登録データ（女）'!$A$3:$J$2500,10,FALSE)," ","(",LEFT(VLOOKUP(OFFSET('様式Ⅰ (女子)'!$B$15,3*A3,0),'登録データ（女）'!$A$3:$J$2500,8,FALSE),2),")"))</f>
        <v/>
      </c>
      <c r="F3" s="1" t="str">
        <f>IF(B3="","",2)</f>
        <v/>
      </c>
      <c r="G3" s="1" t="str">
        <f>IF(B3="","",VLOOKUP(基本情報登録!$D$10,'登録データ（女）'!$M$3:$Q$57,3,FALSE))</f>
        <v/>
      </c>
      <c r="H3" s="1" t="str">
        <f>IF(B3="","",VLOOKUP('様式Ⅰ (女子)'!B21,'登録データ（女）'!$A$3:$X$1000,5,FALSE))</f>
        <v/>
      </c>
      <c r="I3" s="1" t="str">
        <f>IF(B3="","",'様式Ⅰ (女子)'!B21)</f>
        <v/>
      </c>
      <c r="J3" s="1" t="str">
        <f>IF(B3="","",'様式Ⅰ (女子)'!AJ21)</f>
        <v/>
      </c>
      <c r="K3" s="1" t="str">
        <f>IF(B3="","",'様式Ⅰ (女子)'!AJ22)</f>
        <v/>
      </c>
      <c r="L3" s="1" t="str">
        <f>IF(B3="","",'様式Ⅰ (女子)'!AJ23)</f>
        <v/>
      </c>
    </row>
    <row r="4" spans="1:12" ht="18.75">
      <c r="A4" s="1">
        <v>3</v>
      </c>
      <c r="B4" s="2" t="str">
        <f>IF('様式Ⅰ (女子)'!B24="","",'様式Ⅰ (女子)'!B24+200000000)</f>
        <v/>
      </c>
      <c r="C4" t="str">
        <f>IF(B4="","",CONCATENATE('様式Ⅰ (女子)'!C24," ","(",'様式Ⅰ (女子)'!E24,")"))</f>
        <v/>
      </c>
      <c r="D4" s="1" t="str">
        <f>IF(B4="","",'様式Ⅰ (女子)'!D24)</f>
        <v/>
      </c>
      <c r="E4" s="1" t="str">
        <f ca="1">IF($C4="","",CONCATENATE(VLOOKUP(OFFSET('様式Ⅰ (女子)'!$B$15,3*A4,0),'登録データ（女）'!$A$3:$J$2500,9,FALSE)," ",VLOOKUP(OFFSET('様式Ⅰ (女子)'!$B$15,3*A4,0),'登録データ（女）'!$A$3:$J$2500,10,FALSE)," ","(",LEFT(VLOOKUP(OFFSET('様式Ⅰ (女子)'!$B$15,3*A4,0),'登録データ（女）'!$A$3:$J$2500,8,FALSE),2),")"))</f>
        <v/>
      </c>
      <c r="F4" s="1" t="str">
        <f>IF(B4="","",2)</f>
        <v/>
      </c>
      <c r="G4" s="1" t="str">
        <f>IF(B4="","",VLOOKUP(基本情報登録!$D$10,'登録データ（女）'!$M$3:$Q$57,3,FALSE))</f>
        <v/>
      </c>
      <c r="H4" s="1" t="str">
        <f>IF(B4="","",VLOOKUP('様式Ⅰ (女子)'!B24,'登録データ（女）'!$A$3:$X$1000,5,FALSE))</f>
        <v/>
      </c>
      <c r="I4" s="1" t="str">
        <f>IF(B4="","",'様式Ⅰ (女子)'!B24)</f>
        <v/>
      </c>
      <c r="J4" s="1" t="str">
        <f>IF(B4="","",'様式Ⅰ (女子)'!AJ24)</f>
        <v/>
      </c>
      <c r="K4" s="1" t="str">
        <f>IF(B4="","",'様式Ⅰ (女子)'!AJ25)</f>
        <v/>
      </c>
      <c r="L4" s="1" t="str">
        <f>IF(B4="","",'様式Ⅰ (女子)'!AJ226)</f>
        <v/>
      </c>
    </row>
    <row r="5" spans="1:12" ht="18.75">
      <c r="A5" s="1">
        <v>4</v>
      </c>
      <c r="B5" s="2" t="str">
        <f>IF('様式Ⅰ (女子)'!B27="","",'様式Ⅰ (女子)'!B27+200000000)</f>
        <v/>
      </c>
      <c r="C5" t="str">
        <f>IF(B5="","",CONCATENATE('様式Ⅰ (女子)'!C27," ","(",'様式Ⅰ (女子)'!E27,")"))</f>
        <v/>
      </c>
      <c r="D5" s="1" t="str">
        <f>IF(B5="","",'様式Ⅰ (女子)'!D27)</f>
        <v/>
      </c>
      <c r="E5" s="1" t="str">
        <f ca="1">IF($C5="","",CONCATENATE(VLOOKUP(OFFSET('様式Ⅰ (女子)'!$B$15,3*A5,0),'登録データ（女）'!$A$3:$J$2500,9,FALSE)," ",VLOOKUP(OFFSET('様式Ⅰ (女子)'!$B$15,3*A5,0),'登録データ（女）'!$A$3:$J$2500,10,FALSE)," ","(",LEFT(VLOOKUP(OFFSET('様式Ⅰ (女子)'!$B$15,3*A5,0),'登録データ（女）'!$A$3:$J$2500,8,FALSE),2),")"))</f>
        <v/>
      </c>
      <c r="F5" s="1" t="str">
        <f t="shared" ref="F5:F67" si="0">IF(B5="","",2)</f>
        <v/>
      </c>
      <c r="G5" s="1" t="str">
        <f>IF(B5="","",VLOOKUP(基本情報登録!$D$10,'登録データ（女）'!$M$3:$Q$57,3,FALSE))</f>
        <v/>
      </c>
      <c r="H5" s="1" t="str">
        <f>IF(B5="","",VLOOKUP('様式Ⅰ (女子)'!B27,'登録データ（女）'!$A$3:$X$1000,5,FALSE))</f>
        <v/>
      </c>
      <c r="I5" s="1" t="str">
        <f>IF(B5="","",'様式Ⅰ (女子)'!B27)</f>
        <v/>
      </c>
      <c r="J5" s="1" t="str">
        <f>IF(B5="","",'様式Ⅰ (女子)'!AJ27)</f>
        <v/>
      </c>
      <c r="K5" s="1" t="str">
        <f>IF(B5="","",'様式Ⅰ (女子)'!AJ28)</f>
        <v/>
      </c>
      <c r="L5" s="1" t="str">
        <f>IF(B5="","",'様式Ⅰ (女子)'!AJ29)</f>
        <v/>
      </c>
    </row>
    <row r="6" spans="1:12" ht="18.75">
      <c r="A6" s="1">
        <v>5</v>
      </c>
      <c r="B6" s="2" t="str">
        <f>IF('様式Ⅰ (女子)'!B30="","",'様式Ⅰ (女子)'!B30+200000000)</f>
        <v/>
      </c>
      <c r="C6" t="str">
        <f>IF(B6="","",CONCATENATE('様式Ⅰ (女子)'!C30," ","(",'様式Ⅰ (女子)'!E30,")"))</f>
        <v/>
      </c>
      <c r="D6" s="1" t="str">
        <f>IF(B6="","",'様式Ⅰ (女子)'!D30)</f>
        <v/>
      </c>
      <c r="E6" s="1" t="str">
        <f ca="1">IF($C6="","",CONCATENATE(VLOOKUP(OFFSET('様式Ⅰ (女子)'!$B$15,3*A6,0),'登録データ（女）'!$A$3:$J$2500,9,FALSE)," ",VLOOKUP(OFFSET('様式Ⅰ (女子)'!$B$15,3*A6,0),'登録データ（女）'!$A$3:$J$2500,10,FALSE)," ","(",LEFT(VLOOKUP(OFFSET('様式Ⅰ (女子)'!$B$15,3*A6,0),'登録データ（女）'!$A$3:$J$2500,8,FALSE),2),")"))</f>
        <v/>
      </c>
      <c r="F6" s="1" t="str">
        <f t="shared" si="0"/>
        <v/>
      </c>
      <c r="G6" s="1" t="str">
        <f>IF(B6="","",VLOOKUP(基本情報登録!$D$10,'登録データ（女）'!$M$3:$Q$57,3,FALSE))</f>
        <v/>
      </c>
      <c r="H6" s="1" t="str">
        <f>IF(B6="","",VLOOKUP('様式Ⅰ (女子)'!B30,'登録データ（女）'!$A$3:$X$1000,5,FALSE))</f>
        <v/>
      </c>
      <c r="I6" s="1" t="str">
        <f>IF(B6="","",'様式Ⅰ (女子)'!B30)</f>
        <v/>
      </c>
      <c r="J6" s="1" t="str">
        <f>IF(B6="","",'様式Ⅰ (女子)'!AJ30)</f>
        <v/>
      </c>
      <c r="K6" s="1" t="str">
        <f>IF(B6="","",'様式Ⅰ (女子)'!AJ31)</f>
        <v/>
      </c>
      <c r="L6" s="1" t="str">
        <f>IF(B6="","",'様式Ⅰ (女子)'!AJ32)</f>
        <v/>
      </c>
    </row>
    <row r="7" spans="1:12" ht="18.75">
      <c r="A7" s="1">
        <v>6</v>
      </c>
      <c r="B7" s="2" t="str">
        <f>IF('様式Ⅰ (女子)'!B33="","",'様式Ⅰ (女子)'!B33+200000000)</f>
        <v/>
      </c>
      <c r="C7" t="str">
        <f>IF(B7="","",CONCATENATE('様式Ⅰ (女子)'!C33," ","(",'様式Ⅰ (女子)'!E33,")"))</f>
        <v/>
      </c>
      <c r="D7" s="1" t="str">
        <f>IF(B7="","",'様式Ⅰ (女子)'!D33)</f>
        <v/>
      </c>
      <c r="E7" s="1" t="str">
        <f ca="1">IF($C7="","",CONCATENATE(VLOOKUP(OFFSET('様式Ⅰ (女子)'!$B$15,3*A7,0),'登録データ（女）'!$A$3:$J$2500,9,FALSE)," ",VLOOKUP(OFFSET('様式Ⅰ (女子)'!$B$15,3*A7,0),'登録データ（女）'!$A$3:$J$2500,10,FALSE)," ","(",LEFT(VLOOKUP(OFFSET('様式Ⅰ (女子)'!$B$15,3*A7,0),'登録データ（女）'!$A$3:$J$2500,8,FALSE),2),")"))</f>
        <v/>
      </c>
      <c r="F7" s="1" t="str">
        <f t="shared" si="0"/>
        <v/>
      </c>
      <c r="G7" s="1" t="str">
        <f>IF(B7="","",VLOOKUP(基本情報登録!$D$10,'登録データ（女）'!$M$3:$Q$57,3,FALSE))</f>
        <v/>
      </c>
      <c r="H7" s="1" t="str">
        <f>IF(B7="","",VLOOKUP('様式Ⅰ (女子)'!B33,'登録データ（女）'!$A$3:$X$1000,5,FALSE))</f>
        <v/>
      </c>
      <c r="I7" s="1" t="str">
        <f>IF(B7="","",'様式Ⅰ (女子)'!B33)</f>
        <v/>
      </c>
      <c r="J7" s="1" t="str">
        <f>IF(B7="","",'様式Ⅰ (女子)'!AJ33)</f>
        <v/>
      </c>
      <c r="K7" s="1" t="str">
        <f>IF(B7="","",'様式Ⅰ (女子)'!AJ34)</f>
        <v/>
      </c>
      <c r="L7" s="1" t="str">
        <f>IF(B7="","",'様式Ⅰ (女子)'!AJ35)</f>
        <v/>
      </c>
    </row>
    <row r="8" spans="1:12" ht="18.75">
      <c r="A8" s="1">
        <v>7</v>
      </c>
      <c r="B8" s="2" t="str">
        <f>IF('様式Ⅰ (女子)'!B36="","",'様式Ⅰ (女子)'!B36+200000000)</f>
        <v/>
      </c>
      <c r="C8" t="str">
        <f>IF(B8="","",CONCATENATE('様式Ⅰ (女子)'!C36," ","(",'様式Ⅰ (女子)'!E36,")"))</f>
        <v/>
      </c>
      <c r="D8" s="1" t="str">
        <f>IF(B8="","",'様式Ⅰ (女子)'!D36)</f>
        <v/>
      </c>
      <c r="E8" s="1" t="str">
        <f ca="1">IF($C8="","",CONCATENATE(VLOOKUP(OFFSET('様式Ⅰ (女子)'!$B$15,3*A8,0),'登録データ（女）'!$A$3:$J$2500,9,FALSE)," ",VLOOKUP(OFFSET('様式Ⅰ (女子)'!$B$15,3*A8,0),'登録データ（女）'!$A$3:$J$2500,10,FALSE)," ","(",LEFT(VLOOKUP(OFFSET('様式Ⅰ (女子)'!$B$15,3*A8,0),'登録データ（女）'!$A$3:$J$2500,8,FALSE),2),")"))</f>
        <v/>
      </c>
      <c r="F8" s="1" t="str">
        <f t="shared" si="0"/>
        <v/>
      </c>
      <c r="G8" s="1" t="str">
        <f>IF(B8="","",VLOOKUP(基本情報登録!$D$10,'登録データ（女）'!$M$3:$Q$57,3,FALSE))</f>
        <v/>
      </c>
      <c r="H8" s="1" t="str">
        <f>IF(B8="","",VLOOKUP('様式Ⅰ (女子)'!B36,'登録データ（女）'!$A$3:$X$1000,5,FALSE))</f>
        <v/>
      </c>
      <c r="I8" s="1" t="str">
        <f>IF(B8="","",'様式Ⅰ (女子)'!B36)</f>
        <v/>
      </c>
      <c r="J8" s="1" t="str">
        <f>IF(B8="","",'様式Ⅰ (女子)'!AJ36)</f>
        <v/>
      </c>
      <c r="K8" s="1" t="str">
        <f>IF(B8="","",'様式Ⅰ (女子)'!AJ37)</f>
        <v/>
      </c>
      <c r="L8" s="1" t="str">
        <f>IF(B8="","",'様式Ⅰ (女子)'!AJ38)</f>
        <v/>
      </c>
    </row>
    <row r="9" spans="1:12" ht="18.75">
      <c r="A9" s="1">
        <v>8</v>
      </c>
      <c r="B9" s="2" t="str">
        <f>IF('様式Ⅰ (女子)'!B39="","",'様式Ⅰ (女子)'!B39+200000000)</f>
        <v/>
      </c>
      <c r="C9" t="str">
        <f>IF(B9="","",CONCATENATE('様式Ⅰ (女子)'!C39," ","(",'様式Ⅰ (女子)'!E39,")"))</f>
        <v/>
      </c>
      <c r="D9" s="1" t="str">
        <f>IF(B9="","",'様式Ⅰ (女子)'!D39)</f>
        <v/>
      </c>
      <c r="E9" s="1" t="str">
        <f ca="1">IF($C9="","",CONCATENATE(VLOOKUP(OFFSET('様式Ⅰ (女子)'!$B$15,3*A9,0),'登録データ（女）'!$A$3:$J$2500,9,FALSE)," ",VLOOKUP(OFFSET('様式Ⅰ (女子)'!$B$15,3*A9,0),'登録データ（女）'!$A$3:$J$2500,10,FALSE)," ","(",LEFT(VLOOKUP(OFFSET('様式Ⅰ (女子)'!$B$15,3*A9,0),'登録データ（女）'!$A$3:$J$2500,8,FALSE),2),")"))</f>
        <v/>
      </c>
      <c r="F9" s="1" t="str">
        <f t="shared" si="0"/>
        <v/>
      </c>
      <c r="G9" s="1" t="str">
        <f>IF(B9="","",VLOOKUP(基本情報登録!$D$10,'登録データ（女）'!$M$3:$Q$57,3,FALSE))</f>
        <v/>
      </c>
      <c r="H9" s="1" t="str">
        <f>IF(B9="","",VLOOKUP('様式Ⅰ (女子)'!B39,'登録データ（女）'!$A$3:$X$1000,5,FALSE))</f>
        <v/>
      </c>
      <c r="I9" s="1" t="str">
        <f>IF(B9="","",'様式Ⅰ (女子)'!B39)</f>
        <v/>
      </c>
      <c r="J9" s="1" t="str">
        <f>IF(B9="","",'様式Ⅰ (女子)'!AJ39)</f>
        <v/>
      </c>
      <c r="K9" s="1" t="str">
        <f>IF(B9="","",'様式Ⅰ (女子)'!AJ40)</f>
        <v/>
      </c>
      <c r="L9" s="1" t="str">
        <f>IF(B9="","",'様式Ⅰ (女子)'!AJ41)</f>
        <v/>
      </c>
    </row>
    <row r="10" spans="1:12" ht="18.75">
      <c r="A10" s="1">
        <v>9</v>
      </c>
      <c r="B10" s="2" t="str">
        <f>IF('様式Ⅰ (女子)'!B42="","",'様式Ⅰ (女子)'!B42+200000000)</f>
        <v/>
      </c>
      <c r="C10" t="str">
        <f>IF(B10="","",CONCATENATE('様式Ⅰ (女子)'!C42," ","(",'様式Ⅰ (女子)'!E42,")"))</f>
        <v/>
      </c>
      <c r="D10" s="1" t="str">
        <f>IF(B10="","",'様式Ⅰ (女子)'!D42)</f>
        <v/>
      </c>
      <c r="E10" s="1" t="str">
        <f ca="1">IF($C10="","",CONCATENATE(VLOOKUP(OFFSET('様式Ⅰ (女子)'!$B$15,3*A10,0),'登録データ（女）'!$A$3:$J$2500,9,FALSE)," ",VLOOKUP(OFFSET('様式Ⅰ (女子)'!$B$15,3*A10,0),'登録データ（女）'!$A$3:$J$2500,10,FALSE)," ","(",LEFT(VLOOKUP(OFFSET('様式Ⅰ (女子)'!$B$15,3*A10,0),'登録データ（女）'!$A$3:$J$2500,8,FALSE),2),")"))</f>
        <v/>
      </c>
      <c r="F10" s="1" t="str">
        <f t="shared" si="0"/>
        <v/>
      </c>
      <c r="G10" s="1" t="str">
        <f>IF(B10="","",VLOOKUP(基本情報登録!$D$10,'登録データ（女）'!$M$3:$Q$57,3,FALSE))</f>
        <v/>
      </c>
      <c r="H10" s="1" t="str">
        <f>IF(B10="","",VLOOKUP('様式Ⅰ (女子)'!B42,'登録データ（女）'!$A$3:$X$1000,5,FALSE))</f>
        <v/>
      </c>
      <c r="I10" s="1" t="str">
        <f>IF(B10="","",'様式Ⅰ (女子)'!B42)</f>
        <v/>
      </c>
      <c r="J10" s="1" t="str">
        <f>IF(B10="","",'様式Ⅰ (女子)'!AJ42)</f>
        <v/>
      </c>
      <c r="K10" s="1" t="str">
        <f>IF(B10="","",'様式Ⅰ (女子)'!AJ43)</f>
        <v/>
      </c>
      <c r="L10" s="1" t="str">
        <f>IF(B10="","",'様式Ⅰ (女子)'!AJ44)</f>
        <v/>
      </c>
    </row>
    <row r="11" spans="1:12" ht="18.75">
      <c r="A11" s="1">
        <v>10</v>
      </c>
      <c r="B11" s="2" t="str">
        <f>IF('様式Ⅰ (女子)'!B45="","",'様式Ⅰ (女子)'!B45+200000000)</f>
        <v/>
      </c>
      <c r="C11" t="str">
        <f>IF(B11="","",CONCATENATE('様式Ⅰ (女子)'!C45," ","(",'様式Ⅰ (女子)'!E45,")"))</f>
        <v/>
      </c>
      <c r="D11" s="1" t="str">
        <f>IF(B11="","",'様式Ⅰ (女子)'!D45)</f>
        <v/>
      </c>
      <c r="E11" s="1" t="str">
        <f ca="1">IF($C11="","",CONCATENATE(VLOOKUP(OFFSET('様式Ⅰ (女子)'!$B$15,3*A11,0),'登録データ（女）'!$A$3:$J$2500,9,FALSE)," ",VLOOKUP(OFFSET('様式Ⅰ (女子)'!$B$15,3*A11,0),'登録データ（女）'!$A$3:$J$2500,10,FALSE)," ","(",LEFT(VLOOKUP(OFFSET('様式Ⅰ (女子)'!$B$15,3*A11,0),'登録データ（女）'!$A$3:$J$2500,8,FALSE),2),")"))</f>
        <v/>
      </c>
      <c r="F11" s="1" t="str">
        <f t="shared" si="0"/>
        <v/>
      </c>
      <c r="G11" s="1" t="str">
        <f>IF(B11="","",VLOOKUP(基本情報登録!$D$10,'登録データ（女）'!$M$3:$Q$57,3,FALSE))</f>
        <v/>
      </c>
      <c r="H11" s="1" t="str">
        <f>IF(B11="","",VLOOKUP('様式Ⅰ (女子)'!B45,'登録データ（女）'!$A$3:$X$1000,5,FALSE))</f>
        <v/>
      </c>
      <c r="I11" s="1" t="str">
        <f>IF(B11="","",'様式Ⅰ (女子)'!B45)</f>
        <v/>
      </c>
      <c r="J11" s="1" t="str">
        <f>IF(B11="","",'様式Ⅰ (女子)'!AJ45)</f>
        <v/>
      </c>
      <c r="K11" s="1" t="str">
        <f>IF(B11="","",'様式Ⅰ (女子)'!AJ46)</f>
        <v/>
      </c>
      <c r="L11" s="1" t="str">
        <f>IF(B11="","",'様式Ⅰ (女子)'!AJ47)</f>
        <v/>
      </c>
    </row>
    <row r="12" spans="1:12" ht="18.75">
      <c r="A12" s="1">
        <v>11</v>
      </c>
      <c r="B12" s="2" t="str">
        <f>IF('様式Ⅰ (女子)'!B48="","",'様式Ⅰ (女子)'!B48+200000000)</f>
        <v/>
      </c>
      <c r="C12" t="str">
        <f>IF(B12="","",CONCATENATE('様式Ⅰ (女子)'!C48," ","(",'様式Ⅰ (女子)'!E48,")"))</f>
        <v/>
      </c>
      <c r="D12" s="1" t="str">
        <f>IF(B12="","",'様式Ⅰ (女子)'!D48)</f>
        <v/>
      </c>
      <c r="E12" s="1" t="str">
        <f ca="1">IF($C12="","",CONCATENATE(VLOOKUP(OFFSET('様式Ⅰ (女子)'!$B$15,3*A12,0),'登録データ（女）'!$A$3:$J$2500,9,FALSE)," ",VLOOKUP(OFFSET('様式Ⅰ (女子)'!$B$15,3*A12,0),'登録データ（女）'!$A$3:$J$2500,10,FALSE)," ","(",LEFT(VLOOKUP(OFFSET('様式Ⅰ (女子)'!$B$15,3*A12,0),'登録データ（女）'!$A$3:$J$2500,8,FALSE),2),")"))</f>
        <v/>
      </c>
      <c r="F12" s="1" t="str">
        <f t="shared" si="0"/>
        <v/>
      </c>
      <c r="G12" s="1" t="str">
        <f>IF(B12="","",VLOOKUP(基本情報登録!$D$10,'登録データ（女）'!$M$3:$Q$57,3,FALSE))</f>
        <v/>
      </c>
      <c r="H12" s="1" t="str">
        <f>IF(B12="","",VLOOKUP('様式Ⅰ (女子)'!B48,'登録データ（女）'!$A$3:$X$1000,5,FALSE))</f>
        <v/>
      </c>
      <c r="I12" s="1" t="str">
        <f>IF(B12="","",'様式Ⅰ (女子)'!B48)</f>
        <v/>
      </c>
      <c r="J12" s="1" t="str">
        <f>IF(B12="","",'様式Ⅰ (女子)'!AJ48)</f>
        <v/>
      </c>
      <c r="K12" s="1" t="str">
        <f>IF(B12="","",'様式Ⅰ (女子)'!AJ49)</f>
        <v/>
      </c>
      <c r="L12" s="1" t="str">
        <f>IF(B12="","",'様式Ⅰ (女子)'!AJ50)</f>
        <v/>
      </c>
    </row>
    <row r="13" spans="1:12" ht="18.75">
      <c r="A13" s="1">
        <v>12</v>
      </c>
      <c r="B13" s="2" t="str">
        <f>IF('様式Ⅰ (女子)'!B51="","",'様式Ⅰ (女子)'!B51+200000000)</f>
        <v/>
      </c>
      <c r="C13" t="str">
        <f>IF(B13="","",CONCATENATE('様式Ⅰ (女子)'!C51," ","(",'様式Ⅰ (女子)'!E51,")"))</f>
        <v/>
      </c>
      <c r="D13" s="1" t="str">
        <f>IF(B13="","",'様式Ⅰ (女子)'!D51)</f>
        <v/>
      </c>
      <c r="E13" s="1" t="str">
        <f ca="1">IF($C13="","",CONCATENATE(VLOOKUP(OFFSET('様式Ⅰ (女子)'!$B$15,3*A13,0),'登録データ（女）'!$A$3:$J$2500,9,FALSE)," ",VLOOKUP(OFFSET('様式Ⅰ (女子)'!$B$15,3*A13,0),'登録データ（女）'!$A$3:$J$2500,10,FALSE)," ","(",LEFT(VLOOKUP(OFFSET('様式Ⅰ (女子)'!$B$15,3*A13,0),'登録データ（女）'!$A$3:$J$2500,8,FALSE),2),")"))</f>
        <v/>
      </c>
      <c r="F13" s="1" t="str">
        <f t="shared" si="0"/>
        <v/>
      </c>
      <c r="G13" s="1" t="str">
        <f>IF(B13="","",VLOOKUP(基本情報登録!$D$10,'登録データ（女）'!$M$3:$Q$57,3,FALSE))</f>
        <v/>
      </c>
      <c r="H13" s="1" t="str">
        <f>IF(B13="","",VLOOKUP('様式Ⅰ (女子)'!B51,'登録データ（女）'!$A$3:$X$1000,5,FALSE))</f>
        <v/>
      </c>
      <c r="I13" s="1" t="str">
        <f>IF(B13="","",'様式Ⅰ (女子)'!B51)</f>
        <v/>
      </c>
      <c r="J13" s="1" t="str">
        <f>IF(B13="","",'様式Ⅰ (女子)'!AJ51)</f>
        <v/>
      </c>
      <c r="K13" s="1" t="str">
        <f>IF(B13="","",'様式Ⅰ (女子)'!AJ52)</f>
        <v/>
      </c>
      <c r="L13" s="1" t="str">
        <f>IF(B13="","",'様式Ⅰ (女子)'!AJ53)</f>
        <v/>
      </c>
    </row>
    <row r="14" spans="1:12" ht="18.75">
      <c r="A14" s="1">
        <v>13</v>
      </c>
      <c r="B14" s="2" t="str">
        <f>IF('様式Ⅰ (女子)'!B54="","",'様式Ⅰ (女子)'!B54+200000000)</f>
        <v/>
      </c>
      <c r="C14" t="str">
        <f>IF(B14="","",CONCATENATE('様式Ⅰ (女子)'!C54," ","(",'様式Ⅰ (女子)'!E54,")"))</f>
        <v/>
      </c>
      <c r="D14" s="1" t="str">
        <f>IF(B14="","",'様式Ⅰ (女子)'!D54)</f>
        <v/>
      </c>
      <c r="E14" s="1" t="str">
        <f ca="1">IF($C14="","",CONCATENATE(VLOOKUP(OFFSET('様式Ⅰ (女子)'!$B$15,3*A14,0),'登録データ（女）'!$A$3:$J$2500,9,FALSE)," ",VLOOKUP(OFFSET('様式Ⅰ (女子)'!$B$15,3*A14,0),'登録データ（女）'!$A$3:$J$2500,10,FALSE)," ","(",LEFT(VLOOKUP(OFFSET('様式Ⅰ (女子)'!$B$15,3*A14,0),'登録データ（女）'!$A$3:$J$2500,8,FALSE),2),")"))</f>
        <v/>
      </c>
      <c r="F14" s="1" t="str">
        <f t="shared" si="0"/>
        <v/>
      </c>
      <c r="G14" s="1" t="str">
        <f>IF(B14="","",VLOOKUP(基本情報登録!$D$10,'登録データ（女）'!$M$3:$Q$57,3,FALSE))</f>
        <v/>
      </c>
      <c r="H14" s="1" t="str">
        <f>IF(B14="","",VLOOKUP('様式Ⅰ (女子)'!B54,'登録データ（女）'!$A$3:$X$1000,5,FALSE))</f>
        <v/>
      </c>
      <c r="I14" s="1" t="str">
        <f>IF(B14="","",'様式Ⅰ (女子)'!B54)</f>
        <v/>
      </c>
      <c r="J14" s="1" t="str">
        <f>IF(B14="","",'様式Ⅰ (女子)'!AJ54)</f>
        <v/>
      </c>
      <c r="K14" s="1" t="str">
        <f>IF(B14="","",'様式Ⅰ (女子)'!AJ55)</f>
        <v/>
      </c>
      <c r="L14" s="1" t="str">
        <f>IF(B14="","",'様式Ⅰ (女子)'!AJ56)</f>
        <v/>
      </c>
    </row>
    <row r="15" spans="1:12" ht="18.75">
      <c r="A15" s="1">
        <v>14</v>
      </c>
      <c r="B15" s="2" t="str">
        <f>IF('様式Ⅰ (女子)'!B57="","",'様式Ⅰ (女子)'!B57+200000000)</f>
        <v/>
      </c>
      <c r="C15" t="str">
        <f>IF(B15="","",CONCATENATE('様式Ⅰ (女子)'!C57," ","(",'様式Ⅰ (女子)'!E57,")"))</f>
        <v/>
      </c>
      <c r="D15" s="1" t="str">
        <f>IF(B15="","",'様式Ⅰ (女子)'!D57)</f>
        <v/>
      </c>
      <c r="E15" s="1" t="str">
        <f ca="1">IF($C15="","",CONCATENATE(VLOOKUP(OFFSET('様式Ⅰ (女子)'!$B$15,3*A15,0),'登録データ（女）'!$A$3:$J$2500,9,FALSE)," ",VLOOKUP(OFFSET('様式Ⅰ (女子)'!$B$15,3*A15,0),'登録データ（女）'!$A$3:$J$2500,10,FALSE)," ","(",LEFT(VLOOKUP(OFFSET('様式Ⅰ (女子)'!$B$15,3*A15,0),'登録データ（女）'!$A$3:$J$2500,8,FALSE),2),")"))</f>
        <v/>
      </c>
      <c r="F15" s="1" t="str">
        <f t="shared" si="0"/>
        <v/>
      </c>
      <c r="G15" s="1" t="str">
        <f>IF(B15="","",VLOOKUP(基本情報登録!$D$10,'登録データ（女）'!$M$3:$Q$57,3,FALSE))</f>
        <v/>
      </c>
      <c r="H15" s="1" t="str">
        <f>IF(B15="","",VLOOKUP('様式Ⅰ (女子)'!B57,'登録データ（女）'!$A$3:$X$1000,5,FALSE))</f>
        <v/>
      </c>
      <c r="I15" s="1" t="str">
        <f>IF(B15="","",'様式Ⅰ (女子)'!B57)</f>
        <v/>
      </c>
      <c r="J15" s="1" t="str">
        <f>IF(B15="","",'様式Ⅰ (女子)'!AJ57)</f>
        <v/>
      </c>
      <c r="K15" s="1" t="str">
        <f>IF(B15="","",'様式Ⅰ (女子)'!AJ58)</f>
        <v/>
      </c>
      <c r="L15" s="1" t="str">
        <f>IF(B15="","",'様式Ⅰ (女子)'!AJ59)</f>
        <v/>
      </c>
    </row>
    <row r="16" spans="1:12" ht="18.75">
      <c r="A16" s="1">
        <v>15</v>
      </c>
      <c r="B16" s="2" t="str">
        <f>IF('様式Ⅰ (女子)'!B60="","",'様式Ⅰ (女子)'!B60+200000000)</f>
        <v/>
      </c>
      <c r="C16" t="str">
        <f>IF(B16="","",CONCATENATE('様式Ⅰ (女子)'!C60," ","(",'様式Ⅰ (女子)'!E60,")"))</f>
        <v/>
      </c>
      <c r="D16" s="1" t="str">
        <f>IF(B16="","",'様式Ⅰ (女子)'!D60)</f>
        <v/>
      </c>
      <c r="E16" s="1" t="str">
        <f ca="1">IF($C16="","",CONCATENATE(VLOOKUP(OFFSET('様式Ⅰ (女子)'!$B$15,3*A16,0),'登録データ（女）'!$A$3:$J$2500,9,FALSE)," ",VLOOKUP(OFFSET('様式Ⅰ (女子)'!$B$15,3*A16,0),'登録データ（女）'!$A$3:$J$2500,10,FALSE)," ","(",LEFT(VLOOKUP(OFFSET('様式Ⅰ (女子)'!$B$15,3*A16,0),'登録データ（女）'!$A$3:$J$2500,8,FALSE),2),")"))</f>
        <v/>
      </c>
      <c r="F16" s="1" t="str">
        <f t="shared" si="0"/>
        <v/>
      </c>
      <c r="G16" s="1" t="str">
        <f>IF(B16="","",VLOOKUP(基本情報登録!$D$10,'登録データ（女）'!$M$3:$Q$57,3,FALSE))</f>
        <v/>
      </c>
      <c r="H16" s="1" t="str">
        <f>IF(B16="","",VLOOKUP('様式Ⅰ (女子)'!B60,'登録データ（女）'!$A$3:$X$1000,5,FALSE))</f>
        <v/>
      </c>
      <c r="I16" s="1" t="str">
        <f>IF(B16="","",'様式Ⅰ (女子)'!B60)</f>
        <v/>
      </c>
      <c r="J16" s="1" t="str">
        <f>IF(B16="","",'様式Ⅰ (女子)'!AJ60)</f>
        <v/>
      </c>
      <c r="K16" s="1" t="str">
        <f>IF(B16="","",'様式Ⅰ (女子)'!AJ61)</f>
        <v/>
      </c>
      <c r="L16" s="1" t="str">
        <f>IF(B16="","",'様式Ⅰ (女子)'!AJ62)</f>
        <v/>
      </c>
    </row>
    <row r="17" spans="1:12" ht="18.75">
      <c r="A17" s="1">
        <v>16</v>
      </c>
      <c r="B17" s="2" t="str">
        <f>IF('様式Ⅰ (女子)'!B63="","",'様式Ⅰ (女子)'!B63+200000000)</f>
        <v/>
      </c>
      <c r="C17" t="str">
        <f>IF(B17="","",CONCATENATE('様式Ⅰ (女子)'!C63," ","(",'様式Ⅰ (女子)'!E63,")"))</f>
        <v/>
      </c>
      <c r="D17" s="1" t="str">
        <f>IF(B17="","",'様式Ⅰ (女子)'!D63)</f>
        <v/>
      </c>
      <c r="E17" s="1" t="str">
        <f ca="1">IF($C17="","",CONCATENATE(VLOOKUP(OFFSET('様式Ⅰ (女子)'!$B$15,3*A17,0),'登録データ（女）'!$A$3:$J$2500,9,FALSE)," ",VLOOKUP(OFFSET('様式Ⅰ (女子)'!$B$15,3*A17,0),'登録データ（女）'!$A$3:$J$2500,10,FALSE)," ","(",LEFT(VLOOKUP(OFFSET('様式Ⅰ (女子)'!$B$15,3*A17,0),'登録データ（女）'!$A$3:$J$2500,8,FALSE),2),")"))</f>
        <v/>
      </c>
      <c r="F17" s="1" t="str">
        <f t="shared" si="0"/>
        <v/>
      </c>
      <c r="G17" s="1" t="str">
        <f>IF(B17="","",VLOOKUP(基本情報登録!$D$10,'登録データ（女）'!$M$3:$Q$57,3,FALSE))</f>
        <v/>
      </c>
      <c r="H17" s="1" t="str">
        <f>IF(B17="","",VLOOKUP('様式Ⅰ (女子)'!B63,'登録データ（女）'!$A$3:$X$1000,5,FALSE))</f>
        <v/>
      </c>
      <c r="I17" s="1" t="str">
        <f>IF(B17="","",'様式Ⅰ (女子)'!B63)</f>
        <v/>
      </c>
      <c r="J17" s="1" t="str">
        <f>IF(B17="","",'様式Ⅰ (女子)'!AJ63)</f>
        <v/>
      </c>
      <c r="K17" s="1" t="str">
        <f>IF(B17="","",'様式Ⅰ (女子)'!AJ64)</f>
        <v/>
      </c>
      <c r="L17" s="1" t="str">
        <f>IF(B17="","",'様式Ⅰ (女子)'!AJ65)</f>
        <v/>
      </c>
    </row>
    <row r="18" spans="1:12" ht="18.75">
      <c r="A18" s="1">
        <v>17</v>
      </c>
      <c r="B18" s="2" t="str">
        <f>IF('様式Ⅰ (女子)'!B66="","",'様式Ⅰ (女子)'!B66+200000000)</f>
        <v/>
      </c>
      <c r="C18" t="str">
        <f>IF(B18="","",CONCATENATE('様式Ⅰ (女子)'!C66," ","(",'様式Ⅰ (女子)'!E66,")"))</f>
        <v/>
      </c>
      <c r="D18" s="1" t="str">
        <f>IF(B18="","",'様式Ⅰ (女子)'!D66)</f>
        <v/>
      </c>
      <c r="E18" s="1" t="str">
        <f ca="1">IF($C18="","",CONCATENATE(VLOOKUP(OFFSET('様式Ⅰ (女子)'!$B$15,3*A18,0),'登録データ（女）'!$A$3:$J$2500,9,FALSE)," ",VLOOKUP(OFFSET('様式Ⅰ (女子)'!$B$15,3*A18,0),'登録データ（女）'!$A$3:$J$2500,10,FALSE)," ","(",LEFT(VLOOKUP(OFFSET('様式Ⅰ (女子)'!$B$15,3*A18,0),'登録データ（女）'!$A$3:$J$2500,8,FALSE),2),")"))</f>
        <v/>
      </c>
      <c r="F18" s="1" t="str">
        <f t="shared" si="0"/>
        <v/>
      </c>
      <c r="G18" s="1" t="str">
        <f>IF(B18="","",VLOOKUP(基本情報登録!$D$10,'登録データ（女）'!$M$3:$Q$57,3,FALSE))</f>
        <v/>
      </c>
      <c r="H18" s="1" t="str">
        <f>IF(B18="","",VLOOKUP('様式Ⅰ (女子)'!B66,'登録データ（女）'!$A$3:$X$1000,5,FALSE))</f>
        <v/>
      </c>
      <c r="I18" s="1" t="str">
        <f>IF(B18="","",'様式Ⅰ (女子)'!B66)</f>
        <v/>
      </c>
      <c r="J18" s="1" t="str">
        <f>IF(B18="","",'様式Ⅰ (女子)'!AJ66)</f>
        <v/>
      </c>
      <c r="K18" s="1" t="str">
        <f>IF(B18="","",'様式Ⅰ (女子)'!AJ67)</f>
        <v/>
      </c>
      <c r="L18" s="1" t="str">
        <f>IF(B18="","",'様式Ⅰ (女子)'!AJ68)</f>
        <v/>
      </c>
    </row>
    <row r="19" spans="1:12" ht="18.75">
      <c r="A19" s="1">
        <v>18</v>
      </c>
      <c r="B19" s="2" t="str">
        <f>IF('様式Ⅰ (女子)'!B69="","",'様式Ⅰ (女子)'!B69+200000000)</f>
        <v/>
      </c>
      <c r="C19" t="str">
        <f>IF(B19="","",CONCATENATE('様式Ⅰ (女子)'!C69," ","(",'様式Ⅰ (女子)'!E69,")"))</f>
        <v/>
      </c>
      <c r="D19" s="1" t="str">
        <f>IF(B19="","",'様式Ⅰ (女子)'!D69)</f>
        <v/>
      </c>
      <c r="E19" s="1" t="str">
        <f ca="1">IF($C19="","",CONCATENATE(VLOOKUP(OFFSET('様式Ⅰ (女子)'!$B$15,3*A19,0),'登録データ（女）'!$A$3:$J$2500,9,FALSE)," ",VLOOKUP(OFFSET('様式Ⅰ (女子)'!$B$15,3*A19,0),'登録データ（女）'!$A$3:$J$2500,10,FALSE)," ","(",LEFT(VLOOKUP(OFFSET('様式Ⅰ (女子)'!$B$15,3*A19,0),'登録データ（女）'!$A$3:$J$2500,8,FALSE),2),")"))</f>
        <v/>
      </c>
      <c r="F19" s="1" t="str">
        <f t="shared" si="0"/>
        <v/>
      </c>
      <c r="G19" s="1" t="str">
        <f>IF(B19="","",VLOOKUP(基本情報登録!$D$10,'登録データ（女）'!$M$3:$Q$57,3,FALSE))</f>
        <v/>
      </c>
      <c r="H19" s="1" t="str">
        <f>IF(B19="","",VLOOKUP('様式Ⅰ (女子)'!B69,'登録データ（女）'!$A$3:$X$1000,5,FALSE))</f>
        <v/>
      </c>
      <c r="I19" s="1" t="str">
        <f>IF(B19="","",'様式Ⅰ (女子)'!B69)</f>
        <v/>
      </c>
      <c r="J19" s="1" t="str">
        <f>IF(B19="","",'様式Ⅰ (女子)'!AJ69)</f>
        <v/>
      </c>
      <c r="K19" s="1" t="str">
        <f>IF(B19="","",'様式Ⅰ (女子)'!AJ70)</f>
        <v/>
      </c>
      <c r="L19" s="1" t="str">
        <f>IF(B19="","",'様式Ⅰ (女子)'!AJ71)</f>
        <v/>
      </c>
    </row>
    <row r="20" spans="1:12" ht="18.75">
      <c r="A20" s="1">
        <v>19</v>
      </c>
      <c r="B20" s="2" t="str">
        <f>IF('様式Ⅰ (女子)'!B72="","",'様式Ⅰ (女子)'!B72+200000000)</f>
        <v/>
      </c>
      <c r="C20" t="str">
        <f>IF(B20="","",CONCATENATE('様式Ⅰ (女子)'!C72," ","(",'様式Ⅰ (女子)'!E72,")"))</f>
        <v/>
      </c>
      <c r="D20" s="1" t="str">
        <f>IF(B20="","",'様式Ⅰ (女子)'!D72)</f>
        <v/>
      </c>
      <c r="E20" s="1" t="str">
        <f ca="1">IF($C20="","",CONCATENATE(VLOOKUP(OFFSET('様式Ⅰ (女子)'!$B$15,3*A20,0),'登録データ（女）'!$A$3:$J$2500,9,FALSE)," ",VLOOKUP(OFFSET('様式Ⅰ (女子)'!$B$15,3*A20,0),'登録データ（女）'!$A$3:$J$2500,10,FALSE)," ","(",LEFT(VLOOKUP(OFFSET('様式Ⅰ (女子)'!$B$15,3*A20,0),'登録データ（女）'!$A$3:$J$2500,8,FALSE),2),")"))</f>
        <v/>
      </c>
      <c r="F20" s="1" t="str">
        <f t="shared" si="0"/>
        <v/>
      </c>
      <c r="G20" s="1" t="str">
        <f>IF(B20="","",VLOOKUP(基本情報登録!$D$10,'登録データ（女）'!$M$3:$Q$57,3,FALSE))</f>
        <v/>
      </c>
      <c r="H20" s="1" t="str">
        <f>IF(B20="","",VLOOKUP('様式Ⅰ (女子)'!B72,'登録データ（女）'!$A$3:$X$1000,5,FALSE))</f>
        <v/>
      </c>
      <c r="I20" s="1" t="str">
        <f>IF(B20="","",'様式Ⅰ (女子)'!B72)</f>
        <v/>
      </c>
      <c r="J20" s="1" t="str">
        <f>IF(B20="","",'様式Ⅰ (女子)'!AJ72)</f>
        <v/>
      </c>
      <c r="K20" s="1" t="str">
        <f>IF(B20="","",'様式Ⅰ (女子)'!AJ73)</f>
        <v/>
      </c>
      <c r="L20" s="1" t="str">
        <f>IF(B20="","",'様式Ⅰ (女子)'!AJ74)</f>
        <v/>
      </c>
    </row>
    <row r="21" spans="1:12" ht="18.75">
      <c r="A21" s="1">
        <v>20</v>
      </c>
      <c r="B21" s="2" t="str">
        <f>IF('様式Ⅰ (女子)'!B75="","",'様式Ⅰ (女子)'!B75+200000000)</f>
        <v/>
      </c>
      <c r="C21" t="str">
        <f>IF(B21="","",CONCATENATE('様式Ⅰ (女子)'!C75," ","(",'様式Ⅰ (女子)'!E75,")"))</f>
        <v/>
      </c>
      <c r="D21" s="1" t="str">
        <f>IF(B21="","",'様式Ⅰ (女子)'!D75)</f>
        <v/>
      </c>
      <c r="E21" s="1" t="str">
        <f ca="1">IF($C21="","",CONCATENATE(VLOOKUP(OFFSET('様式Ⅰ (女子)'!$B$15,3*A21,0),'登録データ（女）'!$A$3:$J$2500,9,FALSE)," ",VLOOKUP(OFFSET('様式Ⅰ (女子)'!$B$15,3*A21,0),'登録データ（女）'!$A$3:$J$2500,10,FALSE)," ","(",LEFT(VLOOKUP(OFFSET('様式Ⅰ (女子)'!$B$15,3*A21,0),'登録データ（女）'!$A$3:$J$2500,8,FALSE),2),")"))</f>
        <v/>
      </c>
      <c r="F21" s="1" t="str">
        <f t="shared" si="0"/>
        <v/>
      </c>
      <c r="G21" s="1" t="str">
        <f>IF(B21="","",VLOOKUP(基本情報登録!$D$10,'登録データ（女）'!$M$3:$Q$57,3,FALSE))</f>
        <v/>
      </c>
      <c r="H21" s="1" t="str">
        <f>IF(B21="","",VLOOKUP('様式Ⅰ (女子)'!B75,'登録データ（女）'!$A$3:$X$1000,5,FALSE))</f>
        <v/>
      </c>
      <c r="I21" s="1" t="str">
        <f>IF(B21="","",'様式Ⅰ (女子)'!B75)</f>
        <v/>
      </c>
      <c r="J21" s="1" t="str">
        <f>IF(B21="","",'様式Ⅰ (女子)'!AJ75)</f>
        <v/>
      </c>
      <c r="K21" s="1" t="str">
        <f>IF(B21="","",'様式Ⅰ (女子)'!AJ76)</f>
        <v/>
      </c>
      <c r="L21" s="1" t="str">
        <f>IF(B21="","",'様式Ⅰ (女子)'!AJ77)</f>
        <v/>
      </c>
    </row>
    <row r="22" spans="1:12" ht="18.75">
      <c r="A22" s="1">
        <v>21</v>
      </c>
      <c r="B22" s="2" t="str">
        <f>IF('様式Ⅰ (女子)'!B78="","",'様式Ⅰ (女子)'!B78+200000000)</f>
        <v/>
      </c>
      <c r="C22" t="str">
        <f>IF(B22="","",CONCATENATE('様式Ⅰ (女子)'!C78," ","(",'様式Ⅰ (女子)'!E78,")"))</f>
        <v/>
      </c>
      <c r="D22" s="1" t="str">
        <f>IF(B22="","",'様式Ⅰ (女子)'!D78)</f>
        <v/>
      </c>
      <c r="E22" s="1" t="str">
        <f ca="1">IF($C22="","",CONCATENATE(VLOOKUP(OFFSET('様式Ⅰ (女子)'!$B$15,3*A22,0),'登録データ（女）'!$A$3:$J$2500,9,FALSE)," ",VLOOKUP(OFFSET('様式Ⅰ (女子)'!$B$15,3*A22,0),'登録データ（女）'!$A$3:$J$2500,10,FALSE)," ","(",LEFT(VLOOKUP(OFFSET('様式Ⅰ (女子)'!$B$15,3*A22,0),'登録データ（女）'!$A$3:$J$2500,8,FALSE),2),")"))</f>
        <v/>
      </c>
      <c r="F22" s="1" t="str">
        <f t="shared" si="0"/>
        <v/>
      </c>
      <c r="G22" s="1" t="str">
        <f>IF(B22="","",VLOOKUP(基本情報登録!$D$10,'登録データ（女）'!$M$3:$Q$57,3,FALSE))</f>
        <v/>
      </c>
      <c r="H22" s="1" t="str">
        <f>IF(B22="","",VLOOKUP('様式Ⅰ (女子)'!B78,'登録データ（女）'!$A$3:$X$1000,5,FALSE))</f>
        <v/>
      </c>
      <c r="I22" s="1" t="str">
        <f>IF(B22="","",'様式Ⅰ (女子)'!B78)</f>
        <v/>
      </c>
      <c r="J22" s="1" t="str">
        <f>IF(B22="","",'様式Ⅰ (女子)'!AJ78)</f>
        <v/>
      </c>
      <c r="K22" s="1" t="str">
        <f>IF(B22="","",'様式Ⅰ (女子)'!AJ79)</f>
        <v/>
      </c>
      <c r="L22" s="1" t="str">
        <f>IF(B22="","",'様式Ⅰ (女子)'!AJ80)</f>
        <v/>
      </c>
    </row>
    <row r="23" spans="1:12" ht="18.75">
      <c r="A23" s="1">
        <v>22</v>
      </c>
      <c r="B23" s="2" t="str">
        <f>IF('様式Ⅰ (女子)'!B81="","",'様式Ⅰ (女子)'!B81+200000000)</f>
        <v/>
      </c>
      <c r="C23" t="str">
        <f>IF(B23="","",CONCATENATE('様式Ⅰ (女子)'!C81," ","(",'様式Ⅰ (女子)'!E81,")"))</f>
        <v/>
      </c>
      <c r="D23" s="1" t="str">
        <f>IF(B23="","",'様式Ⅰ (女子)'!D81)</f>
        <v/>
      </c>
      <c r="E23" s="1" t="str">
        <f ca="1">IF($C23="","",CONCATENATE(VLOOKUP(OFFSET('様式Ⅰ (女子)'!$B$15,3*A23,0),'登録データ（女）'!$A$3:$J$2500,9,FALSE)," ",VLOOKUP(OFFSET('様式Ⅰ (女子)'!$B$15,3*A23,0),'登録データ（女）'!$A$3:$J$2500,10,FALSE)," ","(",LEFT(VLOOKUP(OFFSET('様式Ⅰ (女子)'!$B$15,3*A23,0),'登録データ（女）'!$A$3:$J$2500,8,FALSE),2),")"))</f>
        <v/>
      </c>
      <c r="F23" s="1" t="str">
        <f t="shared" si="0"/>
        <v/>
      </c>
      <c r="G23" s="1" t="str">
        <f>IF(B23="","",VLOOKUP(基本情報登録!$D$10,'登録データ（女）'!$M$3:$Q$57,3,FALSE))</f>
        <v/>
      </c>
      <c r="H23" s="1" t="str">
        <f>IF(B23="","",VLOOKUP('様式Ⅰ (女子)'!B81,'登録データ（女）'!$A$3:$X$1000,5,FALSE))</f>
        <v/>
      </c>
      <c r="I23" s="1" t="str">
        <f>IF(B23="","",'様式Ⅰ (女子)'!B81)</f>
        <v/>
      </c>
      <c r="J23" s="1" t="str">
        <f>IF(B23="","",'様式Ⅰ (女子)'!AJ81)</f>
        <v/>
      </c>
      <c r="K23" s="1" t="str">
        <f>IF(B23="","",'様式Ⅰ (女子)'!AJ82)</f>
        <v/>
      </c>
      <c r="L23" s="1" t="str">
        <f>IF(B23="","",'様式Ⅰ (女子)'!AJ83)</f>
        <v/>
      </c>
    </row>
    <row r="24" spans="1:12" ht="18.75">
      <c r="A24" s="1">
        <v>23</v>
      </c>
      <c r="B24" s="2" t="str">
        <f>IF('様式Ⅰ (女子)'!B84="","",'様式Ⅰ (女子)'!B84+200000000)</f>
        <v/>
      </c>
      <c r="C24" t="str">
        <f>IF(B24="","",CONCATENATE('様式Ⅰ (女子)'!C84," ","(",'様式Ⅰ (女子)'!E84,")"))</f>
        <v/>
      </c>
      <c r="D24" s="1" t="str">
        <f>IF(B24="","",'様式Ⅰ (女子)'!D84)</f>
        <v/>
      </c>
      <c r="E24" s="1" t="str">
        <f ca="1">IF($C24="","",CONCATENATE(VLOOKUP(OFFSET('様式Ⅰ (女子)'!$B$15,3*A24,0),'登録データ（女）'!$A$3:$J$2500,9,FALSE)," ",VLOOKUP(OFFSET('様式Ⅰ (女子)'!$B$15,3*A24,0),'登録データ（女）'!$A$3:$J$2500,10,FALSE)," ","(",LEFT(VLOOKUP(OFFSET('様式Ⅰ (女子)'!$B$15,3*A24,0),'登録データ（女）'!$A$3:$J$2500,8,FALSE),2),")"))</f>
        <v/>
      </c>
      <c r="F24" s="1" t="str">
        <f t="shared" si="0"/>
        <v/>
      </c>
      <c r="G24" s="1" t="str">
        <f>IF(B24="","",VLOOKUP(基本情報登録!$D$10,'登録データ（女）'!$M$3:$Q$57,3,FALSE))</f>
        <v/>
      </c>
      <c r="H24" s="1" t="str">
        <f>IF(B24="","",VLOOKUP('様式Ⅰ (女子)'!B84,'登録データ（女）'!$A$3:$X$1000,5,FALSE))</f>
        <v/>
      </c>
      <c r="I24" s="1" t="str">
        <f>IF(B24="","",'様式Ⅰ (女子)'!B84)</f>
        <v/>
      </c>
      <c r="J24" s="1" t="str">
        <f>IF(B24="","",'様式Ⅰ (女子)'!AJ84)</f>
        <v/>
      </c>
      <c r="K24" s="1" t="str">
        <f>IF(B24="","",'様式Ⅰ (女子)'!AJ85)</f>
        <v/>
      </c>
      <c r="L24" s="1" t="str">
        <f>IF(B24="","",'様式Ⅰ (女子)'!AJ86)</f>
        <v/>
      </c>
    </row>
    <row r="25" spans="1:12" ht="18.75">
      <c r="A25" s="1">
        <v>24</v>
      </c>
      <c r="B25" s="2" t="str">
        <f>IF('様式Ⅰ (女子)'!B87="","",'様式Ⅰ (女子)'!B87+200000000)</f>
        <v/>
      </c>
      <c r="C25" t="str">
        <f>IF(B25="","",CONCATENATE('様式Ⅰ (女子)'!C87," ","(",'様式Ⅰ (女子)'!E87,")"))</f>
        <v/>
      </c>
      <c r="D25" s="1" t="str">
        <f>IF(B25="","",'様式Ⅰ (女子)'!D87)</f>
        <v/>
      </c>
      <c r="E25" s="1" t="str">
        <f ca="1">IF($C25="","",CONCATENATE(VLOOKUP(OFFSET('様式Ⅰ (女子)'!$B$15,3*A25,0),'登録データ（女）'!$A$3:$J$2500,9,FALSE)," ",VLOOKUP(OFFSET('様式Ⅰ (女子)'!$B$15,3*A25,0),'登録データ（女）'!$A$3:$J$2500,10,FALSE)," ","(",LEFT(VLOOKUP(OFFSET('様式Ⅰ (女子)'!$B$15,3*A25,0),'登録データ（女）'!$A$3:$J$2500,8,FALSE),2),")"))</f>
        <v/>
      </c>
      <c r="F25" s="1" t="str">
        <f t="shared" si="0"/>
        <v/>
      </c>
      <c r="G25" s="1" t="str">
        <f>IF(B25="","",VLOOKUP(基本情報登録!$D$10,'登録データ（女）'!$M$3:$Q$57,3,FALSE))</f>
        <v/>
      </c>
      <c r="H25" s="1" t="str">
        <f>IF(B25="","",VLOOKUP('様式Ⅰ (女子)'!B87,'登録データ（女）'!$A$3:$X$1000,5,FALSE))</f>
        <v/>
      </c>
      <c r="I25" s="1" t="str">
        <f>IF(B25="","",'様式Ⅰ (女子)'!B87)</f>
        <v/>
      </c>
      <c r="J25" s="1" t="str">
        <f>IF(B25="","",'様式Ⅰ (女子)'!AJ87)</f>
        <v/>
      </c>
      <c r="K25" s="1" t="str">
        <f>IF(B25="","",'様式Ⅰ (女子)'!AJ88)</f>
        <v/>
      </c>
      <c r="L25" s="1" t="str">
        <f>IF(B25="","",'様式Ⅰ (女子)'!AJ89)</f>
        <v/>
      </c>
    </row>
    <row r="26" spans="1:12" ht="18.75">
      <c r="A26" s="1">
        <v>25</v>
      </c>
      <c r="B26" s="2" t="str">
        <f>IF('様式Ⅰ (女子)'!B90="","",'様式Ⅰ (女子)'!B90+200000000)</f>
        <v/>
      </c>
      <c r="C26" t="str">
        <f>IF(B26="","",CONCATENATE('様式Ⅰ (女子)'!C90," ","(",'様式Ⅰ (女子)'!E90,")"))</f>
        <v/>
      </c>
      <c r="D26" s="1" t="str">
        <f>IF(B26="","",'様式Ⅰ (女子)'!D90)</f>
        <v/>
      </c>
      <c r="E26" s="1" t="str">
        <f ca="1">IF($C26="","",CONCATENATE(VLOOKUP(OFFSET('様式Ⅰ (女子)'!$B$15,3*A26,0),'登録データ（女）'!$A$3:$J$2500,9,FALSE)," ",VLOOKUP(OFFSET('様式Ⅰ (女子)'!$B$15,3*A26,0),'登録データ（女）'!$A$3:$J$2500,10,FALSE)," ","(",LEFT(VLOOKUP(OFFSET('様式Ⅰ (女子)'!$B$15,3*A26,0),'登録データ（女）'!$A$3:$J$2500,8,FALSE),2),")"))</f>
        <v/>
      </c>
      <c r="F26" s="1" t="str">
        <f t="shared" si="0"/>
        <v/>
      </c>
      <c r="G26" s="1" t="str">
        <f>IF(B26="","",VLOOKUP(基本情報登録!$D$10,'登録データ（女）'!$M$3:$Q$57,3,FALSE))</f>
        <v/>
      </c>
      <c r="H26" s="1" t="str">
        <f>IF(B26="","",VLOOKUP('様式Ⅰ (女子)'!B90,'登録データ（女）'!$A$3:$X$1000,5,FALSE))</f>
        <v/>
      </c>
      <c r="I26" s="1" t="str">
        <f>IF(B26="","",'様式Ⅰ (女子)'!B90)</f>
        <v/>
      </c>
      <c r="J26" s="1" t="str">
        <f>IF(B26="","",'様式Ⅰ (女子)'!AJ90)</f>
        <v/>
      </c>
      <c r="K26" s="1" t="str">
        <f>IF(B26="","",'様式Ⅰ (女子)'!AJ91)</f>
        <v/>
      </c>
      <c r="L26" s="1" t="str">
        <f>IF(B26="","",'様式Ⅰ (女子)'!AJ92)</f>
        <v/>
      </c>
    </row>
    <row r="27" spans="1:12" ht="18.75">
      <c r="A27" s="1">
        <v>26</v>
      </c>
      <c r="B27" s="2" t="str">
        <f>IF('様式Ⅰ (女子)'!B93="","",'様式Ⅰ (女子)'!B93+200000000)</f>
        <v/>
      </c>
      <c r="C27" t="str">
        <f>IF(B27="","",CONCATENATE('様式Ⅰ (女子)'!C93," ","(",'様式Ⅰ (女子)'!E93,")"))</f>
        <v/>
      </c>
      <c r="D27" s="1" t="str">
        <f>IF(B27="","",'様式Ⅰ (女子)'!D93)</f>
        <v/>
      </c>
      <c r="E27" s="1" t="str">
        <f ca="1">IF($C27="","",CONCATENATE(VLOOKUP(OFFSET('様式Ⅰ (女子)'!$B$15,3*A27,0),'登録データ（女）'!$A$3:$J$2500,9,FALSE)," ",VLOOKUP(OFFSET('様式Ⅰ (女子)'!$B$15,3*A27,0),'登録データ（女）'!$A$3:$J$2500,10,FALSE)," ","(",LEFT(VLOOKUP(OFFSET('様式Ⅰ (女子)'!$B$15,3*A27,0),'登録データ（女）'!$A$3:$J$2500,8,FALSE),2),")"))</f>
        <v/>
      </c>
      <c r="F27" s="1" t="str">
        <f t="shared" si="0"/>
        <v/>
      </c>
      <c r="G27" s="1" t="str">
        <f>IF(B27="","",VLOOKUP(基本情報登録!$D$10,'登録データ（女）'!$M$3:$Q$57,3,FALSE))</f>
        <v/>
      </c>
      <c r="H27" s="1" t="str">
        <f>IF(B27="","",VLOOKUP('様式Ⅰ (女子)'!B93,'登録データ（女）'!$A$3:$X$1000,5,FALSE))</f>
        <v/>
      </c>
      <c r="I27" s="1" t="str">
        <f>IF(B27="","",'様式Ⅰ (女子)'!B93)</f>
        <v/>
      </c>
      <c r="J27" s="1" t="str">
        <f>IF(B27="","",'様式Ⅰ (女子)'!AJ93)</f>
        <v/>
      </c>
      <c r="K27" s="1" t="str">
        <f>IF(B27="","",'様式Ⅰ (女子)'!AJ94)</f>
        <v/>
      </c>
      <c r="L27" s="1" t="str">
        <f>IF(B27="","",'様式Ⅰ (女子)'!AJ95)</f>
        <v/>
      </c>
    </row>
    <row r="28" spans="1:12" ht="18.75">
      <c r="A28" s="1">
        <v>27</v>
      </c>
      <c r="B28" s="2" t="str">
        <f>IF('様式Ⅰ (女子)'!B96="","",'様式Ⅰ (女子)'!B96+200000000)</f>
        <v/>
      </c>
      <c r="C28" t="str">
        <f>IF(B28="","",CONCATENATE('様式Ⅰ (女子)'!C96," ","(",'様式Ⅰ (女子)'!E96,")"))</f>
        <v/>
      </c>
      <c r="D28" s="1" t="str">
        <f>IF(B28="","",'様式Ⅰ (女子)'!D96)</f>
        <v/>
      </c>
      <c r="E28" s="1" t="str">
        <f ca="1">IF($C28="","",CONCATENATE(VLOOKUP(OFFSET('様式Ⅰ (女子)'!$B$15,3*A28,0),'登録データ（女）'!$A$3:$J$2500,9,FALSE)," ",VLOOKUP(OFFSET('様式Ⅰ (女子)'!$B$15,3*A28,0),'登録データ（女）'!$A$3:$J$2500,10,FALSE)," ","(",LEFT(VLOOKUP(OFFSET('様式Ⅰ (女子)'!$B$15,3*A28,0),'登録データ（女）'!$A$3:$J$2500,8,FALSE),2),")"))</f>
        <v/>
      </c>
      <c r="F28" s="1" t="str">
        <f t="shared" si="0"/>
        <v/>
      </c>
      <c r="G28" s="1" t="str">
        <f>IF(B28="","",VLOOKUP(基本情報登録!$D$10,'登録データ（女）'!$M$3:$Q$57,3,FALSE))</f>
        <v/>
      </c>
      <c r="H28" s="1" t="str">
        <f>IF(B28="","",VLOOKUP('様式Ⅰ (女子)'!B96,'登録データ（女）'!$A$3:$X$1000,5,FALSE))</f>
        <v/>
      </c>
      <c r="I28" s="1" t="str">
        <f>IF(B28="","",'様式Ⅰ (女子)'!B96)</f>
        <v/>
      </c>
      <c r="J28" s="1" t="str">
        <f>IF(B28="","",'様式Ⅰ (女子)'!AJ96)</f>
        <v/>
      </c>
      <c r="K28" s="1" t="str">
        <f>IF(B28="","",'様式Ⅰ (女子)'!AJ97)</f>
        <v/>
      </c>
      <c r="L28" s="1" t="str">
        <f>IF(B28="","",'様式Ⅰ (女子)'!AJ98)</f>
        <v/>
      </c>
    </row>
    <row r="29" spans="1:12" ht="18.75">
      <c r="A29" s="1">
        <v>28</v>
      </c>
      <c r="B29" s="2" t="str">
        <f>IF('様式Ⅰ (女子)'!B99="","",'様式Ⅰ (女子)'!B99+200000000)</f>
        <v/>
      </c>
      <c r="C29" t="str">
        <f>IF(B29="","",CONCATENATE('様式Ⅰ (女子)'!C99," ","(",'様式Ⅰ (女子)'!E99,")"))</f>
        <v/>
      </c>
      <c r="D29" s="1" t="str">
        <f>IF(B29="","",'様式Ⅰ (女子)'!D99)</f>
        <v/>
      </c>
      <c r="E29" s="1" t="str">
        <f ca="1">IF($C29="","",CONCATENATE(VLOOKUP(OFFSET('様式Ⅰ (女子)'!$B$15,3*A29,0),'登録データ（女）'!$A$3:$J$2500,9,FALSE)," ",VLOOKUP(OFFSET('様式Ⅰ (女子)'!$B$15,3*A29,0),'登録データ（女）'!$A$3:$J$2500,10,FALSE)," ","(",LEFT(VLOOKUP(OFFSET('様式Ⅰ (女子)'!$B$15,3*A29,0),'登録データ（女）'!$A$3:$J$2500,8,FALSE),2),")"))</f>
        <v/>
      </c>
      <c r="F29" s="1" t="str">
        <f t="shared" si="0"/>
        <v/>
      </c>
      <c r="G29" s="1" t="str">
        <f>IF(B29="","",VLOOKUP(基本情報登録!$D$10,'登録データ（女）'!$M$3:$Q$57,3,FALSE))</f>
        <v/>
      </c>
      <c r="H29" s="1" t="str">
        <f>IF(B29="","",VLOOKUP('様式Ⅰ (女子)'!B99,'登録データ（女）'!$A$3:$X$1000,5,FALSE))</f>
        <v/>
      </c>
      <c r="I29" s="1" t="str">
        <f>IF(B29="","",'様式Ⅰ (女子)'!B99)</f>
        <v/>
      </c>
      <c r="J29" s="1" t="str">
        <f>IF(B29="","",'様式Ⅰ (女子)'!AJ99)</f>
        <v/>
      </c>
      <c r="K29" s="1" t="str">
        <f>IF(B29="","",'様式Ⅰ (女子)'!AJ100)</f>
        <v/>
      </c>
      <c r="L29" s="1" t="str">
        <f>IF(B29="","",'様式Ⅰ (女子)'!AJ101)</f>
        <v/>
      </c>
    </row>
    <row r="30" spans="1:12" ht="18.75">
      <c r="A30" s="1">
        <v>29</v>
      </c>
      <c r="B30" s="2" t="str">
        <f>IF('様式Ⅰ (女子)'!B102="","",'様式Ⅰ (女子)'!B102+200000000)</f>
        <v/>
      </c>
      <c r="C30" t="str">
        <f>IF(B30="","",CONCATENATE('様式Ⅰ (女子)'!C102," ","(",'様式Ⅰ (女子)'!E102,")"))</f>
        <v/>
      </c>
      <c r="D30" s="1" t="str">
        <f>IF(B30="","",'様式Ⅰ (女子)'!D102)</f>
        <v/>
      </c>
      <c r="E30" s="1" t="str">
        <f ca="1">IF($C30="","",CONCATENATE(VLOOKUP(OFFSET('様式Ⅰ (女子)'!$B$15,3*A30,0),'登録データ（女）'!$A$3:$J$2500,9,FALSE)," ",VLOOKUP(OFFSET('様式Ⅰ (女子)'!$B$15,3*A30,0),'登録データ（女）'!$A$3:$J$2500,10,FALSE)," ","(",LEFT(VLOOKUP(OFFSET('様式Ⅰ (女子)'!$B$15,3*A30,0),'登録データ（女）'!$A$3:$J$2500,8,FALSE),2),")"))</f>
        <v/>
      </c>
      <c r="F30" s="1" t="str">
        <f t="shared" si="0"/>
        <v/>
      </c>
      <c r="G30" s="1" t="str">
        <f>IF(B30="","",VLOOKUP(基本情報登録!$D$10,'登録データ（女）'!$M$3:$Q$57,3,FALSE))</f>
        <v/>
      </c>
      <c r="H30" s="1" t="str">
        <f>IF(B30="","",VLOOKUP('様式Ⅰ (女子)'!B102,'登録データ（女）'!$A$3:$X$1000,5,FALSE))</f>
        <v/>
      </c>
      <c r="I30" s="1" t="str">
        <f>IF(B30="","",'様式Ⅰ (女子)'!B102)</f>
        <v/>
      </c>
      <c r="J30" s="1" t="str">
        <f>IF(B30="","",'様式Ⅰ (女子)'!AJ102)</f>
        <v/>
      </c>
      <c r="K30" s="1" t="str">
        <f>IF(B30="","",'様式Ⅰ (女子)'!AJ103)</f>
        <v/>
      </c>
      <c r="L30" s="1" t="str">
        <f>IF(B30="","",'様式Ⅰ (女子)'!AJ104)</f>
        <v/>
      </c>
    </row>
    <row r="31" spans="1:12" ht="18.75">
      <c r="A31" s="1">
        <v>30</v>
      </c>
      <c r="B31" s="2" t="str">
        <f>IF('様式Ⅰ (女子)'!B105="","",'様式Ⅰ (女子)'!B105+200000000)</f>
        <v/>
      </c>
      <c r="C31" t="str">
        <f>IF(B31="","",CONCATENATE('様式Ⅰ (女子)'!C105," ","(",'様式Ⅰ (女子)'!E105,")"))</f>
        <v/>
      </c>
      <c r="D31" s="1" t="str">
        <f>IF(B31="","",'様式Ⅰ (女子)'!D105)</f>
        <v/>
      </c>
      <c r="E31" s="1" t="str">
        <f ca="1">IF($C31="","",CONCATENATE(VLOOKUP(OFFSET('様式Ⅰ (女子)'!$B$15,3*A31,0),'登録データ（女）'!$A$3:$J$2500,9,FALSE)," ",VLOOKUP(OFFSET('様式Ⅰ (女子)'!$B$15,3*A31,0),'登録データ（女）'!$A$3:$J$2500,10,FALSE)," ","(",LEFT(VLOOKUP(OFFSET('様式Ⅰ (女子)'!$B$15,3*A31,0),'登録データ（女）'!$A$3:$J$2500,8,FALSE),2),")"))</f>
        <v/>
      </c>
      <c r="F31" s="1" t="str">
        <f t="shared" si="0"/>
        <v/>
      </c>
      <c r="G31" s="1" t="str">
        <f>IF(B31="","",VLOOKUP(基本情報登録!$D$10,'登録データ（女）'!$M$3:$Q$57,3,FALSE))</f>
        <v/>
      </c>
      <c r="H31" s="1" t="str">
        <f>IF(B31="","",VLOOKUP('様式Ⅰ (女子)'!B105,'登録データ（女）'!$A$3:$X$1000,5,FALSE))</f>
        <v/>
      </c>
      <c r="I31" s="1" t="str">
        <f>IF(B31="","",'様式Ⅰ (女子)'!B105)</f>
        <v/>
      </c>
      <c r="J31" s="1" t="str">
        <f>IF(B31="","",'様式Ⅰ (女子)'!AJ105)</f>
        <v/>
      </c>
      <c r="K31" s="1" t="str">
        <f>IF(B31="","",'様式Ⅰ (女子)'!AJ106)</f>
        <v/>
      </c>
      <c r="L31" s="1" t="str">
        <f>IF(B31="","",'様式Ⅰ (女子)'!AJ107)</f>
        <v/>
      </c>
    </row>
    <row r="32" spans="1:12" ht="18.75">
      <c r="A32" s="1">
        <v>31</v>
      </c>
      <c r="B32" s="2" t="str">
        <f>IF('様式Ⅰ (女子)'!B108="","",'様式Ⅰ (女子)'!B108+200000000)</f>
        <v/>
      </c>
      <c r="C32" t="str">
        <f>IF(B32="","",CONCATENATE('様式Ⅰ (女子)'!C108," ","(",'様式Ⅰ (女子)'!E108,")"))</f>
        <v/>
      </c>
      <c r="D32" s="1" t="str">
        <f>IF(B32="","",'様式Ⅰ (女子)'!D108)</f>
        <v/>
      </c>
      <c r="E32" s="1" t="str">
        <f ca="1">IF($C32="","",CONCATENATE(VLOOKUP(OFFSET('様式Ⅰ (女子)'!$B$15,3*A32,0),'登録データ（女）'!$A$3:$J$2500,9,FALSE)," ",VLOOKUP(OFFSET('様式Ⅰ (女子)'!$B$15,3*A32,0),'登録データ（女）'!$A$3:$J$2500,10,FALSE)," ","(",LEFT(VLOOKUP(OFFSET('様式Ⅰ (女子)'!$B$15,3*A32,0),'登録データ（女）'!$A$3:$J$2500,8,FALSE),2),")"))</f>
        <v/>
      </c>
      <c r="F32" s="1" t="str">
        <f t="shared" si="0"/>
        <v/>
      </c>
      <c r="G32" s="1" t="str">
        <f>IF(B32="","",VLOOKUP(基本情報登録!$D$10,'登録データ（女）'!$M$3:$Q$57,3,FALSE))</f>
        <v/>
      </c>
      <c r="H32" s="1" t="str">
        <f>IF(B32="","",VLOOKUP('様式Ⅰ (女子)'!B108,'登録データ（女）'!$A$3:$X$1000,5,FALSE))</f>
        <v/>
      </c>
      <c r="I32" s="1" t="str">
        <f>IF(B32="","",'様式Ⅰ (女子)'!B108)</f>
        <v/>
      </c>
      <c r="J32" s="1" t="str">
        <f>IF(B32="","",'様式Ⅰ (女子)'!AJ108)</f>
        <v/>
      </c>
      <c r="K32" s="1" t="str">
        <f>IF(B32="","",'様式Ⅰ (女子)'!AJ109)</f>
        <v/>
      </c>
      <c r="L32" s="1" t="str">
        <f>IF(B32="","",'様式Ⅰ (女子)'!AJ110)</f>
        <v/>
      </c>
    </row>
    <row r="33" spans="1:12" ht="18.75">
      <c r="A33" s="1">
        <v>32</v>
      </c>
      <c r="B33" s="2" t="str">
        <f>IF('様式Ⅰ (女子)'!B111="","",'様式Ⅰ (女子)'!B111+200000000)</f>
        <v/>
      </c>
      <c r="C33" t="str">
        <f>IF(B33="","",CONCATENATE('様式Ⅰ (女子)'!C111," ","(",'様式Ⅰ (女子)'!E111,")"))</f>
        <v/>
      </c>
      <c r="D33" s="1" t="str">
        <f>IF(B33="","",'様式Ⅰ (女子)'!D111)</f>
        <v/>
      </c>
      <c r="E33" s="1" t="str">
        <f ca="1">IF($C33="","",CONCATENATE(VLOOKUP(OFFSET('様式Ⅰ (女子)'!$B$15,3*A33,0),'登録データ（女）'!$A$3:$J$2500,9,FALSE)," ",VLOOKUP(OFFSET('様式Ⅰ (女子)'!$B$15,3*A33,0),'登録データ（女）'!$A$3:$J$2500,10,FALSE)," ","(",LEFT(VLOOKUP(OFFSET('様式Ⅰ (女子)'!$B$15,3*A33,0),'登録データ（女）'!$A$3:$J$2500,8,FALSE),2),")"))</f>
        <v/>
      </c>
      <c r="F33" s="1" t="str">
        <f t="shared" si="0"/>
        <v/>
      </c>
      <c r="G33" s="1" t="str">
        <f>IF(B33="","",VLOOKUP(基本情報登録!$D$10,'登録データ（女）'!$M$3:$Q$57,3,FALSE))</f>
        <v/>
      </c>
      <c r="H33" s="1" t="str">
        <f>IF(B33="","",VLOOKUP('様式Ⅰ (女子)'!B111,'登録データ（女）'!$A$3:$X$1000,5,FALSE))</f>
        <v/>
      </c>
      <c r="I33" s="1" t="str">
        <f>IF(B33="","",'様式Ⅰ (女子)'!B111)</f>
        <v/>
      </c>
      <c r="J33" s="1" t="str">
        <f>IF(B33="","",'様式Ⅰ (女子)'!AJ111)</f>
        <v/>
      </c>
      <c r="K33" s="1" t="str">
        <f>IF(B33="","",'様式Ⅰ (女子)'!AJ112)</f>
        <v/>
      </c>
      <c r="L33" s="1" t="str">
        <f>IF(B33="","",'様式Ⅰ (女子)'!AJ113)</f>
        <v/>
      </c>
    </row>
    <row r="34" spans="1:12" ht="18.75">
      <c r="A34" s="1">
        <v>33</v>
      </c>
      <c r="B34" s="2" t="str">
        <f>IF('様式Ⅰ (女子)'!B114="","",'様式Ⅰ (女子)'!B114+200000000)</f>
        <v/>
      </c>
      <c r="C34" t="str">
        <f>IF(B34="","",CONCATENATE('様式Ⅰ (女子)'!C114," ","(",'様式Ⅰ (女子)'!E114,")"))</f>
        <v/>
      </c>
      <c r="D34" s="1" t="str">
        <f>IF(B34="","",'様式Ⅰ (女子)'!D114)</f>
        <v/>
      </c>
      <c r="E34" s="1" t="str">
        <f ca="1">IF($C34="","",CONCATENATE(VLOOKUP(OFFSET('様式Ⅰ (女子)'!$B$15,3*A34,0),'登録データ（女）'!$A$3:$J$2500,9,FALSE)," ",VLOOKUP(OFFSET('様式Ⅰ (女子)'!$B$15,3*A34,0),'登録データ（女）'!$A$3:$J$2500,10,FALSE)," ","(",LEFT(VLOOKUP(OFFSET('様式Ⅰ (女子)'!$B$15,3*A34,0),'登録データ（女）'!$A$3:$J$2500,8,FALSE),2),")"))</f>
        <v/>
      </c>
      <c r="F34" s="1" t="str">
        <f t="shared" si="0"/>
        <v/>
      </c>
      <c r="G34" s="1" t="str">
        <f>IF(B34="","",VLOOKUP(基本情報登録!$D$10,'登録データ（女）'!$M$3:$Q$57,3,FALSE))</f>
        <v/>
      </c>
      <c r="H34" s="1" t="str">
        <f>IF(B34="","",VLOOKUP('様式Ⅰ (女子)'!B114,'登録データ（女）'!$A$3:$X$1000,5,FALSE))</f>
        <v/>
      </c>
      <c r="I34" s="1" t="str">
        <f>IF(B34="","",'様式Ⅰ (女子)'!B114)</f>
        <v/>
      </c>
      <c r="J34" s="1" t="str">
        <f>IF(B34="","",'様式Ⅰ (女子)'!AJ114)</f>
        <v/>
      </c>
      <c r="K34" s="1" t="str">
        <f>IF(B34="","",'様式Ⅰ (女子)'!AJ115)</f>
        <v/>
      </c>
      <c r="L34" s="1" t="str">
        <f>IF(B34="","",'様式Ⅰ (女子)'!AJ116)</f>
        <v/>
      </c>
    </row>
    <row r="35" spans="1:12" ht="18.75">
      <c r="A35" s="1">
        <v>34</v>
      </c>
      <c r="B35" s="2" t="str">
        <f>IF('様式Ⅰ (女子)'!B117="","",'様式Ⅰ (女子)'!B117+200000000)</f>
        <v/>
      </c>
      <c r="C35" t="str">
        <f>IF(B35="","",CONCATENATE('様式Ⅰ (女子)'!C117," ","(",'様式Ⅰ (女子)'!E117,")"))</f>
        <v/>
      </c>
      <c r="D35" s="1" t="str">
        <f>IF(B35="","",'様式Ⅰ (女子)'!D117)</f>
        <v/>
      </c>
      <c r="E35" s="1" t="str">
        <f ca="1">IF($C35="","",CONCATENATE(VLOOKUP(OFFSET('様式Ⅰ (女子)'!$B$15,3*A35,0),'登録データ（女）'!$A$3:$J$2500,9,FALSE)," ",VLOOKUP(OFFSET('様式Ⅰ (女子)'!$B$15,3*A35,0),'登録データ（女）'!$A$3:$J$2500,10,FALSE)," ","(",LEFT(VLOOKUP(OFFSET('様式Ⅰ (女子)'!$B$15,3*A35,0),'登録データ（女）'!$A$3:$J$2500,8,FALSE),2),")"))</f>
        <v/>
      </c>
      <c r="F35" s="1" t="str">
        <f t="shared" si="0"/>
        <v/>
      </c>
      <c r="G35" s="1" t="str">
        <f>IF(B35="","",VLOOKUP(基本情報登録!$D$10,'登録データ（女）'!$M$3:$Q$57,3,FALSE))</f>
        <v/>
      </c>
      <c r="H35" s="1" t="str">
        <f>IF(B35="","",VLOOKUP('様式Ⅰ (女子)'!B117,'登録データ（女）'!$A$3:$X$1000,5,FALSE))</f>
        <v/>
      </c>
      <c r="I35" s="1" t="str">
        <f>IF(B35="","",'様式Ⅰ (女子)'!B117)</f>
        <v/>
      </c>
      <c r="J35" s="1" t="str">
        <f>IF(B35="","",'様式Ⅰ (女子)'!AJ117)</f>
        <v/>
      </c>
      <c r="K35" s="1" t="str">
        <f>IF(B35="","",'様式Ⅰ (女子)'!AJ118)</f>
        <v/>
      </c>
      <c r="L35" s="1" t="str">
        <f>IF(B35="","",'様式Ⅰ (女子)'!AJ119)</f>
        <v/>
      </c>
    </row>
    <row r="36" spans="1:12" ht="18.75">
      <c r="A36" s="1">
        <v>35</v>
      </c>
      <c r="B36" s="2" t="str">
        <f>IF('様式Ⅰ (女子)'!B120="","",'様式Ⅰ (女子)'!B120+200000000)</f>
        <v/>
      </c>
      <c r="C36" t="str">
        <f>IF(B36="","",CONCATENATE('様式Ⅰ (女子)'!C120," ","(",'様式Ⅰ (女子)'!E120,")"))</f>
        <v/>
      </c>
      <c r="D36" s="1" t="str">
        <f>IF(B36="","",'様式Ⅰ (女子)'!D120)</f>
        <v/>
      </c>
      <c r="E36" s="1" t="str">
        <f ca="1">IF($C36="","",CONCATENATE(VLOOKUP(OFFSET('様式Ⅰ (女子)'!$B$15,3*A36,0),'登録データ（女）'!$A$3:$J$2500,9,FALSE)," ",VLOOKUP(OFFSET('様式Ⅰ (女子)'!$B$15,3*A36,0),'登録データ（女）'!$A$3:$J$2500,10,FALSE)," ","(",LEFT(VLOOKUP(OFFSET('様式Ⅰ (女子)'!$B$15,3*A36,0),'登録データ（女）'!$A$3:$J$2500,8,FALSE),2),")"))</f>
        <v/>
      </c>
      <c r="F36" s="1" t="str">
        <f t="shared" si="0"/>
        <v/>
      </c>
      <c r="G36" s="1" t="str">
        <f>IF(B36="","",VLOOKUP(基本情報登録!$D$10,'登録データ（女）'!$M$3:$Q$57,3,FALSE))</f>
        <v/>
      </c>
      <c r="H36" s="1" t="str">
        <f>IF(B36="","",VLOOKUP('様式Ⅰ (女子)'!B120,'登録データ（女）'!$A$3:$X$1000,5,FALSE))</f>
        <v/>
      </c>
      <c r="I36" s="1" t="str">
        <f>IF(B36="","",'様式Ⅰ (女子)'!B120)</f>
        <v/>
      </c>
      <c r="J36" s="1" t="str">
        <f>IF(B36="","",'様式Ⅰ (女子)'!AJ120)</f>
        <v/>
      </c>
      <c r="K36" s="1" t="str">
        <f>IF(B36="","",'様式Ⅰ (女子)'!AJ121)</f>
        <v/>
      </c>
      <c r="L36" s="1" t="str">
        <f>IF(B36="","",'様式Ⅰ (女子)'!AJ122)</f>
        <v/>
      </c>
    </row>
    <row r="37" spans="1:12" ht="18.75">
      <c r="A37" s="1">
        <v>36</v>
      </c>
      <c r="B37" s="2" t="str">
        <f>IF('様式Ⅰ (女子)'!B123="","",'様式Ⅰ (女子)'!B123+200000000)</f>
        <v/>
      </c>
      <c r="C37" t="str">
        <f>IF(B37="","",CONCATENATE('様式Ⅰ (女子)'!C123," ","(",'様式Ⅰ (女子)'!E123,")"))</f>
        <v/>
      </c>
      <c r="D37" s="1" t="str">
        <f>IF(B37="","",'様式Ⅰ (女子)'!D123)</f>
        <v/>
      </c>
      <c r="E37" s="1" t="str">
        <f ca="1">IF($C37="","",CONCATENATE(VLOOKUP(OFFSET('様式Ⅰ (女子)'!$B$15,3*A37,0),'登録データ（女）'!$A$3:$J$2500,9,FALSE)," ",VLOOKUP(OFFSET('様式Ⅰ (女子)'!$B$15,3*A37,0),'登録データ（女）'!$A$3:$J$2500,10,FALSE)," ","(",LEFT(VLOOKUP(OFFSET('様式Ⅰ (女子)'!$B$15,3*A37,0),'登録データ（女）'!$A$3:$J$2500,8,FALSE),2),")"))</f>
        <v/>
      </c>
      <c r="F37" s="1" t="str">
        <f t="shared" si="0"/>
        <v/>
      </c>
      <c r="G37" s="1" t="str">
        <f>IF(B37="","",VLOOKUP(基本情報登録!$D$10,'登録データ（女）'!$M$3:$Q$57,3,FALSE))</f>
        <v/>
      </c>
      <c r="H37" s="1" t="str">
        <f>IF(B37="","",VLOOKUP('様式Ⅰ (女子)'!B123,'登録データ（女）'!$A$3:$X$1000,5,FALSE))</f>
        <v/>
      </c>
      <c r="I37" s="1" t="str">
        <f>IF(B37="","",'様式Ⅰ (女子)'!B123)</f>
        <v/>
      </c>
      <c r="J37" s="1" t="str">
        <f>IF(B37="","",'様式Ⅰ (女子)'!AJ123)</f>
        <v/>
      </c>
      <c r="K37" s="1" t="str">
        <f>IF(B37="","",'様式Ⅰ (女子)'!AJ124)</f>
        <v/>
      </c>
      <c r="L37" s="1" t="str">
        <f>IF(B37="","",'様式Ⅰ (女子)'!AJ125)</f>
        <v/>
      </c>
    </row>
    <row r="38" spans="1:12" ht="18.75">
      <c r="A38" s="1">
        <v>37</v>
      </c>
      <c r="B38" s="2" t="str">
        <f>IF('様式Ⅰ (女子)'!B126="","",'様式Ⅰ (女子)'!B126+200000000)</f>
        <v/>
      </c>
      <c r="C38" t="str">
        <f>IF(B38="","",CONCATENATE('様式Ⅰ (女子)'!C126," ","(",'様式Ⅰ (女子)'!E126,")"))</f>
        <v/>
      </c>
      <c r="D38" s="1" t="str">
        <f>IF(B38="","",'様式Ⅰ (女子)'!D126)</f>
        <v/>
      </c>
      <c r="E38" s="1" t="str">
        <f ca="1">IF($C38="","",CONCATENATE(VLOOKUP(OFFSET('様式Ⅰ (女子)'!$B$15,3*A38,0),'登録データ（女）'!$A$3:$J$2500,9,FALSE)," ",VLOOKUP(OFFSET('様式Ⅰ (女子)'!$B$15,3*A38,0),'登録データ（女）'!$A$3:$J$2500,10,FALSE)," ","(",LEFT(VLOOKUP(OFFSET('様式Ⅰ (女子)'!$B$15,3*A38,0),'登録データ（女）'!$A$3:$J$2500,8,FALSE),2),")"))</f>
        <v/>
      </c>
      <c r="F38" s="1" t="str">
        <f t="shared" si="0"/>
        <v/>
      </c>
      <c r="G38" s="1" t="str">
        <f>IF(B38="","",VLOOKUP(基本情報登録!$D$10,'登録データ（女）'!$M$3:$Q$57,3,FALSE))</f>
        <v/>
      </c>
      <c r="H38" s="1" t="str">
        <f>IF(B38="","",VLOOKUP('様式Ⅰ (女子)'!B126,'登録データ（女）'!$A$3:$X$1000,5,FALSE))</f>
        <v/>
      </c>
      <c r="I38" s="1" t="str">
        <f>IF(B38="","",'様式Ⅰ (女子)'!B126)</f>
        <v/>
      </c>
      <c r="J38" s="1" t="str">
        <f>IF(B38="","",'様式Ⅰ (女子)'!AJ126)</f>
        <v/>
      </c>
      <c r="K38" s="1" t="str">
        <f>IF(B38="","",'様式Ⅰ (女子)'!AJ127)</f>
        <v/>
      </c>
      <c r="L38" s="1" t="str">
        <f>IF(B38="","",'様式Ⅰ (女子)'!AJ128)</f>
        <v/>
      </c>
    </row>
    <row r="39" spans="1:12" ht="18.75">
      <c r="A39" s="1">
        <v>38</v>
      </c>
      <c r="B39" s="2" t="str">
        <f>IF('様式Ⅰ (女子)'!B129="","",'様式Ⅰ (女子)'!B129+200000000)</f>
        <v/>
      </c>
      <c r="C39" t="str">
        <f>IF(B39="","",CONCATENATE('様式Ⅰ (女子)'!C129," ","(",'様式Ⅰ (女子)'!E129,")"))</f>
        <v/>
      </c>
      <c r="D39" s="1" t="str">
        <f>IF(B39="","",'様式Ⅰ (女子)'!D129)</f>
        <v/>
      </c>
      <c r="E39" s="1" t="str">
        <f ca="1">IF($C39="","",CONCATENATE(VLOOKUP(OFFSET('様式Ⅰ (女子)'!$B$15,3*A39,0),'登録データ（女）'!$A$3:$J$2500,9,FALSE)," ",VLOOKUP(OFFSET('様式Ⅰ (女子)'!$B$15,3*A39,0),'登録データ（女）'!$A$3:$J$2500,10,FALSE)," ","(",LEFT(VLOOKUP(OFFSET('様式Ⅰ (女子)'!$B$15,3*A39,0),'登録データ（女）'!$A$3:$J$2500,8,FALSE),2),")"))</f>
        <v/>
      </c>
      <c r="F39" s="1" t="str">
        <f t="shared" si="0"/>
        <v/>
      </c>
      <c r="G39" s="1" t="str">
        <f>IF(B39="","",VLOOKUP(基本情報登録!$D$10,'登録データ（女）'!$M$3:$Q$57,3,FALSE))</f>
        <v/>
      </c>
      <c r="H39" s="1" t="str">
        <f>IF(B39="","",VLOOKUP('様式Ⅰ (女子)'!B129,'登録データ（女）'!$A$3:$X$1000,5,FALSE))</f>
        <v/>
      </c>
      <c r="I39" s="1" t="str">
        <f>IF(B39="","",'様式Ⅰ (女子)'!B129)</f>
        <v/>
      </c>
      <c r="J39" s="1" t="str">
        <f>IF(B39="","",'様式Ⅰ (女子)'!AJ129)</f>
        <v/>
      </c>
      <c r="K39" s="1" t="str">
        <f>IF(B39="","",'様式Ⅰ (女子)'!AJ130)</f>
        <v/>
      </c>
      <c r="L39" s="1" t="str">
        <f>IF(B39="","",'様式Ⅰ (女子)'!AJ131)</f>
        <v/>
      </c>
    </row>
    <row r="40" spans="1:12" ht="18.75">
      <c r="A40" s="1">
        <v>39</v>
      </c>
      <c r="B40" s="2" t="str">
        <f>IF('様式Ⅰ (女子)'!B132="","",'様式Ⅰ (女子)'!B132+200000000)</f>
        <v/>
      </c>
      <c r="C40" t="str">
        <f>IF(B40="","",CONCATENATE('様式Ⅰ (女子)'!C132," ","(",'様式Ⅰ (女子)'!E132,")"))</f>
        <v/>
      </c>
      <c r="D40" s="1" t="str">
        <f>IF(B40="","",'様式Ⅰ (女子)'!D132)</f>
        <v/>
      </c>
      <c r="E40" s="1" t="str">
        <f ca="1">IF($C40="","",CONCATENATE(VLOOKUP(OFFSET('様式Ⅰ (女子)'!$B$15,3*A40,0),'登録データ（女）'!$A$3:$J$2500,9,FALSE)," ",VLOOKUP(OFFSET('様式Ⅰ (女子)'!$B$15,3*A40,0),'登録データ（女）'!$A$3:$J$2500,10,FALSE)," ","(",LEFT(VLOOKUP(OFFSET('様式Ⅰ (女子)'!$B$15,3*A40,0),'登録データ（女）'!$A$3:$J$2500,8,FALSE),2),")"))</f>
        <v/>
      </c>
      <c r="F40" s="1" t="str">
        <f t="shared" si="0"/>
        <v/>
      </c>
      <c r="G40" s="1" t="str">
        <f>IF(B40="","",VLOOKUP(基本情報登録!$D$10,'登録データ（女）'!$M$3:$Q$57,3,FALSE))</f>
        <v/>
      </c>
      <c r="H40" s="1" t="str">
        <f>IF(B40="","",VLOOKUP('様式Ⅰ (女子)'!B132,'登録データ（女）'!$A$3:$X$1000,5,FALSE))</f>
        <v/>
      </c>
      <c r="I40" s="1" t="str">
        <f>IF(B40="","",'様式Ⅰ (女子)'!B132)</f>
        <v/>
      </c>
      <c r="J40" s="1" t="str">
        <f>IF(B40="","",'様式Ⅰ (女子)'!AJ132)</f>
        <v/>
      </c>
      <c r="K40" s="1" t="str">
        <f>IF(B40="","",'様式Ⅰ (女子)'!AJ133)</f>
        <v/>
      </c>
      <c r="L40" s="1" t="str">
        <f>IF(B40="","",'様式Ⅰ (女子)'!AJ134)</f>
        <v/>
      </c>
    </row>
    <row r="41" spans="1:12" ht="18.75">
      <c r="A41" s="1">
        <v>40</v>
      </c>
      <c r="B41" s="2" t="str">
        <f>IF('様式Ⅰ (女子)'!B135="","",'様式Ⅰ (女子)'!B135+200000000)</f>
        <v/>
      </c>
      <c r="C41" t="str">
        <f>IF(B41="","",CONCATENATE('様式Ⅰ (女子)'!C135," ","(",'様式Ⅰ (女子)'!E135,")"))</f>
        <v/>
      </c>
      <c r="D41" s="1" t="str">
        <f>IF(B41="","",'様式Ⅰ (女子)'!D135)</f>
        <v/>
      </c>
      <c r="E41" s="1" t="str">
        <f ca="1">IF($C41="","",CONCATENATE(VLOOKUP(OFFSET('様式Ⅰ (女子)'!$B$15,3*A41,0),'登録データ（女）'!$A$3:$J$2500,9,FALSE)," ",VLOOKUP(OFFSET('様式Ⅰ (女子)'!$B$15,3*A41,0),'登録データ（女）'!$A$3:$J$2500,10,FALSE)," ","(",LEFT(VLOOKUP(OFFSET('様式Ⅰ (女子)'!$B$15,3*A41,0),'登録データ（女）'!$A$3:$J$2500,8,FALSE),2),")"))</f>
        <v/>
      </c>
      <c r="F41" s="1" t="str">
        <f t="shared" si="0"/>
        <v/>
      </c>
      <c r="G41" s="1" t="str">
        <f>IF(B41="","",VLOOKUP(基本情報登録!$D$10,'登録データ（女）'!$M$3:$Q$57,3,FALSE))</f>
        <v/>
      </c>
      <c r="H41" s="1" t="str">
        <f>IF(B41="","",VLOOKUP('様式Ⅰ (女子)'!B135,'登録データ（女）'!$A$3:$X$1000,5,FALSE))</f>
        <v/>
      </c>
      <c r="I41" s="1" t="str">
        <f>IF(B41="","",'様式Ⅰ (女子)'!B135)</f>
        <v/>
      </c>
      <c r="J41" s="1" t="str">
        <f>IF(B41="","",'様式Ⅰ (女子)'!AJ135)</f>
        <v/>
      </c>
      <c r="K41" s="1" t="str">
        <f>IF(B41="","",'様式Ⅰ (女子)'!AJ136)</f>
        <v/>
      </c>
      <c r="L41" s="1" t="str">
        <f>IF(B41="","",'様式Ⅰ (女子)'!AJ137)</f>
        <v/>
      </c>
    </row>
    <row r="42" spans="1:12" ht="18.75">
      <c r="A42" s="1">
        <v>41</v>
      </c>
      <c r="B42" s="2" t="str">
        <f>IF('様式Ⅰ (女子)'!B138="","",'様式Ⅰ (女子)'!B138+200000000)</f>
        <v/>
      </c>
      <c r="C42" t="str">
        <f>IF(B42="","",CONCATENATE('様式Ⅰ (女子)'!C138," ","(",'様式Ⅰ (女子)'!E138,")"))</f>
        <v/>
      </c>
      <c r="D42" s="1" t="str">
        <f>IF(B42="","",'様式Ⅰ (女子)'!D138)</f>
        <v/>
      </c>
      <c r="E42" s="1" t="str">
        <f ca="1">IF($C42="","",CONCATENATE(VLOOKUP(OFFSET('様式Ⅰ (女子)'!$B$15,3*A42,0),'登録データ（女）'!$A$3:$J$2500,9,FALSE)," ",VLOOKUP(OFFSET('様式Ⅰ (女子)'!$B$15,3*A42,0),'登録データ（女）'!$A$3:$J$2500,10,FALSE)," ","(",LEFT(VLOOKUP(OFFSET('様式Ⅰ (女子)'!$B$15,3*A42,0),'登録データ（女）'!$A$3:$J$2500,8,FALSE),2),")"))</f>
        <v/>
      </c>
      <c r="F42" s="1" t="str">
        <f t="shared" si="0"/>
        <v/>
      </c>
      <c r="G42" s="1" t="str">
        <f>IF(B42="","",VLOOKUP(基本情報登録!$D$10,'登録データ（女）'!$M$3:$Q$57,3,FALSE))</f>
        <v/>
      </c>
      <c r="H42" s="1" t="str">
        <f>IF(B42="","",VLOOKUP('様式Ⅰ (女子)'!B138,'登録データ（女）'!$A$3:$X$1000,5,FALSE))</f>
        <v/>
      </c>
      <c r="I42" s="1" t="str">
        <f>IF(B42="","",'様式Ⅰ (女子)'!B138)</f>
        <v/>
      </c>
      <c r="J42" s="1" t="str">
        <f>IF(B42="","",'様式Ⅰ (女子)'!AJ138)</f>
        <v/>
      </c>
      <c r="K42" s="1" t="str">
        <f>IF(B42="","",'様式Ⅰ (女子)'!AJ139)</f>
        <v/>
      </c>
      <c r="L42" s="1" t="str">
        <f>IF(B42="","",'様式Ⅰ (女子)'!AJ140)</f>
        <v/>
      </c>
    </row>
    <row r="43" spans="1:12" ht="18.75">
      <c r="A43" s="1">
        <v>42</v>
      </c>
      <c r="B43" s="2" t="str">
        <f>IF('様式Ⅰ (女子)'!B141="","",'様式Ⅰ (女子)'!B141+200000000)</f>
        <v/>
      </c>
      <c r="C43" t="str">
        <f>IF(B43="","",CONCATENATE('様式Ⅰ (女子)'!C141," ","(",'様式Ⅰ (女子)'!E141,")"))</f>
        <v/>
      </c>
      <c r="D43" s="1" t="str">
        <f>IF(B43="","",'様式Ⅰ (女子)'!D141)</f>
        <v/>
      </c>
      <c r="E43" s="1" t="str">
        <f ca="1">IF($C43="","",CONCATENATE(VLOOKUP(OFFSET('様式Ⅰ (女子)'!$B$15,3*A43,0),'登録データ（女）'!$A$3:$J$2500,9,FALSE)," ",VLOOKUP(OFFSET('様式Ⅰ (女子)'!$B$15,3*A43,0),'登録データ（女）'!$A$3:$J$2500,10,FALSE)," ","(",LEFT(VLOOKUP(OFFSET('様式Ⅰ (女子)'!$B$15,3*A43,0),'登録データ（女）'!$A$3:$J$2500,8,FALSE),2),")"))</f>
        <v/>
      </c>
      <c r="F43" s="1" t="str">
        <f t="shared" si="0"/>
        <v/>
      </c>
      <c r="G43" s="1" t="str">
        <f>IF(B43="","",VLOOKUP(基本情報登録!$D$10,'登録データ（女）'!$M$3:$Q$57,3,FALSE))</f>
        <v/>
      </c>
      <c r="H43" s="1" t="str">
        <f>IF(B43="","",VLOOKUP('様式Ⅰ (女子)'!B141,'登録データ（女）'!$A$3:$X$1000,5,FALSE))</f>
        <v/>
      </c>
      <c r="I43" s="1" t="str">
        <f>IF(B43="","",'様式Ⅰ (女子)'!B141)</f>
        <v/>
      </c>
      <c r="J43" s="1" t="str">
        <f>IF(B43="","",'様式Ⅰ (女子)'!AJ141)</f>
        <v/>
      </c>
      <c r="K43" s="1" t="str">
        <f>IF(B43="","",'様式Ⅰ (女子)'!AJ142)</f>
        <v/>
      </c>
      <c r="L43" s="1" t="str">
        <f>IF(B43="","",'様式Ⅰ (女子)'!AJ143)</f>
        <v/>
      </c>
    </row>
    <row r="44" spans="1:12" ht="18.75">
      <c r="A44" s="1">
        <v>43</v>
      </c>
      <c r="B44" s="2" t="str">
        <f>IF('様式Ⅰ (女子)'!B144="","",'様式Ⅰ (女子)'!B144+200000000)</f>
        <v/>
      </c>
      <c r="C44" t="str">
        <f>IF(B44="","",CONCATENATE('様式Ⅰ (女子)'!C144," ","(",'様式Ⅰ (女子)'!E144,")"))</f>
        <v/>
      </c>
      <c r="D44" s="1" t="str">
        <f>IF(B44="","",'様式Ⅰ (女子)'!D144)</f>
        <v/>
      </c>
      <c r="E44" s="1" t="str">
        <f ca="1">IF($C44="","",CONCATENATE(VLOOKUP(OFFSET('様式Ⅰ (女子)'!$B$15,3*A44,0),'登録データ（女）'!$A$3:$J$2500,9,FALSE)," ",VLOOKUP(OFFSET('様式Ⅰ (女子)'!$B$15,3*A44,0),'登録データ（女）'!$A$3:$J$2500,10,FALSE)," ","(",LEFT(VLOOKUP(OFFSET('様式Ⅰ (女子)'!$B$15,3*A44,0),'登録データ（女）'!$A$3:$J$2500,8,FALSE),2),")"))</f>
        <v/>
      </c>
      <c r="F44" s="1" t="str">
        <f t="shared" si="0"/>
        <v/>
      </c>
      <c r="G44" s="1" t="str">
        <f>IF(B44="","",VLOOKUP(基本情報登録!$D$10,'登録データ（女）'!$M$3:$Q$57,3,FALSE))</f>
        <v/>
      </c>
      <c r="H44" s="1" t="str">
        <f>IF(B44="","",VLOOKUP('様式Ⅰ (女子)'!B144,'登録データ（女）'!$A$3:$X$1000,5,FALSE))</f>
        <v/>
      </c>
      <c r="I44" s="1" t="str">
        <f>IF(B44="","",'様式Ⅰ (女子)'!B144)</f>
        <v/>
      </c>
      <c r="J44" s="1" t="str">
        <f>IF(B44="","",'様式Ⅰ (女子)'!AJ144)</f>
        <v/>
      </c>
      <c r="K44" s="1" t="str">
        <f>IF(B44="","",'様式Ⅰ (女子)'!AJ145)</f>
        <v/>
      </c>
      <c r="L44" s="1" t="str">
        <f>IF(B44="","",'様式Ⅰ (女子)'!AJ146)</f>
        <v/>
      </c>
    </row>
    <row r="45" spans="1:12" ht="18.75">
      <c r="A45" s="1">
        <v>44</v>
      </c>
      <c r="B45" s="2" t="str">
        <f>IF('様式Ⅰ (女子)'!B147="","",'様式Ⅰ (女子)'!B147+200000000)</f>
        <v/>
      </c>
      <c r="C45" t="str">
        <f>IF(B45="","",CONCATENATE('様式Ⅰ (女子)'!C147," ","(",'様式Ⅰ (女子)'!E147,")"))</f>
        <v/>
      </c>
      <c r="D45" s="1" t="str">
        <f>IF(B45="","",'様式Ⅰ (女子)'!D147)</f>
        <v/>
      </c>
      <c r="E45" s="1" t="str">
        <f ca="1">IF($C45="","",CONCATENATE(VLOOKUP(OFFSET('様式Ⅰ (女子)'!$B$15,3*A45,0),'登録データ（女）'!$A$3:$J$2500,9,FALSE)," ",VLOOKUP(OFFSET('様式Ⅰ (女子)'!$B$15,3*A45,0),'登録データ（女）'!$A$3:$J$2500,10,FALSE)," ","(",LEFT(VLOOKUP(OFFSET('様式Ⅰ (女子)'!$B$15,3*A45,0),'登録データ（女）'!$A$3:$J$2500,8,FALSE),2),")"))</f>
        <v/>
      </c>
      <c r="F45" s="1" t="str">
        <f t="shared" si="0"/>
        <v/>
      </c>
      <c r="G45" s="1" t="str">
        <f>IF(B45="","",VLOOKUP(基本情報登録!$D$10,'登録データ（女）'!$M$3:$Q$57,3,FALSE))</f>
        <v/>
      </c>
      <c r="H45" s="1" t="str">
        <f>IF(B45="","",VLOOKUP('様式Ⅰ (女子)'!B147,'登録データ（女）'!$A$3:$X$1000,5,FALSE))</f>
        <v/>
      </c>
      <c r="I45" s="1" t="str">
        <f>IF(B45="","",'様式Ⅰ (女子)'!B147)</f>
        <v/>
      </c>
      <c r="J45" s="1" t="str">
        <f>IF(B45="","",'様式Ⅰ (女子)'!AJ147)</f>
        <v/>
      </c>
      <c r="K45" s="1" t="str">
        <f>IF(B45="","",'様式Ⅰ (女子)'!AJ148)</f>
        <v/>
      </c>
      <c r="L45" s="1" t="str">
        <f>IF(B45="","",'様式Ⅰ (女子)'!AJ149)</f>
        <v/>
      </c>
    </row>
    <row r="46" spans="1:12" ht="18.75">
      <c r="A46" s="1">
        <v>45</v>
      </c>
      <c r="B46" s="2" t="str">
        <f>IF('様式Ⅰ (女子)'!B150="","",'様式Ⅰ (女子)'!B150+200000000)</f>
        <v/>
      </c>
      <c r="C46" t="str">
        <f>IF(B46="","",CONCATENATE('様式Ⅰ (女子)'!C150," ","(",'様式Ⅰ (女子)'!E150,")"))</f>
        <v/>
      </c>
      <c r="D46" s="1" t="str">
        <f>IF(B46="","",'様式Ⅰ (女子)'!D150)</f>
        <v/>
      </c>
      <c r="E46" s="1" t="str">
        <f ca="1">IF($C46="","",CONCATENATE(VLOOKUP(OFFSET('様式Ⅰ (女子)'!$B$15,3*A46,0),'登録データ（女）'!$A$3:$J$2500,9,FALSE)," ",VLOOKUP(OFFSET('様式Ⅰ (女子)'!$B$15,3*A46,0),'登録データ（女）'!$A$3:$J$2500,10,FALSE)," ","(",LEFT(VLOOKUP(OFFSET('様式Ⅰ (女子)'!$B$15,3*A46,0),'登録データ（女）'!$A$3:$J$2500,8,FALSE),2),")"))</f>
        <v/>
      </c>
      <c r="F46" s="1" t="str">
        <f t="shared" si="0"/>
        <v/>
      </c>
      <c r="G46" s="1" t="str">
        <f>IF(B46="","",VLOOKUP(基本情報登録!$D$10,'登録データ（女）'!$M$3:$Q$57,3,FALSE))</f>
        <v/>
      </c>
      <c r="H46" s="1" t="str">
        <f>IF(B46="","",VLOOKUP('様式Ⅰ (女子)'!B150,'登録データ（女）'!$A$3:$X$1000,5,FALSE))</f>
        <v/>
      </c>
      <c r="I46" s="1" t="str">
        <f>IF(B46="","",'様式Ⅰ (女子)'!B150)</f>
        <v/>
      </c>
      <c r="J46" s="1" t="str">
        <f>IF(B46="","",'様式Ⅰ (女子)'!AJ150)</f>
        <v/>
      </c>
      <c r="K46" s="1" t="str">
        <f>IF(B46="","",'様式Ⅰ (女子)'!AJ151)</f>
        <v/>
      </c>
      <c r="L46" s="1" t="str">
        <f>IF(B46="","",'様式Ⅰ (女子)'!AJ152)</f>
        <v/>
      </c>
    </row>
    <row r="47" spans="1:12" ht="18.75">
      <c r="A47" s="1">
        <v>46</v>
      </c>
      <c r="B47" s="2" t="str">
        <f>IF('様式Ⅰ (女子)'!B153="","",'様式Ⅰ (女子)'!B153+200000000)</f>
        <v/>
      </c>
      <c r="C47" t="str">
        <f>IF(B47="","",CONCATENATE('様式Ⅰ (女子)'!C153," ","(",'様式Ⅰ (女子)'!E153,")"))</f>
        <v/>
      </c>
      <c r="D47" s="1" t="str">
        <f>IF(B47="","",'様式Ⅰ (女子)'!D153)</f>
        <v/>
      </c>
      <c r="E47" s="1" t="str">
        <f ca="1">IF($C47="","",CONCATENATE(VLOOKUP(OFFSET('様式Ⅰ (女子)'!$B$15,3*A47,0),'登録データ（女）'!$A$3:$J$2500,9,FALSE)," ",VLOOKUP(OFFSET('様式Ⅰ (女子)'!$B$15,3*A47,0),'登録データ（女）'!$A$3:$J$2500,10,FALSE)," ","(",LEFT(VLOOKUP(OFFSET('様式Ⅰ (女子)'!$B$15,3*A47,0),'登録データ（女）'!$A$3:$J$2500,8,FALSE),2),")"))</f>
        <v/>
      </c>
      <c r="F47" s="1" t="str">
        <f t="shared" si="0"/>
        <v/>
      </c>
      <c r="G47" s="1" t="str">
        <f>IF(B47="","",VLOOKUP(基本情報登録!$D$10,'登録データ（女）'!$M$3:$Q$57,3,FALSE))</f>
        <v/>
      </c>
      <c r="H47" s="1" t="str">
        <f>IF(B47="","",VLOOKUP('様式Ⅰ (女子)'!B153,'登録データ（女）'!$A$3:$X$1000,5,FALSE))</f>
        <v/>
      </c>
      <c r="I47" s="1" t="str">
        <f>IF(B47="","",'様式Ⅰ (女子)'!B153)</f>
        <v/>
      </c>
      <c r="J47" s="1" t="str">
        <f>IF(B47="","",'様式Ⅰ (女子)'!AJ153)</f>
        <v/>
      </c>
      <c r="K47" s="1" t="str">
        <f>IF(B47="","",'様式Ⅰ (女子)'!AJ154)</f>
        <v/>
      </c>
      <c r="L47" s="1" t="str">
        <f>IF(B47="","",'様式Ⅰ (女子)'!AJ155)</f>
        <v/>
      </c>
    </row>
    <row r="48" spans="1:12" ht="18.75">
      <c r="A48" s="1">
        <v>47</v>
      </c>
      <c r="B48" s="2" t="str">
        <f>IF('様式Ⅰ (女子)'!B156="","",'様式Ⅰ (女子)'!B156+200000000)</f>
        <v/>
      </c>
      <c r="C48" t="str">
        <f>IF(B48="","",CONCATENATE('様式Ⅰ (女子)'!C156," ","(",'様式Ⅰ (女子)'!E156,")"))</f>
        <v/>
      </c>
      <c r="D48" s="1" t="str">
        <f>IF(B48="","",'様式Ⅰ (女子)'!D156)</f>
        <v/>
      </c>
      <c r="E48" s="1" t="str">
        <f ca="1">IF($C48="","",CONCATENATE(VLOOKUP(OFFSET('様式Ⅰ (女子)'!$B$15,3*A48,0),'登録データ（女）'!$A$3:$J$2500,9,FALSE)," ",VLOOKUP(OFFSET('様式Ⅰ (女子)'!$B$15,3*A48,0),'登録データ（女）'!$A$3:$J$2500,10,FALSE)," ","(",LEFT(VLOOKUP(OFFSET('様式Ⅰ (女子)'!$B$15,3*A48,0),'登録データ（女）'!$A$3:$J$2500,8,FALSE),2),")"))</f>
        <v/>
      </c>
      <c r="F48" s="1" t="str">
        <f t="shared" si="0"/>
        <v/>
      </c>
      <c r="G48" s="1" t="str">
        <f>IF(B48="","",VLOOKUP(基本情報登録!$D$10,'登録データ（女）'!$M$3:$Q$57,3,FALSE))</f>
        <v/>
      </c>
      <c r="H48" s="1" t="str">
        <f>IF(B48="","",VLOOKUP('様式Ⅰ (女子)'!B156,'登録データ（女）'!$A$3:$X$1000,5,FALSE))</f>
        <v/>
      </c>
      <c r="I48" s="1" t="str">
        <f>IF(B48="","",'様式Ⅰ (女子)'!B156)</f>
        <v/>
      </c>
      <c r="J48" s="1" t="str">
        <f>IF(B48="","",'様式Ⅰ (女子)'!AJ156)</f>
        <v/>
      </c>
      <c r="K48" s="1" t="str">
        <f>IF(B48="","",'様式Ⅰ (女子)'!AJ157)</f>
        <v/>
      </c>
      <c r="L48" s="1" t="str">
        <f>IF(B48="","",'様式Ⅰ (女子)'!AJ158)</f>
        <v/>
      </c>
    </row>
    <row r="49" spans="1:12" ht="18.75">
      <c r="A49" s="1">
        <v>48</v>
      </c>
      <c r="B49" s="2" t="str">
        <f>IF('様式Ⅰ (女子)'!B159="","",'様式Ⅰ (女子)'!B159+200000000)</f>
        <v/>
      </c>
      <c r="C49" t="str">
        <f>IF(B49="","",CONCATENATE('様式Ⅰ (女子)'!C159," ","(",'様式Ⅰ (女子)'!E159,")"))</f>
        <v/>
      </c>
      <c r="D49" s="1" t="str">
        <f>IF(B49="","",'様式Ⅰ (女子)'!D159)</f>
        <v/>
      </c>
      <c r="E49" s="1" t="str">
        <f ca="1">IF($C49="","",CONCATENATE(VLOOKUP(OFFSET('様式Ⅰ (女子)'!$B$15,3*A49,0),'登録データ（女）'!$A$3:$J$2500,9,FALSE)," ",VLOOKUP(OFFSET('様式Ⅰ (女子)'!$B$15,3*A49,0),'登録データ（女）'!$A$3:$J$2500,10,FALSE)," ","(",LEFT(VLOOKUP(OFFSET('様式Ⅰ (女子)'!$B$15,3*A49,0),'登録データ（女）'!$A$3:$J$2500,8,FALSE),2),")"))</f>
        <v/>
      </c>
      <c r="F49" s="1" t="str">
        <f t="shared" si="0"/>
        <v/>
      </c>
      <c r="G49" s="1" t="str">
        <f>IF(B49="","",VLOOKUP(基本情報登録!$D$10,'登録データ（女）'!$M$3:$Q$57,3,FALSE))</f>
        <v/>
      </c>
      <c r="H49" s="1" t="str">
        <f>IF(B49="","",VLOOKUP('様式Ⅰ (女子)'!B159,'登録データ（女）'!$A$3:$X$1000,5,FALSE))</f>
        <v/>
      </c>
      <c r="I49" s="1" t="str">
        <f>IF(B49="","",'様式Ⅰ (女子)'!B159)</f>
        <v/>
      </c>
      <c r="J49" s="1" t="str">
        <f>IF(B49="","",'様式Ⅰ (女子)'!AJ159)</f>
        <v/>
      </c>
      <c r="K49" s="1" t="str">
        <f>IF(B49="","",'様式Ⅰ (女子)'!AJ160)</f>
        <v/>
      </c>
      <c r="L49" s="1" t="str">
        <f>IF(B49="","",'様式Ⅰ (女子)'!AJ161)</f>
        <v/>
      </c>
    </row>
    <row r="50" spans="1:12" ht="18.75">
      <c r="A50" s="1">
        <v>49</v>
      </c>
      <c r="B50" s="2" t="str">
        <f>IF('様式Ⅰ (女子)'!B162="","",'様式Ⅰ (女子)'!B162+200000000)</f>
        <v/>
      </c>
      <c r="C50" t="str">
        <f>IF(B50="","",CONCATENATE('様式Ⅰ (女子)'!C162," ","(",'様式Ⅰ (女子)'!E162,")"))</f>
        <v/>
      </c>
      <c r="D50" s="1" t="str">
        <f>IF(B50="","",'様式Ⅰ (女子)'!D162)</f>
        <v/>
      </c>
      <c r="E50" s="1" t="str">
        <f ca="1">IF($C50="","",CONCATENATE(VLOOKUP(OFFSET('様式Ⅰ (女子)'!$B$15,3*A50,0),'登録データ（女）'!$A$3:$J$2500,9,FALSE)," ",VLOOKUP(OFFSET('様式Ⅰ (女子)'!$B$15,3*A50,0),'登録データ（女）'!$A$3:$J$2500,10,FALSE)," ","(",LEFT(VLOOKUP(OFFSET('様式Ⅰ (女子)'!$B$15,3*A50,0),'登録データ（女）'!$A$3:$J$2500,8,FALSE),2),")"))</f>
        <v/>
      </c>
      <c r="F50" s="1" t="str">
        <f t="shared" si="0"/>
        <v/>
      </c>
      <c r="G50" s="1" t="str">
        <f>IF(B50="","",VLOOKUP(基本情報登録!$D$10,'登録データ（女）'!$M$3:$Q$57,3,FALSE))</f>
        <v/>
      </c>
      <c r="H50" s="1" t="str">
        <f>IF(B50="","",VLOOKUP('様式Ⅰ (女子)'!B162,'登録データ（女）'!$A$3:$X$1000,5,FALSE))</f>
        <v/>
      </c>
      <c r="I50" s="1" t="str">
        <f>IF(B50="","",'様式Ⅰ (女子)'!B162)</f>
        <v/>
      </c>
      <c r="J50" s="1" t="str">
        <f>IF(B50="","",'様式Ⅰ (女子)'!AJ162)</f>
        <v/>
      </c>
      <c r="K50" s="1" t="str">
        <f>IF(B50="","",'様式Ⅰ (女子)'!AJ163)</f>
        <v/>
      </c>
      <c r="L50" s="1" t="str">
        <f>IF(B50="","",'様式Ⅰ (女子)'!AJ164)</f>
        <v/>
      </c>
    </row>
    <row r="51" spans="1:12" ht="18.75">
      <c r="A51" s="1">
        <v>50</v>
      </c>
      <c r="B51" s="2" t="str">
        <f>IF('様式Ⅰ (女子)'!B165="","",'様式Ⅰ (女子)'!B165+200000000)</f>
        <v/>
      </c>
      <c r="C51" t="str">
        <f>IF(B51="","",CONCATENATE('様式Ⅰ (女子)'!C165," ","(",'様式Ⅰ (女子)'!E165,")"))</f>
        <v/>
      </c>
      <c r="D51" s="1" t="str">
        <f>IF(B51="","",'様式Ⅰ (女子)'!D165)</f>
        <v/>
      </c>
      <c r="E51" s="1" t="str">
        <f ca="1">IF($C51="","",CONCATENATE(VLOOKUP(OFFSET('様式Ⅰ (女子)'!$B$15,3*A51,0),'登録データ（女）'!$A$3:$J$2500,9,FALSE)," ",VLOOKUP(OFFSET('様式Ⅰ (女子)'!$B$15,3*A51,0),'登録データ（女）'!$A$3:$J$2500,10,FALSE)," ","(",LEFT(VLOOKUP(OFFSET('様式Ⅰ (女子)'!$B$15,3*A51,0),'登録データ（女）'!$A$3:$J$2500,8,FALSE),2),")"))</f>
        <v/>
      </c>
      <c r="F51" s="1" t="str">
        <f t="shared" si="0"/>
        <v/>
      </c>
      <c r="G51" s="1" t="str">
        <f>IF(B51="","",VLOOKUP(基本情報登録!$D$10,'登録データ（女）'!$M$3:$Q$57,3,FALSE))</f>
        <v/>
      </c>
      <c r="H51" s="1" t="str">
        <f>IF(B51="","",VLOOKUP('様式Ⅰ (女子)'!B165,'登録データ（女）'!$A$3:$X$1000,5,FALSE))</f>
        <v/>
      </c>
      <c r="I51" s="1" t="str">
        <f>IF(B51="","",'様式Ⅰ (女子)'!B165)</f>
        <v/>
      </c>
      <c r="J51" s="1" t="str">
        <f>IF(B51="","",'様式Ⅰ (女子)'!AJ165)</f>
        <v/>
      </c>
      <c r="K51" s="1" t="str">
        <f>IF(B51="","",'様式Ⅰ (女子)'!AJ166)</f>
        <v/>
      </c>
      <c r="L51" s="1" t="str">
        <f>IF(B51="","",'様式Ⅰ (女子)'!AJ167)</f>
        <v/>
      </c>
    </row>
    <row r="52" spans="1:12" ht="18.75">
      <c r="A52" s="1">
        <v>51</v>
      </c>
      <c r="B52" s="2" t="str">
        <f>IF('様式Ⅰ (女子)'!B168="","",'様式Ⅰ (女子)'!B168+200000000)</f>
        <v/>
      </c>
      <c r="C52" t="str">
        <f>IF(B52="","",CONCATENATE('様式Ⅰ (女子)'!C168," ","(",'様式Ⅰ (女子)'!E168,")"))</f>
        <v/>
      </c>
      <c r="D52" s="1" t="str">
        <f>IF(B52="","",'様式Ⅰ (女子)'!D168)</f>
        <v/>
      </c>
      <c r="E52" s="1" t="str">
        <f ca="1">IF($C52="","",CONCATENATE(VLOOKUP(OFFSET('様式Ⅰ (女子)'!$B$15,3*A52,0),'登録データ（女）'!$A$3:$J$2500,9,FALSE)," ",VLOOKUP(OFFSET('様式Ⅰ (女子)'!$B$15,3*A52,0),'登録データ（女）'!$A$3:$J$2500,10,FALSE)," ","(",LEFT(VLOOKUP(OFFSET('様式Ⅰ (女子)'!$B$15,3*A52,0),'登録データ（女）'!$A$3:$J$2500,8,FALSE),2),")"))</f>
        <v/>
      </c>
      <c r="F52" s="1" t="str">
        <f t="shared" si="0"/>
        <v/>
      </c>
      <c r="G52" s="1" t="str">
        <f>IF(B52="","",VLOOKUP(基本情報登録!$D$10,'登録データ（女）'!$M$3:$Q$57,3,FALSE))</f>
        <v/>
      </c>
      <c r="H52" s="1" t="str">
        <f>IF(B52="","",VLOOKUP('様式Ⅰ (女子)'!B168,'登録データ（女）'!$A$3:$X$1000,5,FALSE))</f>
        <v/>
      </c>
      <c r="I52" s="1" t="str">
        <f>IF(B52="","",'様式Ⅰ (女子)'!B168)</f>
        <v/>
      </c>
      <c r="J52" s="1" t="str">
        <f>IF(B52="","",'様式Ⅰ (女子)'!AJ168)</f>
        <v/>
      </c>
      <c r="K52" s="1" t="str">
        <f>IF(B52="","",'様式Ⅰ (女子)'!AJ169)</f>
        <v/>
      </c>
      <c r="L52" s="1" t="str">
        <f>IF(B52="","",'様式Ⅰ (女子)'!AJ170)</f>
        <v/>
      </c>
    </row>
    <row r="53" spans="1:12" ht="18.75">
      <c r="A53" s="1">
        <v>52</v>
      </c>
      <c r="B53" s="2" t="str">
        <f>IF('様式Ⅰ (女子)'!B171="","",'様式Ⅰ (女子)'!B171+200000000)</f>
        <v/>
      </c>
      <c r="C53" t="str">
        <f>IF(B53="","",CONCATENATE('様式Ⅰ (女子)'!C171," ","(",'様式Ⅰ (女子)'!E171,")"))</f>
        <v/>
      </c>
      <c r="D53" s="1" t="str">
        <f>IF(B53="","",'様式Ⅰ (女子)'!D171)</f>
        <v/>
      </c>
      <c r="E53" s="1" t="str">
        <f ca="1">IF($C53="","",CONCATENATE(VLOOKUP(OFFSET('様式Ⅰ (女子)'!$B$15,3*A53,0),'登録データ（女）'!$A$3:$J$2500,9,FALSE)," ",VLOOKUP(OFFSET('様式Ⅰ (女子)'!$B$15,3*A53,0),'登録データ（女）'!$A$3:$J$2500,10,FALSE)," ","(",LEFT(VLOOKUP(OFFSET('様式Ⅰ (女子)'!$B$15,3*A53,0),'登録データ（女）'!$A$3:$J$2500,8,FALSE),2),")"))</f>
        <v/>
      </c>
      <c r="F53" s="1" t="str">
        <f t="shared" si="0"/>
        <v/>
      </c>
      <c r="G53" s="1" t="str">
        <f>IF(B53="","",VLOOKUP(基本情報登録!$D$10,'登録データ（女）'!$M$3:$Q$57,3,FALSE))</f>
        <v/>
      </c>
      <c r="H53" s="1" t="str">
        <f>IF(B53="","",VLOOKUP('様式Ⅰ (女子)'!B171,'登録データ（女）'!$A$3:$X$1000,5,FALSE))</f>
        <v/>
      </c>
      <c r="I53" s="1" t="str">
        <f>IF(B53="","",'様式Ⅰ (女子)'!B171)</f>
        <v/>
      </c>
      <c r="J53" s="1" t="str">
        <f>IF(B53="","",'様式Ⅰ (女子)'!AJ171)</f>
        <v/>
      </c>
      <c r="K53" s="1" t="str">
        <f>IF(B53="","",'様式Ⅰ (女子)'!AJ172)</f>
        <v/>
      </c>
      <c r="L53" s="1" t="str">
        <f>IF(B53="","",'様式Ⅰ (女子)'!AJ173)</f>
        <v/>
      </c>
    </row>
    <row r="54" spans="1:12" ht="18.75">
      <c r="A54" s="1">
        <v>53</v>
      </c>
      <c r="B54" s="2" t="str">
        <f>IF('様式Ⅰ (女子)'!B174="","",'様式Ⅰ (女子)'!B174+200000000)</f>
        <v/>
      </c>
      <c r="C54" t="str">
        <f>IF(B54="","",CONCATENATE('様式Ⅰ (女子)'!C174," ","(",'様式Ⅰ (女子)'!E174,")"))</f>
        <v/>
      </c>
      <c r="D54" s="1" t="str">
        <f>IF(B54="","",'様式Ⅰ (女子)'!D174)</f>
        <v/>
      </c>
      <c r="E54" s="1" t="str">
        <f ca="1">IF($C54="","",CONCATENATE(VLOOKUP(OFFSET('様式Ⅰ (女子)'!$B$15,3*A54,0),'登録データ（女）'!$A$3:$J$2500,9,FALSE)," ",VLOOKUP(OFFSET('様式Ⅰ (女子)'!$B$15,3*A54,0),'登録データ（女）'!$A$3:$J$2500,10,FALSE)," ","(",LEFT(VLOOKUP(OFFSET('様式Ⅰ (女子)'!$B$15,3*A54,0),'登録データ（女）'!$A$3:$J$2500,8,FALSE),2),")"))</f>
        <v/>
      </c>
      <c r="F54" s="1" t="str">
        <f t="shared" si="0"/>
        <v/>
      </c>
      <c r="G54" s="1" t="str">
        <f>IF(B54="","",VLOOKUP(基本情報登録!$D$10,'登録データ（女）'!$M$3:$Q$57,3,FALSE))</f>
        <v/>
      </c>
      <c r="H54" s="1" t="str">
        <f>IF(B54="","",VLOOKUP('様式Ⅰ (女子)'!B174,'登録データ（女）'!$A$3:$X$1000,5,FALSE))</f>
        <v/>
      </c>
      <c r="I54" s="1" t="str">
        <f>IF(B54="","",'様式Ⅰ (女子)'!B174)</f>
        <v/>
      </c>
      <c r="J54" s="1" t="str">
        <f>IF(B54="","",'様式Ⅰ (女子)'!AJ174)</f>
        <v/>
      </c>
      <c r="K54" s="1" t="str">
        <f>IF(B54="","",'様式Ⅰ (女子)'!AJ175)</f>
        <v/>
      </c>
      <c r="L54" s="1" t="str">
        <f>IF(B54="","",'様式Ⅰ (女子)'!AJ176)</f>
        <v/>
      </c>
    </row>
    <row r="55" spans="1:12" ht="18.75">
      <c r="A55" s="1">
        <v>54</v>
      </c>
      <c r="B55" s="2" t="str">
        <f>IF('様式Ⅰ (女子)'!B177="","",'様式Ⅰ (女子)'!B177+200000000)</f>
        <v/>
      </c>
      <c r="C55" t="str">
        <f>IF(B55="","",CONCATENATE('様式Ⅰ (女子)'!C177," ","(",'様式Ⅰ (女子)'!E177,")"))</f>
        <v/>
      </c>
      <c r="D55" s="1" t="str">
        <f>IF(B55="","",'様式Ⅰ (女子)'!D177)</f>
        <v/>
      </c>
      <c r="E55" s="1" t="str">
        <f ca="1">IF($C55="","",CONCATENATE(VLOOKUP(OFFSET('様式Ⅰ (女子)'!$B$15,3*A55,0),'登録データ（女）'!$A$3:$J$2500,9,FALSE)," ",VLOOKUP(OFFSET('様式Ⅰ (女子)'!$B$15,3*A55,0),'登録データ（女）'!$A$3:$J$2500,10,FALSE)," ","(",LEFT(VLOOKUP(OFFSET('様式Ⅰ (女子)'!$B$15,3*A55,0),'登録データ（女）'!$A$3:$J$2500,8,FALSE),2),")"))</f>
        <v/>
      </c>
      <c r="F55" s="1" t="str">
        <f t="shared" si="0"/>
        <v/>
      </c>
      <c r="G55" s="1" t="str">
        <f>IF(B55="","",VLOOKUP(基本情報登録!$D$10,'登録データ（女）'!$M$3:$Q$57,3,FALSE))</f>
        <v/>
      </c>
      <c r="H55" s="1" t="str">
        <f>IF(B55="","",VLOOKUP('様式Ⅰ (女子)'!B177,'登録データ（女）'!$A$3:$X$1000,5,FALSE))</f>
        <v/>
      </c>
      <c r="I55" s="1" t="str">
        <f>IF(B55="","",'様式Ⅰ (女子)'!B177)</f>
        <v/>
      </c>
      <c r="J55" s="1" t="str">
        <f>IF(B55="","",'様式Ⅰ (女子)'!AJ177)</f>
        <v/>
      </c>
      <c r="K55" s="1" t="str">
        <f>IF(B55="","",'様式Ⅰ (女子)'!AJ178)</f>
        <v/>
      </c>
      <c r="L55" s="1" t="str">
        <f>IF(B55="","",'様式Ⅰ (女子)'!AJ179)</f>
        <v/>
      </c>
    </row>
    <row r="56" spans="1:12" ht="18.75">
      <c r="A56" s="1">
        <v>55</v>
      </c>
      <c r="B56" s="2" t="str">
        <f>IF('様式Ⅰ (女子)'!B180="","",'様式Ⅰ (女子)'!B180+200000000)</f>
        <v/>
      </c>
      <c r="C56" t="str">
        <f>IF(B56="","",CONCATENATE('様式Ⅰ (女子)'!C180," ","(",'様式Ⅰ (女子)'!E180,")"))</f>
        <v/>
      </c>
      <c r="D56" s="1" t="str">
        <f>IF(B56="","",'様式Ⅰ (女子)'!D180)</f>
        <v/>
      </c>
      <c r="E56" s="1" t="str">
        <f ca="1">IF($C56="","",CONCATENATE(VLOOKUP(OFFSET('様式Ⅰ (女子)'!$B$15,3*A56,0),'登録データ（女）'!$A$3:$J$2500,9,FALSE)," ",VLOOKUP(OFFSET('様式Ⅰ (女子)'!$B$15,3*A56,0),'登録データ（女）'!$A$3:$J$2500,10,FALSE)," ","(",LEFT(VLOOKUP(OFFSET('様式Ⅰ (女子)'!$B$15,3*A56,0),'登録データ（女）'!$A$3:$J$2500,8,FALSE),2),")"))</f>
        <v/>
      </c>
      <c r="F56" s="1" t="str">
        <f t="shared" si="0"/>
        <v/>
      </c>
      <c r="G56" s="1" t="str">
        <f>IF(B56="","",VLOOKUP(基本情報登録!$D$10,'登録データ（女）'!$M$3:$Q$57,3,FALSE))</f>
        <v/>
      </c>
      <c r="H56" s="1" t="str">
        <f>IF(B56="","",VLOOKUP('様式Ⅰ (女子)'!B180,'登録データ（女）'!$A$3:$X$1000,5,FALSE))</f>
        <v/>
      </c>
      <c r="I56" s="1" t="str">
        <f>IF(B56="","",'様式Ⅰ (女子)'!B180)</f>
        <v/>
      </c>
      <c r="J56" s="1" t="str">
        <f>IF(B56="","",'様式Ⅰ (女子)'!AJ180)</f>
        <v/>
      </c>
      <c r="K56" s="1" t="str">
        <f>IF(B56="","",'様式Ⅰ (女子)'!AJ181)</f>
        <v/>
      </c>
      <c r="L56" s="1" t="str">
        <f>IF(B56="","",'様式Ⅰ (女子)'!AJ182)</f>
        <v/>
      </c>
    </row>
    <row r="57" spans="1:12" ht="18.75">
      <c r="A57" s="1">
        <v>56</v>
      </c>
      <c r="B57" s="2" t="str">
        <f>IF('様式Ⅰ (女子)'!B183="","",'様式Ⅰ (女子)'!B183+200000000)</f>
        <v/>
      </c>
      <c r="C57" t="str">
        <f>IF(B57="","",CONCATENATE('様式Ⅰ (女子)'!C183," ","(",'様式Ⅰ (女子)'!E183,")"))</f>
        <v/>
      </c>
      <c r="D57" s="1" t="str">
        <f>IF(B57="","",'様式Ⅰ (女子)'!D183)</f>
        <v/>
      </c>
      <c r="E57" s="1" t="str">
        <f ca="1">IF($C57="","",CONCATENATE(VLOOKUP(OFFSET('様式Ⅰ (女子)'!$B$15,3*A57,0),'登録データ（女）'!$A$3:$J$2500,9,FALSE)," ",VLOOKUP(OFFSET('様式Ⅰ (女子)'!$B$15,3*A57,0),'登録データ（女）'!$A$3:$J$2500,10,FALSE)," ","(",LEFT(VLOOKUP(OFFSET('様式Ⅰ (女子)'!$B$15,3*A57,0),'登録データ（女）'!$A$3:$J$2500,8,FALSE),2),")"))</f>
        <v/>
      </c>
      <c r="F57" s="1" t="str">
        <f t="shared" si="0"/>
        <v/>
      </c>
      <c r="G57" s="1" t="str">
        <f>IF(B57="","",VLOOKUP(基本情報登録!$D$10,'登録データ（女）'!$M$3:$Q$57,3,FALSE))</f>
        <v/>
      </c>
      <c r="H57" s="1" t="str">
        <f>IF(B57="","",VLOOKUP('様式Ⅰ (女子)'!B183,'登録データ（女）'!$A$3:$X$1000,5,FALSE))</f>
        <v/>
      </c>
      <c r="I57" s="1" t="str">
        <f>IF(B57="","",'様式Ⅰ (女子)'!B183)</f>
        <v/>
      </c>
      <c r="J57" s="1" t="str">
        <f>IF(B57="","",'様式Ⅰ (女子)'!AJ183)</f>
        <v/>
      </c>
      <c r="K57" s="1" t="str">
        <f>IF(B57="","",'様式Ⅰ (女子)'!AJ184)</f>
        <v/>
      </c>
      <c r="L57" s="1" t="str">
        <f>IF(B57="","",'様式Ⅰ (女子)'!AJ185)</f>
        <v/>
      </c>
    </row>
    <row r="58" spans="1:12" ht="18.75">
      <c r="A58" s="1">
        <v>57</v>
      </c>
      <c r="B58" s="2" t="str">
        <f>IF('様式Ⅰ (女子)'!B186="","",'様式Ⅰ (女子)'!B186+200000000)</f>
        <v/>
      </c>
      <c r="C58" t="str">
        <f>IF(B58="","",CONCATENATE('様式Ⅰ (女子)'!C186," ","(",'様式Ⅰ (女子)'!E186,")"))</f>
        <v/>
      </c>
      <c r="D58" s="1" t="str">
        <f>IF(B58="","",'様式Ⅰ (女子)'!D186)</f>
        <v/>
      </c>
      <c r="E58" s="1" t="str">
        <f ca="1">IF($C58="","",CONCATENATE(VLOOKUP(OFFSET('様式Ⅰ (女子)'!$B$15,3*A58,0),'登録データ（女）'!$A$3:$J$2500,9,FALSE)," ",VLOOKUP(OFFSET('様式Ⅰ (女子)'!$B$15,3*A58,0),'登録データ（女）'!$A$3:$J$2500,10,FALSE)," ","(",LEFT(VLOOKUP(OFFSET('様式Ⅰ (女子)'!$B$15,3*A58,0),'登録データ（女）'!$A$3:$J$2500,8,FALSE),2),")"))</f>
        <v/>
      </c>
      <c r="F58" s="1" t="str">
        <f t="shared" si="0"/>
        <v/>
      </c>
      <c r="G58" s="1" t="str">
        <f>IF(B58="","",VLOOKUP(基本情報登録!$D$10,'登録データ（女）'!$M$3:$Q$57,3,FALSE))</f>
        <v/>
      </c>
      <c r="H58" s="1" t="str">
        <f>IF(B58="","",VLOOKUP('様式Ⅰ (女子)'!B186,'登録データ（女）'!$A$3:$X$1000,5,FALSE))</f>
        <v/>
      </c>
      <c r="I58" s="1" t="str">
        <f>IF(B58="","",'様式Ⅰ (女子)'!B186)</f>
        <v/>
      </c>
      <c r="J58" s="1" t="str">
        <f>IF(B58="","",'様式Ⅰ (女子)'!AJ186)</f>
        <v/>
      </c>
      <c r="K58" s="1" t="str">
        <f>IF(B58="","",'様式Ⅰ (女子)'!AJ187)</f>
        <v/>
      </c>
      <c r="L58" s="1" t="str">
        <f>IF(B58="","",'様式Ⅰ (女子)'!AJ188)</f>
        <v/>
      </c>
    </row>
    <row r="59" spans="1:12" ht="18.75">
      <c r="A59" s="1">
        <v>58</v>
      </c>
      <c r="B59" s="2" t="str">
        <f>IF('様式Ⅰ (女子)'!B189="","",'様式Ⅰ (女子)'!B189+200000000)</f>
        <v/>
      </c>
      <c r="C59" t="str">
        <f>IF(B59="","",CONCATENATE('様式Ⅰ (女子)'!C189," ","(",'様式Ⅰ (女子)'!E189,")"))</f>
        <v/>
      </c>
      <c r="D59" s="1" t="str">
        <f>IF(B59="","",'様式Ⅰ (女子)'!D189)</f>
        <v/>
      </c>
      <c r="E59" s="1" t="str">
        <f ca="1">IF($C59="","",CONCATENATE(VLOOKUP(OFFSET('様式Ⅰ (女子)'!$B$15,3*A59,0),'登録データ（女）'!$A$3:$J$2500,9,FALSE)," ",VLOOKUP(OFFSET('様式Ⅰ (女子)'!$B$15,3*A59,0),'登録データ（女）'!$A$3:$J$2500,10,FALSE)," ","(",LEFT(VLOOKUP(OFFSET('様式Ⅰ (女子)'!$B$15,3*A59,0),'登録データ（女）'!$A$3:$J$2500,8,FALSE),2),")"))</f>
        <v/>
      </c>
      <c r="F59" s="1" t="str">
        <f t="shared" si="0"/>
        <v/>
      </c>
      <c r="G59" s="1" t="str">
        <f>IF(B59="","",VLOOKUP(基本情報登録!$D$10,'登録データ（女）'!$M$3:$Q$57,3,FALSE))</f>
        <v/>
      </c>
      <c r="H59" s="1" t="str">
        <f>IF(B59="","",VLOOKUP('様式Ⅰ (女子)'!B189,'登録データ（女）'!$A$3:$X$1000,5,FALSE))</f>
        <v/>
      </c>
      <c r="I59" s="1" t="str">
        <f>IF(B59="","",'様式Ⅰ (女子)'!B189)</f>
        <v/>
      </c>
      <c r="J59" s="1" t="str">
        <f>IF(B59="","",'様式Ⅰ (女子)'!AJ189)</f>
        <v/>
      </c>
      <c r="K59" s="1" t="str">
        <f>IF(B59="","",'様式Ⅰ (女子)'!AJ190)</f>
        <v/>
      </c>
      <c r="L59" s="1" t="str">
        <f>IF(B59="","",'様式Ⅰ (女子)'!AJ191)</f>
        <v/>
      </c>
    </row>
    <row r="60" spans="1:12" ht="18.75">
      <c r="A60" s="1">
        <v>59</v>
      </c>
      <c r="B60" s="2" t="str">
        <f>IF('様式Ⅰ (女子)'!B192="","",'様式Ⅰ (女子)'!B192+200000000)</f>
        <v/>
      </c>
      <c r="C60" t="str">
        <f>IF(B60="","",CONCATENATE('様式Ⅰ (女子)'!C192," ","(",'様式Ⅰ (女子)'!E192,")"))</f>
        <v/>
      </c>
      <c r="D60" s="1" t="str">
        <f>IF(B60="","",'様式Ⅰ (女子)'!D192)</f>
        <v/>
      </c>
      <c r="E60" s="1" t="str">
        <f ca="1">IF($C60="","",CONCATENATE(VLOOKUP(OFFSET('様式Ⅰ (女子)'!$B$15,3*A60,0),'登録データ（女）'!$A$3:$J$2500,9,FALSE)," ",VLOOKUP(OFFSET('様式Ⅰ (女子)'!$B$15,3*A60,0),'登録データ（女）'!$A$3:$J$2500,10,FALSE)," ","(",LEFT(VLOOKUP(OFFSET('様式Ⅰ (女子)'!$B$15,3*A60,0),'登録データ（女）'!$A$3:$J$2500,8,FALSE),2),")"))</f>
        <v/>
      </c>
      <c r="F60" s="1" t="str">
        <f t="shared" si="0"/>
        <v/>
      </c>
      <c r="G60" s="1" t="str">
        <f>IF(B60="","",VLOOKUP(基本情報登録!$D$10,'登録データ（女）'!$M$3:$Q$57,3,FALSE))</f>
        <v/>
      </c>
      <c r="H60" s="1" t="str">
        <f>IF(B60="","",VLOOKUP('様式Ⅰ (女子)'!B192,'登録データ（女）'!$A$3:$X$1000,5,FALSE))</f>
        <v/>
      </c>
      <c r="I60" s="1" t="str">
        <f>IF(B60="","",'様式Ⅰ (女子)'!B192)</f>
        <v/>
      </c>
      <c r="J60" s="1" t="str">
        <f>IF(B60="","",'様式Ⅰ (女子)'!AJ192)</f>
        <v/>
      </c>
      <c r="K60" s="1" t="str">
        <f>IF(B60="","",'様式Ⅰ (女子)'!AJ193)</f>
        <v/>
      </c>
      <c r="L60" s="1" t="str">
        <f>IF(B60="","",'様式Ⅰ (女子)'!AJ194)</f>
        <v/>
      </c>
    </row>
    <row r="61" spans="1:12" ht="18.75">
      <c r="A61" s="1">
        <v>60</v>
      </c>
      <c r="B61" s="2" t="str">
        <f>IF('様式Ⅰ (女子)'!B195="","",'様式Ⅰ (女子)'!B195+200000000)</f>
        <v/>
      </c>
      <c r="C61" t="str">
        <f>IF(B61="","",CONCATENATE('様式Ⅰ (女子)'!C195," ","(",'様式Ⅰ (女子)'!E195,")"))</f>
        <v/>
      </c>
      <c r="D61" s="1" t="str">
        <f>IF(B61="","",'様式Ⅰ (女子)'!D195)</f>
        <v/>
      </c>
      <c r="E61" s="1" t="str">
        <f ca="1">IF($C61="","",CONCATENATE(VLOOKUP(OFFSET('様式Ⅰ (女子)'!$B$15,3*A61,0),'登録データ（女）'!$A$3:$J$2500,9,FALSE)," ",VLOOKUP(OFFSET('様式Ⅰ (女子)'!$B$15,3*A61,0),'登録データ（女）'!$A$3:$J$2500,10,FALSE)," ","(",LEFT(VLOOKUP(OFFSET('様式Ⅰ (女子)'!$B$15,3*A61,0),'登録データ（女）'!$A$3:$J$2500,8,FALSE),2),")"))</f>
        <v/>
      </c>
      <c r="F61" s="1" t="str">
        <f t="shared" si="0"/>
        <v/>
      </c>
      <c r="G61" s="1" t="str">
        <f>IF(B61="","",VLOOKUP(基本情報登録!$D$10,'登録データ（女）'!$M$3:$Q$57,3,FALSE))</f>
        <v/>
      </c>
      <c r="H61" s="1" t="str">
        <f>IF(B61="","",VLOOKUP('様式Ⅰ (女子)'!B195,'登録データ（女）'!$A$3:$X$1000,5,FALSE))</f>
        <v/>
      </c>
      <c r="I61" s="1" t="str">
        <f>IF(B61="","",'様式Ⅰ (女子)'!B195)</f>
        <v/>
      </c>
      <c r="J61" s="1" t="str">
        <f>IF(B61="","",'様式Ⅰ (女子)'!AJ195)</f>
        <v/>
      </c>
      <c r="K61" s="1" t="str">
        <f>IF(B61="","",'様式Ⅰ (女子)'!AJ196)</f>
        <v/>
      </c>
      <c r="L61" s="1" t="str">
        <f>IF(B61="","",'様式Ⅰ (女子)'!AJ197)</f>
        <v/>
      </c>
    </row>
    <row r="62" spans="1:12" ht="18.75">
      <c r="A62" s="1">
        <v>61</v>
      </c>
      <c r="B62" s="2" t="str">
        <f>IF('様式Ⅰ (女子)'!B198="","",'様式Ⅰ (女子)'!B198+200000000)</f>
        <v/>
      </c>
      <c r="C62" t="str">
        <f>IF(B62="","",CONCATENATE('様式Ⅰ (女子)'!C198," ","(",'様式Ⅰ (女子)'!E198,")"))</f>
        <v/>
      </c>
      <c r="D62" s="1" t="str">
        <f>IF(B62="","",'様式Ⅰ (女子)'!D198)</f>
        <v/>
      </c>
      <c r="E62" s="1" t="str">
        <f ca="1">IF($C62="","",CONCATENATE(VLOOKUP(OFFSET('様式Ⅰ (女子)'!$B$15,3*A62,0),'登録データ（女）'!$A$3:$J$2500,9,FALSE)," ",VLOOKUP(OFFSET('様式Ⅰ (女子)'!$B$15,3*A62,0),'登録データ（女）'!$A$3:$J$2500,10,FALSE)," ","(",LEFT(VLOOKUP(OFFSET('様式Ⅰ (女子)'!$B$15,3*A62,0),'登録データ（女）'!$A$3:$J$2500,8,FALSE),2),")"))</f>
        <v/>
      </c>
      <c r="F62" s="1" t="str">
        <f t="shared" si="0"/>
        <v/>
      </c>
      <c r="G62" s="1" t="str">
        <f>IF(B62="","",VLOOKUP(基本情報登録!$D$10,'登録データ（女）'!$M$3:$Q$57,3,FALSE))</f>
        <v/>
      </c>
      <c r="H62" s="1" t="str">
        <f>IF(B62="","",VLOOKUP('様式Ⅰ (女子)'!B198,'登録データ（女）'!$A$3:$X$1000,5,FALSE))</f>
        <v/>
      </c>
      <c r="I62" s="1" t="str">
        <f>IF(B62="","",'様式Ⅰ (女子)'!B198)</f>
        <v/>
      </c>
      <c r="J62" s="1" t="str">
        <f>IF(B62="","",'様式Ⅰ (女子)'!AJ198)</f>
        <v/>
      </c>
      <c r="K62" s="1" t="str">
        <f>IF(B62="","",'様式Ⅰ (女子)'!AJ199)</f>
        <v/>
      </c>
      <c r="L62" s="1" t="str">
        <f>IF(B62="","",'様式Ⅰ (女子)'!AJ200)</f>
        <v/>
      </c>
    </row>
    <row r="63" spans="1:12" ht="18.75">
      <c r="A63" s="1">
        <v>62</v>
      </c>
      <c r="B63" s="2" t="str">
        <f>IF('様式Ⅰ (女子)'!B201="","",'様式Ⅰ (女子)'!B201+200000000)</f>
        <v/>
      </c>
      <c r="C63" t="str">
        <f>IF(B63="","",CONCATENATE('様式Ⅰ (女子)'!C201," ","(",'様式Ⅰ (女子)'!E201,")"))</f>
        <v/>
      </c>
      <c r="D63" s="1" t="str">
        <f>IF(B63="","",'様式Ⅰ (女子)'!D201)</f>
        <v/>
      </c>
      <c r="E63" s="1" t="str">
        <f ca="1">IF($C63="","",CONCATENATE(VLOOKUP(OFFSET('様式Ⅰ (女子)'!$B$15,3*A63,0),'登録データ（女）'!$A$3:$J$2500,9,FALSE)," ",VLOOKUP(OFFSET('様式Ⅰ (女子)'!$B$15,3*A63,0),'登録データ（女）'!$A$3:$J$2500,10,FALSE)," ","(",LEFT(VLOOKUP(OFFSET('様式Ⅰ (女子)'!$B$15,3*A63,0),'登録データ（女）'!$A$3:$J$2500,8,FALSE),2),")"))</f>
        <v/>
      </c>
      <c r="F63" s="1" t="str">
        <f t="shared" si="0"/>
        <v/>
      </c>
      <c r="G63" s="1" t="str">
        <f>IF(B63="","",VLOOKUP(基本情報登録!$D$10,'登録データ（女）'!$M$3:$Q$57,3,FALSE))</f>
        <v/>
      </c>
      <c r="H63" s="1" t="str">
        <f>IF(B63="","",VLOOKUP('様式Ⅰ (女子)'!B201,'登録データ（女）'!$A$3:$X$1000,5,FALSE))</f>
        <v/>
      </c>
      <c r="I63" s="1" t="str">
        <f>IF(B63="","",'様式Ⅰ (女子)'!B201)</f>
        <v/>
      </c>
      <c r="J63" s="1" t="str">
        <f>IF(B63="","",'様式Ⅰ (女子)'!AJ201)</f>
        <v/>
      </c>
      <c r="K63" s="1" t="str">
        <f>IF(B63="","",'様式Ⅰ (女子)'!AJ202)</f>
        <v/>
      </c>
      <c r="L63" s="1" t="str">
        <f>IF(B63="","",'様式Ⅰ (女子)'!AJ203)</f>
        <v/>
      </c>
    </row>
    <row r="64" spans="1:12" ht="18.75">
      <c r="A64" s="1">
        <v>63</v>
      </c>
      <c r="B64" s="2" t="str">
        <f>IF('様式Ⅰ (女子)'!B204="","",'様式Ⅰ (女子)'!B204+200000000)</f>
        <v/>
      </c>
      <c r="C64" t="str">
        <f>IF(B64="","",CONCATENATE('様式Ⅰ (女子)'!C204," ","(",'様式Ⅰ (女子)'!E204,")"))</f>
        <v/>
      </c>
      <c r="D64" s="1" t="str">
        <f>IF(B64="","",'様式Ⅰ (女子)'!D204)</f>
        <v/>
      </c>
      <c r="E64" s="1" t="str">
        <f ca="1">IF($C64="","",CONCATENATE(VLOOKUP(OFFSET('様式Ⅰ (女子)'!$B$15,3*A64,0),'登録データ（女）'!$A$3:$J$2500,9,FALSE)," ",VLOOKUP(OFFSET('様式Ⅰ (女子)'!$B$15,3*A64,0),'登録データ（女）'!$A$3:$J$2500,10,FALSE)," ","(",LEFT(VLOOKUP(OFFSET('様式Ⅰ (女子)'!$B$15,3*A64,0),'登録データ（女）'!$A$3:$J$2500,8,FALSE),2),")"))</f>
        <v/>
      </c>
      <c r="F64" s="1" t="str">
        <f t="shared" si="0"/>
        <v/>
      </c>
      <c r="G64" s="1" t="str">
        <f>IF(B64="","",VLOOKUP(基本情報登録!$D$10,'登録データ（女）'!$M$3:$Q$57,3,FALSE))</f>
        <v/>
      </c>
      <c r="H64" s="1" t="str">
        <f>IF(B64="","",VLOOKUP('様式Ⅰ (女子)'!B204,'登録データ（女）'!$A$3:$X$1000,5,FALSE))</f>
        <v/>
      </c>
      <c r="I64" s="1" t="str">
        <f>IF(B64="","",'様式Ⅰ (女子)'!B204)</f>
        <v/>
      </c>
      <c r="J64" s="1" t="str">
        <f>IF(B64="","",'様式Ⅰ (女子)'!AJ204)</f>
        <v/>
      </c>
      <c r="K64" s="1" t="str">
        <f>IF(B64="","",'様式Ⅰ (女子)'!AJ205)</f>
        <v/>
      </c>
      <c r="L64" s="1" t="str">
        <f>IF(B64="","",'様式Ⅰ (女子)'!AJ206)</f>
        <v/>
      </c>
    </row>
    <row r="65" spans="1:12" ht="18.75">
      <c r="A65" s="1">
        <v>64</v>
      </c>
      <c r="B65" s="2" t="str">
        <f>IF('様式Ⅰ (女子)'!B207="","",'様式Ⅰ (女子)'!B207+200000000)</f>
        <v/>
      </c>
      <c r="C65" t="str">
        <f>IF(B65="","",CONCATENATE('様式Ⅰ (女子)'!C207," ","(",'様式Ⅰ (女子)'!E207,")"))</f>
        <v/>
      </c>
      <c r="D65" s="1" t="str">
        <f>IF(B65="","",'様式Ⅰ (女子)'!D207)</f>
        <v/>
      </c>
      <c r="E65" s="1" t="str">
        <f ca="1">IF($C65="","",CONCATENATE(VLOOKUP(OFFSET('様式Ⅰ (女子)'!$B$15,3*A65,0),'登録データ（女）'!$A$3:$J$2500,9,FALSE)," ",VLOOKUP(OFFSET('様式Ⅰ (女子)'!$B$15,3*A65,0),'登録データ（女）'!$A$3:$J$2500,10,FALSE)," ","(",LEFT(VLOOKUP(OFFSET('様式Ⅰ (女子)'!$B$15,3*A65,0),'登録データ（女）'!$A$3:$J$2500,8,FALSE),2),")"))</f>
        <v/>
      </c>
      <c r="F65" s="1" t="str">
        <f t="shared" si="0"/>
        <v/>
      </c>
      <c r="G65" s="1" t="str">
        <f>IF(B65="","",VLOOKUP(基本情報登録!$D$10,'登録データ（女）'!$M$3:$Q$57,3,FALSE))</f>
        <v/>
      </c>
      <c r="H65" s="1" t="str">
        <f>IF(B65="","",VLOOKUP('様式Ⅰ (女子)'!B207,'登録データ（女）'!$A$3:$X$1000,5,FALSE))</f>
        <v/>
      </c>
      <c r="I65" s="1" t="str">
        <f>IF(B65="","",'様式Ⅰ (女子)'!B207)</f>
        <v/>
      </c>
      <c r="J65" s="1" t="str">
        <f>IF(B65="","",'様式Ⅰ (女子)'!AJ207)</f>
        <v/>
      </c>
      <c r="K65" s="1" t="str">
        <f>IF(B65="","",'様式Ⅰ (女子)'!AJ208)</f>
        <v/>
      </c>
      <c r="L65" s="1" t="str">
        <f>IF(B65="","",'様式Ⅰ (女子)'!AJ209)</f>
        <v/>
      </c>
    </row>
    <row r="66" spans="1:12" ht="18.75">
      <c r="A66" s="1">
        <v>65</v>
      </c>
      <c r="B66" s="2" t="str">
        <f>IF('様式Ⅰ (女子)'!B210="","",'様式Ⅰ (女子)'!B210+200000000)</f>
        <v/>
      </c>
      <c r="C66" t="str">
        <f>IF(B66="","",CONCATENATE('様式Ⅰ (女子)'!C210," ","(",'様式Ⅰ (女子)'!E210,")"))</f>
        <v/>
      </c>
      <c r="D66" s="1" t="str">
        <f>IF(B66="","",'様式Ⅰ (女子)'!D210)</f>
        <v/>
      </c>
      <c r="E66" s="1" t="str">
        <f ca="1">IF($C66="","",CONCATENATE(VLOOKUP(OFFSET('様式Ⅰ (女子)'!$B$15,3*A66,0),'登録データ（女）'!$A$3:$J$2500,9,FALSE)," ",VLOOKUP(OFFSET('様式Ⅰ (女子)'!$B$15,3*A66,0),'登録データ（女）'!$A$3:$J$2500,10,FALSE)," ","(",LEFT(VLOOKUP(OFFSET('様式Ⅰ (女子)'!$B$15,3*A66,0),'登録データ（女）'!$A$3:$J$2500,8,FALSE),2),")"))</f>
        <v/>
      </c>
      <c r="F66" s="1" t="str">
        <f t="shared" si="0"/>
        <v/>
      </c>
      <c r="G66" s="1" t="str">
        <f>IF(B66="","",VLOOKUP(基本情報登録!$D$10,'登録データ（女）'!$M$3:$Q$57,3,FALSE))</f>
        <v/>
      </c>
      <c r="H66" s="1" t="str">
        <f>IF(B66="","",VLOOKUP('様式Ⅰ (女子)'!B210,'登録データ（女）'!$A$3:$X$1000,5,FALSE))</f>
        <v/>
      </c>
      <c r="I66" s="1" t="str">
        <f>IF(B66="","",'様式Ⅰ (女子)'!B210)</f>
        <v/>
      </c>
      <c r="J66" s="1" t="str">
        <f>IF(B66="","",'様式Ⅰ (女子)'!AJ210)</f>
        <v/>
      </c>
      <c r="K66" s="1" t="str">
        <f>IF(B66="","",'様式Ⅰ (女子)'!AJ211)</f>
        <v/>
      </c>
      <c r="L66" s="1" t="str">
        <f>IF(B66="","",'様式Ⅰ (女子)'!AJ212)</f>
        <v/>
      </c>
    </row>
    <row r="67" spans="1:12" ht="18.75">
      <c r="A67" s="1">
        <v>66</v>
      </c>
      <c r="B67" s="2" t="str">
        <f>IF('様式Ⅰ (女子)'!B213="","",'様式Ⅰ (女子)'!B213+200000000)</f>
        <v/>
      </c>
      <c r="C67" t="str">
        <f>IF(B67="","",CONCATENATE('様式Ⅰ (女子)'!C213," ","(",'様式Ⅰ (女子)'!E213,")"))</f>
        <v/>
      </c>
      <c r="D67" s="1" t="str">
        <f>IF(B67="","",'様式Ⅰ (女子)'!D213)</f>
        <v/>
      </c>
      <c r="E67" s="1" t="str">
        <f ca="1">IF($C67="","",CONCATENATE(VLOOKUP(OFFSET('様式Ⅰ (女子)'!$B$15,3*A67,0),'登録データ（女）'!$A$3:$J$2500,9,FALSE)," ",VLOOKUP(OFFSET('様式Ⅰ (女子)'!$B$15,3*A67,0),'登録データ（女）'!$A$3:$J$2500,10,FALSE)," ","(",LEFT(VLOOKUP(OFFSET('様式Ⅰ (女子)'!$B$15,3*A67,0),'登録データ（女）'!$A$3:$J$2500,8,FALSE),2),")"))</f>
        <v/>
      </c>
      <c r="F67" s="1" t="str">
        <f t="shared" si="0"/>
        <v/>
      </c>
      <c r="G67" s="1" t="str">
        <f>IF(B67="","",VLOOKUP(基本情報登録!$D$10,'登録データ（女）'!$M$3:$Q$57,3,FALSE))</f>
        <v/>
      </c>
      <c r="H67" s="1" t="str">
        <f>IF(B67="","",VLOOKUP('様式Ⅰ (女子)'!B213,'登録データ（女）'!$A$3:$X$1000,5,FALSE))</f>
        <v/>
      </c>
      <c r="I67" s="1" t="str">
        <f>IF(B67="","",'様式Ⅰ (女子)'!B213)</f>
        <v/>
      </c>
      <c r="J67" s="1" t="str">
        <f>IF(B67="","",'様式Ⅰ (女子)'!AJ213)</f>
        <v/>
      </c>
      <c r="K67" s="1" t="str">
        <f>IF(B67="","",'様式Ⅰ (女子)'!AJ214)</f>
        <v/>
      </c>
      <c r="L67" s="1" t="str">
        <f>IF(B67="","",'様式Ⅰ (女子)'!AJ215)</f>
        <v/>
      </c>
    </row>
    <row r="68" spans="1:12" ht="18.75">
      <c r="A68" s="1">
        <v>67</v>
      </c>
      <c r="B68" s="2" t="str">
        <f>IF('様式Ⅰ (女子)'!B216="","",'様式Ⅰ (女子)'!B216+200000000)</f>
        <v/>
      </c>
      <c r="C68" t="str">
        <f>IF(B68="","",CONCATENATE('様式Ⅰ (女子)'!C216," ","(",'様式Ⅰ (女子)'!E216,")"))</f>
        <v/>
      </c>
      <c r="D68" s="1" t="str">
        <f>IF(B68="","",'様式Ⅰ (女子)'!D216)</f>
        <v/>
      </c>
      <c r="E68" s="1" t="str">
        <f ca="1">IF($C68="","",CONCATENATE(VLOOKUP(OFFSET('様式Ⅰ (女子)'!$B$15,3*A68,0),'登録データ（女）'!$A$3:$J$2500,9,FALSE)," ",VLOOKUP(OFFSET('様式Ⅰ (女子)'!$B$15,3*A68,0),'登録データ（女）'!$A$3:$J$2500,10,FALSE)," ","(",LEFT(VLOOKUP(OFFSET('様式Ⅰ (女子)'!$B$15,3*A68,0),'登録データ（女）'!$A$3:$J$2500,8,FALSE),2),")"))</f>
        <v/>
      </c>
      <c r="F68" s="1" t="str">
        <f t="shared" ref="F68:F131" si="1">IF(B68="","",2)</f>
        <v/>
      </c>
      <c r="G68" s="1" t="str">
        <f>IF(B68="","",VLOOKUP(基本情報登録!$D$10,'登録データ（女）'!$M$3:$Q$57,3,FALSE))</f>
        <v/>
      </c>
      <c r="H68" s="1" t="str">
        <f>IF(B68="","",VLOOKUP('様式Ⅰ (女子)'!B216,'登録データ（女）'!$A$3:$X$1000,5,FALSE))</f>
        <v/>
      </c>
      <c r="I68" s="1" t="str">
        <f>IF(B68="","",'様式Ⅰ (女子)'!B216)</f>
        <v/>
      </c>
      <c r="J68" s="1" t="str">
        <f>IF(B68="","",'様式Ⅰ (女子)'!AJ216)</f>
        <v/>
      </c>
      <c r="K68" s="1" t="str">
        <f>IF(B68="","",'様式Ⅰ (女子)'!AJ217)</f>
        <v/>
      </c>
      <c r="L68" s="1" t="str">
        <f>IF(B68="","",'様式Ⅰ (女子)'!AJ218)</f>
        <v/>
      </c>
    </row>
    <row r="69" spans="1:12" ht="18.75">
      <c r="A69" s="1">
        <v>68</v>
      </c>
      <c r="B69" s="2" t="str">
        <f>IF('様式Ⅰ (女子)'!B219="","",'様式Ⅰ (女子)'!B219+200000000)</f>
        <v/>
      </c>
      <c r="C69" t="str">
        <f>IF(B69="","",CONCATENATE('様式Ⅰ (女子)'!C219," ","(",'様式Ⅰ (女子)'!E219,")"))</f>
        <v/>
      </c>
      <c r="D69" s="1" t="str">
        <f>IF(B69="","",'様式Ⅰ (女子)'!D219)</f>
        <v/>
      </c>
      <c r="E69" s="1" t="str">
        <f ca="1">IF($C69="","",CONCATENATE(VLOOKUP(OFFSET('様式Ⅰ (女子)'!$B$15,3*A69,0),'登録データ（女）'!$A$3:$J$2500,9,FALSE)," ",VLOOKUP(OFFSET('様式Ⅰ (女子)'!$B$15,3*A69,0),'登録データ（女）'!$A$3:$J$2500,10,FALSE)," ","(",LEFT(VLOOKUP(OFFSET('様式Ⅰ (女子)'!$B$15,3*A69,0),'登録データ（女）'!$A$3:$J$2500,8,FALSE),2),")"))</f>
        <v/>
      </c>
      <c r="F69" s="1" t="str">
        <f t="shared" si="1"/>
        <v/>
      </c>
      <c r="G69" s="1" t="str">
        <f>IF(B69="","",VLOOKUP(基本情報登録!$D$10,'登録データ（女）'!$M$3:$Q$57,3,FALSE))</f>
        <v/>
      </c>
      <c r="H69" s="1" t="str">
        <f>IF(B69="","",VLOOKUP('様式Ⅰ (女子)'!B219,'登録データ（女）'!$A$3:$X$1000,5,FALSE))</f>
        <v/>
      </c>
      <c r="I69" s="1" t="str">
        <f>IF(B69="","",'様式Ⅰ (女子)'!B219)</f>
        <v/>
      </c>
      <c r="J69" s="1" t="str">
        <f>IF(B69="","",'様式Ⅰ (女子)'!AJ219)</f>
        <v/>
      </c>
      <c r="K69" s="1" t="str">
        <f>IF(B69="","",'様式Ⅰ (女子)'!AJ220)</f>
        <v/>
      </c>
      <c r="L69" s="1" t="str">
        <f>IF(B69="","",'様式Ⅰ (女子)'!AJ221)</f>
        <v/>
      </c>
    </row>
    <row r="70" spans="1:12" ht="18.75">
      <c r="A70" s="1">
        <v>69</v>
      </c>
      <c r="B70" s="2" t="str">
        <f>IF('様式Ⅰ (女子)'!B222="","",'様式Ⅰ (女子)'!B222+200000000)</f>
        <v/>
      </c>
      <c r="C70" t="str">
        <f>IF(B70="","",CONCATENATE('様式Ⅰ (女子)'!C222," ","(",'様式Ⅰ (女子)'!E222,")"))</f>
        <v/>
      </c>
      <c r="D70" s="1" t="str">
        <f>IF(B70="","",'様式Ⅰ (女子)'!D222)</f>
        <v/>
      </c>
      <c r="E70" s="1" t="str">
        <f ca="1">IF($C70="","",CONCATENATE(VLOOKUP(OFFSET('様式Ⅰ (女子)'!$B$15,3*A70,0),'登録データ（女）'!$A$3:$J$2500,9,FALSE)," ",VLOOKUP(OFFSET('様式Ⅰ (女子)'!$B$15,3*A70,0),'登録データ（女）'!$A$3:$J$2500,10,FALSE)," ","(",LEFT(VLOOKUP(OFFSET('様式Ⅰ (女子)'!$B$15,3*A70,0),'登録データ（女）'!$A$3:$J$2500,8,FALSE),2),")"))</f>
        <v/>
      </c>
      <c r="F70" s="1" t="str">
        <f t="shared" si="1"/>
        <v/>
      </c>
      <c r="G70" s="1" t="str">
        <f>IF(B70="","",VLOOKUP(基本情報登録!$D$10,'登録データ（女）'!$M$3:$Q$57,3,FALSE))</f>
        <v/>
      </c>
      <c r="H70" s="1" t="str">
        <f>IF(B70="","",VLOOKUP('様式Ⅰ (女子)'!B222,'登録データ（女）'!$A$3:$X$1000,5,FALSE))</f>
        <v/>
      </c>
      <c r="I70" s="1" t="str">
        <f>IF(B70="","",'様式Ⅰ (女子)'!B222)</f>
        <v/>
      </c>
      <c r="J70" s="1" t="str">
        <f>IF(B70="","",'様式Ⅰ (女子)'!AJ222)</f>
        <v/>
      </c>
      <c r="K70" s="1" t="str">
        <f>IF(B70="","",'様式Ⅰ (女子)'!AJ223)</f>
        <v/>
      </c>
      <c r="L70" s="1" t="str">
        <f>IF(B70="","",'様式Ⅰ (女子)'!AJ224)</f>
        <v/>
      </c>
    </row>
    <row r="71" spans="1:12" ht="18.75">
      <c r="A71" s="1">
        <v>70</v>
      </c>
      <c r="B71" s="2" t="str">
        <f>IF('様式Ⅰ (女子)'!B225="","",'様式Ⅰ (女子)'!B225+200000000)</f>
        <v/>
      </c>
      <c r="C71" t="str">
        <f>IF(B71="","",CONCATENATE('様式Ⅰ (女子)'!C225," ","(",'様式Ⅰ (女子)'!E225,")"))</f>
        <v/>
      </c>
      <c r="D71" s="1" t="str">
        <f>IF(B71="","",'様式Ⅰ (女子)'!D225)</f>
        <v/>
      </c>
      <c r="E71" s="1" t="str">
        <f ca="1">IF($C71="","",CONCATENATE(VLOOKUP(OFFSET('様式Ⅰ (女子)'!$B$15,3*A71,0),'登録データ（女）'!$A$3:$J$2500,9,FALSE)," ",VLOOKUP(OFFSET('様式Ⅰ (女子)'!$B$15,3*A71,0),'登録データ（女）'!$A$3:$J$2500,10,FALSE)," ","(",LEFT(VLOOKUP(OFFSET('様式Ⅰ (女子)'!$B$15,3*A71,0),'登録データ（女）'!$A$3:$J$2500,8,FALSE),2),")"))</f>
        <v/>
      </c>
      <c r="F71" s="1" t="str">
        <f t="shared" si="1"/>
        <v/>
      </c>
      <c r="G71" s="1" t="str">
        <f>IF(B71="","",VLOOKUP(基本情報登録!$D$10,'登録データ（女）'!$M$3:$Q$57,3,FALSE))</f>
        <v/>
      </c>
      <c r="H71" s="1" t="str">
        <f>IF(B71="","",VLOOKUP('様式Ⅰ (女子)'!B225,'登録データ（女）'!$A$3:$X$1000,5,FALSE))</f>
        <v/>
      </c>
      <c r="I71" s="1" t="str">
        <f>IF(B71="","",'様式Ⅰ (女子)'!B225)</f>
        <v/>
      </c>
      <c r="J71" s="1" t="str">
        <f>IF(B71="","",'様式Ⅰ (女子)'!AJ225)</f>
        <v/>
      </c>
      <c r="K71" s="1" t="str">
        <f>IF(B71="","",'様式Ⅰ (女子)'!AJ226)</f>
        <v/>
      </c>
      <c r="L71" s="1" t="str">
        <f>IF(B71="","",'様式Ⅰ (女子)'!AJ227)</f>
        <v/>
      </c>
    </row>
    <row r="72" spans="1:12" ht="18.75">
      <c r="A72" s="1">
        <v>71</v>
      </c>
      <c r="B72" s="2" t="str">
        <f>IF('様式Ⅰ (女子)'!B228="","",'様式Ⅰ (女子)'!B228+200000000)</f>
        <v/>
      </c>
      <c r="C72" t="str">
        <f>IF(B72="","",CONCATENATE('様式Ⅰ (女子)'!C228," ","(",'様式Ⅰ (女子)'!E228,")"))</f>
        <v/>
      </c>
      <c r="D72" s="1" t="str">
        <f>IF(B72="","",'様式Ⅰ (女子)'!D228)</f>
        <v/>
      </c>
      <c r="E72" s="1" t="str">
        <f ca="1">IF($C72="","",CONCATENATE(VLOOKUP(OFFSET('様式Ⅰ (女子)'!$B$15,3*A72,0),'登録データ（女）'!$A$3:$J$2500,9,FALSE)," ",VLOOKUP(OFFSET('様式Ⅰ (女子)'!$B$15,3*A72,0),'登録データ（女）'!$A$3:$J$2500,10,FALSE)," ","(",LEFT(VLOOKUP(OFFSET('様式Ⅰ (女子)'!$B$15,3*A72,0),'登録データ（女）'!$A$3:$J$2500,8,FALSE),2),")"))</f>
        <v/>
      </c>
      <c r="F72" s="1" t="str">
        <f t="shared" si="1"/>
        <v/>
      </c>
      <c r="G72" s="1" t="str">
        <f>IF(B72="","",VLOOKUP(基本情報登録!$D$10,'登録データ（女）'!$M$3:$Q$57,3,FALSE))</f>
        <v/>
      </c>
      <c r="H72" s="1" t="str">
        <f>IF(B72="","",VLOOKUP('様式Ⅰ (女子)'!B228,'登録データ（女）'!$A$3:$X$1000,5,FALSE))</f>
        <v/>
      </c>
      <c r="I72" s="1" t="str">
        <f>IF(B72="","",'様式Ⅰ (女子)'!B228)</f>
        <v/>
      </c>
      <c r="J72" s="1" t="str">
        <f>IF(B72="","",'様式Ⅰ (女子)'!AJ228)</f>
        <v/>
      </c>
      <c r="K72" s="1" t="str">
        <f>IF(B72="","",'様式Ⅰ (女子)'!AJ229)</f>
        <v/>
      </c>
      <c r="L72" s="1" t="str">
        <f>IF(B72="","",'様式Ⅰ (女子)'!AJ230)</f>
        <v/>
      </c>
    </row>
    <row r="73" spans="1:12" ht="18.75">
      <c r="A73" s="1">
        <v>72</v>
      </c>
      <c r="B73" s="2" t="str">
        <f>IF('様式Ⅰ (女子)'!B231="","",'様式Ⅰ (女子)'!B231+200000000)</f>
        <v/>
      </c>
      <c r="C73" t="str">
        <f>IF(B73="","",CONCATENATE('様式Ⅰ (女子)'!C231," ","(",'様式Ⅰ (女子)'!E231,")"))</f>
        <v/>
      </c>
      <c r="D73" s="1" t="str">
        <f>IF(B73="","",'様式Ⅰ (女子)'!D231)</f>
        <v/>
      </c>
      <c r="E73" s="1" t="str">
        <f ca="1">IF($C73="","",CONCATENATE(VLOOKUP(OFFSET('様式Ⅰ (女子)'!$B$15,3*A73,0),'登録データ（女）'!$A$3:$J$2500,9,FALSE)," ",VLOOKUP(OFFSET('様式Ⅰ (女子)'!$B$15,3*A73,0),'登録データ（女）'!$A$3:$J$2500,10,FALSE)," ","(",LEFT(VLOOKUP(OFFSET('様式Ⅰ (女子)'!$B$15,3*A73,0),'登録データ（女）'!$A$3:$J$2500,8,FALSE),2),")"))</f>
        <v/>
      </c>
      <c r="F73" s="1" t="str">
        <f t="shared" si="1"/>
        <v/>
      </c>
      <c r="G73" s="1" t="str">
        <f>IF(B73="","",VLOOKUP(基本情報登録!$D$10,'登録データ（女）'!$M$3:$Q$57,3,FALSE))</f>
        <v/>
      </c>
      <c r="H73" s="1" t="str">
        <f>IF(B73="","",VLOOKUP('様式Ⅰ (女子)'!B231,'登録データ（女）'!$A$3:$X$1000,5,FALSE))</f>
        <v/>
      </c>
      <c r="I73" s="1" t="str">
        <f>IF(B73="","",'様式Ⅰ (女子)'!B231)</f>
        <v/>
      </c>
      <c r="J73" s="1" t="str">
        <f>IF(B73="","",'様式Ⅰ (女子)'!AJ231)</f>
        <v/>
      </c>
      <c r="K73" s="1" t="str">
        <f>IF(B73="","",'様式Ⅰ (女子)'!AJ232)</f>
        <v/>
      </c>
      <c r="L73" s="1" t="str">
        <f>IF(B73="","",'様式Ⅰ (女子)'!AJ233)</f>
        <v/>
      </c>
    </row>
    <row r="74" spans="1:12" ht="18.75">
      <c r="A74" s="1">
        <v>73</v>
      </c>
      <c r="B74" s="2" t="str">
        <f>IF('様式Ⅰ (女子)'!B234="","",'様式Ⅰ (女子)'!B234+200000000)</f>
        <v/>
      </c>
      <c r="C74" t="str">
        <f>IF(B74="","",CONCATENATE('様式Ⅰ (女子)'!C234," ","(",'様式Ⅰ (女子)'!E234,")"))</f>
        <v/>
      </c>
      <c r="D74" s="1" t="str">
        <f>IF(B74="","",'様式Ⅰ (女子)'!D234)</f>
        <v/>
      </c>
      <c r="E74" s="1" t="str">
        <f ca="1">IF($C74="","",CONCATENATE(VLOOKUP(OFFSET('様式Ⅰ (女子)'!$B$15,3*A74,0),'登録データ（女）'!$A$3:$J$2500,9,FALSE)," ",VLOOKUP(OFFSET('様式Ⅰ (女子)'!$B$15,3*A74,0),'登録データ（女）'!$A$3:$J$2500,10,FALSE)," ","(",LEFT(VLOOKUP(OFFSET('様式Ⅰ (女子)'!$B$15,3*A74,0),'登録データ（女）'!$A$3:$J$2500,8,FALSE),2),")"))</f>
        <v/>
      </c>
      <c r="F74" s="1" t="str">
        <f t="shared" si="1"/>
        <v/>
      </c>
      <c r="G74" s="1" t="str">
        <f>IF(B74="","",VLOOKUP(基本情報登録!$D$10,'登録データ（女）'!$M$3:$Q$57,3,FALSE))</f>
        <v/>
      </c>
      <c r="H74" s="1" t="str">
        <f>IF(B74="","",VLOOKUP('様式Ⅰ (女子)'!B234,'登録データ（女）'!$A$3:$X$1000,5,FALSE))</f>
        <v/>
      </c>
      <c r="I74" s="1" t="str">
        <f>IF(B74="","",'様式Ⅰ (女子)'!B234)</f>
        <v/>
      </c>
      <c r="J74" s="1" t="str">
        <f>IF(B74="","",'様式Ⅰ (女子)'!AJ234)</f>
        <v/>
      </c>
      <c r="K74" s="1" t="str">
        <f>IF(B74="","",'様式Ⅰ (女子)'!AJ235)</f>
        <v/>
      </c>
      <c r="L74" s="1" t="str">
        <f>IF(B74="","",'様式Ⅰ (女子)'!AJ236)</f>
        <v/>
      </c>
    </row>
    <row r="75" spans="1:12" ht="18.75">
      <c r="A75" s="1">
        <v>74</v>
      </c>
      <c r="B75" s="2" t="str">
        <f>IF('様式Ⅰ (女子)'!B237="","",'様式Ⅰ (女子)'!B237+200000000)</f>
        <v/>
      </c>
      <c r="C75" t="str">
        <f>IF(B75="","",CONCATENATE('様式Ⅰ (女子)'!C237," ","(",'様式Ⅰ (女子)'!E237,")"))</f>
        <v/>
      </c>
      <c r="D75" s="1" t="str">
        <f>IF(B75="","",'様式Ⅰ (女子)'!D237)</f>
        <v/>
      </c>
      <c r="E75" s="1" t="str">
        <f ca="1">IF($C75="","",CONCATENATE(VLOOKUP(OFFSET('様式Ⅰ (女子)'!$B$15,3*A75,0),'登録データ（女）'!$A$3:$J$2500,9,FALSE)," ",VLOOKUP(OFFSET('様式Ⅰ (女子)'!$B$15,3*A75,0),'登録データ（女）'!$A$3:$J$2500,10,FALSE)," ","(",LEFT(VLOOKUP(OFFSET('様式Ⅰ (女子)'!$B$15,3*A75,0),'登録データ（女）'!$A$3:$J$2500,8,FALSE),2),")"))</f>
        <v/>
      </c>
      <c r="F75" s="1" t="str">
        <f t="shared" si="1"/>
        <v/>
      </c>
      <c r="G75" s="1" t="str">
        <f>IF(B75="","",VLOOKUP(基本情報登録!$D$10,'登録データ（女）'!$M$3:$Q$57,3,FALSE))</f>
        <v/>
      </c>
      <c r="H75" s="1" t="str">
        <f>IF(B75="","",VLOOKUP('様式Ⅰ (女子)'!B237,'登録データ（女）'!$A$3:$X$1000,5,FALSE))</f>
        <v/>
      </c>
      <c r="I75" s="1" t="str">
        <f>IF(B75="","",'様式Ⅰ (女子)'!B237)</f>
        <v/>
      </c>
      <c r="J75" s="1" t="str">
        <f>IF(B75="","",'様式Ⅰ (女子)'!AJ237)</f>
        <v/>
      </c>
      <c r="K75" s="1" t="str">
        <f>IF(B75="","",'様式Ⅰ (女子)'!AJ238)</f>
        <v/>
      </c>
      <c r="L75" s="1" t="str">
        <f>IF(B75="","",'様式Ⅰ (女子)'!AJ239)</f>
        <v/>
      </c>
    </row>
    <row r="76" spans="1:12" ht="18.75">
      <c r="A76" s="1">
        <v>75</v>
      </c>
      <c r="B76" s="2" t="str">
        <f>IF('様式Ⅰ (女子)'!B240="","",'様式Ⅰ (女子)'!B240+200000000)</f>
        <v/>
      </c>
      <c r="C76" t="str">
        <f>IF(B76="","",CONCATENATE('様式Ⅰ (女子)'!C240," ","(",'様式Ⅰ (女子)'!E240,")"))</f>
        <v/>
      </c>
      <c r="D76" s="1" t="str">
        <f>IF(B76="","",'様式Ⅰ (女子)'!D240)</f>
        <v/>
      </c>
      <c r="E76" s="1" t="str">
        <f ca="1">IF($C76="","",CONCATENATE(VLOOKUP(OFFSET('様式Ⅰ (女子)'!$B$15,3*A76,0),'登録データ（女）'!$A$3:$J$2500,9,FALSE)," ",VLOOKUP(OFFSET('様式Ⅰ (女子)'!$B$15,3*A76,0),'登録データ（女）'!$A$3:$J$2500,10,FALSE)," ","(",LEFT(VLOOKUP(OFFSET('様式Ⅰ (女子)'!$B$15,3*A76,0),'登録データ（女）'!$A$3:$J$2500,8,FALSE),2),")"))</f>
        <v/>
      </c>
      <c r="F76" s="1" t="str">
        <f t="shared" si="1"/>
        <v/>
      </c>
      <c r="G76" s="1" t="str">
        <f>IF(B76="","",VLOOKUP(基本情報登録!$D$10,'登録データ（女）'!$M$3:$Q$57,3,FALSE))</f>
        <v/>
      </c>
      <c r="H76" s="1" t="str">
        <f>IF(B76="","",VLOOKUP('様式Ⅰ (女子)'!B240,'登録データ（女）'!$A$3:$X$1000,5,FALSE))</f>
        <v/>
      </c>
      <c r="I76" s="1" t="str">
        <f>IF(B76="","",'様式Ⅰ (女子)'!B240)</f>
        <v/>
      </c>
      <c r="J76" s="1" t="str">
        <f>IF(B76="","",'様式Ⅰ (女子)'!AJ240)</f>
        <v/>
      </c>
      <c r="K76" s="1" t="str">
        <f>IF(B76="","",'様式Ⅰ (女子)'!AJ241)</f>
        <v/>
      </c>
      <c r="L76" s="1" t="str">
        <f>IF(B76="","",'様式Ⅰ (女子)'!AJ242)</f>
        <v/>
      </c>
    </row>
    <row r="77" spans="1:12" ht="18.75">
      <c r="A77" s="1">
        <v>76</v>
      </c>
      <c r="B77" s="2" t="str">
        <f>IF('様式Ⅰ (女子)'!B243="","",'様式Ⅰ (女子)'!B243+200000000)</f>
        <v/>
      </c>
      <c r="C77" t="str">
        <f>IF(B77="","",CONCATENATE('様式Ⅰ (女子)'!C243," ","(",'様式Ⅰ (女子)'!E243,")"))</f>
        <v/>
      </c>
      <c r="D77" s="1" t="str">
        <f>IF(B77="","",'様式Ⅰ (女子)'!D243)</f>
        <v/>
      </c>
      <c r="E77" s="1" t="str">
        <f ca="1">IF($C77="","",CONCATENATE(VLOOKUP(OFFSET('様式Ⅰ (女子)'!$B$15,3*A77,0),'登録データ（女）'!$A$3:$J$2500,9,FALSE)," ",VLOOKUP(OFFSET('様式Ⅰ (女子)'!$B$15,3*A77,0),'登録データ（女）'!$A$3:$J$2500,10,FALSE)," ","(",LEFT(VLOOKUP(OFFSET('様式Ⅰ (女子)'!$B$15,3*A77,0),'登録データ（女）'!$A$3:$J$2500,8,FALSE),2),")"))</f>
        <v/>
      </c>
      <c r="F77" s="1" t="str">
        <f t="shared" si="1"/>
        <v/>
      </c>
      <c r="G77" s="1" t="str">
        <f>IF(B77="","",VLOOKUP(基本情報登録!$D$10,'登録データ（女）'!$M$3:$Q$57,3,FALSE))</f>
        <v/>
      </c>
      <c r="H77" s="1" t="str">
        <f>IF(B77="","",VLOOKUP('様式Ⅰ (女子)'!B243,'登録データ（女）'!$A$3:$X$1000,5,FALSE))</f>
        <v/>
      </c>
      <c r="I77" s="1" t="str">
        <f>IF(B77="","",'様式Ⅰ (女子)'!B243)</f>
        <v/>
      </c>
      <c r="J77" s="1" t="str">
        <f>IF(B77="","",'様式Ⅰ (女子)'!AJ243)</f>
        <v/>
      </c>
      <c r="K77" s="1" t="str">
        <f>IF(B77="","",'様式Ⅰ (女子)'!AJ244)</f>
        <v/>
      </c>
      <c r="L77" s="1" t="str">
        <f>IF(B77="","",'様式Ⅰ (女子)'!AJ245)</f>
        <v/>
      </c>
    </row>
    <row r="78" spans="1:12" ht="18.75">
      <c r="A78" s="1">
        <v>77</v>
      </c>
      <c r="B78" s="2" t="str">
        <f>IF('様式Ⅰ (女子)'!B246="","",'様式Ⅰ (女子)'!B246+200000000)</f>
        <v/>
      </c>
      <c r="C78" t="str">
        <f>IF(B78="","",CONCATENATE('様式Ⅰ (女子)'!C246," ","(",'様式Ⅰ (女子)'!E246,")"))</f>
        <v/>
      </c>
      <c r="D78" s="1" t="str">
        <f>IF(B78="","",'様式Ⅰ (女子)'!D246)</f>
        <v/>
      </c>
      <c r="E78" s="1" t="str">
        <f ca="1">IF($C78="","",CONCATENATE(VLOOKUP(OFFSET('様式Ⅰ (女子)'!$B$15,3*A78,0),'登録データ（女）'!$A$3:$J$2500,9,FALSE)," ",VLOOKUP(OFFSET('様式Ⅰ (女子)'!$B$15,3*A78,0),'登録データ（女）'!$A$3:$J$2500,10,FALSE)," ","(",LEFT(VLOOKUP(OFFSET('様式Ⅰ (女子)'!$B$15,3*A78,0),'登録データ（女）'!$A$3:$J$2500,8,FALSE),2),")"))</f>
        <v/>
      </c>
      <c r="F78" s="1" t="str">
        <f t="shared" si="1"/>
        <v/>
      </c>
      <c r="G78" s="1" t="str">
        <f>IF(B78="","",VLOOKUP(基本情報登録!$D$10,'登録データ（女）'!$M$3:$Q$57,3,FALSE))</f>
        <v/>
      </c>
      <c r="H78" s="1" t="str">
        <f>IF(B78="","",VLOOKUP('様式Ⅰ (女子)'!B246,'登録データ（女）'!$A$3:$X$1000,5,FALSE))</f>
        <v/>
      </c>
      <c r="I78" s="1" t="str">
        <f>IF(B78="","",'様式Ⅰ (女子)'!B246)</f>
        <v/>
      </c>
      <c r="J78" s="1" t="str">
        <f>IF(B78="","",'様式Ⅰ (女子)'!AJ246)</f>
        <v/>
      </c>
      <c r="K78" s="1" t="str">
        <f>IF(B78="","",'様式Ⅰ (女子)'!AJ247)</f>
        <v/>
      </c>
      <c r="L78" s="1" t="str">
        <f>IF(B78="","",'様式Ⅰ (女子)'!AJ248)</f>
        <v/>
      </c>
    </row>
    <row r="79" spans="1:12" ht="18.75">
      <c r="A79" s="1">
        <v>78</v>
      </c>
      <c r="B79" s="2" t="str">
        <f>IF('様式Ⅰ (女子)'!B249="","",'様式Ⅰ (女子)'!B249+200000000)</f>
        <v/>
      </c>
      <c r="C79" t="str">
        <f>IF(B79="","",CONCATENATE('様式Ⅰ (女子)'!C249," ","(",'様式Ⅰ (女子)'!E249,")"))</f>
        <v/>
      </c>
      <c r="D79" s="1" t="str">
        <f>IF(B79="","",'様式Ⅰ (女子)'!D249)</f>
        <v/>
      </c>
      <c r="E79" s="1" t="str">
        <f ca="1">IF($C79="","",CONCATENATE(VLOOKUP(OFFSET('様式Ⅰ (女子)'!$B$15,3*A79,0),'登録データ（女）'!$A$3:$J$2500,9,FALSE)," ",VLOOKUP(OFFSET('様式Ⅰ (女子)'!$B$15,3*A79,0),'登録データ（女）'!$A$3:$J$2500,10,FALSE)," ","(",LEFT(VLOOKUP(OFFSET('様式Ⅰ (女子)'!$B$15,3*A79,0),'登録データ（女）'!$A$3:$J$2500,8,FALSE),2),")"))</f>
        <v/>
      </c>
      <c r="F79" s="1" t="str">
        <f t="shared" si="1"/>
        <v/>
      </c>
      <c r="G79" s="1" t="str">
        <f>IF(B79="","",VLOOKUP(基本情報登録!$D$10,'登録データ（女）'!$M$3:$Q$57,3,FALSE))</f>
        <v/>
      </c>
      <c r="H79" s="1" t="str">
        <f>IF(B79="","",VLOOKUP('様式Ⅰ (女子)'!B249,'登録データ（女）'!$A$3:$X$1000,5,FALSE))</f>
        <v/>
      </c>
      <c r="I79" s="1" t="str">
        <f>IF(B79="","",'様式Ⅰ (女子)'!B249)</f>
        <v/>
      </c>
      <c r="J79" s="1" t="str">
        <f>IF(B79="","",'様式Ⅰ (女子)'!AJ249)</f>
        <v/>
      </c>
      <c r="K79" s="1" t="str">
        <f>IF(B79="","",'様式Ⅰ (女子)'!AJ250)</f>
        <v/>
      </c>
      <c r="L79" s="1" t="str">
        <f>IF(B79="","",'様式Ⅰ (女子)'!AJ251)</f>
        <v/>
      </c>
    </row>
    <row r="80" spans="1:12" ht="18.75">
      <c r="A80" s="1">
        <v>79</v>
      </c>
      <c r="B80" s="2" t="str">
        <f>IF('様式Ⅰ (女子)'!B252="","",'様式Ⅰ (女子)'!B252+200000000)</f>
        <v/>
      </c>
      <c r="C80" t="str">
        <f>IF(B80="","",CONCATENATE('様式Ⅰ (女子)'!C252," ","(",'様式Ⅰ (女子)'!E252,")"))</f>
        <v/>
      </c>
      <c r="D80" s="1" t="str">
        <f>IF(B80="","",'様式Ⅰ (女子)'!D252)</f>
        <v/>
      </c>
      <c r="E80" s="1" t="str">
        <f ca="1">IF($C80="","",CONCATENATE(VLOOKUP(OFFSET('様式Ⅰ (女子)'!$B$15,3*A80,0),'登録データ（女）'!$A$3:$J$2500,9,FALSE)," ",VLOOKUP(OFFSET('様式Ⅰ (女子)'!$B$15,3*A80,0),'登録データ（女）'!$A$3:$J$2500,10,FALSE)," ","(",LEFT(VLOOKUP(OFFSET('様式Ⅰ (女子)'!$B$15,3*A80,0),'登録データ（女）'!$A$3:$J$2500,8,FALSE),2),")"))</f>
        <v/>
      </c>
      <c r="F80" s="1" t="str">
        <f t="shared" si="1"/>
        <v/>
      </c>
      <c r="G80" s="1" t="str">
        <f>IF(B80="","",VLOOKUP(基本情報登録!$D$10,'登録データ（女）'!$M$3:$Q$57,3,FALSE))</f>
        <v/>
      </c>
      <c r="H80" s="1" t="str">
        <f>IF(B80="","",VLOOKUP('様式Ⅰ (女子)'!B252,'登録データ（女）'!$A$3:$X$1000,5,FALSE))</f>
        <v/>
      </c>
      <c r="I80" s="1" t="str">
        <f>IF(B80="","",'様式Ⅰ (女子)'!B252)</f>
        <v/>
      </c>
      <c r="J80" s="1" t="str">
        <f>IF(B80="","",'様式Ⅰ (女子)'!AJ252)</f>
        <v/>
      </c>
      <c r="K80" s="1" t="str">
        <f>IF(B80="","",'様式Ⅰ (女子)'!AJ253)</f>
        <v/>
      </c>
      <c r="L80" s="1" t="str">
        <f>IF(B80="","",'様式Ⅰ (女子)'!AJ254)</f>
        <v/>
      </c>
    </row>
    <row r="81" spans="1:12" ht="18.75">
      <c r="A81" s="1">
        <v>80</v>
      </c>
      <c r="B81" s="2" t="str">
        <f>IF('様式Ⅰ (女子)'!B255="","",'様式Ⅰ (女子)'!B255+200000000)</f>
        <v/>
      </c>
      <c r="C81" t="str">
        <f>IF(B81="","",CONCATENATE('様式Ⅰ (女子)'!C255," ","(",'様式Ⅰ (女子)'!E255,")"))</f>
        <v/>
      </c>
      <c r="D81" s="1" t="str">
        <f>IF(B81="","",'様式Ⅰ (女子)'!D255)</f>
        <v/>
      </c>
      <c r="E81" s="1" t="str">
        <f ca="1">IF($C81="","",CONCATENATE(VLOOKUP(OFFSET('様式Ⅰ (女子)'!$B$15,3*A81,0),'登録データ（女）'!$A$3:$J$2500,9,FALSE)," ",VLOOKUP(OFFSET('様式Ⅰ (女子)'!$B$15,3*A81,0),'登録データ（女）'!$A$3:$J$2500,10,FALSE)," ","(",LEFT(VLOOKUP(OFFSET('様式Ⅰ (女子)'!$B$15,3*A81,0),'登録データ（女）'!$A$3:$J$2500,8,FALSE),2),")"))</f>
        <v/>
      </c>
      <c r="F81" s="1" t="str">
        <f t="shared" si="1"/>
        <v/>
      </c>
      <c r="G81" s="1" t="str">
        <f>IF(B81="","",VLOOKUP(基本情報登録!$D$10,'登録データ（女）'!$M$3:$Q$57,3,FALSE))</f>
        <v/>
      </c>
      <c r="H81" s="1" t="str">
        <f>IF(B81="","",VLOOKUP('様式Ⅰ (女子)'!B255,'登録データ（女）'!$A$3:$X$1000,5,FALSE))</f>
        <v/>
      </c>
      <c r="I81" s="1" t="str">
        <f>IF(B81="","",'様式Ⅰ (女子)'!B255)</f>
        <v/>
      </c>
      <c r="J81" s="1" t="str">
        <f>IF(B81="","",'様式Ⅰ (女子)'!AJ255)</f>
        <v/>
      </c>
      <c r="K81" s="1" t="str">
        <f>IF(B81="","",'様式Ⅰ (女子)'!AJ256)</f>
        <v/>
      </c>
      <c r="L81" s="1" t="str">
        <f>IF(B81="","",'様式Ⅰ (女子)'!AJ257)</f>
        <v/>
      </c>
    </row>
    <row r="82" spans="1:12" ht="18.75">
      <c r="A82" s="1">
        <v>81</v>
      </c>
      <c r="B82" s="2" t="str">
        <f>IF('様式Ⅰ (女子)'!B258="","",'様式Ⅰ (女子)'!B258+200000000)</f>
        <v/>
      </c>
      <c r="C82" t="str">
        <f>IF(B82="","",CONCATENATE('様式Ⅰ (女子)'!C258," ","(",'様式Ⅰ (女子)'!E258,")"))</f>
        <v/>
      </c>
      <c r="D82" s="1" t="str">
        <f>IF(B82="","",'様式Ⅰ (女子)'!D258)</f>
        <v/>
      </c>
      <c r="E82" s="1" t="str">
        <f ca="1">IF($C82="","",CONCATENATE(VLOOKUP(OFFSET('様式Ⅰ (女子)'!$B$15,3*A82,0),'登録データ（女）'!$A$3:$J$2500,9,FALSE)," ",VLOOKUP(OFFSET('様式Ⅰ (女子)'!$B$15,3*A82,0),'登録データ（女）'!$A$3:$J$2500,10,FALSE)," ","(",LEFT(VLOOKUP(OFFSET('様式Ⅰ (女子)'!$B$15,3*A82,0),'登録データ（女）'!$A$3:$J$2500,8,FALSE),2),")"))</f>
        <v/>
      </c>
      <c r="F82" s="1" t="str">
        <f t="shared" si="1"/>
        <v/>
      </c>
      <c r="G82" s="1" t="str">
        <f>IF(B82="","",VLOOKUP(基本情報登録!$D$10,'登録データ（女）'!$M$3:$Q$57,3,FALSE))</f>
        <v/>
      </c>
      <c r="H82" s="1" t="str">
        <f>IF(B82="","",VLOOKUP('様式Ⅰ (女子)'!B258,'登録データ（女）'!$A$3:$X$1000,5,FALSE))</f>
        <v/>
      </c>
      <c r="I82" s="1" t="str">
        <f>IF(B82="","",'様式Ⅰ (女子)'!B258)</f>
        <v/>
      </c>
      <c r="J82" s="1" t="str">
        <f>IF(B82="","",'様式Ⅰ (女子)'!AJ258)</f>
        <v/>
      </c>
      <c r="K82" s="1" t="str">
        <f>IF(B82="","",'様式Ⅰ (女子)'!AJ259)</f>
        <v/>
      </c>
      <c r="L82" s="1" t="str">
        <f>IF(B82="","",'様式Ⅰ (女子)'!AJ260)</f>
        <v/>
      </c>
    </row>
    <row r="83" spans="1:12" ht="18.75">
      <c r="A83" s="1">
        <v>82</v>
      </c>
      <c r="B83" s="2" t="str">
        <f>IF('様式Ⅰ (女子)'!B261="","",'様式Ⅰ (女子)'!B261+200000000)</f>
        <v/>
      </c>
      <c r="C83" t="str">
        <f>IF(B83="","",CONCATENATE('様式Ⅰ (女子)'!C261," ","(",'様式Ⅰ (女子)'!E261,")"))</f>
        <v/>
      </c>
      <c r="D83" s="1" t="str">
        <f>IF(B83="","",'様式Ⅰ (女子)'!D261)</f>
        <v/>
      </c>
      <c r="E83" s="1" t="str">
        <f ca="1">IF($C83="","",CONCATENATE(VLOOKUP(OFFSET('様式Ⅰ (女子)'!$B$15,3*A83,0),'登録データ（女）'!$A$3:$J$2500,9,FALSE)," ",VLOOKUP(OFFSET('様式Ⅰ (女子)'!$B$15,3*A83,0),'登録データ（女）'!$A$3:$J$2500,10,FALSE)," ","(",LEFT(VLOOKUP(OFFSET('様式Ⅰ (女子)'!$B$15,3*A83,0),'登録データ（女）'!$A$3:$J$2500,8,FALSE),2),")"))</f>
        <v/>
      </c>
      <c r="F83" s="1" t="str">
        <f t="shared" si="1"/>
        <v/>
      </c>
      <c r="G83" s="1" t="str">
        <f>IF(B83="","",VLOOKUP(基本情報登録!$D$10,'登録データ（女）'!$M$3:$Q$57,3,FALSE))</f>
        <v/>
      </c>
      <c r="H83" s="1" t="str">
        <f>IF(B83="","",VLOOKUP('様式Ⅰ (女子)'!B261,'登録データ（女）'!$A$3:$X$1000,5,FALSE))</f>
        <v/>
      </c>
      <c r="I83" s="1" t="str">
        <f>IF(B83="","",'様式Ⅰ (女子)'!B261)</f>
        <v/>
      </c>
      <c r="J83" s="1" t="str">
        <f>IF(B83="","",'様式Ⅰ (女子)'!AJ261)</f>
        <v/>
      </c>
      <c r="K83" s="1" t="str">
        <f>IF(B83="","",'様式Ⅰ (女子)'!AJ262)</f>
        <v/>
      </c>
      <c r="L83" s="1" t="str">
        <f>IF(B83="","",'様式Ⅰ (女子)'!AJ263)</f>
        <v/>
      </c>
    </row>
    <row r="84" spans="1:12" ht="18.75">
      <c r="A84" s="1">
        <v>83</v>
      </c>
      <c r="B84" s="2" t="str">
        <f>IF('様式Ⅰ (女子)'!B264="","",'様式Ⅰ (女子)'!B264+200000000)</f>
        <v/>
      </c>
      <c r="C84" t="str">
        <f>IF(B84="","",CONCATENATE('様式Ⅰ (女子)'!C264," ","(",'様式Ⅰ (女子)'!E264,")"))</f>
        <v/>
      </c>
      <c r="D84" s="1" t="str">
        <f>IF(B84="","",'様式Ⅰ (女子)'!D264)</f>
        <v/>
      </c>
      <c r="E84" s="1" t="str">
        <f ca="1">IF($C84="","",CONCATENATE(VLOOKUP(OFFSET('様式Ⅰ (女子)'!$B$15,3*A84,0),'登録データ（女）'!$A$3:$J$2500,9,FALSE)," ",VLOOKUP(OFFSET('様式Ⅰ (女子)'!$B$15,3*A84,0),'登録データ（女）'!$A$3:$J$2500,10,FALSE)," ","(",LEFT(VLOOKUP(OFFSET('様式Ⅰ (女子)'!$B$15,3*A84,0),'登録データ（女）'!$A$3:$J$2500,8,FALSE),2),")"))</f>
        <v/>
      </c>
      <c r="F84" s="1" t="str">
        <f t="shared" si="1"/>
        <v/>
      </c>
      <c r="G84" s="1" t="str">
        <f>IF(B84="","",VLOOKUP(基本情報登録!$D$10,'登録データ（女）'!$M$3:$Q$57,3,FALSE))</f>
        <v/>
      </c>
      <c r="H84" s="1" t="str">
        <f>IF(B84="","",VLOOKUP('様式Ⅰ (女子)'!B264,'登録データ（女）'!$A$3:$X$1000,5,FALSE))</f>
        <v/>
      </c>
      <c r="I84" s="1" t="str">
        <f>IF(B84="","",'様式Ⅰ (女子)'!B264)</f>
        <v/>
      </c>
      <c r="J84" s="1" t="str">
        <f>IF(B84="","",'様式Ⅰ (女子)'!AJ264)</f>
        <v/>
      </c>
      <c r="K84" s="1" t="str">
        <f>IF(B84="","",'様式Ⅰ (女子)'!AJ265)</f>
        <v/>
      </c>
      <c r="L84" s="1" t="str">
        <f>IF(B84="","",'様式Ⅰ (女子)'!AJ266)</f>
        <v/>
      </c>
    </row>
    <row r="85" spans="1:12" ht="18.75">
      <c r="A85" s="1">
        <v>84</v>
      </c>
      <c r="B85" s="2" t="str">
        <f>IF('様式Ⅰ (女子)'!B267="","",'様式Ⅰ (女子)'!B267+200000000)</f>
        <v/>
      </c>
      <c r="C85" t="str">
        <f>IF(B85="","",CONCATENATE('様式Ⅰ (女子)'!C267," ","(",'様式Ⅰ (女子)'!E267,")"))</f>
        <v/>
      </c>
      <c r="D85" s="1" t="str">
        <f>IF(B85="","",'様式Ⅰ (女子)'!D267)</f>
        <v/>
      </c>
      <c r="E85" s="1" t="str">
        <f ca="1">IF($C85="","",CONCATENATE(VLOOKUP(OFFSET('様式Ⅰ (女子)'!$B$15,3*A85,0),'登録データ（女）'!$A$3:$J$2500,9,FALSE)," ",VLOOKUP(OFFSET('様式Ⅰ (女子)'!$B$15,3*A85,0),'登録データ（女）'!$A$3:$J$2500,10,FALSE)," ","(",LEFT(VLOOKUP(OFFSET('様式Ⅰ (女子)'!$B$15,3*A85,0),'登録データ（女）'!$A$3:$J$2500,8,FALSE),2),")"))</f>
        <v/>
      </c>
      <c r="F85" s="1" t="str">
        <f t="shared" si="1"/>
        <v/>
      </c>
      <c r="G85" s="1" t="str">
        <f>IF(B85="","",VLOOKUP(基本情報登録!$D$10,'登録データ（女）'!$M$3:$Q$57,3,FALSE))</f>
        <v/>
      </c>
      <c r="H85" s="1" t="str">
        <f>IF(B85="","",VLOOKUP('様式Ⅰ (女子)'!B267,'登録データ（女）'!$A$3:$X$1000,5,FALSE))</f>
        <v/>
      </c>
      <c r="I85" s="1" t="str">
        <f>IF(B85="","",'様式Ⅰ (女子)'!B267)</f>
        <v/>
      </c>
      <c r="J85" s="1" t="str">
        <f>IF(B85="","",'様式Ⅰ (女子)'!AJ267)</f>
        <v/>
      </c>
      <c r="K85" s="1" t="str">
        <f>IF(B85="","",'様式Ⅰ (女子)'!AJ268)</f>
        <v/>
      </c>
      <c r="L85" s="1" t="str">
        <f>IF(B85="","",'様式Ⅰ (女子)'!AJ269)</f>
        <v/>
      </c>
    </row>
    <row r="86" spans="1:12" ht="18.75">
      <c r="A86" s="1">
        <v>85</v>
      </c>
      <c r="B86" s="2" t="str">
        <f>IF('様式Ⅰ (女子)'!B270="","",'様式Ⅰ (女子)'!B270+200000000)</f>
        <v/>
      </c>
      <c r="C86" t="str">
        <f>IF(B86="","",CONCATENATE('様式Ⅰ (女子)'!C270," ","(",'様式Ⅰ (女子)'!E270,")"))</f>
        <v/>
      </c>
      <c r="D86" s="1" t="str">
        <f>IF(B86="","",'様式Ⅰ (女子)'!D270)</f>
        <v/>
      </c>
      <c r="E86" s="1" t="str">
        <f ca="1">IF($C86="","",CONCATENATE(VLOOKUP(OFFSET('様式Ⅰ (女子)'!$B$15,3*A86,0),'登録データ（女）'!$A$3:$J$2500,9,FALSE)," ",VLOOKUP(OFFSET('様式Ⅰ (女子)'!$B$15,3*A86,0),'登録データ（女）'!$A$3:$J$2500,10,FALSE)," ","(",LEFT(VLOOKUP(OFFSET('様式Ⅰ (女子)'!$B$15,3*A86,0),'登録データ（女）'!$A$3:$J$2500,8,FALSE),2),")"))</f>
        <v/>
      </c>
      <c r="F86" s="1" t="str">
        <f t="shared" si="1"/>
        <v/>
      </c>
      <c r="G86" s="1" t="str">
        <f>IF(B86="","",VLOOKUP(基本情報登録!$D$10,'登録データ（女）'!$M$3:$Q$57,3,FALSE))</f>
        <v/>
      </c>
      <c r="H86" s="1" t="str">
        <f>IF(B86="","",VLOOKUP('様式Ⅰ (女子)'!B270,'登録データ（女）'!$A$3:$X$1000,5,FALSE))</f>
        <v/>
      </c>
      <c r="I86" s="1" t="str">
        <f>IF(B86="","",'様式Ⅰ (女子)'!B270)</f>
        <v/>
      </c>
      <c r="J86" s="1" t="str">
        <f>IF(B86="","",'様式Ⅰ (女子)'!AJ270)</f>
        <v/>
      </c>
      <c r="K86" s="1" t="str">
        <f>IF(B86="","",'様式Ⅰ (女子)'!AJ271)</f>
        <v/>
      </c>
      <c r="L86" s="1" t="str">
        <f>IF(B86="","",'様式Ⅰ (女子)'!AJ272)</f>
        <v/>
      </c>
    </row>
    <row r="87" spans="1:12" ht="18.75">
      <c r="A87" s="1">
        <v>86</v>
      </c>
      <c r="B87" s="2" t="str">
        <f>IF('様式Ⅰ (女子)'!B273="","",'様式Ⅰ (女子)'!B273+200000000)</f>
        <v/>
      </c>
      <c r="C87" t="str">
        <f>IF(B87="","",CONCATENATE('様式Ⅰ (女子)'!C273," ","(",'様式Ⅰ (女子)'!E273,")"))</f>
        <v/>
      </c>
      <c r="D87" s="1" t="str">
        <f>IF(B87="","",'様式Ⅰ (女子)'!D273)</f>
        <v/>
      </c>
      <c r="E87" s="1" t="str">
        <f ca="1">IF($C87="","",CONCATENATE(VLOOKUP(OFFSET('様式Ⅰ (女子)'!$B$15,3*A87,0),'登録データ（女）'!$A$3:$J$2500,9,FALSE)," ",VLOOKUP(OFFSET('様式Ⅰ (女子)'!$B$15,3*A87,0),'登録データ（女）'!$A$3:$J$2500,10,FALSE)," ","(",LEFT(VLOOKUP(OFFSET('様式Ⅰ (女子)'!$B$15,3*A87,0),'登録データ（女）'!$A$3:$J$2500,8,FALSE),2),")"))</f>
        <v/>
      </c>
      <c r="F87" s="1" t="str">
        <f t="shared" si="1"/>
        <v/>
      </c>
      <c r="G87" s="1" t="str">
        <f>IF(B87="","",VLOOKUP(基本情報登録!$D$10,'登録データ（女）'!$M$3:$Q$57,3,FALSE))</f>
        <v/>
      </c>
      <c r="H87" s="1" t="str">
        <f>IF(B87="","",VLOOKUP('様式Ⅰ (女子)'!B273,'登録データ（女）'!$A$3:$X$1000,5,FALSE))</f>
        <v/>
      </c>
      <c r="I87" s="1" t="str">
        <f>IF(B87="","",'様式Ⅰ (女子)'!B273)</f>
        <v/>
      </c>
      <c r="J87" s="1" t="str">
        <f>IF(B87="","",'様式Ⅰ (女子)'!AJ273)</f>
        <v/>
      </c>
      <c r="K87" s="1" t="str">
        <f>IF(B87="","",'様式Ⅰ (女子)'!AJ274)</f>
        <v/>
      </c>
      <c r="L87" s="1" t="str">
        <f>IF(B87="","",'様式Ⅰ (女子)'!AJ275)</f>
        <v/>
      </c>
    </row>
    <row r="88" spans="1:12" ht="18.75">
      <c r="A88" s="1">
        <v>87</v>
      </c>
      <c r="B88" s="2" t="str">
        <f>IF('様式Ⅰ (女子)'!B276="","",'様式Ⅰ (女子)'!B276+200000000)</f>
        <v/>
      </c>
      <c r="C88" t="str">
        <f>IF(B88="","",CONCATENATE('様式Ⅰ (女子)'!C276," ","(",'様式Ⅰ (女子)'!E276,")"))</f>
        <v/>
      </c>
      <c r="D88" s="1" t="str">
        <f>IF(B88="","",'様式Ⅰ (女子)'!D276)</f>
        <v/>
      </c>
      <c r="E88" s="1" t="str">
        <f ca="1">IF($C88="","",CONCATENATE(VLOOKUP(OFFSET('様式Ⅰ (女子)'!$B$15,3*A88,0),'登録データ（女）'!$A$3:$J$2500,9,FALSE)," ",VLOOKUP(OFFSET('様式Ⅰ (女子)'!$B$15,3*A88,0),'登録データ（女）'!$A$3:$J$2500,10,FALSE)," ","(",LEFT(VLOOKUP(OFFSET('様式Ⅰ (女子)'!$B$15,3*A88,0),'登録データ（女）'!$A$3:$J$2500,8,FALSE),2),")"))</f>
        <v/>
      </c>
      <c r="F88" s="1" t="str">
        <f t="shared" si="1"/>
        <v/>
      </c>
      <c r="G88" s="1" t="str">
        <f>IF(B88="","",VLOOKUP(基本情報登録!$D$10,'登録データ（女）'!$M$3:$Q$57,3,FALSE))</f>
        <v/>
      </c>
      <c r="H88" s="1" t="str">
        <f>IF(B88="","",VLOOKUP('様式Ⅰ (女子)'!B276,'登録データ（女）'!$A$3:$X$1000,5,FALSE))</f>
        <v/>
      </c>
      <c r="I88" s="1" t="str">
        <f>IF(B88="","",'様式Ⅰ (女子)'!B276)</f>
        <v/>
      </c>
      <c r="J88" s="1" t="str">
        <f>IF(B88="","",'様式Ⅰ (女子)'!AJ276)</f>
        <v/>
      </c>
      <c r="K88" s="1" t="str">
        <f>IF(B88="","",'様式Ⅰ (女子)'!AJ277)</f>
        <v/>
      </c>
      <c r="L88" s="1" t="str">
        <f>IF(B88="","",'様式Ⅰ (女子)'!AJ278)</f>
        <v/>
      </c>
    </row>
    <row r="89" spans="1:12" ht="18.75">
      <c r="A89" s="1">
        <v>88</v>
      </c>
      <c r="B89" s="2" t="str">
        <f>IF('様式Ⅰ (女子)'!B279="","",'様式Ⅰ (女子)'!B279+200000000)</f>
        <v/>
      </c>
      <c r="C89" t="str">
        <f>IF(B89="","",CONCATENATE('様式Ⅰ (女子)'!C279," ","(",'様式Ⅰ (女子)'!E279,")"))</f>
        <v/>
      </c>
      <c r="D89" s="1" t="str">
        <f>IF(B89="","",'様式Ⅰ (女子)'!D279)</f>
        <v/>
      </c>
      <c r="E89" s="1" t="str">
        <f ca="1">IF($C89="","",CONCATENATE(VLOOKUP(OFFSET('様式Ⅰ (女子)'!$B$15,3*A89,0),'登録データ（女）'!$A$3:$J$2500,9,FALSE)," ",VLOOKUP(OFFSET('様式Ⅰ (女子)'!$B$15,3*A89,0),'登録データ（女）'!$A$3:$J$2500,10,FALSE)," ","(",LEFT(VLOOKUP(OFFSET('様式Ⅰ (女子)'!$B$15,3*A89,0),'登録データ（女）'!$A$3:$J$2500,8,FALSE),2),")"))</f>
        <v/>
      </c>
      <c r="F89" s="1" t="str">
        <f t="shared" si="1"/>
        <v/>
      </c>
      <c r="G89" s="1" t="str">
        <f>IF(B89="","",VLOOKUP(基本情報登録!$D$10,'登録データ（女）'!$M$3:$Q$57,3,FALSE))</f>
        <v/>
      </c>
      <c r="H89" s="1" t="str">
        <f>IF(B89="","",VLOOKUP('様式Ⅰ (女子)'!B279,'登録データ（女）'!$A$3:$X$1000,5,FALSE))</f>
        <v/>
      </c>
      <c r="I89" s="1" t="str">
        <f>IF(B89="","",'様式Ⅰ (女子)'!B279)</f>
        <v/>
      </c>
      <c r="J89" s="1" t="str">
        <f>IF(B89="","",'様式Ⅰ (女子)'!AJ279)</f>
        <v/>
      </c>
      <c r="K89" s="1" t="str">
        <f>IF(B89="","",'様式Ⅰ (女子)'!AJ280)</f>
        <v/>
      </c>
      <c r="L89" s="1" t="str">
        <f>IF(B89="","",'様式Ⅰ (女子)'!AJ281)</f>
        <v/>
      </c>
    </row>
    <row r="90" spans="1:12" ht="18.75">
      <c r="A90" s="1">
        <v>89</v>
      </c>
      <c r="B90" s="2" t="str">
        <f>IF('様式Ⅰ (女子)'!B282="","",'様式Ⅰ (女子)'!B282+200000000)</f>
        <v/>
      </c>
      <c r="C90" t="str">
        <f>IF(B90="","",CONCATENATE('様式Ⅰ (女子)'!C282," ","(",'様式Ⅰ (女子)'!E282,")"))</f>
        <v/>
      </c>
      <c r="D90" s="1" t="str">
        <f>IF(B90="","",'様式Ⅰ (女子)'!D282)</f>
        <v/>
      </c>
      <c r="E90" s="1" t="str">
        <f ca="1">IF($C90="","",CONCATENATE(VLOOKUP(OFFSET('様式Ⅰ (女子)'!$B$15,3*A90,0),'登録データ（女）'!$A$3:$J$2500,9,FALSE)," ",VLOOKUP(OFFSET('様式Ⅰ (女子)'!$B$15,3*A90,0),'登録データ（女）'!$A$3:$J$2500,10,FALSE)," ","(",LEFT(VLOOKUP(OFFSET('様式Ⅰ (女子)'!$B$15,3*A90,0),'登録データ（女）'!$A$3:$J$2500,8,FALSE),2),")"))</f>
        <v/>
      </c>
      <c r="F90" s="1" t="str">
        <f t="shared" si="1"/>
        <v/>
      </c>
      <c r="G90" s="1" t="str">
        <f>IF(B90="","",VLOOKUP(基本情報登録!$D$10,'登録データ（女）'!$M$3:$Q$57,3,FALSE))</f>
        <v/>
      </c>
      <c r="H90" s="1" t="str">
        <f>IF(B90="","",VLOOKUP('様式Ⅰ (女子)'!B282,'登録データ（女）'!$A$3:$X$1000,5,FALSE))</f>
        <v/>
      </c>
      <c r="I90" s="1" t="str">
        <f>IF(B90="","",'様式Ⅰ (女子)'!B282)</f>
        <v/>
      </c>
      <c r="J90" s="1" t="str">
        <f>IF(B90="","",'様式Ⅰ (女子)'!AJ282)</f>
        <v/>
      </c>
      <c r="K90" s="1" t="str">
        <f>IF(B90="","",'様式Ⅰ (女子)'!AJ283)</f>
        <v/>
      </c>
      <c r="L90" s="1" t="str">
        <f>IF(B90="","",'様式Ⅰ (女子)'!AJ284)</f>
        <v/>
      </c>
    </row>
    <row r="91" spans="1:12" ht="18.75">
      <c r="A91" s="1">
        <v>90</v>
      </c>
      <c r="B91" s="2" t="str">
        <f>IF('様式Ⅰ (女子)'!B285="","",'様式Ⅰ (女子)'!B285+200000000)</f>
        <v/>
      </c>
      <c r="C91" t="str">
        <f>IF(B91="","",CONCATENATE('様式Ⅰ (女子)'!C285," ","(",'様式Ⅰ (女子)'!E285,")"))</f>
        <v/>
      </c>
      <c r="D91" s="1" t="str">
        <f>IF(B91="","",'様式Ⅰ (女子)'!D285)</f>
        <v/>
      </c>
      <c r="E91" s="1" t="str">
        <f ca="1">IF($C91="","",CONCATENATE(VLOOKUP(OFFSET('様式Ⅰ (女子)'!$B$15,3*A91,0),'登録データ（女）'!$A$3:$J$2500,9,FALSE)," ",VLOOKUP(OFFSET('様式Ⅰ (女子)'!$B$15,3*A91,0),'登録データ（女）'!$A$3:$J$2500,10,FALSE)," ","(",LEFT(VLOOKUP(OFFSET('様式Ⅰ (女子)'!$B$15,3*A91,0),'登録データ（女）'!$A$3:$J$2500,8,FALSE),2),")"))</f>
        <v/>
      </c>
      <c r="F91" s="1" t="str">
        <f t="shared" si="1"/>
        <v/>
      </c>
      <c r="G91" s="1" t="str">
        <f>IF(B91="","",VLOOKUP(基本情報登録!$D$10,'登録データ（女）'!$M$3:$Q$57,3,FALSE))</f>
        <v/>
      </c>
      <c r="H91" s="1" t="str">
        <f>IF(B91="","",VLOOKUP('様式Ⅰ (女子)'!B285,'登録データ（女）'!$A$3:$X$1000,5,FALSE))</f>
        <v/>
      </c>
      <c r="I91" s="1" t="str">
        <f>IF(B91="","",'様式Ⅰ (女子)'!B285)</f>
        <v/>
      </c>
      <c r="J91" s="1" t="str">
        <f>IF(B91="","",'様式Ⅰ (女子)'!AJ285)</f>
        <v/>
      </c>
      <c r="K91" s="1" t="str">
        <f>IF(B91="","",'様式Ⅰ (女子)'!AJ286)</f>
        <v/>
      </c>
      <c r="L91" s="1" t="str">
        <f>IF(B91="","",'様式Ⅰ (女子)'!AJ287)</f>
        <v/>
      </c>
    </row>
    <row r="92" spans="1:12" ht="18.75">
      <c r="A92" s="1">
        <v>91</v>
      </c>
      <c r="B92" s="2" t="str">
        <f>IF('様式Ⅰ (女子)'!B288="","",'様式Ⅰ (女子)'!B288+200000000)</f>
        <v/>
      </c>
      <c r="C92" t="str">
        <f>IF(B92="","",CONCATENATE('様式Ⅰ (女子)'!C288," ","(",'様式Ⅰ (女子)'!E288,")"))</f>
        <v/>
      </c>
      <c r="D92" s="1" t="str">
        <f>IF(B92="","",'様式Ⅰ (女子)'!D288)</f>
        <v/>
      </c>
      <c r="E92" s="1" t="str">
        <f ca="1">IF($C92="","",CONCATENATE(VLOOKUP(OFFSET('様式Ⅰ (女子)'!$B$15,3*A92,0),'登録データ（女）'!$A$3:$J$2500,9,FALSE)," ",VLOOKUP(OFFSET('様式Ⅰ (女子)'!$B$15,3*A92,0),'登録データ（女）'!$A$3:$J$2500,10,FALSE)," ","(",LEFT(VLOOKUP(OFFSET('様式Ⅰ (女子)'!$B$15,3*A92,0),'登録データ（女）'!$A$3:$J$2500,8,FALSE),2),")"))</f>
        <v/>
      </c>
      <c r="F92" s="1" t="str">
        <f t="shared" si="1"/>
        <v/>
      </c>
      <c r="G92" s="1" t="str">
        <f>IF(B92="","",VLOOKUP(基本情報登録!$D$10,'登録データ（女）'!$M$3:$Q$57,3,FALSE))</f>
        <v/>
      </c>
      <c r="H92" s="1" t="str">
        <f>IF(B92="","",VLOOKUP('様式Ⅰ (女子)'!B288,'登録データ（女）'!$A$3:$X$1000,5,FALSE))</f>
        <v/>
      </c>
      <c r="I92" s="1" t="str">
        <f>IF(B92="","",'様式Ⅰ (女子)'!B288)</f>
        <v/>
      </c>
      <c r="J92" s="1" t="str">
        <f>IF(B92="","",'様式Ⅰ (女子)'!AJ288)</f>
        <v/>
      </c>
      <c r="K92" s="1" t="str">
        <f>IF(B92="","",'様式Ⅰ (女子)'!AJ289)</f>
        <v/>
      </c>
      <c r="L92" s="1" t="str">
        <f>IF(B92="","",'様式Ⅰ (女子)'!AJ290)</f>
        <v/>
      </c>
    </row>
    <row r="93" spans="1:12" ht="18.75">
      <c r="A93" s="1">
        <v>92</v>
      </c>
      <c r="B93" s="2" t="str">
        <f>IF('様式Ⅰ (女子)'!B291="","",'様式Ⅰ (女子)'!B291+200000000)</f>
        <v/>
      </c>
      <c r="C93" t="str">
        <f>IF(B93="","",CONCATENATE('様式Ⅰ (女子)'!C291," ","(",'様式Ⅰ (女子)'!E291,")"))</f>
        <v/>
      </c>
      <c r="D93" s="1" t="str">
        <f>IF(B93="","",'様式Ⅰ (女子)'!D291)</f>
        <v/>
      </c>
      <c r="E93" s="1" t="str">
        <f ca="1">IF($C93="","",CONCATENATE(VLOOKUP(OFFSET('様式Ⅰ (女子)'!$B$15,3*A93,0),'登録データ（女）'!$A$3:$J$2500,9,FALSE)," ",VLOOKUP(OFFSET('様式Ⅰ (女子)'!$B$15,3*A93,0),'登録データ（女）'!$A$3:$J$2500,10,FALSE)," ","(",LEFT(VLOOKUP(OFFSET('様式Ⅰ (女子)'!$B$15,3*A93,0),'登録データ（女）'!$A$3:$J$2500,8,FALSE),2),")"))</f>
        <v/>
      </c>
      <c r="F93" s="1" t="str">
        <f t="shared" si="1"/>
        <v/>
      </c>
      <c r="G93" s="1" t="str">
        <f>IF(B93="","",VLOOKUP(基本情報登録!$D$10,'登録データ（女）'!$M$3:$Q$57,3,FALSE))</f>
        <v/>
      </c>
      <c r="H93" s="1" t="str">
        <f>IF(B93="","",VLOOKUP('様式Ⅰ (女子)'!B291,'登録データ（女）'!$A$3:$X$1000,5,FALSE))</f>
        <v/>
      </c>
      <c r="I93" s="1" t="str">
        <f>IF(B93="","",'様式Ⅰ (女子)'!B291)</f>
        <v/>
      </c>
      <c r="J93" s="1" t="str">
        <f>IF(B93="","",'様式Ⅰ (女子)'!AJ291)</f>
        <v/>
      </c>
      <c r="K93" s="1" t="str">
        <f>IF(B93="","",'様式Ⅰ (女子)'!AJ292)</f>
        <v/>
      </c>
      <c r="L93" s="1" t="str">
        <f>IF(B93="","",'様式Ⅰ (女子)'!AJ293)</f>
        <v/>
      </c>
    </row>
    <row r="94" spans="1:12" ht="18.75">
      <c r="A94" s="1">
        <v>93</v>
      </c>
      <c r="B94" s="2" t="str">
        <f>IF('様式Ⅰ (女子)'!B294="","",'様式Ⅰ (女子)'!B294+200000000)</f>
        <v/>
      </c>
      <c r="C94" t="str">
        <f>IF(B94="","",CONCATENATE('様式Ⅰ (女子)'!C294," ","(",'様式Ⅰ (女子)'!E294,")"))</f>
        <v/>
      </c>
      <c r="D94" s="1" t="str">
        <f>IF(B94="","",'様式Ⅰ (女子)'!D294)</f>
        <v/>
      </c>
      <c r="E94" s="1" t="str">
        <f ca="1">IF($C94="","",CONCATENATE(VLOOKUP(OFFSET('様式Ⅰ (女子)'!$B$15,3*A94,0),'登録データ（女）'!$A$3:$J$2500,9,FALSE)," ",VLOOKUP(OFFSET('様式Ⅰ (女子)'!$B$15,3*A94,0),'登録データ（女）'!$A$3:$J$2500,10,FALSE)," ","(",LEFT(VLOOKUP(OFFSET('様式Ⅰ (女子)'!$B$15,3*A94,0),'登録データ（女）'!$A$3:$J$2500,8,FALSE),2),")"))</f>
        <v/>
      </c>
      <c r="F94" s="1" t="str">
        <f t="shared" si="1"/>
        <v/>
      </c>
      <c r="G94" s="1" t="str">
        <f>IF(B94="","",VLOOKUP(基本情報登録!$D$10,'登録データ（女）'!$M$3:$Q$57,3,FALSE))</f>
        <v/>
      </c>
      <c r="H94" s="1" t="str">
        <f>IF(B94="","",VLOOKUP('様式Ⅰ (女子)'!B294,'登録データ（女）'!$A$3:$X$1000,5,FALSE))</f>
        <v/>
      </c>
      <c r="I94" s="1" t="str">
        <f>IF(B94="","",'様式Ⅰ (女子)'!B294)</f>
        <v/>
      </c>
      <c r="J94" s="1" t="str">
        <f>IF(B94="","",'様式Ⅰ (女子)'!AJ294)</f>
        <v/>
      </c>
      <c r="K94" s="1" t="str">
        <f>IF(B94="","",'様式Ⅰ (女子)'!AJ295)</f>
        <v/>
      </c>
      <c r="L94" s="1" t="str">
        <f>IF(B94="","",'様式Ⅰ (女子)'!AJ296)</f>
        <v/>
      </c>
    </row>
    <row r="95" spans="1:12" ht="18.75">
      <c r="A95" s="1">
        <v>94</v>
      </c>
      <c r="B95" s="2" t="str">
        <f>IF('様式Ⅰ (女子)'!B297="","",'様式Ⅰ (女子)'!B297+200000000)</f>
        <v/>
      </c>
      <c r="C95" t="str">
        <f>IF(B95="","",CONCATENATE('様式Ⅰ (女子)'!C297," ","(",'様式Ⅰ (女子)'!E297,")"))</f>
        <v/>
      </c>
      <c r="D95" s="1" t="str">
        <f>IF(B95="","",'様式Ⅰ (女子)'!D297)</f>
        <v/>
      </c>
      <c r="E95" s="1" t="str">
        <f ca="1">IF($C95="","",CONCATENATE(VLOOKUP(OFFSET('様式Ⅰ (女子)'!$B$15,3*A95,0),'登録データ（女）'!$A$3:$J$2500,9,FALSE)," ",VLOOKUP(OFFSET('様式Ⅰ (女子)'!$B$15,3*A95,0),'登録データ（女）'!$A$3:$J$2500,10,FALSE)," ","(",LEFT(VLOOKUP(OFFSET('様式Ⅰ (女子)'!$B$15,3*A95,0),'登録データ（女）'!$A$3:$J$2500,8,FALSE),2),")"))</f>
        <v/>
      </c>
      <c r="F95" s="1" t="str">
        <f t="shared" si="1"/>
        <v/>
      </c>
      <c r="G95" s="1" t="str">
        <f>IF(B95="","",VLOOKUP(基本情報登録!$D$10,'登録データ（女）'!$M$3:$Q$57,3,FALSE))</f>
        <v/>
      </c>
      <c r="H95" s="1" t="str">
        <f>IF(B95="","",VLOOKUP('様式Ⅰ (女子)'!B297,'登録データ（女）'!$A$3:$X$1000,5,FALSE))</f>
        <v/>
      </c>
      <c r="I95" s="1" t="str">
        <f>IF(B95="","",'様式Ⅰ (女子)'!B297)</f>
        <v/>
      </c>
      <c r="J95" s="1" t="str">
        <f>IF(B95="","",'様式Ⅰ (女子)'!AJ297)</f>
        <v/>
      </c>
      <c r="K95" s="1" t="str">
        <f>IF(B95="","",'様式Ⅰ (女子)'!AJ298)</f>
        <v/>
      </c>
      <c r="L95" s="1" t="str">
        <f>IF(B95="","",'様式Ⅰ (女子)'!AJ299)</f>
        <v/>
      </c>
    </row>
    <row r="96" spans="1:12" ht="18.75">
      <c r="A96" s="1">
        <v>95</v>
      </c>
      <c r="B96" s="2" t="str">
        <f>IF('様式Ⅰ (女子)'!B300="","",'様式Ⅰ (女子)'!B300+200000000)</f>
        <v/>
      </c>
      <c r="C96" t="str">
        <f>IF(B96="","",CONCATENATE('様式Ⅰ (女子)'!C300," ","(",'様式Ⅰ (女子)'!E300,")"))</f>
        <v/>
      </c>
      <c r="D96" s="1" t="str">
        <f>IF(B96="","",'様式Ⅰ (女子)'!D300)</f>
        <v/>
      </c>
      <c r="E96" s="1" t="str">
        <f ca="1">IF($C96="","",CONCATENATE(VLOOKUP(OFFSET('様式Ⅰ (女子)'!$B$15,3*A96,0),'登録データ（女）'!$A$3:$J$2500,9,FALSE)," ",VLOOKUP(OFFSET('様式Ⅰ (女子)'!$B$15,3*A96,0),'登録データ（女）'!$A$3:$J$2500,10,FALSE)," ","(",LEFT(VLOOKUP(OFFSET('様式Ⅰ (女子)'!$B$15,3*A96,0),'登録データ（女）'!$A$3:$J$2500,8,FALSE),2),")"))</f>
        <v/>
      </c>
      <c r="F96" s="1" t="str">
        <f t="shared" si="1"/>
        <v/>
      </c>
      <c r="G96" s="1" t="str">
        <f>IF(B96="","",VLOOKUP(基本情報登録!$D$10,'登録データ（女）'!$M$3:$Q$57,3,FALSE))</f>
        <v/>
      </c>
      <c r="H96" s="1" t="str">
        <f>IF(B96="","",VLOOKUP('様式Ⅰ (女子)'!B300,'登録データ（女）'!$A$3:$X$1000,5,FALSE))</f>
        <v/>
      </c>
      <c r="I96" s="1" t="str">
        <f>IF(B96="","",'様式Ⅰ (女子)'!B300)</f>
        <v/>
      </c>
      <c r="J96" s="1" t="str">
        <f>IF(B96="","",'様式Ⅰ (女子)'!AJ300)</f>
        <v/>
      </c>
      <c r="K96" s="1" t="str">
        <f>IF(B96="","",'様式Ⅰ (女子)'!AJ301)</f>
        <v/>
      </c>
      <c r="L96" s="1" t="str">
        <f>IF(B96="","",'様式Ⅰ (女子)'!AJ302)</f>
        <v/>
      </c>
    </row>
    <row r="97" spans="1:12" ht="18.75">
      <c r="A97" s="1">
        <v>96</v>
      </c>
      <c r="B97" s="2" t="str">
        <f>IF('様式Ⅰ (女子)'!B303="","",'様式Ⅰ (女子)'!B303+200000000)</f>
        <v/>
      </c>
      <c r="C97" t="str">
        <f>IF(B97="","",CONCATENATE('様式Ⅰ (女子)'!C303," ","(",'様式Ⅰ (女子)'!E303,")"))</f>
        <v/>
      </c>
      <c r="D97" s="1" t="str">
        <f>IF(B97="","",'様式Ⅰ (女子)'!D303)</f>
        <v/>
      </c>
      <c r="E97" s="1" t="str">
        <f ca="1">IF($C97="","",CONCATENATE(VLOOKUP(OFFSET('様式Ⅰ (女子)'!$B$15,3*A97,0),'登録データ（女）'!$A$3:$J$2500,9,FALSE)," ",VLOOKUP(OFFSET('様式Ⅰ (女子)'!$B$15,3*A97,0),'登録データ（女）'!$A$3:$J$2500,10,FALSE)," ","(",LEFT(VLOOKUP(OFFSET('様式Ⅰ (女子)'!$B$15,3*A97,0),'登録データ（女）'!$A$3:$J$2500,8,FALSE),2),")"))</f>
        <v/>
      </c>
      <c r="F97" s="1" t="str">
        <f t="shared" si="1"/>
        <v/>
      </c>
      <c r="G97" s="1" t="str">
        <f>IF(B97="","",VLOOKUP(基本情報登録!$D$10,'登録データ（女）'!$M$3:$Q$57,3,FALSE))</f>
        <v/>
      </c>
      <c r="H97" s="1" t="str">
        <f>IF(B97="","",VLOOKUP('様式Ⅰ (女子)'!B303,'登録データ（女）'!$A$3:$X$1000,5,FALSE))</f>
        <v/>
      </c>
      <c r="I97" s="1" t="str">
        <f>IF(B97="","",'様式Ⅰ (女子)'!B303)</f>
        <v/>
      </c>
      <c r="J97" s="1" t="str">
        <f>IF(B97="","",'様式Ⅰ (女子)'!AJ303)</f>
        <v/>
      </c>
      <c r="K97" s="1" t="str">
        <f>IF(B97="","",'様式Ⅰ (女子)'!AJ304)</f>
        <v/>
      </c>
      <c r="L97" s="1" t="str">
        <f>IF(B97="","",'様式Ⅰ (女子)'!AJ305)</f>
        <v/>
      </c>
    </row>
    <row r="98" spans="1:12" ht="18.75">
      <c r="A98" s="1">
        <v>97</v>
      </c>
      <c r="B98" s="2" t="str">
        <f>IF('様式Ⅰ (女子)'!B306="","",'様式Ⅰ (女子)'!B306+200000000)</f>
        <v/>
      </c>
      <c r="C98" t="str">
        <f>IF(B98="","",CONCATENATE('様式Ⅰ (女子)'!C306," ","(",'様式Ⅰ (女子)'!E306,")"))</f>
        <v/>
      </c>
      <c r="D98" s="1" t="str">
        <f>IF(B98="","",'様式Ⅰ (女子)'!D306)</f>
        <v/>
      </c>
      <c r="E98" s="1" t="str">
        <f ca="1">IF($C98="","",CONCATENATE(VLOOKUP(OFFSET('様式Ⅰ (女子)'!$B$15,3*A98,0),'登録データ（女）'!$A$3:$J$2500,9,FALSE)," ",VLOOKUP(OFFSET('様式Ⅰ (女子)'!$B$15,3*A98,0),'登録データ（女）'!$A$3:$J$2500,10,FALSE)," ","(",LEFT(VLOOKUP(OFFSET('様式Ⅰ (女子)'!$B$15,3*A98,0),'登録データ（女）'!$A$3:$J$2500,8,FALSE),2),")"))</f>
        <v/>
      </c>
      <c r="F98" s="1" t="str">
        <f t="shared" si="1"/>
        <v/>
      </c>
      <c r="G98" s="1" t="str">
        <f>IF(B98="","",VLOOKUP(基本情報登録!$D$10,'登録データ（女）'!$M$3:$Q$57,3,FALSE))</f>
        <v/>
      </c>
      <c r="H98" s="1" t="str">
        <f>IF(B97="","",VLOOKUP('様式Ⅰ (女子)'!B306,'登録データ（女）'!$A$3:$X$1000,5,FALSE))</f>
        <v/>
      </c>
      <c r="I98" s="1" t="str">
        <f>IF(B98="","",'様式Ⅰ (女子)'!B306)</f>
        <v/>
      </c>
      <c r="J98" s="1" t="str">
        <f>IF(B98="","",'様式Ⅰ (女子)'!AJ306)</f>
        <v/>
      </c>
      <c r="K98" s="1" t="str">
        <f>IF(B98="","",'様式Ⅰ (女子)'!AJ307)</f>
        <v/>
      </c>
      <c r="L98" s="1" t="str">
        <f>IF(B98="","",'様式Ⅰ (女子)'!AJ308)</f>
        <v/>
      </c>
    </row>
    <row r="99" spans="1:12" ht="18.75">
      <c r="A99" s="1">
        <v>98</v>
      </c>
      <c r="B99" s="2" t="str">
        <f>IF('様式Ⅰ (女子)'!B309="","",'様式Ⅰ (女子)'!B309+200000000)</f>
        <v/>
      </c>
      <c r="C99" t="str">
        <f>IF(B99="","",CONCATENATE('様式Ⅰ (女子)'!C309," ","(",'様式Ⅰ (女子)'!E309,")"))</f>
        <v/>
      </c>
      <c r="D99" s="1" t="str">
        <f>IF(B99="","",'様式Ⅰ (女子)'!D309)</f>
        <v/>
      </c>
      <c r="E99" s="1" t="str">
        <f ca="1">IF($C99="","",CONCATENATE(VLOOKUP(OFFSET('様式Ⅰ (女子)'!$B$15,3*A99,0),'登録データ（女）'!$A$3:$J$2500,9,FALSE)," ",VLOOKUP(OFFSET('様式Ⅰ (女子)'!$B$15,3*A99,0),'登録データ（女）'!$A$3:$J$2500,10,FALSE)," ","(",LEFT(VLOOKUP(OFFSET('様式Ⅰ (女子)'!$B$15,3*A99,0),'登録データ（女）'!$A$3:$J$2500,8,FALSE),2),")"))</f>
        <v/>
      </c>
      <c r="F99" s="1" t="str">
        <f t="shared" si="1"/>
        <v/>
      </c>
      <c r="G99" s="1" t="str">
        <f>IF(B99="","",VLOOKUP(基本情報登録!$D$10,'登録データ（女）'!$M$3:$Q$57,3,FALSE))</f>
        <v/>
      </c>
      <c r="H99" s="1" t="str">
        <f>IF(B99="","",VLOOKUP('様式Ⅰ (女子)'!B309,'登録データ（女）'!$A$3:$X$1000,5,FALSE))</f>
        <v/>
      </c>
      <c r="I99" s="1" t="str">
        <f>IF(B99="","",'様式Ⅰ (女子)'!B309)</f>
        <v/>
      </c>
      <c r="J99" s="1" t="str">
        <f>IF(B99="","",'様式Ⅰ (女子)'!AJ309)</f>
        <v/>
      </c>
      <c r="K99" s="1" t="str">
        <f>IF(B99="","",'様式Ⅰ (女子)'!AJ310)</f>
        <v/>
      </c>
      <c r="L99" s="1" t="str">
        <f>IF(B99="","",'様式Ⅰ (女子)'!AJ311)</f>
        <v/>
      </c>
    </row>
    <row r="100" spans="1:12" ht="18.75">
      <c r="A100" s="1">
        <v>99</v>
      </c>
      <c r="B100" s="2" t="str">
        <f>IF('様式Ⅰ (女子)'!B312="","",'様式Ⅰ (女子)'!B312+200000000)</f>
        <v/>
      </c>
      <c r="C100" t="str">
        <f>IF(B100="","",CONCATENATE('様式Ⅰ (女子)'!C312," ","(",'様式Ⅰ (女子)'!E312,")"))</f>
        <v/>
      </c>
      <c r="D100" s="1" t="str">
        <f>IF(B100="","",'様式Ⅰ (女子)'!D312)</f>
        <v/>
      </c>
      <c r="E100" s="1" t="str">
        <f ca="1">IF($C100="","",CONCATENATE(VLOOKUP(OFFSET('様式Ⅰ (女子)'!$B$15,3*A100,0),'登録データ（女）'!$A$3:$J$2500,9,FALSE)," ",VLOOKUP(OFFSET('様式Ⅰ (女子)'!$B$15,3*A100,0),'登録データ（女）'!$A$3:$J$2500,10,FALSE)," ","(",LEFT(VLOOKUP(OFFSET('様式Ⅰ (女子)'!$B$15,3*A100,0),'登録データ（女）'!$A$3:$J$2500,8,FALSE),2),")"))</f>
        <v/>
      </c>
      <c r="F100" s="1" t="str">
        <f t="shared" si="1"/>
        <v/>
      </c>
      <c r="G100" s="1" t="str">
        <f>IF(B100="","",VLOOKUP(基本情報登録!$D$10,'登録データ（女）'!$M$3:$Q$57,3,FALSE))</f>
        <v/>
      </c>
      <c r="H100" s="1" t="str">
        <f>IF(B100="","",VLOOKUP('様式Ⅰ (女子)'!B312,'登録データ（女）'!$A$3:$X$1000,5,FALSE))</f>
        <v/>
      </c>
      <c r="I100" s="1" t="str">
        <f>IF(B100="","",'様式Ⅰ (女子)'!B312)</f>
        <v/>
      </c>
      <c r="J100" s="1" t="str">
        <f>IF(B100="","",'様式Ⅰ (女子)'!AJ312)</f>
        <v/>
      </c>
      <c r="K100" s="1" t="str">
        <f>IF(B100="","",'様式Ⅰ (女子)'!AJ313)</f>
        <v/>
      </c>
      <c r="L100" s="1" t="str">
        <f>IF(B100="","",'様式Ⅰ (女子)'!AJ314)</f>
        <v/>
      </c>
    </row>
    <row r="101" spans="1:12" ht="18.75">
      <c r="A101" s="1">
        <v>100</v>
      </c>
      <c r="B101" s="2" t="str">
        <f>IF('様式Ⅰ (女子)'!B315="","",'様式Ⅰ (女子)'!B315+200000000)</f>
        <v/>
      </c>
      <c r="C101" t="str">
        <f>IF(B101="","",CONCATENATE('様式Ⅰ (女子)'!C315," ","(",'様式Ⅰ (女子)'!E315,")"))</f>
        <v/>
      </c>
      <c r="D101" s="1" t="str">
        <f>IF(B101="","",'様式Ⅰ (女子)'!D315)</f>
        <v/>
      </c>
      <c r="E101" s="1" t="str">
        <f ca="1">IF($C101="","",CONCATENATE(VLOOKUP(OFFSET('様式Ⅰ (女子)'!$B$15,3*A101,0),'登録データ（女）'!$A$3:$J$2500,9,FALSE)," ",VLOOKUP(OFFSET('様式Ⅰ (女子)'!$B$15,3*A101,0),'登録データ（女）'!$A$3:$J$2500,10,FALSE)," ","(",LEFT(VLOOKUP(OFFSET('様式Ⅰ (女子)'!$B$15,3*A101,0),'登録データ（女）'!$A$3:$J$2500,8,FALSE),2),")"))</f>
        <v/>
      </c>
      <c r="F101" s="1" t="str">
        <f t="shared" si="1"/>
        <v/>
      </c>
      <c r="G101" s="1" t="str">
        <f>IF(B101="","",VLOOKUP(基本情報登録!$D$10,'登録データ（女）'!$M$3:$Q$57,3,FALSE))</f>
        <v/>
      </c>
      <c r="H101" s="1" t="str">
        <f>IF(B101="","",VLOOKUP('様式Ⅰ (女子)'!B315,'登録データ（女）'!$A$3:$X$1000,5,FALSE))</f>
        <v/>
      </c>
      <c r="I101" s="1" t="str">
        <f>IF(B101="","",'様式Ⅰ (女子)'!B315)</f>
        <v/>
      </c>
      <c r="J101" s="1" t="str">
        <f>IF(B101="","",'様式Ⅰ (女子)'!AJ315)</f>
        <v/>
      </c>
      <c r="K101" s="1" t="str">
        <f>IF(B101="","",'様式Ⅰ (女子)'!AJ316)</f>
        <v/>
      </c>
      <c r="L101" s="1" t="str">
        <f>IF(B101="","",'様式Ⅰ (女子)'!AJ317)</f>
        <v/>
      </c>
    </row>
    <row r="102" spans="1:12" ht="18.75">
      <c r="A102" s="1">
        <v>101</v>
      </c>
      <c r="B102" s="2" t="str">
        <f>IF('様式Ⅰ (女子)'!B318="","",'様式Ⅰ (女子)'!B318+200000000)</f>
        <v/>
      </c>
      <c r="C102" t="str">
        <f>IF(B102="","",CONCATENATE('様式Ⅰ (女子)'!C318," ","(",'様式Ⅰ (女子)'!E318,")"))</f>
        <v/>
      </c>
      <c r="D102" s="1" t="str">
        <f>IF(B102="","",'様式Ⅰ (女子)'!D318)</f>
        <v/>
      </c>
      <c r="E102" s="1" t="str">
        <f ca="1">IF($C102="","",CONCATENATE(VLOOKUP(OFFSET('様式Ⅰ (女子)'!$B$15,3*A102,0),'登録データ（女）'!$A$3:$J$2500,9,FALSE)," ",VLOOKUP(OFFSET('様式Ⅰ (女子)'!$B$15,3*A102,0),'登録データ（女）'!$A$3:$J$2500,10,FALSE)," ","(",LEFT(VLOOKUP(OFFSET('様式Ⅰ (女子)'!$B$15,3*A102,0),'登録データ（女）'!$A$3:$J$2500,8,FALSE),2),")"))</f>
        <v/>
      </c>
      <c r="F102" s="1" t="str">
        <f t="shared" si="1"/>
        <v/>
      </c>
      <c r="G102" s="1" t="str">
        <f>IF(B102="","",VLOOKUP(基本情報登録!$D$10,'登録データ（女）'!$M$3:$Q$57,3,FALSE))</f>
        <v/>
      </c>
      <c r="H102" s="1" t="str">
        <f>IF(B102="","",VLOOKUP('様式Ⅰ (女子)'!B318,'登録データ（女）'!$A$3:$X$1000,5,FALSE))</f>
        <v/>
      </c>
      <c r="I102" s="1" t="str">
        <f>IF(B102="","",'様式Ⅰ (女子)'!B318)</f>
        <v/>
      </c>
      <c r="J102" s="1" t="str">
        <f>IF(B102="","",'様式Ⅰ (女子)'!AJ318)</f>
        <v/>
      </c>
      <c r="K102" s="1" t="str">
        <f>IF(B102="","",'様式Ⅰ (女子)'!AJ319)</f>
        <v/>
      </c>
      <c r="L102" s="1" t="str">
        <f>IF(B102="","",'様式Ⅰ (女子)'!AJ320)</f>
        <v/>
      </c>
    </row>
    <row r="103" spans="1:12" ht="18.75">
      <c r="A103" s="1">
        <v>102</v>
      </c>
      <c r="B103" s="2" t="str">
        <f>IF('様式Ⅰ (女子)'!B321="","",'様式Ⅰ (女子)'!B321+200000000)</f>
        <v/>
      </c>
      <c r="C103" t="str">
        <f>IF(B103="","",CONCATENATE('様式Ⅰ (女子)'!C321," ","(",'様式Ⅰ (女子)'!E321,")"))</f>
        <v/>
      </c>
      <c r="D103" s="1" t="str">
        <f>IF(B103="","",'様式Ⅰ (女子)'!D321)</f>
        <v/>
      </c>
      <c r="E103" s="1" t="str">
        <f ca="1">IF($C103="","",CONCATENATE(VLOOKUP(OFFSET('様式Ⅰ (女子)'!$B$15,3*A103,0),'登録データ（女）'!$A$3:$J$2500,9,FALSE)," ",VLOOKUP(OFFSET('様式Ⅰ (女子)'!$B$15,3*A103,0),'登録データ（女）'!$A$3:$J$2500,10,FALSE)," ","(",LEFT(VLOOKUP(OFFSET('様式Ⅰ (女子)'!$B$15,3*A103,0),'登録データ（女）'!$A$3:$J$2500,8,FALSE),2),")"))</f>
        <v/>
      </c>
      <c r="F103" s="1" t="str">
        <f t="shared" si="1"/>
        <v/>
      </c>
      <c r="G103" s="1" t="str">
        <f>IF(B103="","",VLOOKUP(基本情報登録!$D$10,'登録データ（女）'!$M$3:$Q$57,3,FALSE))</f>
        <v/>
      </c>
      <c r="H103" s="1" t="str">
        <f>IF(B103="","",VLOOKUP('様式Ⅰ (女子)'!B312,'登録データ（女）'!$A$3:$X$1000,5,FALSE))</f>
        <v/>
      </c>
      <c r="I103" s="1" t="str">
        <f>IF(B103="","",'様式Ⅰ (女子)'!B321)</f>
        <v/>
      </c>
      <c r="J103" s="1" t="str">
        <f>IF(B103="","",'様式Ⅰ (女子)'!AJ321)</f>
        <v/>
      </c>
      <c r="K103" s="1" t="str">
        <f>IF(B103="","",'様式Ⅰ (女子)'!AJ322)</f>
        <v/>
      </c>
      <c r="L103" s="1" t="str">
        <f>IF(B103="","",'様式Ⅰ (女子)'!AJ323)</f>
        <v/>
      </c>
    </row>
    <row r="104" spans="1:12" ht="18.75">
      <c r="A104" s="1">
        <v>103</v>
      </c>
      <c r="B104" s="2" t="str">
        <f>IF('様式Ⅰ (女子)'!B324="","",'様式Ⅰ (女子)'!B324+200000000)</f>
        <v/>
      </c>
      <c r="C104" t="str">
        <f>IF(B104="","",CONCATENATE('様式Ⅰ (女子)'!C324," ","(",'様式Ⅰ (女子)'!E324,")"))</f>
        <v/>
      </c>
      <c r="D104" s="1" t="str">
        <f>IF(B104="","",'様式Ⅰ (女子)'!D324)</f>
        <v/>
      </c>
      <c r="E104" s="1" t="str">
        <f ca="1">IF($C104="","",CONCATENATE(VLOOKUP(OFFSET('様式Ⅰ (女子)'!$B$15,3*A104,0),'登録データ（女）'!$A$3:$J$2500,9,FALSE)," ",VLOOKUP(OFFSET('様式Ⅰ (女子)'!$B$15,3*A104,0),'登録データ（女）'!$A$3:$J$2500,10,FALSE)," ","(",LEFT(VLOOKUP(OFFSET('様式Ⅰ (女子)'!$B$15,3*A104,0),'登録データ（女）'!$A$3:$J$2500,8,FALSE),2),")"))</f>
        <v/>
      </c>
      <c r="F104" s="1" t="str">
        <f t="shared" si="1"/>
        <v/>
      </c>
      <c r="G104" s="1" t="str">
        <f>IF(B104="","",VLOOKUP(基本情報登録!$D$10,'登録データ（女）'!$M$3:$Q$57,3,FALSE))</f>
        <v/>
      </c>
      <c r="H104" s="1" t="str">
        <f>IF(B104="","",VLOOKUP('様式Ⅰ (女子)'!B324,'登録データ（女）'!$A$3:$X$1000,5,FALSE))</f>
        <v/>
      </c>
      <c r="I104" s="1" t="str">
        <f>IF(B104="","",'様式Ⅰ (女子)'!B324)</f>
        <v/>
      </c>
      <c r="J104" s="1" t="str">
        <f>IF(B104="","",'様式Ⅰ (女子)'!AJ324)</f>
        <v/>
      </c>
      <c r="K104" s="1" t="str">
        <f>IF(B104="","",'様式Ⅰ (女子)'!AJ325)</f>
        <v/>
      </c>
      <c r="L104" s="1" t="str">
        <f>IF(B104="","",'様式Ⅰ (女子)'!AJ326)</f>
        <v/>
      </c>
    </row>
    <row r="105" spans="1:12" ht="18.75">
      <c r="A105" s="1">
        <v>104</v>
      </c>
      <c r="B105" s="2" t="str">
        <f>IF('様式Ⅰ (女子)'!B327="","",'様式Ⅰ (女子)'!B327+200000000)</f>
        <v/>
      </c>
      <c r="C105" t="str">
        <f>IF(B105="","",CONCATENATE('様式Ⅰ (女子)'!C327," ","(",'様式Ⅰ (女子)'!E327,")"))</f>
        <v/>
      </c>
      <c r="D105" s="1" t="str">
        <f>IF(B105="","",'様式Ⅰ (女子)'!D327)</f>
        <v/>
      </c>
      <c r="E105" s="1" t="str">
        <f ca="1">IF($C105="","",CONCATENATE(VLOOKUP(OFFSET('様式Ⅰ (女子)'!$B$15,3*A105,0),'登録データ（女）'!$A$3:$J$2500,9,FALSE)," ",VLOOKUP(OFFSET('様式Ⅰ (女子)'!$B$15,3*A105,0),'登録データ（女）'!$A$3:$J$2500,10,FALSE)," ","(",LEFT(VLOOKUP(OFFSET('様式Ⅰ (女子)'!$B$15,3*A105,0),'登録データ（女）'!$A$3:$J$2500,8,FALSE),2),")"))</f>
        <v/>
      </c>
      <c r="F105" s="1" t="str">
        <f t="shared" si="1"/>
        <v/>
      </c>
      <c r="G105" s="1" t="str">
        <f>IF(B105="","",VLOOKUP(基本情報登録!$D$10,'登録データ（女）'!$M$3:$Q$57,3,FALSE))</f>
        <v/>
      </c>
      <c r="H105" s="1" t="str">
        <f>IF(B105="","",VLOOKUP('様式Ⅰ (女子)'!B327,'登録データ（女）'!$A$3:$X$1000,5,FALSE))</f>
        <v/>
      </c>
      <c r="I105" s="1" t="str">
        <f>IF(B105="","",'様式Ⅰ (女子)'!B327)</f>
        <v/>
      </c>
      <c r="J105" s="1" t="str">
        <f>IF(B105="","",'様式Ⅰ (女子)'!AJ327)</f>
        <v/>
      </c>
      <c r="K105" s="1" t="str">
        <f>IF(B105="","",'様式Ⅰ (女子)'!AJ328)</f>
        <v/>
      </c>
      <c r="L105" s="1" t="str">
        <f>IF(B105="","",'様式Ⅰ (女子)'!AJ329)</f>
        <v/>
      </c>
    </row>
    <row r="106" spans="1:12" ht="18.75">
      <c r="A106" s="1">
        <v>105</v>
      </c>
      <c r="B106" s="2" t="str">
        <f>IF('様式Ⅰ (女子)'!B330="","",'様式Ⅰ (女子)'!B330+200000000)</f>
        <v/>
      </c>
      <c r="C106" t="str">
        <f>IF(B106="","",CONCATENATE('様式Ⅰ (女子)'!C330," ","(",'様式Ⅰ (女子)'!E330,")"))</f>
        <v/>
      </c>
      <c r="D106" s="1" t="str">
        <f>IF(B106="","",'様式Ⅰ (女子)'!D330)</f>
        <v/>
      </c>
      <c r="E106" s="1" t="str">
        <f ca="1">IF($C106="","",CONCATENATE(VLOOKUP(OFFSET('様式Ⅰ (女子)'!$B$15,3*A106,0),'登録データ（女）'!$A$3:$J$2500,9,FALSE)," ",VLOOKUP(OFFSET('様式Ⅰ (女子)'!$B$15,3*A106,0),'登録データ（女）'!$A$3:$J$2500,10,FALSE)," ","(",LEFT(VLOOKUP(OFFSET('様式Ⅰ (女子)'!$B$15,3*A106,0),'登録データ（女）'!$A$3:$J$2500,8,FALSE),2),")"))</f>
        <v/>
      </c>
      <c r="F106" s="1" t="str">
        <f t="shared" si="1"/>
        <v/>
      </c>
      <c r="G106" s="1" t="str">
        <f>IF(B106="","",VLOOKUP(基本情報登録!$D$10,'登録データ（女）'!$M$3:$Q$57,3,FALSE))</f>
        <v/>
      </c>
      <c r="H106" s="1" t="str">
        <f>IF(B106="","",VLOOKUP('様式Ⅰ (女子)'!B330,'登録データ（女）'!$A$3:$X$1000,5,FALSE))</f>
        <v/>
      </c>
      <c r="I106" s="1" t="str">
        <f>IF(B106="","",'様式Ⅰ (女子)'!B330)</f>
        <v/>
      </c>
      <c r="J106" s="1" t="str">
        <f>IF(B106="","",'様式Ⅰ (女子)'!AJ330)</f>
        <v/>
      </c>
      <c r="K106" s="1" t="str">
        <f>IF(B106="","",'様式Ⅰ (女子)'!AJ331)</f>
        <v/>
      </c>
      <c r="L106" s="1" t="str">
        <f>IF(B106="","",'様式Ⅰ (女子)'!AJ332)</f>
        <v/>
      </c>
    </row>
    <row r="107" spans="1:12" ht="18.75">
      <c r="A107" s="1">
        <v>106</v>
      </c>
      <c r="B107" s="2" t="str">
        <f>IF('様式Ⅰ (女子)'!B333="","",'様式Ⅰ (女子)'!B333+200000000)</f>
        <v/>
      </c>
      <c r="C107" t="str">
        <f>IF(B107="","",CONCATENATE('様式Ⅰ (女子)'!C333," ","(",'様式Ⅰ (女子)'!E333,")"))</f>
        <v/>
      </c>
      <c r="D107" s="1" t="str">
        <f>IF(B107="","",'様式Ⅰ (女子)'!D333)</f>
        <v/>
      </c>
      <c r="E107" s="1" t="str">
        <f ca="1">IF($C107="","",CONCATENATE(VLOOKUP(OFFSET('様式Ⅰ (女子)'!$B$15,3*A107,0),'登録データ（女）'!$A$3:$J$2500,9,FALSE)," ",VLOOKUP(OFFSET('様式Ⅰ (女子)'!$B$15,3*A107,0),'登録データ（女）'!$A$3:$J$2500,10,FALSE)," ","(",LEFT(VLOOKUP(OFFSET('様式Ⅰ (女子)'!$B$15,3*A107,0),'登録データ（女）'!$A$3:$J$2500,8,FALSE),2),")"))</f>
        <v/>
      </c>
      <c r="F107" s="1" t="str">
        <f t="shared" si="1"/>
        <v/>
      </c>
      <c r="G107" s="1" t="str">
        <f>IF(B107="","",VLOOKUP(基本情報登録!$D$10,'登録データ（女）'!$M$3:$Q$57,3,FALSE))</f>
        <v/>
      </c>
      <c r="H107" s="1" t="str">
        <f>IF(B107="","",VLOOKUP('様式Ⅰ (女子)'!B124,'登録データ（女）'!$A$3:$X$1000,5,FALSE))</f>
        <v/>
      </c>
      <c r="I107" s="1" t="str">
        <f>IF(B107="","",'様式Ⅰ (女子)'!B333)</f>
        <v/>
      </c>
      <c r="J107" s="1" t="str">
        <f>IF(B107="","",'様式Ⅰ (女子)'!AJ333)</f>
        <v/>
      </c>
      <c r="K107" s="1" t="str">
        <f>IF(B107="","",'様式Ⅰ (女子)'!AJ334)</f>
        <v/>
      </c>
      <c r="L107" s="1" t="str">
        <f>IF(B107="","",'様式Ⅰ (女子)'!AJ335)</f>
        <v/>
      </c>
    </row>
    <row r="108" spans="1:12" ht="18.75">
      <c r="A108" s="1">
        <v>107</v>
      </c>
      <c r="B108" s="2" t="str">
        <f>IF('様式Ⅰ (女子)'!B336="","",'様式Ⅰ (女子)'!B336+200000000)</f>
        <v/>
      </c>
      <c r="C108" t="str">
        <f>IF(B108="","",CONCATENATE('様式Ⅰ (女子)'!C336," ","(",'様式Ⅰ (女子)'!E336,")"))</f>
        <v/>
      </c>
      <c r="D108" s="1" t="str">
        <f>IF(B108="","",'様式Ⅰ (女子)'!D336)</f>
        <v/>
      </c>
      <c r="E108" s="1" t="str">
        <f ca="1">IF($C108="","",CONCATENATE(VLOOKUP(OFFSET('様式Ⅰ (女子)'!$B$15,3*A108,0),'登録データ（女）'!$A$3:$J$2500,9,FALSE)," ",VLOOKUP(OFFSET('様式Ⅰ (女子)'!$B$15,3*A108,0),'登録データ（女）'!$A$3:$J$2500,10,FALSE)," ","(",LEFT(VLOOKUP(OFFSET('様式Ⅰ (女子)'!$B$15,3*A108,0),'登録データ（女）'!$A$3:$J$2500,8,FALSE),2),")"))</f>
        <v/>
      </c>
      <c r="F108" s="1" t="str">
        <f t="shared" si="1"/>
        <v/>
      </c>
      <c r="G108" s="1" t="str">
        <f>IF(B108="","",VLOOKUP(基本情報登録!$D$10,'登録データ（女）'!$M$3:$Q$57,3,FALSE))</f>
        <v/>
      </c>
      <c r="H108" s="1" t="str">
        <f>IF(B108="","",VLOOKUP('様式Ⅰ (女子)'!B125,'登録データ（女）'!$A$3:$X$1000,5,FALSE))</f>
        <v/>
      </c>
      <c r="I108" s="1" t="str">
        <f>IF(B108="","",'様式Ⅰ (女子)'!B336)</f>
        <v/>
      </c>
      <c r="J108" s="1" t="str">
        <f>IF(B108="","",'様式Ⅰ (女子)'!AJ336)</f>
        <v/>
      </c>
      <c r="K108" s="1" t="str">
        <f>IF(B108="","",'様式Ⅰ (女子)'!AJ337)</f>
        <v/>
      </c>
      <c r="L108" s="1" t="str">
        <f>IF(B108="","",'様式Ⅰ (女子)'!AJ338)</f>
        <v/>
      </c>
    </row>
    <row r="109" spans="1:12" ht="18.75">
      <c r="A109" s="1">
        <v>108</v>
      </c>
      <c r="B109" s="2" t="str">
        <f>IF('様式Ⅰ (女子)'!B339="","",'様式Ⅰ (女子)'!B339+200000000)</f>
        <v/>
      </c>
      <c r="C109" t="str">
        <f>IF(B109="","",CONCATENATE('様式Ⅰ (女子)'!C339," ","(",'様式Ⅰ (女子)'!E339,")"))</f>
        <v/>
      </c>
      <c r="D109" s="1" t="str">
        <f>IF(B109="","",'様式Ⅰ (女子)'!D339)</f>
        <v/>
      </c>
      <c r="E109" s="1" t="str">
        <f ca="1">IF($C109="","",CONCATENATE(VLOOKUP(OFFSET('様式Ⅰ (女子)'!$B$15,3*A109,0),'登録データ（女）'!$A$3:$J$2500,9,FALSE)," ",VLOOKUP(OFFSET('様式Ⅰ (女子)'!$B$15,3*A109,0),'登録データ（女）'!$A$3:$J$2500,10,FALSE)," ","(",LEFT(VLOOKUP(OFFSET('様式Ⅰ (女子)'!$B$15,3*A109,0),'登録データ（女）'!$A$3:$J$2500,8,FALSE),2),")"))</f>
        <v/>
      </c>
      <c r="F109" s="1" t="str">
        <f t="shared" si="1"/>
        <v/>
      </c>
      <c r="G109" s="1" t="str">
        <f>IF(B109="","",VLOOKUP(基本情報登録!$D$10,'登録データ（女）'!$M$3:$Q$57,3,FALSE))</f>
        <v/>
      </c>
      <c r="H109" s="1" t="str">
        <f>IF(B109="","",VLOOKUP('様式Ⅰ (女子)'!B126,'登録データ（女）'!$A$3:$X$1000,5,FALSE))</f>
        <v/>
      </c>
      <c r="I109" s="1" t="str">
        <f>IF(B109="","",'様式Ⅰ (女子)'!B339)</f>
        <v/>
      </c>
      <c r="J109" s="1" t="str">
        <f>IF(B109="","",'様式Ⅰ (女子)'!AJ339)</f>
        <v/>
      </c>
      <c r="K109" s="1" t="str">
        <f>IF(B109="","",'様式Ⅰ (女子)'!AJ340)</f>
        <v/>
      </c>
      <c r="L109" s="1" t="str">
        <f>IF(B109="","",'様式Ⅰ (女子)'!AJ341)</f>
        <v/>
      </c>
    </row>
    <row r="110" spans="1:12" ht="18.75">
      <c r="A110" s="1">
        <v>109</v>
      </c>
      <c r="B110" s="2" t="str">
        <f>IF('様式Ⅰ (女子)'!B342="","",'様式Ⅰ (女子)'!B342+200000000)</f>
        <v/>
      </c>
      <c r="C110" t="str">
        <f>IF(B110="","",CONCATENATE('様式Ⅰ (女子)'!C342," ","(",'様式Ⅰ (女子)'!E342,")"))</f>
        <v/>
      </c>
      <c r="D110" s="1" t="str">
        <f>IF(B110="","",'様式Ⅰ (女子)'!D342)</f>
        <v/>
      </c>
      <c r="E110" s="1" t="str">
        <f ca="1">IF($C110="","",CONCATENATE(VLOOKUP(OFFSET('様式Ⅰ (女子)'!$B$15,3*A110,0),'登録データ（女）'!$A$3:$J$2500,9,FALSE)," ",VLOOKUP(OFFSET('様式Ⅰ (女子)'!$B$15,3*A110,0),'登録データ（女）'!$A$3:$J$2500,10,FALSE)," ","(",LEFT(VLOOKUP(OFFSET('様式Ⅰ (女子)'!$B$15,3*A110,0),'登録データ（女）'!$A$3:$J$2500,8,FALSE),2),")"))</f>
        <v/>
      </c>
      <c r="F110" s="1" t="str">
        <f t="shared" si="1"/>
        <v/>
      </c>
      <c r="G110" s="1" t="str">
        <f>IF(B110="","",VLOOKUP(基本情報登録!$D$10,'登録データ（女）'!$M$3:$Q$57,3,FALSE))</f>
        <v/>
      </c>
      <c r="H110" s="1" t="str">
        <f>IF(B110="","",VLOOKUP('様式Ⅰ (女子)'!B127,'登録データ（女）'!$A$3:$X$1000,5,FALSE))</f>
        <v/>
      </c>
      <c r="I110" s="1" t="str">
        <f>IF(B110="","",'様式Ⅰ (女子)'!B342)</f>
        <v/>
      </c>
      <c r="J110" s="1" t="str">
        <f>IF(B110="","",'様式Ⅰ (女子)'!AJ342)</f>
        <v/>
      </c>
      <c r="K110" s="1" t="str">
        <f>IF(B110="","",'様式Ⅰ (女子)'!AJ343)</f>
        <v/>
      </c>
      <c r="L110" s="1" t="str">
        <f>IF(B110="","",'様式Ⅰ (女子)'!AJ344)</f>
        <v/>
      </c>
    </row>
    <row r="111" spans="1:12" ht="18.75">
      <c r="A111" s="1">
        <v>110</v>
      </c>
      <c r="B111" s="2" t="str">
        <f>IF('様式Ⅰ (女子)'!B345="","",'様式Ⅰ (女子)'!B345+200000000)</f>
        <v/>
      </c>
      <c r="C111" t="str">
        <f>IF(B111="","",CONCATENATE('様式Ⅰ (女子)'!C345," ","(",'様式Ⅰ (女子)'!E345,")"))</f>
        <v/>
      </c>
      <c r="D111" s="1" t="str">
        <f>IF(B111="","",'様式Ⅰ (女子)'!D345)</f>
        <v/>
      </c>
      <c r="E111" s="1" t="str">
        <f ca="1">IF($C111="","",CONCATENATE(VLOOKUP(OFFSET('様式Ⅰ (女子)'!$B$15,3*A111,0),'登録データ（女）'!$A$3:$J$2500,9,FALSE)," ",VLOOKUP(OFFSET('様式Ⅰ (女子)'!$B$15,3*A111,0),'登録データ（女）'!$A$3:$J$2500,10,FALSE)," ","(",LEFT(VLOOKUP(OFFSET('様式Ⅰ (女子)'!$B$15,3*A111,0),'登録データ（女）'!$A$3:$J$2500,8,FALSE),2),")"))</f>
        <v/>
      </c>
      <c r="F111" s="1" t="str">
        <f t="shared" si="1"/>
        <v/>
      </c>
      <c r="G111" s="1" t="str">
        <f>IF(B111="","",VLOOKUP(基本情報登録!$D$10,'登録データ（女）'!$M$3:$Q$57,3,FALSE))</f>
        <v/>
      </c>
      <c r="H111" s="1" t="str">
        <f>IF(B111="","",VLOOKUP('様式Ⅰ (女子)'!B128,'登録データ（女）'!$A$3:$X$1000,5,FALSE))</f>
        <v/>
      </c>
      <c r="I111" s="1" t="str">
        <f>IF(B111="","",'様式Ⅰ (女子)'!B345)</f>
        <v/>
      </c>
      <c r="J111" s="1" t="str">
        <f>IF(B111="","",'様式Ⅰ (女子)'!AJ345)</f>
        <v/>
      </c>
      <c r="K111" s="1" t="str">
        <f>IF(B111="","",'様式Ⅰ (女子)'!AJ346)</f>
        <v/>
      </c>
      <c r="L111" s="1" t="str">
        <f>IF(B111="","",'様式Ⅰ (女子)'!AJ347)</f>
        <v/>
      </c>
    </row>
    <row r="112" spans="1:12" ht="18.75">
      <c r="A112" s="1">
        <v>111</v>
      </c>
      <c r="B112" s="2" t="str">
        <f>IF('様式Ⅰ (女子)'!B348="","",'様式Ⅰ (女子)'!B348+200000000)</f>
        <v/>
      </c>
      <c r="C112" t="str">
        <f>IF(B112="","",CONCATENATE('様式Ⅰ (女子)'!C348," ","(",'様式Ⅰ (女子)'!E348,")"))</f>
        <v/>
      </c>
      <c r="D112" s="1" t="str">
        <f>IF(B112="","",'様式Ⅰ (女子)'!D348)</f>
        <v/>
      </c>
      <c r="E112" s="1" t="str">
        <f ca="1">IF($C112="","",CONCATENATE(VLOOKUP(OFFSET('様式Ⅰ (女子)'!$B$15,3*A112,0),'登録データ（女）'!$A$3:$J$2500,9,FALSE)," ",VLOOKUP(OFFSET('様式Ⅰ (女子)'!$B$15,3*A112,0),'登録データ（女）'!$A$3:$J$2500,10,FALSE)," ","(",LEFT(VLOOKUP(OFFSET('様式Ⅰ (女子)'!$B$15,3*A112,0),'登録データ（女）'!$A$3:$J$2500,8,FALSE),2),")"))</f>
        <v/>
      </c>
      <c r="F112" s="1" t="str">
        <f t="shared" si="1"/>
        <v/>
      </c>
      <c r="G112" s="1" t="str">
        <f>IF(B112="","",VLOOKUP(基本情報登録!$D$10,'登録データ（女）'!$M$3:$Q$57,3,FALSE))</f>
        <v/>
      </c>
      <c r="H112" s="1" t="str">
        <f>IF(B112="","",VLOOKUP('様式Ⅰ (女子)'!B129,'登録データ（女）'!$A$3:$X$1000,5,FALSE))</f>
        <v/>
      </c>
      <c r="I112" s="1" t="str">
        <f>IF(B112="","",'様式Ⅰ (女子)'!B348)</f>
        <v/>
      </c>
      <c r="J112" s="1" t="str">
        <f>IF(B112="","",'様式Ⅰ (女子)'!AJ348)</f>
        <v/>
      </c>
      <c r="K112" s="1" t="str">
        <f>IF(B112="","",'様式Ⅰ (女子)'!AJ349)</f>
        <v/>
      </c>
      <c r="L112" s="1" t="str">
        <f>IF(B112="","",'様式Ⅰ (女子)'!AJ350)</f>
        <v/>
      </c>
    </row>
    <row r="113" spans="1:12" ht="18.75">
      <c r="A113" s="1">
        <v>112</v>
      </c>
      <c r="B113" s="2" t="str">
        <f>IF('様式Ⅰ (女子)'!B351="","",'様式Ⅰ (女子)'!B351+200000000)</f>
        <v/>
      </c>
      <c r="C113" t="str">
        <f>IF(B113="","",CONCATENATE('様式Ⅰ (女子)'!C351," ","(",'様式Ⅰ (女子)'!E351,")"))</f>
        <v/>
      </c>
      <c r="D113" s="1" t="str">
        <f>IF(B113="","",'様式Ⅰ (女子)'!D351)</f>
        <v/>
      </c>
      <c r="E113" s="1" t="str">
        <f ca="1">IF($C113="","",CONCATENATE(VLOOKUP(OFFSET('様式Ⅰ (女子)'!$B$15,3*A113,0),'登録データ（女）'!$A$3:$J$2500,9,FALSE)," ",VLOOKUP(OFFSET('様式Ⅰ (女子)'!$B$15,3*A113,0),'登録データ（女）'!$A$3:$J$2500,10,FALSE)," ","(",LEFT(VLOOKUP(OFFSET('様式Ⅰ (女子)'!$B$15,3*A113,0),'登録データ（女）'!$A$3:$J$2500,8,FALSE),2),")"))</f>
        <v/>
      </c>
      <c r="F113" s="1" t="str">
        <f t="shared" si="1"/>
        <v/>
      </c>
      <c r="G113" s="1" t="str">
        <f>IF(B113="","",VLOOKUP(基本情報登録!$D$10,'登録データ（女）'!$M$3:$Q$57,3,FALSE))</f>
        <v/>
      </c>
      <c r="H113" s="1" t="str">
        <f>IF(B113="","",VLOOKUP('様式Ⅰ (女子)'!B130,'登録データ（女）'!$A$3:$X$1000,5,FALSE))</f>
        <v/>
      </c>
      <c r="I113" s="1" t="str">
        <f>IF(B113="","",'様式Ⅰ (女子)'!B351)</f>
        <v/>
      </c>
      <c r="J113" s="1" t="str">
        <f>IF(B113="","",'様式Ⅰ (女子)'!AJ351)</f>
        <v/>
      </c>
      <c r="K113" s="1" t="str">
        <f>IF(B113="","",'様式Ⅰ (女子)'!AJ352)</f>
        <v/>
      </c>
      <c r="L113" s="1" t="str">
        <f>IF(B113="","",'様式Ⅰ (女子)'!AJ353)</f>
        <v/>
      </c>
    </row>
    <row r="114" spans="1:12" ht="18.75">
      <c r="A114" s="1">
        <v>113</v>
      </c>
      <c r="B114" s="2" t="str">
        <f>IF('様式Ⅰ (女子)'!B354="","",'様式Ⅰ (女子)'!B354+200000000)</f>
        <v/>
      </c>
      <c r="C114" t="str">
        <f>IF(B114="","",CONCATENATE('様式Ⅰ (女子)'!C354," ","(",'様式Ⅰ (女子)'!E354,")"))</f>
        <v/>
      </c>
      <c r="D114" s="1" t="str">
        <f>IF(B114="","",'様式Ⅰ (女子)'!D354)</f>
        <v/>
      </c>
      <c r="E114" s="1" t="str">
        <f ca="1">IF($C114="","",CONCATENATE(VLOOKUP(OFFSET('様式Ⅰ (女子)'!$B$15,3*A114,0),'登録データ（女）'!$A$3:$J$2500,9,FALSE)," ",VLOOKUP(OFFSET('様式Ⅰ (女子)'!$B$15,3*A114,0),'登録データ（女）'!$A$3:$J$2500,10,FALSE)," ","(",LEFT(VLOOKUP(OFFSET('様式Ⅰ (女子)'!$B$15,3*A114,0),'登録データ（女）'!$A$3:$J$2500,8,FALSE),2),")"))</f>
        <v/>
      </c>
      <c r="F114" s="1" t="str">
        <f t="shared" si="1"/>
        <v/>
      </c>
      <c r="G114" s="1" t="str">
        <f>IF(B114="","",VLOOKUP(基本情報登録!$D$10,'登録データ（女）'!$M$3:$Q$57,3,FALSE))</f>
        <v/>
      </c>
      <c r="H114" s="1" t="str">
        <f>IF(B114="","",VLOOKUP('様式Ⅰ (女子)'!B131,'登録データ（女）'!$A$3:$X$1000,5,FALSE))</f>
        <v/>
      </c>
      <c r="I114" s="1" t="str">
        <f>IF(B114="","",'様式Ⅰ (女子)'!B354)</f>
        <v/>
      </c>
      <c r="J114" s="1" t="str">
        <f>IF(B114="","",'様式Ⅰ (女子)'!AJ354)</f>
        <v/>
      </c>
      <c r="K114" s="1" t="str">
        <f>IF(B114="","",'様式Ⅰ (女子)'!AJ355)</f>
        <v/>
      </c>
      <c r="L114" s="1" t="str">
        <f>IF(B114="","",'様式Ⅰ (女子)'!AJ356)</f>
        <v/>
      </c>
    </row>
    <row r="115" spans="1:12" ht="18.75">
      <c r="A115" s="1">
        <v>114</v>
      </c>
      <c r="B115" s="2" t="str">
        <f>IF('様式Ⅰ (女子)'!B357="","",'様式Ⅰ (女子)'!B357+200000000)</f>
        <v/>
      </c>
      <c r="C115" t="str">
        <f>IF(B115="","",CONCATENATE('様式Ⅰ (女子)'!C357," ","(",'様式Ⅰ (女子)'!E357,")"))</f>
        <v/>
      </c>
      <c r="D115" s="1" t="str">
        <f>IF(B115="","",'様式Ⅰ (女子)'!D357)</f>
        <v/>
      </c>
      <c r="E115" s="1" t="str">
        <f ca="1">IF($C115="","",CONCATENATE(VLOOKUP(OFFSET('様式Ⅰ (女子)'!$B$15,3*A115,0),'登録データ（女）'!$A$3:$J$2500,9,FALSE)," ",VLOOKUP(OFFSET('様式Ⅰ (女子)'!$B$15,3*A115,0),'登録データ（女）'!$A$3:$J$2500,10,FALSE)," ","(",LEFT(VLOOKUP(OFFSET('様式Ⅰ (女子)'!$B$15,3*A115,0),'登録データ（女）'!$A$3:$J$2500,8,FALSE),2),")"))</f>
        <v/>
      </c>
      <c r="F115" s="1" t="str">
        <f t="shared" si="1"/>
        <v/>
      </c>
      <c r="G115" s="1" t="str">
        <f>IF(B115="","",VLOOKUP(基本情報登録!$D$10,'登録データ（女）'!$M$3:$Q$57,3,FALSE))</f>
        <v/>
      </c>
      <c r="H115" s="1" t="str">
        <f>IF(B115="","",VLOOKUP('様式Ⅰ (女子)'!B132,'登録データ（女）'!$A$3:$X$1000,5,FALSE))</f>
        <v/>
      </c>
      <c r="I115" s="1" t="str">
        <f>IF(B115="","",'様式Ⅰ (女子)'!B357)</f>
        <v/>
      </c>
      <c r="J115" s="1" t="str">
        <f>IF(B115="","",'様式Ⅰ (女子)'!AJ357)</f>
        <v/>
      </c>
      <c r="K115" s="1" t="str">
        <f>IF(B115="","",'様式Ⅰ (女子)'!AJ358)</f>
        <v/>
      </c>
      <c r="L115" s="1" t="str">
        <f>IF(B115="","",'様式Ⅰ (女子)'!AJ359)</f>
        <v/>
      </c>
    </row>
    <row r="116" spans="1:12" ht="18.75">
      <c r="A116" s="1">
        <v>115</v>
      </c>
      <c r="B116" s="2" t="str">
        <f>IF('様式Ⅰ (女子)'!B360="","",'様式Ⅰ (女子)'!B360+200000000)</f>
        <v/>
      </c>
      <c r="C116" t="str">
        <f>IF(B116="","",CONCATENATE('様式Ⅰ (女子)'!C360," ","(",'様式Ⅰ (女子)'!E360,")"))</f>
        <v/>
      </c>
      <c r="D116" s="1" t="str">
        <f>IF(B116="","",'様式Ⅰ (女子)'!D360)</f>
        <v/>
      </c>
      <c r="E116" s="1" t="str">
        <f ca="1">IF($C116="","",CONCATENATE(VLOOKUP(OFFSET('様式Ⅰ (女子)'!$B$15,3*A116,0),'登録データ（女）'!$A$3:$J$2500,9,FALSE)," ",VLOOKUP(OFFSET('様式Ⅰ (女子)'!$B$15,3*A116,0),'登録データ（女）'!$A$3:$J$2500,10,FALSE)," ","(",LEFT(VLOOKUP(OFFSET('様式Ⅰ (女子)'!$B$15,3*A116,0),'登録データ（女）'!$A$3:$J$2500,8,FALSE),2),")"))</f>
        <v/>
      </c>
      <c r="F116" s="1" t="str">
        <f t="shared" si="1"/>
        <v/>
      </c>
      <c r="G116" s="1" t="str">
        <f>IF(B116="","",VLOOKUP(基本情報登録!$D$10,'登録データ（女）'!$M$3:$Q$57,3,FALSE))</f>
        <v/>
      </c>
      <c r="H116" s="1" t="str">
        <f>IF(B116="","",VLOOKUP('様式Ⅰ (女子)'!B133,'登録データ（女）'!$A$3:$X$1000,5,FALSE))</f>
        <v/>
      </c>
      <c r="I116" s="1" t="str">
        <f>IF(B116="","",'様式Ⅰ (女子)'!B360)</f>
        <v/>
      </c>
      <c r="J116" s="1" t="str">
        <f>IF(B116="","",'様式Ⅰ (女子)'!AJ360)</f>
        <v/>
      </c>
      <c r="K116" s="1" t="str">
        <f>IF(B116="","",'様式Ⅰ (女子)'!AJ361)</f>
        <v/>
      </c>
      <c r="L116" s="1" t="str">
        <f>IF(B116="","",'様式Ⅰ (女子)'!AJ362)</f>
        <v/>
      </c>
    </row>
    <row r="117" spans="1:12" ht="18.75">
      <c r="A117" s="1">
        <v>116</v>
      </c>
      <c r="B117" s="2" t="str">
        <f>IF('様式Ⅰ (女子)'!B363="","",'様式Ⅰ (女子)'!B363+200000000)</f>
        <v/>
      </c>
      <c r="C117" t="str">
        <f>IF(B117="","",CONCATENATE('様式Ⅰ (女子)'!C363," ","(",'様式Ⅰ (女子)'!E363,")"))</f>
        <v/>
      </c>
      <c r="D117" s="1" t="str">
        <f>IF(B117="","",'様式Ⅰ (女子)'!D363)</f>
        <v/>
      </c>
      <c r="E117" s="1" t="str">
        <f ca="1">IF($C117="","",CONCATENATE(VLOOKUP(OFFSET('様式Ⅰ (女子)'!$B$15,3*A117,0),'登録データ（女）'!$A$3:$J$2500,9,FALSE)," ",VLOOKUP(OFFSET('様式Ⅰ (女子)'!$B$15,3*A117,0),'登録データ（女）'!$A$3:$J$2500,10,FALSE)," ","(",LEFT(VLOOKUP(OFFSET('様式Ⅰ (女子)'!$B$15,3*A117,0),'登録データ（女）'!$A$3:$J$2500,8,FALSE),2),")"))</f>
        <v/>
      </c>
      <c r="F117" s="1" t="str">
        <f t="shared" si="1"/>
        <v/>
      </c>
      <c r="G117" s="1" t="str">
        <f>IF(B117="","",VLOOKUP(基本情報登録!$D$10,'登録データ（女）'!$M$3:$Q$57,3,FALSE))</f>
        <v/>
      </c>
      <c r="H117" s="1" t="str">
        <f>IF(B117="","",VLOOKUP('様式Ⅰ (女子)'!B134,'登録データ（女）'!$A$3:$X$1000,5,FALSE))</f>
        <v/>
      </c>
      <c r="I117" s="1" t="str">
        <f>IF(B117="","",'様式Ⅰ (女子)'!B363)</f>
        <v/>
      </c>
      <c r="J117" s="1" t="str">
        <f>IF(B117="","",'様式Ⅰ (女子)'!AJ363)</f>
        <v/>
      </c>
      <c r="K117" s="1" t="str">
        <f>IF(B117="","",'様式Ⅰ (女子)'!AJ364)</f>
        <v/>
      </c>
      <c r="L117" s="1" t="str">
        <f>IF(B117="","",'様式Ⅰ (女子)'!AJ365)</f>
        <v/>
      </c>
    </row>
    <row r="118" spans="1:12" ht="18.75">
      <c r="A118" s="1">
        <v>117</v>
      </c>
      <c r="B118" s="2" t="str">
        <f>IF('様式Ⅰ (女子)'!B366="","",'様式Ⅰ (女子)'!B366+200000000)</f>
        <v/>
      </c>
      <c r="C118" t="str">
        <f>IF(B118="","",CONCATENATE('様式Ⅰ (女子)'!C366," ","(",'様式Ⅰ (女子)'!E366,")"))</f>
        <v/>
      </c>
      <c r="D118" s="1" t="str">
        <f>IF(B118="","",'様式Ⅰ (女子)'!D366)</f>
        <v/>
      </c>
      <c r="E118" s="1" t="str">
        <f ca="1">IF($C118="","",CONCATENATE(VLOOKUP(OFFSET('様式Ⅰ (女子)'!$B$15,3*A118,0),'登録データ（女）'!$A$3:$J$2500,9,FALSE)," ",VLOOKUP(OFFSET('様式Ⅰ (女子)'!$B$15,3*A118,0),'登録データ（女）'!$A$3:$J$2500,10,FALSE)," ","(",LEFT(VLOOKUP(OFFSET('様式Ⅰ (女子)'!$B$15,3*A118,0),'登録データ（女）'!$A$3:$J$2500,8,FALSE),2),")"))</f>
        <v/>
      </c>
      <c r="F118" s="1" t="str">
        <f t="shared" si="1"/>
        <v/>
      </c>
      <c r="G118" s="1" t="str">
        <f>IF(B118="","",VLOOKUP(基本情報登録!$D$10,'登録データ（女）'!$M$3:$Q$57,3,FALSE))</f>
        <v/>
      </c>
      <c r="H118" s="1" t="str">
        <f>IF(B118="","",VLOOKUP('様式Ⅰ (女子)'!B135,'登録データ（女）'!$A$3:$X$1000,5,FALSE))</f>
        <v/>
      </c>
      <c r="I118" s="1" t="str">
        <f>IF(B118="","",'様式Ⅰ (女子)'!B366)</f>
        <v/>
      </c>
      <c r="J118" s="1" t="str">
        <f>IF(B118="","",'様式Ⅰ (女子)'!AJ366)</f>
        <v/>
      </c>
      <c r="K118" s="1" t="str">
        <f>IF(B118="","",'様式Ⅰ (女子)'!AJ367)</f>
        <v/>
      </c>
      <c r="L118" s="1" t="str">
        <f>IF(B118="","",'様式Ⅰ (女子)'!AJ368)</f>
        <v/>
      </c>
    </row>
    <row r="119" spans="1:12" ht="18.75">
      <c r="A119" s="1">
        <v>118</v>
      </c>
      <c r="B119" s="2" t="str">
        <f>IF('様式Ⅰ (女子)'!B369="","",'様式Ⅰ (女子)'!B369+200000000)</f>
        <v/>
      </c>
      <c r="C119" t="str">
        <f>IF(B119="","",CONCATENATE('様式Ⅰ (女子)'!C369," ","(",'様式Ⅰ (女子)'!E369,")"))</f>
        <v/>
      </c>
      <c r="D119" s="1" t="str">
        <f>IF(B119="","",'様式Ⅰ (女子)'!D369)</f>
        <v/>
      </c>
      <c r="E119" s="1" t="str">
        <f ca="1">IF($C119="","",CONCATENATE(VLOOKUP(OFFSET('様式Ⅰ (女子)'!$B$15,3*A119,0),'登録データ（女）'!$A$3:$J$2500,9,FALSE)," ",VLOOKUP(OFFSET('様式Ⅰ (女子)'!$B$15,3*A119,0),'登録データ（女）'!$A$3:$J$2500,10,FALSE)," ","(",LEFT(VLOOKUP(OFFSET('様式Ⅰ (女子)'!$B$15,3*A119,0),'登録データ（女）'!$A$3:$J$2500,8,FALSE),2),")"))</f>
        <v/>
      </c>
      <c r="F119" s="1" t="str">
        <f t="shared" si="1"/>
        <v/>
      </c>
      <c r="G119" s="1" t="str">
        <f>IF(B119="","",VLOOKUP(基本情報登録!$D$10,'登録データ（女）'!$M$3:$Q$57,3,FALSE))</f>
        <v/>
      </c>
      <c r="H119" s="1" t="str">
        <f>IF(B119="","",VLOOKUP('様式Ⅰ (女子)'!B136,'登録データ（女）'!$A$3:$X$1000,5,FALSE))</f>
        <v/>
      </c>
      <c r="I119" s="1" t="str">
        <f>IF(B119="","",'様式Ⅰ (女子)'!B369)</f>
        <v/>
      </c>
      <c r="J119" s="1" t="str">
        <f>IF(B119="","",'様式Ⅰ (女子)'!AJ369)</f>
        <v/>
      </c>
      <c r="K119" s="1" t="str">
        <f>IF(B119="","",'様式Ⅰ (女子)'!AJ370)</f>
        <v/>
      </c>
      <c r="L119" s="1" t="str">
        <f>IF(B119="","",'様式Ⅰ (女子)'!AJ371)</f>
        <v/>
      </c>
    </row>
    <row r="120" spans="1:12" ht="18.75">
      <c r="A120" s="1">
        <v>119</v>
      </c>
      <c r="B120" s="2" t="str">
        <f>IF('様式Ⅰ (女子)'!B372="","",'様式Ⅰ (女子)'!B372+200000000)</f>
        <v/>
      </c>
      <c r="C120" t="str">
        <f>IF(B120="","",CONCATENATE('様式Ⅰ (女子)'!C372," ","(",'様式Ⅰ (女子)'!E372,")"))</f>
        <v/>
      </c>
      <c r="D120" s="1" t="str">
        <f>IF(B120="","",'様式Ⅰ (女子)'!D372)</f>
        <v/>
      </c>
      <c r="E120" s="1" t="str">
        <f ca="1">IF($C120="","",CONCATENATE(VLOOKUP(OFFSET('様式Ⅰ (女子)'!$B$15,3*A120,0),'登録データ（女）'!$A$3:$J$2500,9,FALSE)," ",VLOOKUP(OFFSET('様式Ⅰ (女子)'!$B$15,3*A120,0),'登録データ（女）'!$A$3:$J$2500,10,FALSE)," ","(",LEFT(VLOOKUP(OFFSET('様式Ⅰ (女子)'!$B$15,3*A120,0),'登録データ（女）'!$A$3:$J$2500,8,FALSE),2),")"))</f>
        <v/>
      </c>
      <c r="F120" s="1" t="str">
        <f t="shared" si="1"/>
        <v/>
      </c>
      <c r="G120" s="1" t="str">
        <f>IF(B120="","",VLOOKUP(基本情報登録!$D$10,'登録データ（女）'!$M$3:$Q$57,3,FALSE))</f>
        <v/>
      </c>
      <c r="H120" s="1" t="str">
        <f>IF(B120="","",VLOOKUP('様式Ⅰ (女子)'!B137,'登録データ（女）'!$A$3:$X$1000,5,FALSE))</f>
        <v/>
      </c>
      <c r="I120" s="1" t="str">
        <f>IF(B120="","",'様式Ⅰ (女子)'!B372)</f>
        <v/>
      </c>
      <c r="J120" s="1" t="str">
        <f>IF(B120="","",'様式Ⅰ (女子)'!AJ372)</f>
        <v/>
      </c>
      <c r="K120" s="1" t="str">
        <f>IF(B120="","",'様式Ⅰ (女子)'!AJ373)</f>
        <v/>
      </c>
      <c r="L120" s="1" t="str">
        <f>IF(B120="","",'様式Ⅰ (女子)'!AJ374)</f>
        <v/>
      </c>
    </row>
    <row r="121" spans="1:12" ht="18.75">
      <c r="A121" s="1">
        <v>120</v>
      </c>
      <c r="B121" s="2" t="str">
        <f>IF('様式Ⅰ (女子)'!B375="","",'様式Ⅰ (女子)'!B375+200000000)</f>
        <v/>
      </c>
      <c r="C121" t="str">
        <f>IF(B121="","",CONCATENATE('様式Ⅰ (女子)'!C375," ","(",'様式Ⅰ (女子)'!E375,")"))</f>
        <v/>
      </c>
      <c r="D121" s="1" t="str">
        <f>IF(B121="","",'様式Ⅰ (女子)'!D375)</f>
        <v/>
      </c>
      <c r="E121" s="1" t="str">
        <f ca="1">IF($C121="","",CONCATENATE(VLOOKUP(OFFSET('様式Ⅰ (女子)'!$B$15,3*A121,0),'登録データ（女）'!$A$3:$J$2500,9,FALSE)," ",VLOOKUP(OFFSET('様式Ⅰ (女子)'!$B$15,3*A121,0),'登録データ（女）'!$A$3:$J$2500,10,FALSE)," ","(",LEFT(VLOOKUP(OFFSET('様式Ⅰ (女子)'!$B$15,3*A121,0),'登録データ（女）'!$A$3:$J$2500,8,FALSE),2),")"))</f>
        <v/>
      </c>
      <c r="F121" s="1" t="str">
        <f t="shared" si="1"/>
        <v/>
      </c>
      <c r="G121" s="1" t="str">
        <f>IF(B121="","",VLOOKUP(基本情報登録!$D$10,'登録データ（女）'!$M$3:$Q$57,3,FALSE))</f>
        <v/>
      </c>
      <c r="H121" s="1" t="str">
        <f>IF(B121="","",VLOOKUP('様式Ⅰ (女子)'!B138,'登録データ（女）'!$A$3:$X$1000,5,FALSE))</f>
        <v/>
      </c>
      <c r="I121" s="1" t="str">
        <f>IF(B121="","",'様式Ⅰ (女子)'!B375)</f>
        <v/>
      </c>
      <c r="J121" s="1" t="str">
        <f>IF(B121="","",'様式Ⅰ (女子)'!AJ375)</f>
        <v/>
      </c>
      <c r="K121" s="1" t="str">
        <f>IF(B121="","",'様式Ⅰ (女子)'!AJ376)</f>
        <v/>
      </c>
      <c r="L121" s="1" t="str">
        <f>IF(B121="","",'様式Ⅰ (女子)'!AJ377)</f>
        <v/>
      </c>
    </row>
    <row r="122" spans="1:12" ht="18.75">
      <c r="A122" s="1">
        <v>121</v>
      </c>
      <c r="B122" s="2" t="str">
        <f>IF('様式Ⅰ (女子)'!B378="","",'様式Ⅰ (女子)'!B378+200000000)</f>
        <v/>
      </c>
      <c r="C122" t="str">
        <f>IF(B122="","",CONCATENATE('様式Ⅰ (女子)'!C378," ","(",'様式Ⅰ (女子)'!E378,")"))</f>
        <v/>
      </c>
      <c r="D122" s="1" t="str">
        <f>IF(B122="","",'様式Ⅰ (女子)'!D378)</f>
        <v/>
      </c>
      <c r="E122" s="1" t="str">
        <f ca="1">IF($C122="","",CONCATENATE(VLOOKUP(OFFSET('様式Ⅰ (女子)'!$B$15,3*A122,0),'登録データ（女）'!$A$3:$J$2500,9,FALSE)," ",VLOOKUP(OFFSET('様式Ⅰ (女子)'!$B$15,3*A122,0),'登録データ（女）'!$A$3:$J$2500,10,FALSE)," ","(",LEFT(VLOOKUP(OFFSET('様式Ⅰ (女子)'!$B$15,3*A122,0),'登録データ（女）'!$A$3:$J$2500,8,FALSE),2),")"))</f>
        <v/>
      </c>
      <c r="F122" s="1" t="str">
        <f t="shared" si="1"/>
        <v/>
      </c>
      <c r="G122" s="1" t="str">
        <f>IF(B122="","",VLOOKUP(基本情報登録!$D$10,'登録データ（女）'!$M$3:$Q$57,3,FALSE))</f>
        <v/>
      </c>
      <c r="H122" s="1" t="str">
        <f>IF(B122="","",VLOOKUP('様式Ⅰ (女子)'!B139,'登録データ（女）'!$A$3:$X$1000,5,FALSE))</f>
        <v/>
      </c>
      <c r="I122" s="1" t="str">
        <f>IF(B122="","",'様式Ⅰ (女子)'!B378)</f>
        <v/>
      </c>
      <c r="J122" s="1" t="str">
        <f>IF(B122="","",'様式Ⅰ (女子)'!AJ378)</f>
        <v/>
      </c>
      <c r="K122" s="1" t="str">
        <f>IF(B122="","",'様式Ⅰ (女子)'!AJ379)</f>
        <v/>
      </c>
      <c r="L122" s="1" t="str">
        <f>IF(B122="","",'様式Ⅰ (女子)'!AJ380)</f>
        <v/>
      </c>
    </row>
    <row r="123" spans="1:12" ht="18.75">
      <c r="A123" s="1">
        <v>122</v>
      </c>
      <c r="B123" s="2" t="str">
        <f>IF('様式Ⅰ (女子)'!B381="","",'様式Ⅰ (女子)'!B381+200000000)</f>
        <v/>
      </c>
      <c r="C123" t="str">
        <f>IF(B123="","",CONCATENATE('様式Ⅰ (女子)'!C381," ","(",'様式Ⅰ (女子)'!E381,")"))</f>
        <v/>
      </c>
      <c r="D123" s="1" t="str">
        <f>IF(B123="","",'様式Ⅰ (女子)'!D381)</f>
        <v/>
      </c>
      <c r="E123" s="1" t="str">
        <f ca="1">IF($C123="","",CONCATENATE(VLOOKUP(OFFSET('様式Ⅰ (女子)'!$B$15,3*A123,0),'登録データ（女）'!$A$3:$J$2500,9,FALSE)," ",VLOOKUP(OFFSET('様式Ⅰ (女子)'!$B$15,3*A123,0),'登録データ（女）'!$A$3:$J$2500,10,FALSE)," ","(",LEFT(VLOOKUP(OFFSET('様式Ⅰ (女子)'!$B$15,3*A123,0),'登録データ（女）'!$A$3:$J$2500,8,FALSE),2),")"))</f>
        <v/>
      </c>
      <c r="F123" s="1" t="str">
        <f t="shared" si="1"/>
        <v/>
      </c>
      <c r="G123" s="1" t="str">
        <f>IF(B123="","",VLOOKUP(基本情報登録!$D$10,'登録データ（女）'!$M$3:$Q$57,3,FALSE))</f>
        <v/>
      </c>
      <c r="H123" s="1" t="str">
        <f>IF(B123="","",VLOOKUP('様式Ⅰ (女子)'!B140,'登録データ（女）'!$A$3:$X$1000,5,FALSE))</f>
        <v/>
      </c>
      <c r="I123" s="1" t="str">
        <f>IF(B123="","",'様式Ⅰ (女子)'!B381)</f>
        <v/>
      </c>
      <c r="J123" s="1" t="str">
        <f>IF(B123="","",'様式Ⅰ (女子)'!AJ381)</f>
        <v/>
      </c>
      <c r="K123" s="1" t="str">
        <f>IF(B123="","",'様式Ⅰ (女子)'!AJ382)</f>
        <v/>
      </c>
      <c r="L123" s="1" t="str">
        <f>IF(B123="","",'様式Ⅰ (女子)'!AJ383)</f>
        <v/>
      </c>
    </row>
    <row r="124" spans="1:12" ht="18.75">
      <c r="A124" s="1">
        <v>123</v>
      </c>
      <c r="B124" s="2" t="str">
        <f>IF('様式Ⅰ (女子)'!B384="","",'様式Ⅰ (女子)'!B384+200000000)</f>
        <v/>
      </c>
      <c r="C124" t="str">
        <f>IF(B124="","",CONCATENATE('様式Ⅰ (女子)'!C384," ","(",'様式Ⅰ (女子)'!E384,")"))</f>
        <v/>
      </c>
      <c r="D124" s="1" t="str">
        <f>IF(B124="","",'様式Ⅰ (女子)'!D384)</f>
        <v/>
      </c>
      <c r="E124" s="1" t="str">
        <f ca="1">IF($C124="","",CONCATENATE(VLOOKUP(OFFSET('様式Ⅰ (女子)'!$B$15,3*A124,0),'登録データ（女）'!$A$3:$J$2500,9,FALSE)," ",VLOOKUP(OFFSET('様式Ⅰ (女子)'!$B$15,3*A124,0),'登録データ（女）'!$A$3:$J$2500,10,FALSE)," ","(",LEFT(VLOOKUP(OFFSET('様式Ⅰ (女子)'!$B$15,3*A124,0),'登録データ（女）'!$A$3:$J$2500,8,FALSE),2),")"))</f>
        <v/>
      </c>
      <c r="F124" s="1" t="str">
        <f t="shared" si="1"/>
        <v/>
      </c>
      <c r="G124" s="1" t="str">
        <f>IF(B124="","",VLOOKUP(基本情報登録!$D$10,'登録データ（女）'!$M$3:$Q$57,3,FALSE))</f>
        <v/>
      </c>
      <c r="H124" s="1" t="str">
        <f>IF(B124="","",VLOOKUP('様式Ⅰ (女子)'!B141,'登録データ（女）'!$A$3:$X$1000,5,FALSE))</f>
        <v/>
      </c>
      <c r="I124" s="1" t="str">
        <f>IF(B124="","",'様式Ⅰ (女子)'!B384)</f>
        <v/>
      </c>
      <c r="J124" s="1" t="str">
        <f>IF(B124="","",'様式Ⅰ (女子)'!AJ384)</f>
        <v/>
      </c>
      <c r="K124" s="1" t="str">
        <f>IF(B124="","",'様式Ⅰ (女子)'!AJ385)</f>
        <v/>
      </c>
      <c r="L124" s="1" t="str">
        <f>IF(B124="","",'様式Ⅰ (女子)'!AJ386)</f>
        <v/>
      </c>
    </row>
    <row r="125" spans="1:12" ht="18.75">
      <c r="A125" s="1">
        <v>124</v>
      </c>
      <c r="B125" s="2" t="str">
        <f>IF('様式Ⅰ (女子)'!B387="","",'様式Ⅰ (女子)'!B387+200000000)</f>
        <v/>
      </c>
      <c r="C125" t="str">
        <f>IF(B125="","",CONCATENATE('様式Ⅰ (女子)'!C387," ","(",'様式Ⅰ (女子)'!E387,")"))</f>
        <v/>
      </c>
      <c r="D125" s="1" t="str">
        <f>IF(B125="","",'様式Ⅰ (女子)'!D387)</f>
        <v/>
      </c>
      <c r="E125" s="1" t="str">
        <f ca="1">IF($C125="","",CONCATENATE(VLOOKUP(OFFSET('様式Ⅰ (女子)'!$B$15,3*A125,0),'登録データ（女）'!$A$3:$J$2500,9,FALSE)," ",VLOOKUP(OFFSET('様式Ⅰ (女子)'!$B$15,3*A125,0),'登録データ（女）'!$A$3:$J$2500,10,FALSE)," ","(",LEFT(VLOOKUP(OFFSET('様式Ⅰ (女子)'!$B$15,3*A125,0),'登録データ（女）'!$A$3:$J$2500,8,FALSE),2),")"))</f>
        <v/>
      </c>
      <c r="F125" s="1" t="str">
        <f t="shared" si="1"/>
        <v/>
      </c>
      <c r="G125" s="1" t="str">
        <f>IF(B125="","",VLOOKUP(基本情報登録!$D$10,'登録データ（女）'!$M$3:$Q$57,3,FALSE))</f>
        <v/>
      </c>
      <c r="H125" s="1" t="str">
        <f>IF(B125="","",VLOOKUP('様式Ⅰ (女子)'!B142,'登録データ（女）'!$A$3:$X$1000,5,FALSE))</f>
        <v/>
      </c>
      <c r="I125" s="1" t="str">
        <f>IF(B125="","",'様式Ⅰ (女子)'!B387)</f>
        <v/>
      </c>
      <c r="J125" s="1" t="str">
        <f>IF(B125="","",'様式Ⅰ (女子)'!AJ387)</f>
        <v/>
      </c>
      <c r="K125" s="1" t="str">
        <f>IF(B125="","",'様式Ⅰ (女子)'!AJ388)</f>
        <v/>
      </c>
      <c r="L125" s="1" t="str">
        <f>IF(B125="","",'様式Ⅰ (女子)'!AJ389)</f>
        <v/>
      </c>
    </row>
    <row r="126" spans="1:12" ht="18.75">
      <c r="A126" s="1">
        <v>125</v>
      </c>
      <c r="B126" s="2" t="str">
        <f>IF('様式Ⅰ (女子)'!B390="","",'様式Ⅰ (女子)'!B390+200000000)</f>
        <v/>
      </c>
      <c r="C126" t="str">
        <f>IF(B126="","",CONCATENATE('様式Ⅰ (女子)'!C390," ","(",'様式Ⅰ (女子)'!E390,")"))</f>
        <v/>
      </c>
      <c r="D126" s="1" t="str">
        <f>IF(B126="","",'様式Ⅰ (女子)'!D390)</f>
        <v/>
      </c>
      <c r="E126" s="1" t="str">
        <f ca="1">IF($C126="","",CONCATENATE(VLOOKUP(OFFSET('様式Ⅰ (女子)'!$B$15,3*A126,0),'登録データ（女）'!$A$3:$J$2500,9,FALSE)," ",VLOOKUP(OFFSET('様式Ⅰ (女子)'!$B$15,3*A126,0),'登録データ（女）'!$A$3:$J$2500,10,FALSE)," ","(",LEFT(VLOOKUP(OFFSET('様式Ⅰ (女子)'!$B$15,3*A126,0),'登録データ（女）'!$A$3:$J$2500,8,FALSE),2),")"))</f>
        <v/>
      </c>
      <c r="F126" s="1" t="str">
        <f t="shared" si="1"/>
        <v/>
      </c>
      <c r="G126" s="1" t="str">
        <f>IF(B126="","",VLOOKUP(基本情報登録!$D$10,'登録データ（女）'!$M$3:$Q$57,3,FALSE))</f>
        <v/>
      </c>
      <c r="H126" s="1" t="str">
        <f>IF(B126="","",VLOOKUP('様式Ⅰ (女子)'!B143,'登録データ（女）'!$A$3:$X$1000,5,FALSE))</f>
        <v/>
      </c>
      <c r="I126" s="1" t="str">
        <f>IF(B126="","",'様式Ⅰ (女子)'!B390)</f>
        <v/>
      </c>
      <c r="J126" s="1" t="str">
        <f>IF(B126="","",'様式Ⅰ (女子)'!AJ390)</f>
        <v/>
      </c>
      <c r="K126" s="1" t="str">
        <f>IF(B126="","",'様式Ⅰ (女子)'!AJ391)</f>
        <v/>
      </c>
      <c r="L126" s="1" t="str">
        <f>IF(B126="","",'様式Ⅰ (女子)'!AJ392)</f>
        <v/>
      </c>
    </row>
    <row r="127" spans="1:12" ht="18.75">
      <c r="A127" s="1">
        <v>126</v>
      </c>
      <c r="B127" s="2" t="str">
        <f>IF('様式Ⅰ (女子)'!B393="","",'様式Ⅰ (女子)'!B393+200000000)</f>
        <v/>
      </c>
      <c r="C127" t="str">
        <f>IF(B127="","",CONCATENATE('様式Ⅰ (女子)'!C393," ","(",'様式Ⅰ (女子)'!E393,")"))</f>
        <v/>
      </c>
      <c r="D127" s="1" t="str">
        <f>IF(B127="","",'様式Ⅰ (女子)'!D393)</f>
        <v/>
      </c>
      <c r="E127" s="1" t="str">
        <f ca="1">IF($C127="","",CONCATENATE(VLOOKUP(OFFSET('様式Ⅰ (女子)'!$B$15,3*A127,0),'登録データ（女）'!$A$3:$J$2500,9,FALSE)," ",VLOOKUP(OFFSET('様式Ⅰ (女子)'!$B$15,3*A127,0),'登録データ（女）'!$A$3:$J$2500,10,FALSE)," ","(",LEFT(VLOOKUP(OFFSET('様式Ⅰ (女子)'!$B$15,3*A127,0),'登録データ（女）'!$A$3:$J$2500,8,FALSE),2),")"))</f>
        <v/>
      </c>
      <c r="F127" s="1" t="str">
        <f t="shared" si="1"/>
        <v/>
      </c>
      <c r="G127" s="1" t="str">
        <f>IF(B127="","",VLOOKUP(基本情報登録!$D$10,'登録データ（女）'!$M$3:$Q$57,3,FALSE))</f>
        <v/>
      </c>
      <c r="H127" s="1" t="str">
        <f>IF(B127="","",VLOOKUP('様式Ⅰ (女子)'!B144,'登録データ（女）'!$A$3:$X$1000,5,FALSE))</f>
        <v/>
      </c>
      <c r="I127" s="1" t="str">
        <f>IF(B127="","",'様式Ⅰ (女子)'!B393)</f>
        <v/>
      </c>
      <c r="J127" s="1" t="str">
        <f>IF(B127="","",'様式Ⅰ (女子)'!AJ393)</f>
        <v/>
      </c>
      <c r="K127" s="1" t="str">
        <f>IF(B127="","",'様式Ⅰ (女子)'!AJ394)</f>
        <v/>
      </c>
      <c r="L127" s="1" t="str">
        <f>IF(B127="","",'様式Ⅰ (女子)'!AJ395)</f>
        <v/>
      </c>
    </row>
    <row r="128" spans="1:12" ht="18.75">
      <c r="A128" s="1">
        <v>127</v>
      </c>
      <c r="B128" s="2" t="str">
        <f>IF('様式Ⅰ (女子)'!B396="","",'様式Ⅰ (女子)'!B396+200000000)</f>
        <v/>
      </c>
      <c r="C128" t="str">
        <f>IF(B128="","",CONCATENATE('様式Ⅰ (女子)'!C396," ","(",'様式Ⅰ (女子)'!E396,")"))</f>
        <v/>
      </c>
      <c r="D128" s="1" t="str">
        <f>IF(B128="","",'様式Ⅰ (女子)'!D396)</f>
        <v/>
      </c>
      <c r="E128" s="1" t="str">
        <f ca="1">IF($C128="","",CONCATENATE(VLOOKUP(OFFSET('様式Ⅰ (女子)'!$B$15,3*A128,0),'登録データ（女）'!$A$3:$J$2500,9,FALSE)," ",VLOOKUP(OFFSET('様式Ⅰ (女子)'!$B$15,3*A128,0),'登録データ（女）'!$A$3:$J$2500,10,FALSE)," ","(",LEFT(VLOOKUP(OFFSET('様式Ⅰ (女子)'!$B$15,3*A128,0),'登録データ（女）'!$A$3:$J$2500,8,FALSE),2),")"))</f>
        <v/>
      </c>
      <c r="F128" s="1" t="str">
        <f t="shared" si="1"/>
        <v/>
      </c>
      <c r="G128" s="1" t="str">
        <f>IF(B128="","",VLOOKUP(基本情報登録!$D$10,'登録データ（女）'!$M$3:$Q$57,3,FALSE))</f>
        <v/>
      </c>
      <c r="H128" s="1" t="str">
        <f>IF(B128="","",VLOOKUP('様式Ⅰ (女子)'!B145,'登録データ（女）'!$A$3:$X$1000,5,FALSE))</f>
        <v/>
      </c>
      <c r="I128" s="1" t="str">
        <f>IF(B128="","",'様式Ⅰ (女子)'!B396)</f>
        <v/>
      </c>
      <c r="J128" s="1" t="str">
        <f>IF(B128="","",'様式Ⅰ (女子)'!AJ396)</f>
        <v/>
      </c>
      <c r="K128" s="1" t="str">
        <f>IF(B128="","",'様式Ⅰ (女子)'!AJ397)</f>
        <v/>
      </c>
      <c r="L128" s="1" t="str">
        <f>IF(B128="","",'様式Ⅰ (女子)'!AJ398)</f>
        <v/>
      </c>
    </row>
    <row r="129" spans="1:12" ht="18.75">
      <c r="A129" s="1">
        <v>128</v>
      </c>
      <c r="B129" s="2" t="str">
        <f>IF('様式Ⅰ (女子)'!B399="","",'様式Ⅰ (女子)'!B399+200000000)</f>
        <v/>
      </c>
      <c r="C129" t="str">
        <f>IF(B129="","",CONCATENATE('様式Ⅰ (女子)'!C399," ","(",'様式Ⅰ (女子)'!E399,")"))</f>
        <v/>
      </c>
      <c r="D129" s="1" t="str">
        <f>IF(B129="","",'様式Ⅰ (女子)'!D399)</f>
        <v/>
      </c>
      <c r="E129" s="1" t="str">
        <f ca="1">IF($C129="","",CONCATENATE(VLOOKUP(OFFSET('様式Ⅰ (女子)'!$B$15,3*A129,0),'登録データ（女）'!$A$3:$J$2500,9,FALSE)," ",VLOOKUP(OFFSET('様式Ⅰ (女子)'!$B$15,3*A129,0),'登録データ（女）'!$A$3:$J$2500,10,FALSE)," ","(",LEFT(VLOOKUP(OFFSET('様式Ⅰ (女子)'!$B$15,3*A129,0),'登録データ（女）'!$A$3:$J$2500,8,FALSE),2),")"))</f>
        <v/>
      </c>
      <c r="F129" s="1" t="str">
        <f t="shared" si="1"/>
        <v/>
      </c>
      <c r="G129" s="1" t="str">
        <f>IF(B129="","",VLOOKUP(基本情報登録!$D$10,'登録データ（女）'!$M$3:$Q$57,3,FALSE))</f>
        <v/>
      </c>
      <c r="H129" s="1" t="str">
        <f>IF(B129="","",VLOOKUP('様式Ⅰ (女子)'!B146,'登録データ（女）'!$A$3:$X$1000,5,FALSE))</f>
        <v/>
      </c>
      <c r="I129" s="1" t="str">
        <f>IF(B129="","",'様式Ⅰ (女子)'!B399)</f>
        <v/>
      </c>
      <c r="J129" s="1" t="str">
        <f>IF(B129="","",'様式Ⅰ (女子)'!AJ399)</f>
        <v/>
      </c>
      <c r="K129" s="1" t="str">
        <f>IF(B129="","",'様式Ⅰ (女子)'!AJ400)</f>
        <v/>
      </c>
      <c r="L129" s="1" t="str">
        <f>IF(B129="","",'様式Ⅰ (女子)'!AJ401)</f>
        <v/>
      </c>
    </row>
    <row r="130" spans="1:12" ht="18.75">
      <c r="A130" s="1">
        <v>129</v>
      </c>
      <c r="B130" s="2" t="str">
        <f>IF('様式Ⅰ (女子)'!B402="","",'様式Ⅰ (女子)'!B402+200000000)</f>
        <v/>
      </c>
      <c r="C130" t="str">
        <f>IF(B130="","",CONCATENATE('様式Ⅰ (女子)'!C402," ","(",'様式Ⅰ (女子)'!E402,")"))</f>
        <v/>
      </c>
      <c r="D130" s="1" t="str">
        <f>IF(B130="","",'様式Ⅰ (女子)'!D402)</f>
        <v/>
      </c>
      <c r="E130" s="1" t="str">
        <f ca="1">IF($C130="","",CONCATENATE(VLOOKUP(OFFSET('様式Ⅰ (女子)'!$B$15,3*A130,0),'登録データ（女）'!$A$3:$J$2500,9,FALSE)," ",VLOOKUP(OFFSET('様式Ⅰ (女子)'!$B$15,3*A130,0),'登録データ（女）'!$A$3:$J$2500,10,FALSE)," ","(",LEFT(VLOOKUP(OFFSET('様式Ⅰ (女子)'!$B$15,3*A130,0),'登録データ（女）'!$A$3:$J$2500,8,FALSE),2),")"))</f>
        <v/>
      </c>
      <c r="F130" s="1" t="str">
        <f t="shared" si="1"/>
        <v/>
      </c>
      <c r="G130" s="1" t="str">
        <f>IF(B130="","",VLOOKUP(基本情報登録!$D$10,'登録データ（女）'!$M$3:$Q$57,3,FALSE))</f>
        <v/>
      </c>
      <c r="H130" s="1" t="str">
        <f>IF(B130="","",VLOOKUP('様式Ⅰ (女子)'!B147,'登録データ（女）'!$A$3:$X$1000,5,FALSE))</f>
        <v/>
      </c>
      <c r="I130" s="1" t="str">
        <f>IF(B130="","",'様式Ⅰ (女子)'!B402)</f>
        <v/>
      </c>
      <c r="J130" s="1" t="str">
        <f>IF(B130="","",'様式Ⅰ (女子)'!AJ402)</f>
        <v/>
      </c>
      <c r="K130" s="1" t="str">
        <f>IF(B130="","",'様式Ⅰ (女子)'!AJ403)</f>
        <v/>
      </c>
      <c r="L130" s="1" t="str">
        <f>IF(B130="","",'様式Ⅰ (女子)'!AJ404)</f>
        <v/>
      </c>
    </row>
    <row r="131" spans="1:12" ht="18.75">
      <c r="A131" s="1">
        <v>130</v>
      </c>
      <c r="B131" s="2" t="str">
        <f>IF('様式Ⅰ (女子)'!B405="","",'様式Ⅰ (女子)'!B405+200000000)</f>
        <v/>
      </c>
      <c r="C131" t="str">
        <f>IF(B131="","",CONCATENATE('様式Ⅰ (女子)'!C405," ","(",'様式Ⅰ (女子)'!E405,")"))</f>
        <v/>
      </c>
      <c r="D131" s="1" t="str">
        <f>IF(B131="","",'様式Ⅰ (女子)'!D405)</f>
        <v/>
      </c>
      <c r="E131" s="1" t="str">
        <f ca="1">IF($C131="","",CONCATENATE(VLOOKUP(OFFSET('様式Ⅰ (女子)'!$B$15,3*A131,0),'登録データ（女）'!$A$3:$J$2500,9,FALSE)," ",VLOOKUP(OFFSET('様式Ⅰ (女子)'!$B$15,3*A131,0),'登録データ（女）'!$A$3:$J$2500,10,FALSE)," ","(",LEFT(VLOOKUP(OFFSET('様式Ⅰ (女子)'!$B$15,3*A131,0),'登録データ（女）'!$A$3:$J$2500,8,FALSE),2),")"))</f>
        <v/>
      </c>
      <c r="F131" s="1" t="str">
        <f t="shared" si="1"/>
        <v/>
      </c>
      <c r="G131" s="1" t="str">
        <f>IF(B131="","",VLOOKUP(基本情報登録!$D$10,'登録データ（女）'!$M$3:$Q$57,3,FALSE))</f>
        <v/>
      </c>
      <c r="H131" s="1" t="str">
        <f>IF(B131="","",VLOOKUP('様式Ⅰ (女子)'!B148,'登録データ（女）'!$A$3:$X$1000,5,FALSE))</f>
        <v/>
      </c>
      <c r="I131" s="1" t="str">
        <f>IF(B131="","",'様式Ⅰ (女子)'!B405)</f>
        <v/>
      </c>
      <c r="J131" s="1" t="str">
        <f>IF(B131="","",'様式Ⅰ (女子)'!AJ405)</f>
        <v/>
      </c>
      <c r="K131" s="1" t="str">
        <f>IF(B131="","",'様式Ⅰ (女子)'!AJ406)</f>
        <v/>
      </c>
      <c r="L131" s="1" t="str">
        <f>IF(B131="","",'様式Ⅰ (女子)'!AJ407)</f>
        <v/>
      </c>
    </row>
    <row r="132" spans="1:12" ht="18.75">
      <c r="A132" s="1">
        <v>131</v>
      </c>
      <c r="B132" s="2" t="str">
        <f>IF('様式Ⅰ (女子)'!B408="","",'様式Ⅰ (女子)'!B408+200000000)</f>
        <v/>
      </c>
      <c r="C132" t="str">
        <f>IF(B132="","",CONCATENATE('様式Ⅰ (女子)'!C408," ","(",'様式Ⅰ (女子)'!E408,")"))</f>
        <v/>
      </c>
      <c r="D132" s="1" t="str">
        <f>IF(B132="","",'様式Ⅰ (女子)'!D408)</f>
        <v/>
      </c>
      <c r="E132" s="1" t="str">
        <f ca="1">IF($C132="","",CONCATENATE(VLOOKUP(OFFSET('様式Ⅰ (女子)'!$B$15,3*A132,0),'登録データ（女）'!$A$3:$J$2500,9,FALSE)," ",VLOOKUP(OFFSET('様式Ⅰ (女子)'!$B$15,3*A132,0),'登録データ（女）'!$A$3:$J$2500,10,FALSE)," ","(",LEFT(VLOOKUP(OFFSET('様式Ⅰ (女子)'!$B$15,3*A132,0),'登録データ（女）'!$A$3:$J$2500,8,FALSE),2),")"))</f>
        <v/>
      </c>
      <c r="F132" s="1" t="str">
        <f t="shared" ref="F132:F151" si="2">IF(B132="","",2)</f>
        <v/>
      </c>
      <c r="G132" s="1" t="str">
        <f>IF(B132="","",VLOOKUP(基本情報登録!$D$10,'登録データ（女）'!$M$3:$Q$57,3,FALSE))</f>
        <v/>
      </c>
      <c r="H132" s="1" t="str">
        <f>IF(B132="","",VLOOKUP('様式Ⅰ (女子)'!B149,'登録データ（女）'!$A$3:$X$1000,5,FALSE))</f>
        <v/>
      </c>
      <c r="I132" s="1" t="str">
        <f>IF(B132="","",'様式Ⅰ (女子)'!B408)</f>
        <v/>
      </c>
      <c r="J132" s="1" t="str">
        <f>IF(B132="","",'様式Ⅰ (女子)'!AJ408)</f>
        <v/>
      </c>
      <c r="K132" s="1" t="str">
        <f>IF(B132="","",'様式Ⅰ (女子)'!AJ409)</f>
        <v/>
      </c>
      <c r="L132" s="1" t="str">
        <f>IF(B132="","",'様式Ⅰ (女子)'!AJ410)</f>
        <v/>
      </c>
    </row>
    <row r="133" spans="1:12" ht="18.75">
      <c r="A133" s="1">
        <v>132</v>
      </c>
      <c r="B133" s="2" t="str">
        <f>IF('様式Ⅰ (女子)'!B411="","",'様式Ⅰ (女子)'!B411+200000000)</f>
        <v/>
      </c>
      <c r="C133" t="str">
        <f>IF(B133="","",CONCATENATE('様式Ⅰ (女子)'!C411," ","(",'様式Ⅰ (女子)'!E411,")"))</f>
        <v/>
      </c>
      <c r="D133" s="1" t="str">
        <f>IF(B133="","",'様式Ⅰ (女子)'!D411)</f>
        <v/>
      </c>
      <c r="E133" s="1" t="str">
        <f ca="1">IF($C133="","",CONCATENATE(VLOOKUP(OFFSET('様式Ⅰ (女子)'!$B$15,3*A133,0),'登録データ（女）'!$A$3:$J$2500,9,FALSE)," ",VLOOKUP(OFFSET('様式Ⅰ (女子)'!$B$15,3*A133,0),'登録データ（女）'!$A$3:$J$2500,10,FALSE)," ","(",LEFT(VLOOKUP(OFFSET('様式Ⅰ (女子)'!$B$15,3*A133,0),'登録データ（女）'!$A$3:$J$2500,8,FALSE),2),")"))</f>
        <v/>
      </c>
      <c r="F133" s="1" t="str">
        <f t="shared" si="2"/>
        <v/>
      </c>
      <c r="G133" s="1" t="str">
        <f>IF(B133="","",VLOOKUP(基本情報登録!$D$10,'登録データ（女）'!$M$3:$Q$57,3,FALSE))</f>
        <v/>
      </c>
      <c r="H133" s="1" t="str">
        <f>IF(B133="","",VLOOKUP('様式Ⅰ (女子)'!B150,'登録データ（女）'!$A$3:$X$1000,5,FALSE))</f>
        <v/>
      </c>
      <c r="I133" s="1" t="str">
        <f>IF(B133="","",'様式Ⅰ (女子)'!B411)</f>
        <v/>
      </c>
      <c r="J133" s="1" t="str">
        <f>IF(B133="","",'様式Ⅰ (女子)'!AJ411)</f>
        <v/>
      </c>
      <c r="K133" s="1" t="str">
        <f>IF(B133="","",'様式Ⅰ (女子)'!AJ412)</f>
        <v/>
      </c>
      <c r="L133" s="1" t="str">
        <f>IF(B133="","",'様式Ⅰ (女子)'!AJ413)</f>
        <v/>
      </c>
    </row>
    <row r="134" spans="1:12" ht="18.75">
      <c r="A134" s="1">
        <v>133</v>
      </c>
      <c r="B134" s="2" t="str">
        <f>IF('様式Ⅰ (女子)'!B414="","",'様式Ⅰ (女子)'!B414+200000000)</f>
        <v/>
      </c>
      <c r="C134" t="str">
        <f>IF(B134="","",CONCATENATE('様式Ⅰ (女子)'!C414," ","(",'様式Ⅰ (女子)'!E414,")"))</f>
        <v/>
      </c>
      <c r="D134" s="1" t="str">
        <f>IF(B134="","",'様式Ⅰ (女子)'!D414)</f>
        <v/>
      </c>
      <c r="E134" s="1" t="str">
        <f ca="1">IF($C134="","",CONCATENATE(VLOOKUP(OFFSET('様式Ⅰ (女子)'!$B$15,3*A134,0),'登録データ（女）'!$A$3:$J$2500,9,FALSE)," ",VLOOKUP(OFFSET('様式Ⅰ (女子)'!$B$15,3*A134,0),'登録データ（女）'!$A$3:$J$2500,10,FALSE)," ","(",LEFT(VLOOKUP(OFFSET('様式Ⅰ (女子)'!$B$15,3*A134,0),'登録データ（女）'!$A$3:$J$2500,8,FALSE),2),")"))</f>
        <v/>
      </c>
      <c r="F134" s="1" t="str">
        <f t="shared" si="2"/>
        <v/>
      </c>
      <c r="G134" s="1" t="str">
        <f>IF(B134="","",VLOOKUP(基本情報登録!$D$10,'登録データ（女）'!$M$3:$Q$57,3,FALSE))</f>
        <v/>
      </c>
      <c r="H134" s="1" t="str">
        <f>IF(B134="","",VLOOKUP('様式Ⅰ (女子)'!B151,'登録データ（女）'!$A$3:$X$1000,5,FALSE))</f>
        <v/>
      </c>
      <c r="I134" s="1" t="str">
        <f>IF(B134="","",'様式Ⅰ (女子)'!B414)</f>
        <v/>
      </c>
      <c r="J134" s="1" t="str">
        <f>IF(B134="","",'様式Ⅰ (女子)'!AJ414)</f>
        <v/>
      </c>
      <c r="K134" s="1" t="str">
        <f>IF(B134="","",'様式Ⅰ (女子)'!AJ415)</f>
        <v/>
      </c>
      <c r="L134" s="1" t="str">
        <f>IF(B134="","",'様式Ⅰ (女子)'!AJ416)</f>
        <v/>
      </c>
    </row>
    <row r="135" spans="1:12" ht="18.75">
      <c r="A135" s="1">
        <v>134</v>
      </c>
      <c r="B135" s="2" t="str">
        <f>IF('様式Ⅰ (女子)'!B417="","",'様式Ⅰ (女子)'!B417+200000000)</f>
        <v/>
      </c>
      <c r="C135" t="str">
        <f>IF(B135="","",CONCATENATE('様式Ⅰ (女子)'!C417," ","(",'様式Ⅰ (女子)'!E417,")"))</f>
        <v/>
      </c>
      <c r="D135" s="1" t="str">
        <f>IF(B135="","",'様式Ⅰ (女子)'!D417)</f>
        <v/>
      </c>
      <c r="E135" s="1" t="str">
        <f ca="1">IF($C135="","",CONCATENATE(VLOOKUP(OFFSET('様式Ⅰ (女子)'!$B$15,3*A135,0),'登録データ（女）'!$A$3:$J$2500,9,FALSE)," ",VLOOKUP(OFFSET('様式Ⅰ (女子)'!$B$15,3*A135,0),'登録データ（女）'!$A$3:$J$2500,10,FALSE)," ","(",LEFT(VLOOKUP(OFFSET('様式Ⅰ (女子)'!$B$15,3*A135,0),'登録データ（女）'!$A$3:$J$2500,8,FALSE),2),")"))</f>
        <v/>
      </c>
      <c r="F135" s="1" t="str">
        <f t="shared" si="2"/>
        <v/>
      </c>
      <c r="G135" s="1" t="str">
        <f>IF(B135="","",VLOOKUP(基本情報登録!$D$10,'登録データ（女）'!$M$3:$Q$57,3,FALSE))</f>
        <v/>
      </c>
      <c r="H135" s="1" t="str">
        <f>IF(B135="","",VLOOKUP('様式Ⅰ (女子)'!B152,'登録データ（女）'!$A$3:$X$1000,5,FALSE))</f>
        <v/>
      </c>
      <c r="I135" s="1" t="str">
        <f>IF(B135="","",'様式Ⅰ (女子)'!B417)</f>
        <v/>
      </c>
      <c r="J135" s="1" t="str">
        <f>IF(B135="","",'様式Ⅰ (女子)'!AJ417)</f>
        <v/>
      </c>
      <c r="K135" s="1" t="str">
        <f>IF(B135="","",'様式Ⅰ (女子)'!AJ418)</f>
        <v/>
      </c>
      <c r="L135" s="1" t="str">
        <f>IF(B135="","",'様式Ⅰ (女子)'!AJ419)</f>
        <v/>
      </c>
    </row>
    <row r="136" spans="1:12" ht="18.75">
      <c r="A136" s="1">
        <v>135</v>
      </c>
      <c r="B136" s="2" t="str">
        <f>IF('様式Ⅰ (女子)'!B420="","",'様式Ⅰ (女子)'!B420+200000000)</f>
        <v/>
      </c>
      <c r="C136" t="str">
        <f>IF(B136="","",CONCATENATE('様式Ⅰ (女子)'!C420," ","(",'様式Ⅰ (女子)'!E420,")"))</f>
        <v/>
      </c>
      <c r="D136" s="1" t="str">
        <f>IF(B136="","",'様式Ⅰ (女子)'!D420)</f>
        <v/>
      </c>
      <c r="E136" s="1" t="str">
        <f ca="1">IF($C136="","",CONCATENATE(VLOOKUP(OFFSET('様式Ⅰ (女子)'!$B$15,3*A136,0),'登録データ（女）'!$A$3:$J$2500,9,FALSE)," ",VLOOKUP(OFFSET('様式Ⅰ (女子)'!$B$15,3*A136,0),'登録データ（女）'!$A$3:$J$2500,10,FALSE)," ","(",LEFT(VLOOKUP(OFFSET('様式Ⅰ (女子)'!$B$15,3*A136,0),'登録データ（女）'!$A$3:$J$2500,8,FALSE),2),")"))</f>
        <v/>
      </c>
      <c r="F136" s="1" t="str">
        <f t="shared" si="2"/>
        <v/>
      </c>
      <c r="G136" s="1" t="str">
        <f>IF(B136="","",VLOOKUP(基本情報登録!$D$10,'登録データ（女）'!$M$3:$Q$57,3,FALSE))</f>
        <v/>
      </c>
      <c r="H136" s="1" t="str">
        <f>IF(B136="","",VLOOKUP('様式Ⅰ (女子)'!B153,'登録データ（女）'!$A$3:$X$1000,5,FALSE))</f>
        <v/>
      </c>
      <c r="I136" s="1" t="str">
        <f>IF(B136="","",'様式Ⅰ (女子)'!B420)</f>
        <v/>
      </c>
      <c r="J136" s="1" t="str">
        <f>IF(B136="","",'様式Ⅰ (女子)'!AJ420)</f>
        <v/>
      </c>
      <c r="K136" s="1" t="str">
        <f>IF(B136="","",'様式Ⅰ (女子)'!AJ421)</f>
        <v/>
      </c>
      <c r="L136" s="1" t="str">
        <f>IF(B136="","",'様式Ⅰ (女子)'!AJ422)</f>
        <v/>
      </c>
    </row>
    <row r="137" spans="1:12" ht="18.75">
      <c r="A137" s="1">
        <v>136</v>
      </c>
      <c r="B137" s="2" t="str">
        <f>IF('様式Ⅰ (女子)'!B423="","",'様式Ⅰ (女子)'!B423+200000000)</f>
        <v/>
      </c>
      <c r="C137" t="str">
        <f>IF(B137="","",CONCATENATE('様式Ⅰ (女子)'!C423," ","(",'様式Ⅰ (女子)'!E423,")"))</f>
        <v/>
      </c>
      <c r="D137" s="1" t="str">
        <f>IF(B137="","",'様式Ⅰ (女子)'!D423)</f>
        <v/>
      </c>
      <c r="E137" s="1" t="str">
        <f ca="1">IF($C137="","",CONCATENATE(VLOOKUP(OFFSET('様式Ⅰ (女子)'!$B$15,3*A137,0),'登録データ（女）'!$A$3:$J$2500,9,FALSE)," ",VLOOKUP(OFFSET('様式Ⅰ (女子)'!$B$15,3*A137,0),'登録データ（女）'!$A$3:$J$2500,10,FALSE)," ","(",LEFT(VLOOKUP(OFFSET('様式Ⅰ (女子)'!$B$15,3*A137,0),'登録データ（女）'!$A$3:$J$2500,8,FALSE),2),")"))</f>
        <v/>
      </c>
      <c r="F137" s="1" t="str">
        <f t="shared" si="2"/>
        <v/>
      </c>
      <c r="G137" s="1" t="str">
        <f>IF(B137="","",VLOOKUP(基本情報登録!$D$10,'登録データ（女）'!$M$3:$Q$57,3,FALSE))</f>
        <v/>
      </c>
      <c r="H137" s="1" t="str">
        <f>IF(B137="","",VLOOKUP('様式Ⅰ (女子)'!B154,'登録データ（女）'!$A$3:$X$1000,5,FALSE))</f>
        <v/>
      </c>
      <c r="I137" s="1" t="str">
        <f>IF(B137="","",'様式Ⅰ (女子)'!B423)</f>
        <v/>
      </c>
      <c r="J137" s="1" t="str">
        <f>IF(B137="","",'様式Ⅰ (女子)'!AJ423)</f>
        <v/>
      </c>
      <c r="K137" s="1" t="str">
        <f>IF(B137="","",'様式Ⅰ (女子)'!AJ424)</f>
        <v/>
      </c>
      <c r="L137" s="1" t="str">
        <f>IF(B137="","",'様式Ⅰ (女子)'!AJ425)</f>
        <v/>
      </c>
    </row>
    <row r="138" spans="1:12" ht="18.75">
      <c r="A138" s="1">
        <v>137</v>
      </c>
      <c r="B138" s="2" t="str">
        <f>IF('様式Ⅰ (女子)'!B426="","",'様式Ⅰ (女子)'!B426+200000000)</f>
        <v/>
      </c>
      <c r="C138" t="str">
        <f>IF(B138="","",CONCATENATE('様式Ⅰ (女子)'!C426," ","(",'様式Ⅰ (女子)'!E426,")"))</f>
        <v/>
      </c>
      <c r="D138" s="1" t="str">
        <f>IF(B138="","",'様式Ⅰ (女子)'!D426)</f>
        <v/>
      </c>
      <c r="E138" s="1" t="str">
        <f ca="1">IF($C138="","",CONCATENATE(VLOOKUP(OFFSET('様式Ⅰ (女子)'!$B$15,3*A138,0),'登録データ（女）'!$A$3:$J$2500,9,FALSE)," ",VLOOKUP(OFFSET('様式Ⅰ (女子)'!$B$15,3*A138,0),'登録データ（女）'!$A$3:$J$2500,10,FALSE)," ","(",LEFT(VLOOKUP(OFFSET('様式Ⅰ (女子)'!$B$15,3*A138,0),'登録データ（女）'!$A$3:$J$2500,8,FALSE),2),")"))</f>
        <v/>
      </c>
      <c r="F138" s="1" t="str">
        <f t="shared" si="2"/>
        <v/>
      </c>
      <c r="G138" s="1" t="str">
        <f>IF(B138="","",VLOOKUP(基本情報登録!$D$10,'登録データ（女）'!$M$3:$Q$57,3,FALSE))</f>
        <v/>
      </c>
      <c r="H138" s="1" t="str">
        <f>IF(B138="","",VLOOKUP('様式Ⅰ (女子)'!B155,'登録データ（女）'!$A$3:$X$1000,5,FALSE))</f>
        <v/>
      </c>
      <c r="I138" s="1" t="str">
        <f>IF(B138="","",'様式Ⅰ (女子)'!B426)</f>
        <v/>
      </c>
      <c r="J138" s="1" t="str">
        <f>IF(B138="","",'様式Ⅰ (女子)'!AJ426)</f>
        <v/>
      </c>
      <c r="K138" s="1" t="str">
        <f>IF(B138="","",'様式Ⅰ (女子)'!AJ427)</f>
        <v/>
      </c>
      <c r="L138" s="1" t="str">
        <f>IF(B138="","",'様式Ⅰ (女子)'!AJ428)</f>
        <v/>
      </c>
    </row>
    <row r="139" spans="1:12" ht="18.75">
      <c r="A139" s="1">
        <v>138</v>
      </c>
      <c r="B139" s="2" t="str">
        <f>IF('様式Ⅰ (女子)'!B429="","",'様式Ⅰ (女子)'!B429+200000000)</f>
        <v/>
      </c>
      <c r="C139" t="str">
        <f>IF(B139="","",CONCATENATE('様式Ⅰ (女子)'!C429," ","(",'様式Ⅰ (女子)'!E429,")"))</f>
        <v/>
      </c>
      <c r="D139" s="1" t="str">
        <f>IF(B139="","",'様式Ⅰ (女子)'!D429)</f>
        <v/>
      </c>
      <c r="E139" s="1" t="str">
        <f ca="1">IF($C139="","",CONCATENATE(VLOOKUP(OFFSET('様式Ⅰ (女子)'!$B$15,3*A139,0),'登録データ（女）'!$A$3:$J$2500,9,FALSE)," ",VLOOKUP(OFFSET('様式Ⅰ (女子)'!$B$15,3*A139,0),'登録データ（女）'!$A$3:$J$2500,10,FALSE)," ","(",LEFT(VLOOKUP(OFFSET('様式Ⅰ (女子)'!$B$15,3*A139,0),'登録データ（女）'!$A$3:$J$2500,8,FALSE),2),")"))</f>
        <v/>
      </c>
      <c r="F139" s="1" t="str">
        <f t="shared" si="2"/>
        <v/>
      </c>
      <c r="G139" s="1" t="str">
        <f>IF(B139="","",VLOOKUP(基本情報登録!$D$10,'登録データ（女）'!$M$3:$Q$57,3,FALSE))</f>
        <v/>
      </c>
      <c r="H139" s="1" t="str">
        <f>IF(B139="","",VLOOKUP('様式Ⅰ (女子)'!B156,'登録データ（女）'!$A$3:$X$1000,5,FALSE))</f>
        <v/>
      </c>
      <c r="I139" s="1" t="str">
        <f>IF(B139="","",'様式Ⅰ (女子)'!B429)</f>
        <v/>
      </c>
      <c r="J139" s="1" t="str">
        <f>IF(B139="","",'様式Ⅰ (女子)'!AJ429)</f>
        <v/>
      </c>
      <c r="K139" s="1" t="str">
        <f>IF(B139="","",'様式Ⅰ (女子)'!AJ430)</f>
        <v/>
      </c>
      <c r="L139" s="1" t="str">
        <f>IF(B139="","",'様式Ⅰ (女子)'!AJ431)</f>
        <v/>
      </c>
    </row>
    <row r="140" spans="1:12" ht="18.75">
      <c r="A140" s="1">
        <v>139</v>
      </c>
      <c r="B140" s="2" t="str">
        <f>IF('様式Ⅰ (女子)'!B432="","",'様式Ⅰ (女子)'!B432+200000000)</f>
        <v/>
      </c>
      <c r="C140" t="str">
        <f>IF(B140="","",CONCATENATE('様式Ⅰ (女子)'!C432," ","(",'様式Ⅰ (女子)'!E432,")"))</f>
        <v/>
      </c>
      <c r="D140" s="1" t="str">
        <f>IF(B140="","",'様式Ⅰ (女子)'!D432)</f>
        <v/>
      </c>
      <c r="E140" s="1" t="str">
        <f ca="1">IF($C140="","",CONCATENATE(VLOOKUP(OFFSET('様式Ⅰ (女子)'!$B$15,3*A140,0),'登録データ（女）'!$A$3:$J$2500,9,FALSE)," ",VLOOKUP(OFFSET('様式Ⅰ (女子)'!$B$15,3*A140,0),'登録データ（女）'!$A$3:$J$2500,10,FALSE)," ","(",LEFT(VLOOKUP(OFFSET('様式Ⅰ (女子)'!$B$15,3*A140,0),'登録データ（女）'!$A$3:$J$2500,8,FALSE),2),")"))</f>
        <v/>
      </c>
      <c r="F140" s="1" t="str">
        <f t="shared" si="2"/>
        <v/>
      </c>
      <c r="G140" s="1" t="str">
        <f>IF(B140="","",VLOOKUP(基本情報登録!$D$10,'登録データ（女）'!$M$3:$Q$57,3,FALSE))</f>
        <v/>
      </c>
      <c r="H140" s="1" t="str">
        <f>IF(B140="","",VLOOKUP('様式Ⅰ (女子)'!B157,'登録データ（女）'!$A$3:$X$1000,5,FALSE))</f>
        <v/>
      </c>
      <c r="I140" s="1" t="str">
        <f>IF(B140="","",'様式Ⅰ (女子)'!B432)</f>
        <v/>
      </c>
      <c r="J140" s="1" t="str">
        <f>IF(B140="","",'様式Ⅰ (女子)'!AJ432)</f>
        <v/>
      </c>
      <c r="K140" s="1" t="str">
        <f>IF(B140="","",'様式Ⅰ (女子)'!AJ433)</f>
        <v/>
      </c>
      <c r="L140" s="1" t="str">
        <f>IF(B140="","",'様式Ⅰ (女子)'!AJ434)</f>
        <v/>
      </c>
    </row>
    <row r="141" spans="1:12" ht="18.75">
      <c r="A141" s="1">
        <v>140</v>
      </c>
      <c r="B141" s="2" t="str">
        <f>IF('様式Ⅰ (女子)'!B435="","",'様式Ⅰ (女子)'!B435+200000000)</f>
        <v/>
      </c>
      <c r="C141" t="str">
        <f>IF(B141="","",CONCATENATE('様式Ⅰ (女子)'!C435," ","(",'様式Ⅰ (女子)'!E435,")"))</f>
        <v/>
      </c>
      <c r="D141" s="1" t="str">
        <f>IF(B141="","",'様式Ⅰ (女子)'!D435)</f>
        <v/>
      </c>
      <c r="E141" s="1" t="str">
        <f ca="1">IF($C141="","",CONCATENATE(VLOOKUP(OFFSET('様式Ⅰ (女子)'!$B$15,3*A141,0),'登録データ（女）'!$A$3:$J$2500,9,FALSE)," ",VLOOKUP(OFFSET('様式Ⅰ (女子)'!$B$15,3*A141,0),'登録データ（女）'!$A$3:$J$2500,10,FALSE)," ","(",LEFT(VLOOKUP(OFFSET('様式Ⅰ (女子)'!$B$15,3*A141,0),'登録データ（女）'!$A$3:$J$2500,8,FALSE),2),")"))</f>
        <v/>
      </c>
      <c r="F141" s="1" t="str">
        <f t="shared" si="2"/>
        <v/>
      </c>
      <c r="G141" s="1" t="str">
        <f>IF(B141="","",VLOOKUP(基本情報登録!$D$10,'登録データ（女）'!$M$3:$Q$57,3,FALSE))</f>
        <v/>
      </c>
      <c r="H141" s="1" t="str">
        <f>IF(B141="","",VLOOKUP('様式Ⅰ (女子)'!B158,'登録データ（女）'!$A$3:$X$1000,5,FALSE))</f>
        <v/>
      </c>
      <c r="I141" s="1" t="str">
        <f>IF(B141="","",'様式Ⅰ (女子)'!B435)</f>
        <v/>
      </c>
      <c r="J141" s="1" t="str">
        <f>IF(B141="","",'様式Ⅰ (女子)'!AJ435)</f>
        <v/>
      </c>
      <c r="K141" s="1" t="str">
        <f>IF(B141="","",'様式Ⅰ (女子)'!AJ436)</f>
        <v/>
      </c>
      <c r="L141" s="1" t="str">
        <f>IF(B141="","",'様式Ⅰ (女子)'!AJ437)</f>
        <v/>
      </c>
    </row>
    <row r="142" spans="1:12" ht="18.75">
      <c r="A142" s="1">
        <v>141</v>
      </c>
      <c r="B142" s="2" t="str">
        <f>IF('様式Ⅰ (女子)'!B438="","",'様式Ⅰ (女子)'!B438+200000000)</f>
        <v/>
      </c>
      <c r="C142" t="str">
        <f>IF(B142="","",CONCATENATE('様式Ⅰ (女子)'!C438," ","(",'様式Ⅰ (女子)'!E438,")"))</f>
        <v/>
      </c>
      <c r="D142" s="1" t="str">
        <f>IF(B142="","",'様式Ⅰ (女子)'!D438)</f>
        <v/>
      </c>
      <c r="E142" s="1" t="str">
        <f ca="1">IF($C142="","",CONCATENATE(VLOOKUP(OFFSET('様式Ⅰ (女子)'!$B$15,3*A142,0),'登録データ（女）'!$A$3:$J$2500,9,FALSE)," ",VLOOKUP(OFFSET('様式Ⅰ (女子)'!$B$15,3*A142,0),'登録データ（女）'!$A$3:$J$2500,10,FALSE)," ","(",LEFT(VLOOKUP(OFFSET('様式Ⅰ (女子)'!$B$15,3*A142,0),'登録データ（女）'!$A$3:$J$2500,8,FALSE),2),")"))</f>
        <v/>
      </c>
      <c r="F142" s="1" t="str">
        <f t="shared" si="2"/>
        <v/>
      </c>
      <c r="G142" s="1" t="str">
        <f>IF(B142="","",VLOOKUP(基本情報登録!$D$10,'登録データ（女）'!$M$3:$Q$57,3,FALSE))</f>
        <v/>
      </c>
      <c r="H142" s="1" t="str">
        <f>IF(B142="","",VLOOKUP('様式Ⅰ (女子)'!B159,'登録データ（女）'!$A$3:$X$1000,5,FALSE))</f>
        <v/>
      </c>
      <c r="I142" s="1" t="str">
        <f>IF(B142="","",'様式Ⅰ (女子)'!B438)</f>
        <v/>
      </c>
      <c r="J142" s="1" t="str">
        <f>IF(B142="","",'様式Ⅰ (女子)'!AJ438)</f>
        <v/>
      </c>
      <c r="K142" s="1" t="str">
        <f>IF(B142="","",'様式Ⅰ (女子)'!AJ439)</f>
        <v/>
      </c>
      <c r="L142" s="1" t="str">
        <f>IF(B142="","",'様式Ⅰ (女子)'!AJ440)</f>
        <v/>
      </c>
    </row>
    <row r="143" spans="1:12" ht="18.75">
      <c r="A143" s="1">
        <v>142</v>
      </c>
      <c r="B143" s="2" t="str">
        <f>IF('様式Ⅰ (女子)'!B441="","",'様式Ⅰ (女子)'!B441+200000000)</f>
        <v/>
      </c>
      <c r="C143" t="str">
        <f>IF(B143="","",CONCATENATE('様式Ⅰ (女子)'!C441," ","(",'様式Ⅰ (女子)'!E441,")"))</f>
        <v/>
      </c>
      <c r="D143" s="1" t="str">
        <f>IF(B143="","",'様式Ⅰ (女子)'!D441)</f>
        <v/>
      </c>
      <c r="E143" s="1" t="str">
        <f ca="1">IF($C143="","",CONCATENATE(VLOOKUP(OFFSET('様式Ⅰ (女子)'!$B$15,3*A143,0),'登録データ（女）'!$A$3:$J$2500,9,FALSE)," ",VLOOKUP(OFFSET('様式Ⅰ (女子)'!$B$15,3*A143,0),'登録データ（女）'!$A$3:$J$2500,10,FALSE)," ","(",LEFT(VLOOKUP(OFFSET('様式Ⅰ (女子)'!$B$15,3*A143,0),'登録データ（女）'!$A$3:$J$2500,8,FALSE),2),")"))</f>
        <v/>
      </c>
      <c r="F143" s="1" t="str">
        <f t="shared" si="2"/>
        <v/>
      </c>
      <c r="G143" s="1" t="str">
        <f>IF(B143="","",VLOOKUP(基本情報登録!$D$10,'登録データ（女）'!$M$3:$Q$57,3,FALSE))</f>
        <v/>
      </c>
      <c r="H143" s="1" t="str">
        <f>IF(B143="","",VLOOKUP('様式Ⅰ (女子)'!B160,'登録データ（女）'!$A$3:$X$1000,5,FALSE))</f>
        <v/>
      </c>
      <c r="I143" s="1" t="str">
        <f>IF(B143="","",'様式Ⅰ (女子)'!B441)</f>
        <v/>
      </c>
      <c r="J143" s="1" t="str">
        <f>IF(B143="","",'様式Ⅰ (女子)'!AJ441)</f>
        <v/>
      </c>
      <c r="K143" s="1" t="str">
        <f>IF(B143="","",'様式Ⅰ (女子)'!AJ442)</f>
        <v/>
      </c>
      <c r="L143" s="1" t="str">
        <f>IF(B143="","",'様式Ⅰ (女子)'!AJ443)</f>
        <v/>
      </c>
    </row>
    <row r="144" spans="1:12" ht="18.75">
      <c r="A144" s="1">
        <v>143</v>
      </c>
      <c r="B144" s="2" t="str">
        <f>IF('様式Ⅰ (女子)'!B444="","",'様式Ⅰ (女子)'!B444+200000000)</f>
        <v/>
      </c>
      <c r="C144" t="str">
        <f>IF(B144="","",CONCATENATE('様式Ⅰ (女子)'!C444," ","(",'様式Ⅰ (女子)'!E444,")"))</f>
        <v/>
      </c>
      <c r="D144" s="1" t="str">
        <f>IF(B144="","",'様式Ⅰ (女子)'!D444)</f>
        <v/>
      </c>
      <c r="E144" s="1" t="str">
        <f ca="1">IF($C144="","",CONCATENATE(VLOOKUP(OFFSET('様式Ⅰ (女子)'!$B$15,3*A144,0),'登録データ（女）'!$A$3:$J$2500,9,FALSE)," ",VLOOKUP(OFFSET('様式Ⅰ (女子)'!$B$15,3*A144,0),'登録データ（女）'!$A$3:$J$2500,10,FALSE)," ","(",LEFT(VLOOKUP(OFFSET('様式Ⅰ (女子)'!$B$15,3*A144,0),'登録データ（女）'!$A$3:$J$2500,8,FALSE),2),")"))</f>
        <v/>
      </c>
      <c r="F144" s="1" t="str">
        <f t="shared" si="2"/>
        <v/>
      </c>
      <c r="G144" s="1" t="str">
        <f>IF(B144="","",VLOOKUP(基本情報登録!$D$10,'登録データ（女）'!$M$3:$Q$57,3,FALSE))</f>
        <v/>
      </c>
      <c r="H144" s="1" t="str">
        <f>IF(B144="","",VLOOKUP('様式Ⅰ (女子)'!B161,'登録データ（女）'!$A$3:$X$1000,5,FALSE))</f>
        <v/>
      </c>
      <c r="I144" s="1" t="str">
        <f>IF(B144="","",'様式Ⅰ (女子)'!B444)</f>
        <v/>
      </c>
      <c r="J144" s="1" t="str">
        <f>IF(B144="","",'様式Ⅰ (女子)'!AJ444)</f>
        <v/>
      </c>
      <c r="K144" s="1" t="str">
        <f>IF(B144="","",'様式Ⅰ (女子)'!AJ445)</f>
        <v/>
      </c>
      <c r="L144" s="1" t="str">
        <f>IF(B144="","",'様式Ⅰ (女子)'!AJ446)</f>
        <v/>
      </c>
    </row>
    <row r="145" spans="1:12" ht="18.75">
      <c r="A145" s="1">
        <v>144</v>
      </c>
      <c r="B145" s="2" t="str">
        <f>IF('様式Ⅰ (女子)'!B447="","",'様式Ⅰ (女子)'!B447+200000000)</f>
        <v/>
      </c>
      <c r="C145" t="str">
        <f>IF(B145="","",CONCATENATE('様式Ⅰ (女子)'!C447," ","(",'様式Ⅰ (女子)'!E447,")"))</f>
        <v/>
      </c>
      <c r="D145" s="1" t="str">
        <f>IF(B145="","",'様式Ⅰ (女子)'!D447)</f>
        <v/>
      </c>
      <c r="E145" s="1" t="str">
        <f ca="1">IF($C145="","",CONCATENATE(VLOOKUP(OFFSET('様式Ⅰ (女子)'!$B$15,3*A145,0),'登録データ（女）'!$A$3:$J$2500,9,FALSE)," ",VLOOKUP(OFFSET('様式Ⅰ (女子)'!$B$15,3*A145,0),'登録データ（女）'!$A$3:$J$2500,10,FALSE)," ","(",LEFT(VLOOKUP(OFFSET('様式Ⅰ (女子)'!$B$15,3*A145,0),'登録データ（女）'!$A$3:$J$2500,8,FALSE),2),")"))</f>
        <v/>
      </c>
      <c r="F145" s="1" t="str">
        <f t="shared" si="2"/>
        <v/>
      </c>
      <c r="G145" s="1" t="str">
        <f>IF(B145="","",VLOOKUP(基本情報登録!$D$10,'登録データ（女）'!$M$3:$Q$57,3,FALSE))</f>
        <v/>
      </c>
      <c r="H145" s="1" t="str">
        <f>IF(B145="","",VLOOKUP('様式Ⅰ (女子)'!B162,'登録データ（女）'!$A$3:$X$1000,5,FALSE))</f>
        <v/>
      </c>
      <c r="I145" s="1" t="str">
        <f>IF(B145="","",'様式Ⅰ (女子)'!B447)</f>
        <v/>
      </c>
      <c r="J145" s="1" t="str">
        <f>IF(B145="","",'様式Ⅰ (女子)'!AJ447)</f>
        <v/>
      </c>
      <c r="K145" s="1" t="str">
        <f>IF(B145="","",'様式Ⅰ (女子)'!AJ448)</f>
        <v/>
      </c>
      <c r="L145" s="1" t="str">
        <f>IF(B145="","",'様式Ⅰ (女子)'!AJ449)</f>
        <v/>
      </c>
    </row>
    <row r="146" spans="1:12" ht="18.75">
      <c r="A146" s="1">
        <v>145</v>
      </c>
      <c r="B146" s="2" t="str">
        <f>IF('様式Ⅰ (女子)'!B450="","",'様式Ⅰ (女子)'!B450+200000000)</f>
        <v/>
      </c>
      <c r="C146" t="str">
        <f>IF(B146="","",CONCATENATE('様式Ⅰ (女子)'!C450," ","(",'様式Ⅰ (女子)'!E450,")"))</f>
        <v/>
      </c>
      <c r="D146" s="1" t="str">
        <f>IF(B146="","",'様式Ⅰ (女子)'!D450)</f>
        <v/>
      </c>
      <c r="E146" s="1" t="str">
        <f ca="1">IF($C146="","",CONCATENATE(VLOOKUP(OFFSET('様式Ⅰ (女子)'!$B$15,3*A146,0),'登録データ（女）'!$A$3:$J$2500,9,FALSE)," ",VLOOKUP(OFFSET('様式Ⅰ (女子)'!$B$15,3*A146,0),'登録データ（女）'!$A$3:$J$2500,10,FALSE)," ","(",LEFT(VLOOKUP(OFFSET('様式Ⅰ (女子)'!$B$15,3*A146,0),'登録データ（女）'!$A$3:$J$2500,8,FALSE),2),")"))</f>
        <v/>
      </c>
      <c r="F146" s="1" t="str">
        <f t="shared" si="2"/>
        <v/>
      </c>
      <c r="G146" s="1" t="str">
        <f>IF(B146="","",VLOOKUP(基本情報登録!$D$10,'登録データ（女）'!$M$3:$Q$57,3,FALSE))</f>
        <v/>
      </c>
      <c r="H146" s="1" t="str">
        <f>IF(B146="","",VLOOKUP('様式Ⅰ (女子)'!B163,'登録データ（女）'!$A$3:$X$1000,5,FALSE))</f>
        <v/>
      </c>
      <c r="I146" s="1" t="str">
        <f>IF(B146="","",'様式Ⅰ (女子)'!B450)</f>
        <v/>
      </c>
      <c r="J146" s="1" t="str">
        <f>IF(B146="","",'様式Ⅰ (女子)'!AJ450)</f>
        <v/>
      </c>
      <c r="K146" s="1" t="str">
        <f>IF(B146="","",'様式Ⅰ (女子)'!AJ451)</f>
        <v/>
      </c>
      <c r="L146" s="1" t="str">
        <f>IF(B146="","",'様式Ⅰ (女子)'!AJ452)</f>
        <v/>
      </c>
    </row>
    <row r="147" spans="1:12" ht="18.75">
      <c r="A147" s="1">
        <v>146</v>
      </c>
      <c r="B147" s="2" t="str">
        <f>IF('様式Ⅰ (女子)'!B453="","",'様式Ⅰ (女子)'!B453+200000000)</f>
        <v/>
      </c>
      <c r="C147" t="str">
        <f>IF(B147="","",CONCATENATE('様式Ⅰ (女子)'!C453," ","(",'様式Ⅰ (女子)'!E453,")"))</f>
        <v/>
      </c>
      <c r="D147" s="1" t="str">
        <f>IF(B147="","",'様式Ⅰ (女子)'!D453)</f>
        <v/>
      </c>
      <c r="E147" s="1" t="str">
        <f ca="1">IF($C147="","",CONCATENATE(VLOOKUP(OFFSET('様式Ⅰ (女子)'!$B$15,3*A147,0),'登録データ（女）'!$A$3:$J$2500,9,FALSE)," ",VLOOKUP(OFFSET('様式Ⅰ (女子)'!$B$15,3*A147,0),'登録データ（女）'!$A$3:$J$2500,10,FALSE)," ","(",LEFT(VLOOKUP(OFFSET('様式Ⅰ (女子)'!$B$15,3*A147,0),'登録データ（女）'!$A$3:$J$2500,8,FALSE),2),")"))</f>
        <v/>
      </c>
      <c r="F147" s="1" t="str">
        <f t="shared" si="2"/>
        <v/>
      </c>
      <c r="G147" s="1" t="str">
        <f>IF(B147="","",VLOOKUP(基本情報登録!$D$10,'登録データ（女）'!$M$3:$Q$57,3,FALSE))</f>
        <v/>
      </c>
      <c r="H147" s="1" t="str">
        <f>IF(B147="","",VLOOKUP('様式Ⅰ (女子)'!B164,'登録データ（女）'!$A$3:$X$1000,5,FALSE))</f>
        <v/>
      </c>
      <c r="I147" s="1" t="str">
        <f>IF(B147="","",'様式Ⅰ (女子)'!B453)</f>
        <v/>
      </c>
      <c r="J147" s="1" t="str">
        <f>IF(B147="","",'様式Ⅰ (女子)'!AJ453)</f>
        <v/>
      </c>
      <c r="K147" s="1" t="str">
        <f>IF(B147="","",'様式Ⅰ (女子)'!AJ454)</f>
        <v/>
      </c>
      <c r="L147" s="1" t="str">
        <f>IF(B147="","",'様式Ⅰ (女子)'!AJ455)</f>
        <v/>
      </c>
    </row>
    <row r="148" spans="1:12" ht="18.75">
      <c r="A148" s="1">
        <v>147</v>
      </c>
      <c r="B148" s="2" t="str">
        <f>IF('様式Ⅰ (女子)'!B456="","",'様式Ⅰ (女子)'!B456+200000000)</f>
        <v/>
      </c>
      <c r="C148" t="str">
        <f>IF(B148="","",CONCATENATE('様式Ⅰ (女子)'!C456," ","(",'様式Ⅰ (女子)'!E456,")"))</f>
        <v/>
      </c>
      <c r="D148" s="1" t="str">
        <f>IF(B148="","",'様式Ⅰ (女子)'!D456)</f>
        <v/>
      </c>
      <c r="E148" s="1" t="str">
        <f ca="1">IF($C148="","",CONCATENATE(VLOOKUP(OFFSET('様式Ⅰ (女子)'!$B$15,3*A148,0),'登録データ（女）'!$A$3:$J$2500,9,FALSE)," ",VLOOKUP(OFFSET('様式Ⅰ (女子)'!$B$15,3*A148,0),'登録データ（女）'!$A$3:$J$2500,10,FALSE)," ","(",LEFT(VLOOKUP(OFFSET('様式Ⅰ (女子)'!$B$15,3*A148,0),'登録データ（女）'!$A$3:$J$2500,8,FALSE),2),")"))</f>
        <v/>
      </c>
      <c r="F148" s="1" t="str">
        <f t="shared" si="2"/>
        <v/>
      </c>
      <c r="G148" s="1" t="str">
        <f>IF(B148="","",VLOOKUP(基本情報登録!$D$10,'登録データ（女）'!$M$3:$Q$57,3,FALSE))</f>
        <v/>
      </c>
      <c r="H148" s="1" t="str">
        <f>IF(B148="","",VLOOKUP('様式Ⅰ (女子)'!B165,'登録データ（女）'!$A$3:$X$1000,5,FALSE))</f>
        <v/>
      </c>
      <c r="I148" s="1" t="str">
        <f>IF(B148="","",'様式Ⅰ (女子)'!B456)</f>
        <v/>
      </c>
      <c r="J148" s="1" t="str">
        <f>IF(B148="","",'様式Ⅰ (女子)'!AJ456)</f>
        <v/>
      </c>
      <c r="K148" s="1" t="str">
        <f>IF(B148="","",'様式Ⅰ (女子)'!AJ457)</f>
        <v/>
      </c>
      <c r="L148" s="1" t="str">
        <f>IF(B148="","",'様式Ⅰ (女子)'!AJ458)</f>
        <v/>
      </c>
    </row>
    <row r="149" spans="1:12" ht="18.75">
      <c r="A149" s="1">
        <v>148</v>
      </c>
      <c r="B149" s="2" t="str">
        <f>IF('様式Ⅰ (女子)'!B459="","",'様式Ⅰ (女子)'!B459+200000000)</f>
        <v/>
      </c>
      <c r="C149" t="str">
        <f>IF(B149="","",CONCATENATE('様式Ⅰ (女子)'!C459," ","(",'様式Ⅰ (女子)'!E459,")"))</f>
        <v/>
      </c>
      <c r="D149" s="1" t="str">
        <f>IF(B149="","",'様式Ⅰ (女子)'!D459)</f>
        <v/>
      </c>
      <c r="E149" s="1" t="str">
        <f ca="1">IF($C149="","",CONCATENATE(VLOOKUP(OFFSET('様式Ⅰ (女子)'!$B$15,3*A149,0),'登録データ（女）'!$A$3:$J$2500,9,FALSE)," ",VLOOKUP(OFFSET('様式Ⅰ (女子)'!$B$15,3*A149,0),'登録データ（女）'!$A$3:$J$2500,10,FALSE)," ","(",LEFT(VLOOKUP(OFFSET('様式Ⅰ (女子)'!$B$15,3*A149,0),'登録データ（女）'!$A$3:$J$2500,8,FALSE),2),")"))</f>
        <v/>
      </c>
      <c r="F149" s="1" t="str">
        <f t="shared" si="2"/>
        <v/>
      </c>
      <c r="G149" s="1" t="str">
        <f>IF(B149="","",VLOOKUP(基本情報登録!$D$10,'登録データ（女）'!$M$3:$Q$57,3,FALSE))</f>
        <v/>
      </c>
      <c r="H149" s="1" t="str">
        <f>IF(B149="","",VLOOKUP('様式Ⅰ (女子)'!B166,'登録データ（女）'!$A$3:$X$1000,5,FALSE))</f>
        <v/>
      </c>
      <c r="I149" s="1" t="str">
        <f>IF(B149="","",'様式Ⅰ (女子)'!B459)</f>
        <v/>
      </c>
      <c r="J149" s="1" t="str">
        <f>IF(B149="","",'様式Ⅰ (女子)'!AJ459)</f>
        <v/>
      </c>
      <c r="K149" s="1" t="str">
        <f>IF(B149="","",'様式Ⅰ (女子)'!AJ460)</f>
        <v/>
      </c>
      <c r="L149" s="1" t="str">
        <f>IF(B149="","",'様式Ⅰ (女子)'!AJ461)</f>
        <v/>
      </c>
    </row>
    <row r="150" spans="1:12" ht="18.75">
      <c r="A150" s="1">
        <v>149</v>
      </c>
      <c r="B150" s="2" t="str">
        <f>IF('様式Ⅰ (女子)'!B462="","",'様式Ⅰ (女子)'!B462+200000000)</f>
        <v/>
      </c>
      <c r="C150" t="str">
        <f>IF(B150="","",CONCATENATE('様式Ⅰ (女子)'!C462," ","(",'様式Ⅰ (女子)'!E462,")"))</f>
        <v/>
      </c>
      <c r="D150" s="1" t="str">
        <f>IF(B150="","",'様式Ⅰ (女子)'!D462)</f>
        <v/>
      </c>
      <c r="E150" s="1" t="str">
        <f ca="1">IF($C150="","",CONCATENATE(VLOOKUP(OFFSET('様式Ⅰ (女子)'!$B$15,3*A150,0),'登録データ（女）'!$A$3:$J$2500,9,FALSE)," ",VLOOKUP(OFFSET('様式Ⅰ (女子)'!$B$15,3*A150,0),'登録データ（女）'!$A$3:$J$2500,10,FALSE)," ","(",LEFT(VLOOKUP(OFFSET('様式Ⅰ (女子)'!$B$15,3*A150,0),'登録データ（女）'!$A$3:$J$2500,8,FALSE),2),")"))</f>
        <v/>
      </c>
      <c r="F150" s="1" t="str">
        <f t="shared" si="2"/>
        <v/>
      </c>
      <c r="G150" s="1" t="str">
        <f>IF(B150="","",VLOOKUP(基本情報登録!$D$10,'登録データ（女）'!$M$3:$Q$57,3,FALSE))</f>
        <v/>
      </c>
      <c r="H150" s="1" t="str">
        <f>IF(B150="","",VLOOKUP('様式Ⅰ (女子)'!B167,'登録データ（女）'!$A$3:$X$1000,5,FALSE))</f>
        <v/>
      </c>
      <c r="I150" s="1" t="str">
        <f>IF(B150="","",'様式Ⅰ (女子)'!B462)</f>
        <v/>
      </c>
      <c r="J150" s="1" t="str">
        <f>IF(B150="","",'様式Ⅰ (女子)'!AJ462)</f>
        <v/>
      </c>
      <c r="K150" s="1" t="str">
        <f>IF(B150="","",'様式Ⅰ (女子)'!AJ463)</f>
        <v/>
      </c>
      <c r="L150" s="1" t="str">
        <f>IF(B150="","",'様式Ⅰ (女子)'!AJ464)</f>
        <v/>
      </c>
    </row>
    <row r="151" spans="1:12" ht="18.75">
      <c r="A151" s="1">
        <v>150</v>
      </c>
      <c r="B151" s="2" t="str">
        <f>IF('様式Ⅰ (女子)'!B465="","",'様式Ⅰ (女子)'!B465+200000000)</f>
        <v/>
      </c>
      <c r="C151" t="str">
        <f>IF(B151="","",CONCATENATE('様式Ⅰ (女子)'!C465," ","(",'様式Ⅰ (女子)'!E465,")"))</f>
        <v/>
      </c>
      <c r="D151" s="1" t="str">
        <f>IF(B151="","",'様式Ⅰ (女子)'!D465)</f>
        <v/>
      </c>
      <c r="E151" s="1" t="str">
        <f ca="1">IF($C151="","",CONCATENATE(VLOOKUP(OFFSET('様式Ⅰ (女子)'!$B$15,3*A151,0),'登録データ（女）'!$A$3:$J$2500,9,FALSE)," ",VLOOKUP(OFFSET('様式Ⅰ (女子)'!$B$15,3*A151,0),'登録データ（女）'!$A$3:$J$2500,10,FALSE)," ","(",LEFT(VLOOKUP(OFFSET('様式Ⅰ (女子)'!$B$15,3*A151,0),'登録データ（女）'!$A$3:$J$2500,8,FALSE),2),")"))</f>
        <v/>
      </c>
      <c r="F151" s="1" t="str">
        <f t="shared" si="2"/>
        <v/>
      </c>
      <c r="G151" s="1" t="str">
        <f>IF(B151="","",VLOOKUP(基本情報登録!$D$10,'登録データ（女）'!$M$3:$Q$57,3,FALSE))</f>
        <v/>
      </c>
      <c r="H151" s="1" t="str">
        <f>IF(B151="","",VLOOKUP('様式Ⅰ (女子)'!B168,'登録データ（女）'!$A$3:$X$1000,5,FALSE))</f>
        <v/>
      </c>
      <c r="I151" s="1" t="str">
        <f>IF(B151="","",'様式Ⅰ (女子)'!B465)</f>
        <v/>
      </c>
      <c r="J151" s="1" t="str">
        <f>IF(B151="","",'様式Ⅰ (女子)'!AJ465)</f>
        <v/>
      </c>
      <c r="K151" s="1" t="str">
        <f>IF(B151="","",'様式Ⅰ (女子)'!AJ466)</f>
        <v/>
      </c>
      <c r="L151" s="1" t="str">
        <f>IF(B151="","",'様式Ⅰ (女子)'!AJ467)</f>
        <v/>
      </c>
    </row>
    <row r="152" spans="1:12">
      <c r="A152" s="1">
        <v>151</v>
      </c>
      <c r="E152" s="1" t="str">
        <f ca="1">IF($C152="","",CONCATENATE(VLOOKUP(OFFSET('様式Ⅰ (女子)'!$B$15,3*A152,0),'登録データ（女）'!$A$3:$J$2500,9,FALSE)," ",VLOOKUP(OFFSET('様式Ⅰ (女子)'!$B$15,3*A152,0),'登録データ（女）'!$A$3:$J$2500,10,FALSE)," ","(",LEFT(VLOOKUP(OFFSET('様式Ⅰ (女子)'!$B$15,3*A152,0),'登録データ（女）'!$A$3:$J$2500,8,FALSE),2),")"))</f>
        <v/>
      </c>
      <c r="G152" s="1" t="str">
        <f>IF(B152="","",VLOOKUP(基本情報登録!$D$10,'登録データ（女）'!$M$3:$Q$57,3,FALSE))</f>
        <v/>
      </c>
    </row>
    <row r="153" spans="1:12">
      <c r="A153" s="1">
        <v>152</v>
      </c>
      <c r="E153" s="1" t="str">
        <f ca="1">IF($C153="","",CONCATENATE(VLOOKUP(OFFSET('様式Ⅰ (女子)'!$B$15,3*A153,0),'登録データ（女）'!$A$3:$J$2500,9,FALSE)," ",VLOOKUP(OFFSET('様式Ⅰ (女子)'!$B$15,3*A153,0),'登録データ（女）'!$A$3:$J$2500,10,FALSE)," ","(",LEFT(VLOOKUP(OFFSET('様式Ⅰ (女子)'!$B$15,3*A153,0),'登録データ（女）'!$A$3:$J$2500,8,FALSE),2),")"))</f>
        <v/>
      </c>
      <c r="G153" s="1" t="str">
        <f>IF(B153="","",VLOOKUP(基本情報登録!$D$10,'登録データ（女）'!$M$3:$Q$57,3,FALSE))</f>
        <v/>
      </c>
    </row>
    <row r="154" spans="1:12">
      <c r="A154" s="1">
        <v>153</v>
      </c>
      <c r="E154" s="1" t="str">
        <f ca="1">IF($C154="","",CONCATENATE(VLOOKUP(OFFSET('様式Ⅰ (女子)'!$B$15,3*A154,0),'登録データ（女）'!$A$3:$J$2500,9,FALSE)," ",VLOOKUP(OFFSET('様式Ⅰ (女子)'!$B$15,3*A154,0),'登録データ（女）'!$A$3:$J$2500,10,FALSE)," ","(",LEFT(VLOOKUP(OFFSET('様式Ⅰ (女子)'!$B$15,3*A154,0),'登録データ（女）'!$A$3:$J$2500,8,FALSE),2),")"))</f>
        <v/>
      </c>
      <c r="G154" s="1" t="str">
        <f>IF(B154="","",VLOOKUP(基本情報登録!$D$10,'登録データ（女）'!$M$3:$Q$57,3,FALSE))</f>
        <v/>
      </c>
    </row>
    <row r="155" spans="1:12">
      <c r="A155" s="1">
        <v>154</v>
      </c>
      <c r="E155" s="1" t="str">
        <f ca="1">IF($C155="","",CONCATENATE(VLOOKUP(OFFSET('様式Ⅰ (女子)'!$B$15,3*A155,0),'登録データ（女）'!$A$3:$J$2500,9,FALSE)," ",VLOOKUP(OFFSET('様式Ⅰ (女子)'!$B$15,3*A155,0),'登録データ（女）'!$A$3:$J$2500,10,FALSE)," ","(",LEFT(VLOOKUP(OFFSET('様式Ⅰ (女子)'!$B$15,3*A155,0),'登録データ（女）'!$A$3:$J$2500,8,FALSE),2),")"))</f>
        <v/>
      </c>
      <c r="G155" s="1" t="str">
        <f>IF(B155="","",VLOOKUP(基本情報登録!$D$10,'登録データ（女）'!$M$3:$Q$57,3,FALSE))</f>
        <v/>
      </c>
    </row>
    <row r="156" spans="1:12">
      <c r="A156" s="1">
        <v>155</v>
      </c>
      <c r="E156" s="1" t="str">
        <f ca="1">IF($C156="","",CONCATENATE(VLOOKUP(OFFSET('様式Ⅰ (女子)'!$B$15,3*A156,0),'登録データ（女）'!$A$3:$J$2500,9,FALSE)," ",VLOOKUP(OFFSET('様式Ⅰ (女子)'!$B$15,3*A156,0),'登録データ（女）'!$A$3:$J$2500,10,FALSE)," ","(",LEFT(VLOOKUP(OFFSET('様式Ⅰ (女子)'!$B$15,3*A156,0),'登録データ（女）'!$A$3:$J$2500,8,FALSE),2),")"))</f>
        <v/>
      </c>
      <c r="G156" s="1" t="str">
        <f>IF(B156="","",VLOOKUP(基本情報登録!$D$10,'登録データ（女）'!$M$3:$Q$57,3,FALSE))</f>
        <v/>
      </c>
    </row>
    <row r="157" spans="1:12">
      <c r="A157" s="1">
        <v>156</v>
      </c>
      <c r="E157" s="1" t="str">
        <f ca="1">IF($C157="","",CONCATENATE(VLOOKUP(OFFSET('様式Ⅰ (女子)'!$B$15,3*A157,0),'登録データ（女）'!$A$3:$J$2500,9,FALSE)," ",VLOOKUP(OFFSET('様式Ⅰ (女子)'!$B$15,3*A157,0),'登録データ（女）'!$A$3:$J$2500,10,FALSE)," ","(",LEFT(VLOOKUP(OFFSET('様式Ⅰ (女子)'!$B$15,3*A157,0),'登録データ（女）'!$A$3:$J$2500,8,FALSE),2),")"))</f>
        <v/>
      </c>
      <c r="G157" s="1" t="str">
        <f>IF(B157="","",VLOOKUP(基本情報登録!$D$10,'登録データ（女）'!$M$3:$Q$57,3,FALSE))</f>
        <v/>
      </c>
    </row>
    <row r="158" spans="1:12">
      <c r="A158" s="1">
        <v>157</v>
      </c>
      <c r="E158" s="1" t="str">
        <f ca="1">IF($C158="","",CONCATENATE(VLOOKUP(OFFSET('様式Ⅰ (女子)'!$B$15,3*A158,0),'登録データ（女）'!$A$3:$J$2500,9,FALSE)," ",VLOOKUP(OFFSET('様式Ⅰ (女子)'!$B$15,3*A158,0),'登録データ（女）'!$A$3:$J$2500,10,FALSE)," ","(",LEFT(VLOOKUP(OFFSET('様式Ⅰ (女子)'!$B$15,3*A158,0),'登録データ（女）'!$A$3:$J$2500,8,FALSE),2),")"))</f>
        <v/>
      </c>
      <c r="G158" s="1" t="str">
        <f>IF(B158="","",VLOOKUP(基本情報登録!$D$10,'登録データ（女）'!$M$3:$Q$57,3,FALSE))</f>
        <v/>
      </c>
    </row>
    <row r="159" spans="1:12">
      <c r="A159" s="1">
        <v>158</v>
      </c>
      <c r="E159" s="1" t="str">
        <f ca="1">IF($C159="","",CONCATENATE(VLOOKUP(OFFSET('様式Ⅰ (女子)'!$B$15,3*A159,0),'登録データ（女）'!$A$3:$J$2500,9,FALSE)," ",VLOOKUP(OFFSET('様式Ⅰ (女子)'!$B$15,3*A159,0),'登録データ（女）'!$A$3:$J$2500,10,FALSE)," ","(",LEFT(VLOOKUP(OFFSET('様式Ⅰ (女子)'!$B$15,3*A159,0),'登録データ（女）'!$A$3:$J$2500,8,FALSE),2),")"))</f>
        <v/>
      </c>
      <c r="G159" s="1" t="str">
        <f>IF(B159="","",VLOOKUP(基本情報登録!$D$10,'登録データ（女）'!$M$3:$Q$57,3,FALSE))</f>
        <v/>
      </c>
    </row>
    <row r="160" spans="1:12">
      <c r="A160" s="1">
        <v>159</v>
      </c>
      <c r="E160" s="1" t="str">
        <f ca="1">IF($C160="","",CONCATENATE(VLOOKUP(OFFSET('様式Ⅰ (女子)'!$B$15,3*A160,0),'登録データ（女）'!$A$3:$J$2500,9,FALSE)," ",VLOOKUP(OFFSET('様式Ⅰ (女子)'!$B$15,3*A160,0),'登録データ（女）'!$A$3:$J$2500,10,FALSE)," ","(",LEFT(VLOOKUP(OFFSET('様式Ⅰ (女子)'!$B$15,3*A160,0),'登録データ（女）'!$A$3:$J$2500,8,FALSE),2),")"))</f>
        <v/>
      </c>
      <c r="G160" s="1" t="str">
        <f>IF(B160="","",VLOOKUP(基本情報登録!$D$10,'登録データ（女）'!$M$3:$Q$57,3,FALSE))</f>
        <v/>
      </c>
    </row>
    <row r="161" spans="1:7">
      <c r="A161" s="1">
        <v>160</v>
      </c>
      <c r="E161" s="1" t="str">
        <f ca="1">IF($C161="","",CONCATENATE(VLOOKUP(OFFSET('様式Ⅰ (女子)'!$B$15,3*A161,0),'登録データ（女）'!$A$3:$J$2500,9,FALSE)," ",VLOOKUP(OFFSET('様式Ⅰ (女子)'!$B$15,3*A161,0),'登録データ（女）'!$A$3:$J$2500,10,FALSE)," ","(",LEFT(VLOOKUP(OFFSET('様式Ⅰ (女子)'!$B$15,3*A161,0),'登録データ（女）'!$A$3:$J$2500,8,FALSE),2),")"))</f>
        <v/>
      </c>
      <c r="G161" s="1" t="str">
        <f>IF(B161="","",VLOOKUP(基本情報登録!$D$10,'登録データ（女）'!$M$3:$Q$57,3,FALSE))</f>
        <v/>
      </c>
    </row>
    <row r="162" spans="1:7">
      <c r="A162" s="1">
        <v>161</v>
      </c>
      <c r="E162" s="1" t="str">
        <f ca="1">IF($C162="","",CONCATENATE(VLOOKUP(OFFSET('様式Ⅰ (女子)'!$B$15,3*A162,0),'登録データ（女）'!$A$3:$J$2500,9,FALSE)," ",VLOOKUP(OFFSET('様式Ⅰ (女子)'!$B$15,3*A162,0),'登録データ（女）'!$A$3:$J$2500,10,FALSE)," ","(",LEFT(VLOOKUP(OFFSET('様式Ⅰ (女子)'!$B$15,3*A162,0),'登録データ（女）'!$A$3:$J$2500,8,FALSE),2),")"))</f>
        <v/>
      </c>
      <c r="G162" s="1" t="str">
        <f>IF(B162="","",VLOOKUP(基本情報登録!$D$10,'登録データ（女）'!$M$3:$Q$57,3,FALSE))</f>
        <v/>
      </c>
    </row>
    <row r="163" spans="1:7">
      <c r="A163" s="1">
        <v>162</v>
      </c>
      <c r="E163" s="1" t="str">
        <f ca="1">IF($C163="","",CONCATENATE(VLOOKUP(OFFSET('様式Ⅰ (女子)'!$B$15,3*A163,0),'登録データ（女）'!$A$3:$J$2500,9,FALSE)," ",VLOOKUP(OFFSET('様式Ⅰ (女子)'!$B$15,3*A163,0),'登録データ（女）'!$A$3:$J$2500,10,FALSE)," ","(",LEFT(VLOOKUP(OFFSET('様式Ⅰ (女子)'!$B$15,3*A163,0),'登録データ（女）'!$A$3:$J$2500,8,FALSE),2),")"))</f>
        <v/>
      </c>
      <c r="G163" s="1" t="str">
        <f>IF(B163="","",VLOOKUP(基本情報登録!$D$10,'登録データ（女）'!$M$3:$Q$57,3,FALSE))</f>
        <v/>
      </c>
    </row>
    <row r="164" spans="1:7">
      <c r="A164" s="1">
        <v>163</v>
      </c>
      <c r="E164" s="1" t="str">
        <f ca="1">IF($C164="","",CONCATENATE(VLOOKUP(OFFSET('様式Ⅰ (女子)'!$B$15,3*A164,0),'登録データ（女）'!$A$3:$J$2500,9,FALSE)," ",VLOOKUP(OFFSET('様式Ⅰ (女子)'!$B$15,3*A164,0),'登録データ（女）'!$A$3:$J$2500,10,FALSE)," ","(",LEFT(VLOOKUP(OFFSET('様式Ⅰ (女子)'!$B$15,3*A164,0),'登録データ（女）'!$A$3:$J$2500,8,FALSE),2),")"))</f>
        <v/>
      </c>
      <c r="G164" s="1" t="str">
        <f>IF(B164="","",VLOOKUP(基本情報登録!$D$10,'登録データ（女）'!$M$3:$Q$57,3,FALSE))</f>
        <v/>
      </c>
    </row>
    <row r="165" spans="1:7">
      <c r="A165" s="1">
        <v>164</v>
      </c>
      <c r="E165" s="1" t="str">
        <f ca="1">IF($C165="","",CONCATENATE(VLOOKUP(OFFSET('様式Ⅰ (女子)'!$B$15,3*A165,0),'登録データ（女）'!$A$3:$J$2500,9,FALSE)," ",VLOOKUP(OFFSET('様式Ⅰ (女子)'!$B$15,3*A165,0),'登録データ（女）'!$A$3:$J$2500,10,FALSE)," ","(",LEFT(VLOOKUP(OFFSET('様式Ⅰ (女子)'!$B$15,3*A165,0),'登録データ（女）'!$A$3:$J$2500,8,FALSE),2),")"))</f>
        <v/>
      </c>
      <c r="G165" s="1" t="str">
        <f>IF(B165="","",VLOOKUP(基本情報登録!$D$10,'登録データ（女）'!$M$3:$Q$57,3,FALSE))</f>
        <v/>
      </c>
    </row>
    <row r="166" spans="1:7">
      <c r="A166" s="1">
        <v>165</v>
      </c>
      <c r="E166" s="1" t="str">
        <f ca="1">IF($C166="","",CONCATENATE(VLOOKUP(OFFSET('様式Ⅰ (女子)'!$B$15,3*A166,0),'登録データ（女）'!$A$3:$J$2500,9,FALSE)," ",VLOOKUP(OFFSET('様式Ⅰ (女子)'!$B$15,3*A166,0),'登録データ（女）'!$A$3:$J$2500,10,FALSE)," ","(",LEFT(VLOOKUP(OFFSET('様式Ⅰ (女子)'!$B$15,3*A166,0),'登録データ（女）'!$A$3:$J$2500,8,FALSE),2),")"))</f>
        <v/>
      </c>
      <c r="G166" s="1" t="str">
        <f>IF(B166="","",VLOOKUP(基本情報登録!$D$10,'登録データ（女）'!$M$3:$Q$57,3,FALSE))</f>
        <v/>
      </c>
    </row>
    <row r="167" spans="1:7">
      <c r="A167" s="1">
        <v>166</v>
      </c>
      <c r="E167" s="1" t="str">
        <f ca="1">IF($C167="","",CONCATENATE(VLOOKUP(OFFSET('様式Ⅰ (女子)'!$B$15,3*A167,0),'登録データ（女）'!$A$3:$J$2500,9,FALSE)," ",VLOOKUP(OFFSET('様式Ⅰ (女子)'!$B$15,3*A167,0),'登録データ（女）'!$A$3:$J$2500,10,FALSE)," ","(",LEFT(VLOOKUP(OFFSET('様式Ⅰ (女子)'!$B$15,3*A167,0),'登録データ（女）'!$A$3:$J$2500,8,FALSE),2),")"))</f>
        <v/>
      </c>
      <c r="G167" s="1" t="str">
        <f>IF(B167="","",VLOOKUP(基本情報登録!$D$10,'登録データ（女）'!$M$3:$Q$57,3,FALSE))</f>
        <v/>
      </c>
    </row>
    <row r="168" spans="1:7">
      <c r="A168" s="1">
        <v>167</v>
      </c>
      <c r="E168" s="1" t="str">
        <f ca="1">IF($C168="","",CONCATENATE(VLOOKUP(OFFSET('様式Ⅰ (女子)'!$B$15,3*A168,0),'登録データ（女）'!$A$3:$J$2500,9,FALSE)," ",VLOOKUP(OFFSET('様式Ⅰ (女子)'!$B$15,3*A168,0),'登録データ（女）'!$A$3:$J$2500,10,FALSE)," ","(",LEFT(VLOOKUP(OFFSET('様式Ⅰ (女子)'!$B$15,3*A168,0),'登録データ（女）'!$A$3:$J$2500,8,FALSE),2),")"))</f>
        <v/>
      </c>
      <c r="G168" s="1" t="str">
        <f>IF(B168="","",VLOOKUP(基本情報登録!$D$10,'登録データ（女）'!$M$3:$Q$57,3,FALSE))</f>
        <v/>
      </c>
    </row>
    <row r="169" spans="1:7">
      <c r="A169" s="1">
        <v>168</v>
      </c>
      <c r="E169" s="1" t="str">
        <f ca="1">IF($C169="","",CONCATENATE(VLOOKUP(OFFSET('様式Ⅰ (女子)'!$B$15,3*A169,0),'登録データ（女）'!$A$3:$J$2500,9,FALSE)," ",VLOOKUP(OFFSET('様式Ⅰ (女子)'!$B$15,3*A169,0),'登録データ（女）'!$A$3:$J$2500,10,FALSE)," ","(",LEFT(VLOOKUP(OFFSET('様式Ⅰ (女子)'!$B$15,3*A169,0),'登録データ（女）'!$A$3:$J$2500,8,FALSE),2),")"))</f>
        <v/>
      </c>
      <c r="G169" s="1" t="str">
        <f>IF(B169="","",VLOOKUP(基本情報登録!$D$10,'登録データ（女）'!$M$3:$Q$57,3,FALSE))</f>
        <v/>
      </c>
    </row>
    <row r="170" spans="1:7">
      <c r="A170" s="1">
        <v>169</v>
      </c>
      <c r="E170" s="1" t="str">
        <f ca="1">IF($C170="","",CONCATENATE(VLOOKUP(OFFSET('様式Ⅰ (女子)'!$B$15,3*A170,0),'登録データ（女）'!$A$3:$J$2500,9,FALSE)," ",VLOOKUP(OFFSET('様式Ⅰ (女子)'!$B$15,3*A170,0),'登録データ（女）'!$A$3:$J$2500,10,FALSE)," ","(",LEFT(VLOOKUP(OFFSET('様式Ⅰ (女子)'!$B$15,3*A170,0),'登録データ（女）'!$A$3:$J$2500,8,FALSE),2),")"))</f>
        <v/>
      </c>
      <c r="G170" s="1" t="str">
        <f>IF(B170="","",VLOOKUP(基本情報登録!$D$10,'登録データ（女）'!$M$3:$Q$57,3,FALSE))</f>
        <v/>
      </c>
    </row>
    <row r="171" spans="1:7">
      <c r="A171" s="1">
        <v>170</v>
      </c>
      <c r="E171" s="1" t="str">
        <f ca="1">IF($C171="","",CONCATENATE(VLOOKUP(OFFSET('様式Ⅰ (女子)'!$B$15,3*A171,0),'登録データ（女）'!$A$3:$J$2500,9,FALSE)," ",VLOOKUP(OFFSET('様式Ⅰ (女子)'!$B$15,3*A171,0),'登録データ（女）'!$A$3:$J$2500,10,FALSE)," ","(",LEFT(VLOOKUP(OFFSET('様式Ⅰ (女子)'!$B$15,3*A171,0),'登録データ（女）'!$A$3:$J$2500,8,FALSE),2),")"))</f>
        <v/>
      </c>
      <c r="G171" s="1" t="str">
        <f>IF(B171="","",VLOOKUP(基本情報登録!$D$10,'登録データ（女）'!$M$3:$Q$57,3,FALSE))</f>
        <v/>
      </c>
    </row>
    <row r="172" spans="1:7">
      <c r="A172" s="1">
        <v>171</v>
      </c>
      <c r="E172" s="1" t="str">
        <f ca="1">IF($C172="","",CONCATENATE(VLOOKUP(OFFSET('様式Ⅰ (女子)'!$B$15,3*A172,0),'登録データ（女）'!$A$3:$J$2500,9,FALSE)," ",VLOOKUP(OFFSET('様式Ⅰ (女子)'!$B$15,3*A172,0),'登録データ（女）'!$A$3:$J$2500,10,FALSE)," ","(",LEFT(VLOOKUP(OFFSET('様式Ⅰ (女子)'!$B$15,3*A172,0),'登録データ（女）'!$A$3:$J$2500,8,FALSE),2),")"))</f>
        <v/>
      </c>
      <c r="G172" s="1" t="str">
        <f>IF(B172="","",VLOOKUP(基本情報登録!$D$10,'登録データ（女）'!$M$3:$Q$57,3,FALSE))</f>
        <v/>
      </c>
    </row>
    <row r="173" spans="1:7">
      <c r="A173" s="1">
        <v>172</v>
      </c>
      <c r="E173" s="1" t="str">
        <f ca="1">IF($C173="","",CONCATENATE(VLOOKUP(OFFSET('様式Ⅰ (女子)'!$B$15,3*A173,0),'登録データ（女）'!$A$3:$J$2500,9,FALSE)," ",VLOOKUP(OFFSET('様式Ⅰ (女子)'!$B$15,3*A173,0),'登録データ（女）'!$A$3:$J$2500,10,FALSE)," ","(",LEFT(VLOOKUP(OFFSET('様式Ⅰ (女子)'!$B$15,3*A173,0),'登録データ（女）'!$A$3:$J$2500,8,FALSE),2),")"))</f>
        <v/>
      </c>
      <c r="G173" s="1" t="str">
        <f>IF(B173="","",VLOOKUP(基本情報登録!$D$10,'登録データ（女）'!$M$3:$Q$57,3,FALSE))</f>
        <v/>
      </c>
    </row>
    <row r="174" spans="1:7">
      <c r="A174" s="1">
        <v>173</v>
      </c>
      <c r="E174" s="1" t="str">
        <f ca="1">IF($C174="","",CONCATENATE(VLOOKUP(OFFSET('様式Ⅰ (女子)'!$B$15,3*A174,0),'登録データ（女）'!$A$3:$J$2500,9,FALSE)," ",VLOOKUP(OFFSET('様式Ⅰ (女子)'!$B$15,3*A174,0),'登録データ（女）'!$A$3:$J$2500,10,FALSE)," ","(",LEFT(VLOOKUP(OFFSET('様式Ⅰ (女子)'!$B$15,3*A174,0),'登録データ（女）'!$A$3:$J$2500,8,FALSE),2),")"))</f>
        <v/>
      </c>
      <c r="G174" s="1" t="str">
        <f>IF(B174="","",VLOOKUP(基本情報登録!$D$10,'登録データ（女）'!$M$3:$Q$57,3,FALSE))</f>
        <v/>
      </c>
    </row>
    <row r="175" spans="1:7">
      <c r="A175" s="1">
        <v>174</v>
      </c>
      <c r="E175" s="1" t="str">
        <f ca="1">IF($C175="","",CONCATENATE(VLOOKUP(OFFSET('様式Ⅰ (女子)'!$B$15,3*A175,0),'登録データ（女）'!$A$3:$J$2500,9,FALSE)," ",VLOOKUP(OFFSET('様式Ⅰ (女子)'!$B$15,3*A175,0),'登録データ（女）'!$A$3:$J$2500,10,FALSE)," ","(",LEFT(VLOOKUP(OFFSET('様式Ⅰ (女子)'!$B$15,3*A175,0),'登録データ（女）'!$A$3:$J$2500,8,FALSE),2),")"))</f>
        <v/>
      </c>
      <c r="G175" s="1" t="str">
        <f>IF(B175="","",VLOOKUP(基本情報登録!$D$10,'登録データ（女）'!$M$3:$Q$57,3,FALSE))</f>
        <v/>
      </c>
    </row>
    <row r="176" spans="1:7">
      <c r="A176" s="1">
        <v>175</v>
      </c>
      <c r="E176" s="1" t="str">
        <f ca="1">IF($C176="","",CONCATENATE(VLOOKUP(OFFSET('様式Ⅰ (女子)'!$B$15,3*A176,0),'登録データ（女）'!$A$3:$J$2500,9,FALSE)," ",VLOOKUP(OFFSET('様式Ⅰ (女子)'!$B$15,3*A176,0),'登録データ（女）'!$A$3:$J$2500,10,FALSE)," ","(",LEFT(VLOOKUP(OFFSET('様式Ⅰ (女子)'!$B$15,3*A176,0),'登録データ（女）'!$A$3:$J$2500,8,FALSE),2),")"))</f>
        <v/>
      </c>
      <c r="G176" s="1" t="str">
        <f>IF(B176="","",VLOOKUP(基本情報登録!$D$10,'登録データ（女）'!$M$3:$Q$57,3,FALSE))</f>
        <v/>
      </c>
    </row>
    <row r="177" spans="1:7">
      <c r="A177" s="1">
        <v>176</v>
      </c>
      <c r="E177" s="1" t="str">
        <f ca="1">IF($C177="","",CONCATENATE(VLOOKUP(OFFSET('様式Ⅰ (女子)'!$B$15,3*A177,0),'登録データ（女）'!$A$3:$J$2500,9,FALSE)," ",VLOOKUP(OFFSET('様式Ⅰ (女子)'!$B$15,3*A177,0),'登録データ（女）'!$A$3:$J$2500,10,FALSE)," ","(",LEFT(VLOOKUP(OFFSET('様式Ⅰ (女子)'!$B$15,3*A177,0),'登録データ（女）'!$A$3:$J$2500,8,FALSE),2),")"))</f>
        <v/>
      </c>
      <c r="G177" s="1" t="str">
        <f>IF(B177="","",VLOOKUP(基本情報登録!$D$10,'登録データ（女）'!$M$3:$Q$57,3,FALSE))</f>
        <v/>
      </c>
    </row>
    <row r="178" spans="1:7">
      <c r="A178" s="1">
        <v>177</v>
      </c>
      <c r="E178" s="1" t="str">
        <f ca="1">IF($C178="","",CONCATENATE(VLOOKUP(OFFSET('様式Ⅰ (女子)'!$B$15,3*A178,0),'登録データ（女）'!$A$3:$J$2500,9,FALSE)," ",VLOOKUP(OFFSET('様式Ⅰ (女子)'!$B$15,3*A178,0),'登録データ（女）'!$A$3:$J$2500,10,FALSE)," ","(",LEFT(VLOOKUP(OFFSET('様式Ⅰ (女子)'!$B$15,3*A178,0),'登録データ（女）'!$A$3:$J$2500,8,FALSE),2),")"))</f>
        <v/>
      </c>
      <c r="G178" s="1" t="str">
        <f>IF(B178="","",VLOOKUP(基本情報登録!$D$10,'登録データ（女）'!$M$3:$Q$57,3,FALSE))</f>
        <v/>
      </c>
    </row>
    <row r="179" spans="1:7">
      <c r="A179" s="1">
        <v>178</v>
      </c>
      <c r="E179" s="1" t="str">
        <f ca="1">IF($C179="","",CONCATENATE(VLOOKUP(OFFSET('様式Ⅰ (女子)'!$B$15,3*A179,0),'登録データ（女）'!$A$3:$J$2500,9,FALSE)," ",VLOOKUP(OFFSET('様式Ⅰ (女子)'!$B$15,3*A179,0),'登録データ（女）'!$A$3:$J$2500,10,FALSE)," ","(",LEFT(VLOOKUP(OFFSET('様式Ⅰ (女子)'!$B$15,3*A179,0),'登録データ（女）'!$A$3:$J$2500,8,FALSE),2),")"))</f>
        <v/>
      </c>
      <c r="G179" s="1" t="str">
        <f>IF(B179="","",VLOOKUP(基本情報登録!$D$10,'登録データ（女）'!$M$3:$Q$57,3,FALSE))</f>
        <v/>
      </c>
    </row>
    <row r="180" spans="1:7">
      <c r="A180" s="1">
        <v>179</v>
      </c>
      <c r="E180" s="1" t="str">
        <f ca="1">IF($C180="","",CONCATENATE(VLOOKUP(OFFSET('様式Ⅰ (女子)'!$B$15,3*A180,0),'登録データ（女）'!$A$3:$J$2500,9,FALSE)," ",VLOOKUP(OFFSET('様式Ⅰ (女子)'!$B$15,3*A180,0),'登録データ（女）'!$A$3:$J$2500,10,FALSE)," ","(",LEFT(VLOOKUP(OFFSET('様式Ⅰ (女子)'!$B$15,3*A180,0),'登録データ（女）'!$A$3:$J$2500,8,FALSE),2),")"))</f>
        <v/>
      </c>
      <c r="G180" s="1" t="str">
        <f>IF(B180="","",VLOOKUP(基本情報登録!$D$10,'登録データ（女）'!$M$3:$Q$57,3,FALSE))</f>
        <v/>
      </c>
    </row>
    <row r="181" spans="1:7">
      <c r="A181" s="1">
        <v>180</v>
      </c>
      <c r="E181" s="1" t="str">
        <f ca="1">IF($C181="","",CONCATENATE(VLOOKUP(OFFSET('様式Ⅰ (女子)'!$B$15,3*A181,0),'登録データ（女）'!$A$3:$J$2500,9,FALSE)," ",VLOOKUP(OFFSET('様式Ⅰ (女子)'!$B$15,3*A181,0),'登録データ（女）'!$A$3:$J$2500,10,FALSE)," ","(",LEFT(VLOOKUP(OFFSET('様式Ⅰ (女子)'!$B$15,3*A181,0),'登録データ（女）'!$A$3:$J$2500,8,FALSE),2),")"))</f>
        <v/>
      </c>
      <c r="G181" s="1" t="str">
        <f>IF(B181="","",VLOOKUP(基本情報登録!$D$10,'登録データ（女）'!$M$3:$Q$57,3,FALSE))</f>
        <v/>
      </c>
    </row>
    <row r="182" spans="1:7">
      <c r="A182" s="1">
        <v>181</v>
      </c>
      <c r="E182" s="1" t="str">
        <f ca="1">IF($C182="","",CONCATENATE(VLOOKUP(OFFSET('様式Ⅰ (女子)'!$B$15,3*A182,0),'登録データ（女）'!$A$3:$J$2500,9,FALSE)," ",VLOOKUP(OFFSET('様式Ⅰ (女子)'!$B$15,3*A182,0),'登録データ（女）'!$A$3:$J$2500,10,FALSE)," ","(",LEFT(VLOOKUP(OFFSET('様式Ⅰ (女子)'!$B$15,3*A182,0),'登録データ（女）'!$A$3:$J$2500,8,FALSE),2),")"))</f>
        <v/>
      </c>
      <c r="G182" s="1" t="str">
        <f>IF(B182="","",VLOOKUP(基本情報登録!$D$10,'登録データ（女）'!$M$3:$Q$57,3,FALSE))</f>
        <v/>
      </c>
    </row>
    <row r="183" spans="1:7">
      <c r="A183" s="1">
        <v>182</v>
      </c>
      <c r="E183" s="1" t="str">
        <f ca="1">IF($C183="","",CONCATENATE(VLOOKUP(OFFSET('様式Ⅰ (女子)'!$B$15,3*A183,0),'登録データ（女）'!$A$3:$J$2500,9,FALSE)," ",VLOOKUP(OFFSET('様式Ⅰ (女子)'!$B$15,3*A183,0),'登録データ（女）'!$A$3:$J$2500,10,FALSE)," ","(",LEFT(VLOOKUP(OFFSET('様式Ⅰ (女子)'!$B$15,3*A183,0),'登録データ（女）'!$A$3:$J$2500,8,FALSE),2),")"))</f>
        <v/>
      </c>
      <c r="G183" s="1" t="str">
        <f>IF(B183="","",VLOOKUP(基本情報登録!$D$10,'登録データ（女）'!$M$3:$Q$57,3,FALSE))</f>
        <v/>
      </c>
    </row>
    <row r="184" spans="1:7">
      <c r="A184" s="1">
        <v>183</v>
      </c>
      <c r="E184" s="1" t="str">
        <f ca="1">IF($C184="","",CONCATENATE(VLOOKUP(OFFSET('様式Ⅰ (女子)'!$B$15,3*A184,0),'登録データ（女）'!$A$3:$J$2500,9,FALSE)," ",VLOOKUP(OFFSET('様式Ⅰ (女子)'!$B$15,3*A184,0),'登録データ（女）'!$A$3:$J$2500,10,FALSE)," ","(",LEFT(VLOOKUP(OFFSET('様式Ⅰ (女子)'!$B$15,3*A184,0),'登録データ（女）'!$A$3:$J$2500,8,FALSE),2),")"))</f>
        <v/>
      </c>
      <c r="G184" s="1" t="str">
        <f>IF(B184="","",VLOOKUP(基本情報登録!$D$10,'登録データ（女）'!$M$3:$Q$57,3,FALSE))</f>
        <v/>
      </c>
    </row>
    <row r="185" spans="1:7">
      <c r="A185" s="1">
        <v>184</v>
      </c>
      <c r="E185" s="1" t="str">
        <f ca="1">IF($C185="","",CONCATENATE(VLOOKUP(OFFSET('様式Ⅰ (女子)'!$B$15,3*A185,0),'登録データ（女）'!$A$3:$J$2500,9,FALSE)," ",VLOOKUP(OFFSET('様式Ⅰ (女子)'!$B$15,3*A185,0),'登録データ（女）'!$A$3:$J$2500,10,FALSE)," ","(",LEFT(VLOOKUP(OFFSET('様式Ⅰ (女子)'!$B$15,3*A185,0),'登録データ（女）'!$A$3:$J$2500,8,FALSE),2),")"))</f>
        <v/>
      </c>
      <c r="G185" s="1" t="str">
        <f>IF(B185="","",VLOOKUP(基本情報登録!$D$10,'登録データ（女）'!$M$3:$Q$57,3,FALSE))</f>
        <v/>
      </c>
    </row>
    <row r="186" spans="1:7">
      <c r="A186" s="1">
        <v>185</v>
      </c>
      <c r="E186" s="1" t="str">
        <f ca="1">IF($C186="","",CONCATENATE(VLOOKUP(OFFSET('様式Ⅰ (女子)'!$B$15,3*A186,0),'登録データ（女）'!$A$3:$J$2500,9,FALSE)," ",VLOOKUP(OFFSET('様式Ⅰ (女子)'!$B$15,3*A186,0),'登録データ（女）'!$A$3:$J$2500,10,FALSE)," ","(",LEFT(VLOOKUP(OFFSET('様式Ⅰ (女子)'!$B$15,3*A186,0),'登録データ（女）'!$A$3:$J$2500,8,FALSE),2),")"))</f>
        <v/>
      </c>
      <c r="G186" s="1" t="str">
        <f>IF(B186="","",VLOOKUP(基本情報登録!$D$10,'登録データ（女）'!$M$3:$Q$57,3,FALSE))</f>
        <v/>
      </c>
    </row>
    <row r="187" spans="1:7">
      <c r="A187" s="1">
        <v>186</v>
      </c>
      <c r="E187" s="1" t="str">
        <f ca="1">IF($C187="","",CONCATENATE(VLOOKUP(OFFSET('様式Ⅰ (女子)'!$B$15,3*A187,0),'登録データ（女）'!$A$3:$J$2500,9,FALSE)," ",VLOOKUP(OFFSET('様式Ⅰ (女子)'!$B$15,3*A187,0),'登録データ（女）'!$A$3:$J$2500,10,FALSE)," ","(",LEFT(VLOOKUP(OFFSET('様式Ⅰ (女子)'!$B$15,3*A187,0),'登録データ（女）'!$A$3:$J$2500,8,FALSE),2),")"))</f>
        <v/>
      </c>
      <c r="G187" s="1" t="str">
        <f>IF(B187="","",VLOOKUP(基本情報登録!$D$10,'登録データ（女）'!$M$3:$Q$57,3,FALSE))</f>
        <v/>
      </c>
    </row>
    <row r="188" spans="1:7">
      <c r="A188" s="1">
        <v>187</v>
      </c>
      <c r="E188" s="1" t="str">
        <f ca="1">IF($C188="","",CONCATENATE(VLOOKUP(OFFSET('様式Ⅰ (女子)'!$B$15,3*A188,0),'登録データ（女）'!$A$3:$J$2500,9,FALSE)," ",VLOOKUP(OFFSET('様式Ⅰ (女子)'!$B$15,3*A188,0),'登録データ（女）'!$A$3:$J$2500,10,FALSE)," ","(",LEFT(VLOOKUP(OFFSET('様式Ⅰ (女子)'!$B$15,3*A188,0),'登録データ（女）'!$A$3:$J$2500,8,FALSE),2),")"))</f>
        <v/>
      </c>
      <c r="G188" s="1" t="str">
        <f>IF(B188="","",VLOOKUP(基本情報登録!$D$10,'登録データ（女）'!$M$3:$Q$57,3,FALSE))</f>
        <v/>
      </c>
    </row>
    <row r="189" spans="1:7">
      <c r="A189" s="1">
        <v>188</v>
      </c>
      <c r="E189" s="1" t="str">
        <f ca="1">IF($C189="","",CONCATENATE(VLOOKUP(OFFSET('様式Ⅰ (女子)'!$B$15,3*A189,0),'登録データ（女）'!$A$3:$J$2500,9,FALSE)," ",VLOOKUP(OFFSET('様式Ⅰ (女子)'!$B$15,3*A189,0),'登録データ（女）'!$A$3:$J$2500,10,FALSE)," ","(",LEFT(VLOOKUP(OFFSET('様式Ⅰ (女子)'!$B$15,3*A189,0),'登録データ（女）'!$A$3:$J$2500,8,FALSE),2),")"))</f>
        <v/>
      </c>
      <c r="G189" s="1" t="str">
        <f>IF(B189="","",VLOOKUP(基本情報登録!$D$10,'登録データ（女）'!$M$3:$Q$57,3,FALSE))</f>
        <v/>
      </c>
    </row>
    <row r="190" spans="1:7">
      <c r="A190" s="1">
        <v>189</v>
      </c>
      <c r="E190" s="1" t="str">
        <f ca="1">IF($C190="","",CONCATENATE(VLOOKUP(OFFSET('様式Ⅰ (女子)'!$B$15,3*A190,0),'登録データ（女）'!$A$3:$J$2500,9,FALSE)," ",VLOOKUP(OFFSET('様式Ⅰ (女子)'!$B$15,3*A190,0),'登録データ（女）'!$A$3:$J$2500,10,FALSE)," ","(",LEFT(VLOOKUP(OFFSET('様式Ⅰ (女子)'!$B$15,3*A190,0),'登録データ（女）'!$A$3:$J$2500,8,FALSE),2),")"))</f>
        <v/>
      </c>
      <c r="G190" s="1" t="str">
        <f>IF(B190="","",VLOOKUP(基本情報登録!$D$10,'登録データ（女）'!$M$3:$Q$57,3,FALSE))</f>
        <v/>
      </c>
    </row>
    <row r="191" spans="1:7">
      <c r="A191" s="1">
        <v>190</v>
      </c>
      <c r="E191" s="1" t="str">
        <f ca="1">IF($C191="","",CONCATENATE(VLOOKUP(OFFSET('様式Ⅰ (女子)'!$B$15,3*A191,0),'登録データ（女）'!$A$3:$J$2500,9,FALSE)," ",VLOOKUP(OFFSET('様式Ⅰ (女子)'!$B$15,3*A191,0),'登録データ（女）'!$A$3:$J$2500,10,FALSE)," ","(",LEFT(VLOOKUP(OFFSET('様式Ⅰ (女子)'!$B$15,3*A191,0),'登録データ（女）'!$A$3:$J$2500,8,FALSE),2),")"))</f>
        <v/>
      </c>
      <c r="G191" s="1" t="str">
        <f>IF(B191="","",VLOOKUP(基本情報登録!$D$10,'登録データ（女）'!$M$3:$Q$57,3,FALSE))</f>
        <v/>
      </c>
    </row>
    <row r="192" spans="1:7">
      <c r="A192" s="1">
        <v>191</v>
      </c>
      <c r="E192" s="1" t="str">
        <f ca="1">IF($C192="","",CONCATENATE(VLOOKUP(OFFSET('様式Ⅰ (女子)'!$B$15,3*A192,0),'登録データ（女）'!$A$3:$J$2500,9,FALSE)," ",VLOOKUP(OFFSET('様式Ⅰ (女子)'!$B$15,3*A192,0),'登録データ（女）'!$A$3:$J$2500,10,FALSE)," ","(",LEFT(VLOOKUP(OFFSET('様式Ⅰ (女子)'!$B$15,3*A192,0),'登録データ（女）'!$A$3:$J$2500,8,FALSE),2),")"))</f>
        <v/>
      </c>
      <c r="G192" s="1" t="str">
        <f>IF(B192="","",VLOOKUP(基本情報登録!$D$10,'登録データ（女）'!$M$3:$Q$57,3,FALSE))</f>
        <v/>
      </c>
    </row>
    <row r="193" spans="1:7">
      <c r="A193" s="1">
        <v>192</v>
      </c>
      <c r="E193" s="1" t="str">
        <f ca="1">IF($C193="","",CONCATENATE(VLOOKUP(OFFSET('様式Ⅰ (女子)'!$B$15,3*A193,0),'登録データ（女）'!$A$3:$J$2500,9,FALSE)," ",VLOOKUP(OFFSET('様式Ⅰ (女子)'!$B$15,3*A193,0),'登録データ（女）'!$A$3:$J$2500,10,FALSE)," ","(",LEFT(VLOOKUP(OFFSET('様式Ⅰ (女子)'!$B$15,3*A193,0),'登録データ（女）'!$A$3:$J$2500,8,FALSE),2),")"))</f>
        <v/>
      </c>
      <c r="G193" s="1" t="str">
        <f>IF(B193="","",VLOOKUP(基本情報登録!$D$10,'登録データ（女）'!$M$3:$Q$57,3,FALSE))</f>
        <v/>
      </c>
    </row>
    <row r="194" spans="1:7">
      <c r="A194" s="1">
        <v>193</v>
      </c>
      <c r="E194" s="1" t="str">
        <f ca="1">IF($C194="","",CONCATENATE(VLOOKUP(OFFSET('様式Ⅰ (女子)'!$B$15,3*A194,0),'登録データ（女）'!$A$3:$J$2500,9,FALSE)," ",VLOOKUP(OFFSET('様式Ⅰ (女子)'!$B$15,3*A194,0),'登録データ（女）'!$A$3:$J$2500,10,FALSE)," ","(",LEFT(VLOOKUP(OFFSET('様式Ⅰ (女子)'!$B$15,3*A194,0),'登録データ（女）'!$A$3:$J$2500,8,FALSE),2),")"))</f>
        <v/>
      </c>
      <c r="G194" s="1" t="str">
        <f>IF(B194="","",VLOOKUP(基本情報登録!$D$10,'登録データ（女）'!$M$3:$Q$57,3,FALSE))</f>
        <v/>
      </c>
    </row>
    <row r="195" spans="1:7">
      <c r="A195" s="1">
        <v>194</v>
      </c>
      <c r="E195" s="1" t="str">
        <f ca="1">IF($C195="","",CONCATENATE(VLOOKUP(OFFSET('様式Ⅰ (女子)'!$B$15,3*A195,0),'登録データ（女）'!$A$3:$J$2500,9,FALSE)," ",VLOOKUP(OFFSET('様式Ⅰ (女子)'!$B$15,3*A195,0),'登録データ（女）'!$A$3:$J$2500,10,FALSE)," ","(",LEFT(VLOOKUP(OFFSET('様式Ⅰ (女子)'!$B$15,3*A195,0),'登録データ（女）'!$A$3:$J$2500,8,FALSE),2),")"))</f>
        <v/>
      </c>
      <c r="G195" s="1" t="str">
        <f>IF(B195="","",VLOOKUP(基本情報登録!$D$10,'登録データ（女）'!$M$3:$Q$57,3,FALSE))</f>
        <v/>
      </c>
    </row>
    <row r="196" spans="1:7">
      <c r="A196" s="1">
        <v>195</v>
      </c>
      <c r="E196" s="1" t="str">
        <f ca="1">IF($C196="","",CONCATENATE(VLOOKUP(OFFSET('様式Ⅰ (女子)'!$B$15,3*A196,0),'登録データ（女）'!$A$3:$J$2500,9,FALSE)," ",VLOOKUP(OFFSET('様式Ⅰ (女子)'!$B$15,3*A196,0),'登録データ（女）'!$A$3:$J$2500,10,FALSE)," ","(",LEFT(VLOOKUP(OFFSET('様式Ⅰ (女子)'!$B$15,3*A196,0),'登録データ（女）'!$A$3:$J$2500,8,FALSE),2),")"))</f>
        <v/>
      </c>
      <c r="G196" s="1" t="str">
        <f>IF(B196="","",VLOOKUP(基本情報登録!$D$10,'登録データ（女）'!$M$3:$Q$57,3,FALSE))</f>
        <v/>
      </c>
    </row>
    <row r="197" spans="1:7">
      <c r="A197" s="1">
        <v>196</v>
      </c>
      <c r="E197" s="1" t="str">
        <f ca="1">IF($C197="","",CONCATENATE(VLOOKUP(OFFSET('様式Ⅰ (女子)'!$B$15,3*A197,0),'登録データ（女）'!$A$3:$J$2500,9,FALSE)," ",VLOOKUP(OFFSET('様式Ⅰ (女子)'!$B$15,3*A197,0),'登録データ（女）'!$A$3:$J$2500,10,FALSE)," ","(",LEFT(VLOOKUP(OFFSET('様式Ⅰ (女子)'!$B$15,3*A197,0),'登録データ（女）'!$A$3:$J$2500,8,FALSE),2),")"))</f>
        <v/>
      </c>
      <c r="G197" s="1" t="str">
        <f>IF(B197="","",VLOOKUP(基本情報登録!$D$10,'登録データ（女）'!$M$3:$Q$57,3,FALSE))</f>
        <v/>
      </c>
    </row>
    <row r="198" spans="1:7">
      <c r="A198" s="1">
        <v>197</v>
      </c>
      <c r="E198" s="1" t="str">
        <f ca="1">IF($C198="","",CONCATENATE(VLOOKUP(OFFSET('様式Ⅰ (女子)'!$B$15,3*A198,0),'登録データ（女）'!$A$3:$J$2500,9,FALSE)," ",VLOOKUP(OFFSET('様式Ⅰ (女子)'!$B$15,3*A198,0),'登録データ（女）'!$A$3:$J$2500,10,FALSE)," ","(",LEFT(VLOOKUP(OFFSET('様式Ⅰ (女子)'!$B$15,3*A198,0),'登録データ（女）'!$A$3:$J$2500,8,FALSE),2),")"))</f>
        <v/>
      </c>
      <c r="G198" s="1" t="str">
        <f>IF(B198="","",VLOOKUP(基本情報登録!$D$10,'登録データ（女）'!$M$3:$Q$57,3,FALSE))</f>
        <v/>
      </c>
    </row>
    <row r="199" spans="1:7">
      <c r="A199" s="1">
        <v>198</v>
      </c>
      <c r="E199" s="1" t="str">
        <f ca="1">IF($C199="","",CONCATENATE(VLOOKUP(OFFSET('様式Ⅰ (女子)'!$B$15,3*A199,0),'登録データ（女）'!$A$3:$J$2500,9,FALSE)," ",VLOOKUP(OFFSET('様式Ⅰ (女子)'!$B$15,3*A199,0),'登録データ（女）'!$A$3:$J$2500,10,FALSE)," ","(",LEFT(VLOOKUP(OFFSET('様式Ⅰ (女子)'!$B$15,3*A199,0),'登録データ（女）'!$A$3:$J$2500,8,FALSE),2),")"))</f>
        <v/>
      </c>
      <c r="G199" s="1" t="str">
        <f>IF(B199="","",VLOOKUP(基本情報登録!$D$10,'登録データ（女）'!$M$3:$Q$57,3,FALSE))</f>
        <v/>
      </c>
    </row>
    <row r="200" spans="1:7">
      <c r="A200" s="1">
        <v>199</v>
      </c>
      <c r="E200" s="1" t="str">
        <f ca="1">IF($C200="","",CONCATENATE(VLOOKUP(OFFSET('様式Ⅰ (女子)'!$B$15,3*A200,0),'登録データ（女）'!$A$3:$J$2500,9,FALSE)," ",VLOOKUP(OFFSET('様式Ⅰ (女子)'!$B$15,3*A200,0),'登録データ（女）'!$A$3:$J$2500,10,FALSE)," ","(",LEFT(VLOOKUP(OFFSET('様式Ⅰ (女子)'!$B$15,3*A200,0),'登録データ（女）'!$A$3:$J$2500,8,FALSE),2),")"))</f>
        <v/>
      </c>
      <c r="G200" s="1" t="str">
        <f>IF(B200="","",VLOOKUP(基本情報登録!$D$10,'登録データ（女）'!$M$3:$Q$57,3,FALSE))</f>
        <v/>
      </c>
    </row>
    <row r="201" spans="1:7">
      <c r="A201" s="1">
        <v>200</v>
      </c>
      <c r="E201" s="1" t="str">
        <f ca="1">IF($C201="","",CONCATENATE(VLOOKUP(OFFSET('様式Ⅰ (女子)'!$B$15,3*A201,0),'登録データ（女）'!$A$3:$J$2500,9,FALSE)," ",VLOOKUP(OFFSET('様式Ⅰ (女子)'!$B$15,3*A201,0),'登録データ（女）'!$A$3:$J$2500,10,FALSE)," ","(",LEFT(VLOOKUP(OFFSET('様式Ⅰ (女子)'!$B$15,3*A201,0),'登録データ（女）'!$A$3:$J$2500,8,FALSE),2),")"))</f>
        <v/>
      </c>
      <c r="G201" s="1" t="str">
        <f>IF(B201="","",VLOOKUP(基本情報登録!$D$10,'登録データ（女）'!$M$3:$Q$57,3,FALSE))</f>
        <v/>
      </c>
    </row>
    <row r="202" spans="1:7">
      <c r="A202" s="1">
        <v>201</v>
      </c>
      <c r="E202" s="1" t="str">
        <f ca="1">IF($C202="","",CONCATENATE(VLOOKUP(OFFSET('様式Ⅰ (女子)'!$B$15,3*A202,0),'登録データ（女）'!$A$3:$J$2500,9,FALSE)," ",VLOOKUP(OFFSET('様式Ⅰ (女子)'!$B$15,3*A202,0),'登録データ（女）'!$A$3:$J$2500,10,FALSE)," ","(",LEFT(VLOOKUP(OFFSET('様式Ⅰ (女子)'!$B$15,3*A202,0),'登録データ（女）'!$A$3:$J$2500,8,FALSE),2),")"))</f>
        <v/>
      </c>
      <c r="G202" s="1" t="str">
        <f>IF(B202="","",VLOOKUP(基本情報登録!$D$10,'登録データ（女）'!$M$3:$Q$57,3,FALSE))</f>
        <v/>
      </c>
    </row>
    <row r="203" spans="1:7">
      <c r="A203" s="1">
        <v>202</v>
      </c>
      <c r="E203" s="1" t="str">
        <f ca="1">IF($C203="","",CONCATENATE(VLOOKUP(OFFSET('様式Ⅰ (女子)'!$B$15,3*A203,0),'登録データ（女）'!$A$3:$J$2500,9,FALSE)," ",VLOOKUP(OFFSET('様式Ⅰ (女子)'!$B$15,3*A203,0),'登録データ（女）'!$A$3:$J$2500,10,FALSE)," ","(",LEFT(VLOOKUP(OFFSET('様式Ⅰ (女子)'!$B$15,3*A203,0),'登録データ（女）'!$A$3:$J$2500,8,FALSE),2),")"))</f>
        <v/>
      </c>
      <c r="G203" s="1" t="str">
        <f>IF(B203="","",VLOOKUP(基本情報登録!$D$10,'登録データ（女）'!$M$3:$Q$57,3,FALSE))</f>
        <v/>
      </c>
    </row>
    <row r="204" spans="1:7">
      <c r="A204" s="1">
        <v>203</v>
      </c>
      <c r="E204" s="1" t="str">
        <f ca="1">IF($C204="","",CONCATENATE(VLOOKUP(OFFSET('様式Ⅰ (女子)'!$B$15,3*A204,0),'登録データ（女）'!$A$3:$J$2500,9,FALSE)," ",VLOOKUP(OFFSET('様式Ⅰ (女子)'!$B$15,3*A204,0),'登録データ（女）'!$A$3:$J$2500,10,FALSE)," ","(",LEFT(VLOOKUP(OFFSET('様式Ⅰ (女子)'!$B$15,3*A204,0),'登録データ（女）'!$A$3:$J$2500,8,FALSE),2),")"))</f>
        <v/>
      </c>
      <c r="G204" s="1" t="str">
        <f>IF(B204="","",VLOOKUP(基本情報登録!$D$10,'登録データ（女）'!$M$3:$Q$57,3,FALSE))</f>
        <v/>
      </c>
    </row>
    <row r="205" spans="1:7">
      <c r="A205" s="1">
        <v>204</v>
      </c>
      <c r="E205" s="1" t="str">
        <f ca="1">IF($C205="","",CONCATENATE(VLOOKUP(OFFSET('様式Ⅰ (女子)'!$B$15,3*A205,0),'登録データ（女）'!$A$3:$J$2500,9,FALSE)," ",VLOOKUP(OFFSET('様式Ⅰ (女子)'!$B$15,3*A205,0),'登録データ（女）'!$A$3:$J$2500,10,FALSE)," ","(",LEFT(VLOOKUP(OFFSET('様式Ⅰ (女子)'!$B$15,3*A205,0),'登録データ（女）'!$A$3:$J$2500,8,FALSE),2),")"))</f>
        <v/>
      </c>
      <c r="G205" s="1" t="str">
        <f>IF(B205="","",VLOOKUP(基本情報登録!$D$10,'登録データ（女）'!$M$3:$Q$57,3,FALSE))</f>
        <v/>
      </c>
    </row>
    <row r="206" spans="1:7">
      <c r="A206" s="1">
        <v>205</v>
      </c>
      <c r="E206" s="1" t="str">
        <f ca="1">IF($C206="","",CONCATENATE(VLOOKUP(OFFSET('様式Ⅰ (女子)'!$B$15,3*A206,0),'登録データ（女）'!$A$3:$J$2500,9,FALSE)," ",VLOOKUP(OFFSET('様式Ⅰ (女子)'!$B$15,3*A206,0),'登録データ（女）'!$A$3:$J$2500,10,FALSE)," ","(",LEFT(VLOOKUP(OFFSET('様式Ⅰ (女子)'!$B$15,3*A206,0),'登録データ（女）'!$A$3:$J$2500,8,FALSE),2),")"))</f>
        <v/>
      </c>
      <c r="G206" s="1" t="str">
        <f>IF(B206="","",VLOOKUP(基本情報登録!$D$10,'登録データ（女）'!$M$3:$Q$57,3,FALSE))</f>
        <v/>
      </c>
    </row>
    <row r="207" spans="1:7">
      <c r="A207" s="1">
        <v>206</v>
      </c>
      <c r="E207" s="1" t="str">
        <f ca="1">IF($C207="","",CONCATENATE(VLOOKUP(OFFSET('様式Ⅰ (女子)'!$B$15,3*A207,0),'登録データ（女）'!$A$3:$J$2500,9,FALSE)," ",VLOOKUP(OFFSET('様式Ⅰ (女子)'!$B$15,3*A207,0),'登録データ（女）'!$A$3:$J$2500,10,FALSE)," ","(",LEFT(VLOOKUP(OFFSET('様式Ⅰ (女子)'!$B$15,3*A207,0),'登録データ（女）'!$A$3:$J$2500,8,FALSE),2),")"))</f>
        <v/>
      </c>
      <c r="G207" s="1" t="str">
        <f>IF(B207="","",VLOOKUP(基本情報登録!$D$10,'登録データ（女）'!$M$3:$Q$57,3,FALSE))</f>
        <v/>
      </c>
    </row>
    <row r="208" spans="1:7">
      <c r="A208" s="1">
        <v>207</v>
      </c>
      <c r="E208" s="1" t="str">
        <f ca="1">IF($C208="","",CONCATENATE(VLOOKUP(OFFSET('様式Ⅰ (女子)'!$B$15,3*A208,0),'登録データ（女）'!$A$3:$J$2500,9,FALSE)," ",VLOOKUP(OFFSET('様式Ⅰ (女子)'!$B$15,3*A208,0),'登録データ（女）'!$A$3:$J$2500,10,FALSE)," ","(",LEFT(VLOOKUP(OFFSET('様式Ⅰ (女子)'!$B$15,3*A208,0),'登録データ（女）'!$A$3:$J$2500,8,FALSE),2),")"))</f>
        <v/>
      </c>
      <c r="G208" s="1" t="str">
        <f>IF(B208="","",VLOOKUP(基本情報登録!$D$10,'登録データ（女）'!$M$3:$Q$57,3,FALSE))</f>
        <v/>
      </c>
    </row>
    <row r="209" spans="1:7">
      <c r="A209" s="1">
        <v>208</v>
      </c>
      <c r="E209" s="1" t="str">
        <f ca="1">IF($C209="","",CONCATENATE(VLOOKUP(OFFSET('様式Ⅰ (女子)'!$B$15,3*A209,0),'登録データ（女）'!$A$3:$J$2500,9,FALSE)," ",VLOOKUP(OFFSET('様式Ⅰ (女子)'!$B$15,3*A209,0),'登録データ（女）'!$A$3:$J$2500,10,FALSE)," ","(",LEFT(VLOOKUP(OFFSET('様式Ⅰ (女子)'!$B$15,3*A209,0),'登録データ（女）'!$A$3:$J$2500,8,FALSE),2),")"))</f>
        <v/>
      </c>
      <c r="G209" s="1" t="str">
        <f>IF(B209="","",VLOOKUP(基本情報登録!$D$10,'登録データ（女）'!$M$3:$Q$57,3,FALSE))</f>
        <v/>
      </c>
    </row>
    <row r="210" spans="1:7">
      <c r="A210" s="1">
        <v>209</v>
      </c>
      <c r="E210" s="1" t="str">
        <f ca="1">IF($C210="","",CONCATENATE(VLOOKUP(OFFSET('様式Ⅰ (女子)'!$B$15,3*A210,0),'登録データ（女）'!$A$3:$J$2500,9,FALSE)," ",VLOOKUP(OFFSET('様式Ⅰ (女子)'!$B$15,3*A210,0),'登録データ（女）'!$A$3:$J$2500,10,FALSE)," ","(",LEFT(VLOOKUP(OFFSET('様式Ⅰ (女子)'!$B$15,3*A210,0),'登録データ（女）'!$A$3:$J$2500,8,FALSE),2),")"))</f>
        <v/>
      </c>
      <c r="G210" s="1" t="str">
        <f>IF(B210="","",VLOOKUP(基本情報登録!$D$10,'登録データ（女）'!$M$3:$Q$57,3,FALSE))</f>
        <v/>
      </c>
    </row>
    <row r="211" spans="1:7">
      <c r="A211" s="1">
        <v>210</v>
      </c>
      <c r="E211" s="1" t="str">
        <f ca="1">IF($C211="","",CONCATENATE(VLOOKUP(OFFSET('様式Ⅰ (女子)'!$B$15,3*A211,0),'登録データ（女）'!$A$3:$J$2500,9,FALSE)," ",VLOOKUP(OFFSET('様式Ⅰ (女子)'!$B$15,3*A211,0),'登録データ（女）'!$A$3:$J$2500,10,FALSE)," ","(",LEFT(VLOOKUP(OFFSET('様式Ⅰ (女子)'!$B$15,3*A211,0),'登録データ（女）'!$A$3:$J$2500,8,FALSE),2),")"))</f>
        <v/>
      </c>
      <c r="G211" s="1" t="str">
        <f>IF(B211="","",VLOOKUP(基本情報登録!$D$10,'登録データ（女）'!$M$3:$Q$57,3,FALSE))</f>
        <v/>
      </c>
    </row>
    <row r="212" spans="1:7">
      <c r="A212" s="1">
        <v>211</v>
      </c>
      <c r="E212" s="1" t="str">
        <f ca="1">IF($C212="","",CONCATENATE(VLOOKUP(OFFSET('様式Ⅰ (女子)'!$B$15,3*A212,0),'登録データ（女）'!$A$3:$J$2500,9,FALSE)," ",VLOOKUP(OFFSET('様式Ⅰ (女子)'!$B$15,3*A212,0),'登録データ（女）'!$A$3:$J$2500,10,FALSE)," ","(",LEFT(VLOOKUP(OFFSET('様式Ⅰ (女子)'!$B$15,3*A212,0),'登録データ（女）'!$A$3:$J$2500,8,FALSE),2),")"))</f>
        <v/>
      </c>
      <c r="G212" s="1" t="str">
        <f>IF(B212="","",VLOOKUP(基本情報登録!$D$10,'登録データ（女）'!$M$3:$Q$57,3,FALSE))</f>
        <v/>
      </c>
    </row>
    <row r="213" spans="1:7">
      <c r="A213" s="1">
        <v>212</v>
      </c>
      <c r="E213" s="1" t="str">
        <f ca="1">IF($C213="","",CONCATENATE(VLOOKUP(OFFSET('様式Ⅰ (女子)'!$B$15,3*A213,0),'登録データ（女）'!$A$3:$J$2500,9,FALSE)," ",VLOOKUP(OFFSET('様式Ⅰ (女子)'!$B$15,3*A213,0),'登録データ（女）'!$A$3:$J$2500,10,FALSE)," ","(",LEFT(VLOOKUP(OFFSET('様式Ⅰ (女子)'!$B$15,3*A213,0),'登録データ（女）'!$A$3:$J$2500,8,FALSE),2),")"))</f>
        <v/>
      </c>
      <c r="G213" s="1" t="str">
        <f>IF(B213="","",VLOOKUP(基本情報登録!$D$10,'登録データ（女）'!$M$3:$Q$57,3,FALSE))</f>
        <v/>
      </c>
    </row>
    <row r="214" spans="1:7">
      <c r="A214" s="1">
        <v>213</v>
      </c>
      <c r="E214" s="1" t="str">
        <f ca="1">IF($C214="","",CONCATENATE(VLOOKUP(OFFSET('様式Ⅰ (女子)'!$B$15,3*A214,0),'登録データ（女）'!$A$3:$J$2500,9,FALSE)," ",VLOOKUP(OFFSET('様式Ⅰ (女子)'!$B$15,3*A214,0),'登録データ（女）'!$A$3:$J$2500,10,FALSE)," ","(",LEFT(VLOOKUP(OFFSET('様式Ⅰ (女子)'!$B$15,3*A214,0),'登録データ（女）'!$A$3:$J$2500,8,FALSE),2),")"))</f>
        <v/>
      </c>
      <c r="G214" s="1" t="str">
        <f>IF(B214="","",VLOOKUP(基本情報登録!$D$10,'登録データ（女）'!$M$3:$Q$57,3,FALSE))</f>
        <v/>
      </c>
    </row>
    <row r="215" spans="1:7">
      <c r="A215" s="1">
        <v>214</v>
      </c>
      <c r="E215" s="1" t="str">
        <f ca="1">IF($C215="","",CONCATENATE(VLOOKUP(OFFSET('様式Ⅰ (女子)'!$B$15,3*A215,0),'登録データ（女）'!$A$3:$J$2500,9,FALSE)," ",VLOOKUP(OFFSET('様式Ⅰ (女子)'!$B$15,3*A215,0),'登録データ（女）'!$A$3:$J$2500,10,FALSE)," ","(",LEFT(VLOOKUP(OFFSET('様式Ⅰ (女子)'!$B$15,3*A215,0),'登録データ（女）'!$A$3:$J$2500,8,FALSE),2),")"))</f>
        <v/>
      </c>
      <c r="G215" s="1" t="str">
        <f>IF(B215="","",VLOOKUP(基本情報登録!$D$10,'登録データ（女）'!$M$3:$Q$57,3,FALSE))</f>
        <v/>
      </c>
    </row>
    <row r="216" spans="1:7">
      <c r="A216" s="1">
        <v>215</v>
      </c>
      <c r="E216" s="1" t="str">
        <f ca="1">IF($C216="","",CONCATENATE(VLOOKUP(OFFSET('様式Ⅰ (女子)'!$B$15,3*A216,0),'登録データ（女）'!$A$3:$J$2500,9,FALSE)," ",VLOOKUP(OFFSET('様式Ⅰ (女子)'!$B$15,3*A216,0),'登録データ（女）'!$A$3:$J$2500,10,FALSE)," ","(",LEFT(VLOOKUP(OFFSET('様式Ⅰ (女子)'!$B$15,3*A216,0),'登録データ（女）'!$A$3:$J$2500,8,FALSE),2),")"))</f>
        <v/>
      </c>
      <c r="G216" s="1" t="str">
        <f>IF(B216="","",VLOOKUP(基本情報登録!$D$10,'登録データ（女）'!$M$3:$Q$57,3,FALSE))</f>
        <v/>
      </c>
    </row>
    <row r="217" spans="1:7">
      <c r="A217" s="1">
        <v>216</v>
      </c>
      <c r="E217" s="1" t="str">
        <f ca="1">IF($C217="","",CONCATENATE(VLOOKUP(OFFSET('様式Ⅰ (女子)'!$B$15,3*A217,0),'登録データ（女）'!$A$3:$J$2500,9,FALSE)," ",VLOOKUP(OFFSET('様式Ⅰ (女子)'!$B$15,3*A217,0),'登録データ（女）'!$A$3:$J$2500,10,FALSE)," ","(",LEFT(VLOOKUP(OFFSET('様式Ⅰ (女子)'!$B$15,3*A217,0),'登録データ（女）'!$A$3:$J$2500,8,FALSE),2),")"))</f>
        <v/>
      </c>
      <c r="G217" s="1" t="str">
        <f>IF(B217="","",VLOOKUP(基本情報登録!$D$10,'登録データ（女）'!$M$3:$Q$57,3,FALSE))</f>
        <v/>
      </c>
    </row>
    <row r="218" spans="1:7">
      <c r="A218" s="1">
        <v>217</v>
      </c>
      <c r="E218" s="1" t="str">
        <f ca="1">IF($C218="","",CONCATENATE(VLOOKUP(OFFSET('様式Ⅰ (女子)'!$B$15,3*A218,0),'登録データ（女）'!$A$3:$J$2500,9,FALSE)," ",VLOOKUP(OFFSET('様式Ⅰ (女子)'!$B$15,3*A218,0),'登録データ（女）'!$A$3:$J$2500,10,FALSE)," ","(",LEFT(VLOOKUP(OFFSET('様式Ⅰ (女子)'!$B$15,3*A218,0),'登録データ（女）'!$A$3:$J$2500,8,FALSE),2),")"))</f>
        <v/>
      </c>
      <c r="G218" s="1" t="str">
        <f>IF(B218="","",VLOOKUP(基本情報登録!$D$10,'登録データ（女）'!$M$3:$Q$57,3,FALSE))</f>
        <v/>
      </c>
    </row>
    <row r="219" spans="1:7">
      <c r="A219" s="1">
        <v>218</v>
      </c>
      <c r="E219" s="1" t="str">
        <f ca="1">IF($C219="","",CONCATENATE(VLOOKUP(OFFSET('様式Ⅰ (女子)'!$B$15,3*A219,0),'登録データ（女）'!$A$3:$J$2500,9,FALSE)," ",VLOOKUP(OFFSET('様式Ⅰ (女子)'!$B$15,3*A219,0),'登録データ（女）'!$A$3:$J$2500,10,FALSE)," ","(",LEFT(VLOOKUP(OFFSET('様式Ⅰ (女子)'!$B$15,3*A219,0),'登録データ（女）'!$A$3:$J$2500,8,FALSE),2),")"))</f>
        <v/>
      </c>
      <c r="G219" s="1" t="str">
        <f>IF(B219="","",VLOOKUP(基本情報登録!$D$10,'登録データ（女）'!$M$3:$Q$57,3,FALSE))</f>
        <v/>
      </c>
    </row>
    <row r="220" spans="1:7">
      <c r="A220" s="1">
        <v>219</v>
      </c>
      <c r="E220" s="1" t="str">
        <f ca="1">IF($C220="","",CONCATENATE(VLOOKUP(OFFSET('様式Ⅰ (女子)'!$B$15,3*A220,0),'登録データ（女）'!$A$3:$J$2500,9,FALSE)," ",VLOOKUP(OFFSET('様式Ⅰ (女子)'!$B$15,3*A220,0),'登録データ（女）'!$A$3:$J$2500,10,FALSE)," ","(",LEFT(VLOOKUP(OFFSET('様式Ⅰ (女子)'!$B$15,3*A220,0),'登録データ（女）'!$A$3:$J$2500,8,FALSE),2),")"))</f>
        <v/>
      </c>
      <c r="G220" s="1" t="str">
        <f>IF(B220="","",VLOOKUP(基本情報登録!$D$10,'登録データ（女）'!$M$3:$Q$57,3,FALSE))</f>
        <v/>
      </c>
    </row>
    <row r="221" spans="1:7">
      <c r="A221" s="1">
        <v>220</v>
      </c>
      <c r="E221" s="1" t="str">
        <f ca="1">IF($C221="","",CONCATENATE(VLOOKUP(OFFSET('様式Ⅰ (女子)'!$B$15,3*A221,0),'登録データ（女）'!$A$3:$J$2500,9,FALSE)," ",VLOOKUP(OFFSET('様式Ⅰ (女子)'!$B$15,3*A221,0),'登録データ（女）'!$A$3:$J$2500,10,FALSE)," ","(",LEFT(VLOOKUP(OFFSET('様式Ⅰ (女子)'!$B$15,3*A221,0),'登録データ（女）'!$A$3:$J$2500,8,FALSE),2),")"))</f>
        <v/>
      </c>
      <c r="G221" s="1" t="str">
        <f>IF(B221="","",VLOOKUP(基本情報登録!$D$10,'登録データ（女）'!$M$3:$Q$57,3,FALSE))</f>
        <v/>
      </c>
    </row>
    <row r="222" spans="1:7">
      <c r="A222" s="1">
        <v>221</v>
      </c>
      <c r="E222" s="1" t="str">
        <f ca="1">IF($C222="","",CONCATENATE(VLOOKUP(OFFSET('様式Ⅰ (女子)'!$B$15,3*A222,0),'登録データ（女）'!$A$3:$J$2500,9,FALSE)," ",VLOOKUP(OFFSET('様式Ⅰ (女子)'!$B$15,3*A222,0),'登録データ（女）'!$A$3:$J$2500,10,FALSE)," ","(",LEFT(VLOOKUP(OFFSET('様式Ⅰ (女子)'!$B$15,3*A222,0),'登録データ（女）'!$A$3:$J$2500,8,FALSE),2),")"))</f>
        <v/>
      </c>
      <c r="G222" s="1" t="str">
        <f>IF(B222="","",VLOOKUP(基本情報登録!$D$10,'登録データ（女）'!$M$3:$Q$57,3,FALSE))</f>
        <v/>
      </c>
    </row>
    <row r="223" spans="1:7">
      <c r="A223" s="1">
        <v>222</v>
      </c>
      <c r="E223" s="1" t="str">
        <f ca="1">IF($C223="","",CONCATENATE(VLOOKUP(OFFSET('様式Ⅰ (女子)'!$B$15,3*A223,0),'登録データ（女）'!$A$3:$J$2500,9,FALSE)," ",VLOOKUP(OFFSET('様式Ⅰ (女子)'!$B$15,3*A223,0),'登録データ（女）'!$A$3:$J$2500,10,FALSE)," ","(",LEFT(VLOOKUP(OFFSET('様式Ⅰ (女子)'!$B$15,3*A223,0),'登録データ（女）'!$A$3:$J$2500,8,FALSE),2),")"))</f>
        <v/>
      </c>
      <c r="G223" s="1" t="str">
        <f>IF(B223="","",VLOOKUP(基本情報登録!$D$10,'登録データ（女）'!$M$3:$Q$57,3,FALSE))</f>
        <v/>
      </c>
    </row>
    <row r="224" spans="1:7">
      <c r="A224" s="1">
        <v>223</v>
      </c>
      <c r="E224" s="1" t="str">
        <f ca="1">IF($C224="","",CONCATENATE(VLOOKUP(OFFSET('様式Ⅰ (女子)'!$B$15,3*A224,0),'登録データ（女）'!$A$3:$J$2500,9,FALSE)," ",VLOOKUP(OFFSET('様式Ⅰ (女子)'!$B$15,3*A224,0),'登録データ（女）'!$A$3:$J$2500,10,FALSE)," ","(",LEFT(VLOOKUP(OFFSET('様式Ⅰ (女子)'!$B$15,3*A224,0),'登録データ（女）'!$A$3:$J$2500,8,FALSE),2),")"))</f>
        <v/>
      </c>
      <c r="G224" s="1" t="str">
        <f>IF(B224="","",VLOOKUP(基本情報登録!$D$10,'登録データ（女）'!$M$3:$Q$57,3,FALSE))</f>
        <v/>
      </c>
    </row>
    <row r="225" spans="1:7">
      <c r="A225" s="1">
        <v>224</v>
      </c>
      <c r="E225" s="1" t="str">
        <f ca="1">IF($C225="","",CONCATENATE(VLOOKUP(OFFSET('様式Ⅰ (女子)'!$B$15,3*A225,0),'登録データ（女）'!$A$3:$J$2500,9,FALSE)," ",VLOOKUP(OFFSET('様式Ⅰ (女子)'!$B$15,3*A225,0),'登録データ（女）'!$A$3:$J$2500,10,FALSE)," ","(",LEFT(VLOOKUP(OFFSET('様式Ⅰ (女子)'!$B$15,3*A225,0),'登録データ（女）'!$A$3:$J$2500,8,FALSE),2),")"))</f>
        <v/>
      </c>
      <c r="G225" s="1" t="str">
        <f>IF(B225="","",VLOOKUP(基本情報登録!$D$10,'登録データ（女）'!$M$3:$Q$57,3,FALSE))</f>
        <v/>
      </c>
    </row>
    <row r="226" spans="1:7">
      <c r="A226" s="1">
        <v>225</v>
      </c>
      <c r="E226" s="1" t="str">
        <f ca="1">IF($C226="","",CONCATENATE(VLOOKUP(OFFSET('様式Ⅰ (女子)'!$B$15,3*A226,0),'登録データ（女）'!$A$3:$J$2500,9,FALSE)," ",VLOOKUP(OFFSET('様式Ⅰ (女子)'!$B$15,3*A226,0),'登録データ（女）'!$A$3:$J$2500,10,FALSE)," ","(",LEFT(VLOOKUP(OFFSET('様式Ⅰ (女子)'!$B$15,3*A226,0),'登録データ（女）'!$A$3:$J$2500,8,FALSE),2),")"))</f>
        <v/>
      </c>
      <c r="G226" s="1" t="str">
        <f>IF(B226="","",VLOOKUP(基本情報登録!$D$10,'登録データ（女）'!$M$3:$Q$57,3,FALSE))</f>
        <v/>
      </c>
    </row>
    <row r="227" spans="1:7">
      <c r="A227" s="1">
        <v>226</v>
      </c>
      <c r="E227" s="1" t="str">
        <f ca="1">IF($C227="","",CONCATENATE(VLOOKUP(OFFSET('様式Ⅰ (女子)'!$B$15,3*A227,0),'登録データ（女）'!$A$3:$J$2500,9,FALSE)," ",VLOOKUP(OFFSET('様式Ⅰ (女子)'!$B$15,3*A227,0),'登録データ（女）'!$A$3:$J$2500,10,FALSE)," ","(",LEFT(VLOOKUP(OFFSET('様式Ⅰ (女子)'!$B$15,3*A227,0),'登録データ（女）'!$A$3:$J$2500,8,FALSE),2),")"))</f>
        <v/>
      </c>
      <c r="G227" s="1" t="str">
        <f>IF(B227="","",VLOOKUP(基本情報登録!$D$10,'登録データ（女）'!$M$3:$Q$57,3,FALSE))</f>
        <v/>
      </c>
    </row>
    <row r="228" spans="1:7">
      <c r="A228" s="1">
        <v>227</v>
      </c>
      <c r="E228" s="1" t="str">
        <f ca="1">IF($C228="","",CONCATENATE(VLOOKUP(OFFSET('様式Ⅰ (女子)'!$B$15,3*A228,0),'登録データ（女）'!$A$3:$J$2500,9,FALSE)," ",VLOOKUP(OFFSET('様式Ⅰ (女子)'!$B$15,3*A228,0),'登録データ（女）'!$A$3:$J$2500,10,FALSE)," ","(",LEFT(VLOOKUP(OFFSET('様式Ⅰ (女子)'!$B$15,3*A228,0),'登録データ（女）'!$A$3:$J$2500,8,FALSE),2),")"))</f>
        <v/>
      </c>
      <c r="G228" s="1" t="str">
        <f>IF(B228="","",VLOOKUP(基本情報登録!$D$10,'登録データ（女）'!$M$3:$Q$57,3,FALSE))</f>
        <v/>
      </c>
    </row>
    <row r="229" spans="1:7">
      <c r="A229" s="1">
        <v>228</v>
      </c>
      <c r="E229" s="1" t="str">
        <f ca="1">IF($C229="","",CONCATENATE(VLOOKUP(OFFSET('様式Ⅰ (女子)'!$B$15,3*A229,0),'登録データ（女）'!$A$3:$J$2500,9,FALSE)," ",VLOOKUP(OFFSET('様式Ⅰ (女子)'!$B$15,3*A229,0),'登録データ（女）'!$A$3:$J$2500,10,FALSE)," ","(",LEFT(VLOOKUP(OFFSET('様式Ⅰ (女子)'!$B$15,3*A229,0),'登録データ（女）'!$A$3:$J$2500,8,FALSE),2),")"))</f>
        <v/>
      </c>
      <c r="G229" s="1" t="str">
        <f>IF(B229="","",VLOOKUP(基本情報登録!$D$10,'登録データ（女）'!$M$3:$Q$57,3,FALSE))</f>
        <v/>
      </c>
    </row>
    <row r="230" spans="1:7">
      <c r="A230" s="1">
        <v>229</v>
      </c>
      <c r="E230" s="1" t="str">
        <f ca="1">IF($C230="","",CONCATENATE(VLOOKUP(OFFSET('様式Ⅰ (女子)'!$B$15,3*A230,0),'登録データ（女）'!$A$3:$J$2500,9,FALSE)," ",VLOOKUP(OFFSET('様式Ⅰ (女子)'!$B$15,3*A230,0),'登録データ（女）'!$A$3:$J$2500,10,FALSE)," ","(",LEFT(VLOOKUP(OFFSET('様式Ⅰ (女子)'!$B$15,3*A230,0),'登録データ（女）'!$A$3:$J$2500,8,FALSE),2),")"))</f>
        <v/>
      </c>
      <c r="G230" s="1" t="str">
        <f>IF(B230="","",VLOOKUP(基本情報登録!$D$10,'登録データ（女）'!$M$3:$Q$57,3,FALSE))</f>
        <v/>
      </c>
    </row>
    <row r="231" spans="1:7">
      <c r="A231" s="1">
        <v>230</v>
      </c>
      <c r="E231" s="1" t="str">
        <f ca="1">IF($C231="","",CONCATENATE(VLOOKUP(OFFSET('様式Ⅰ (女子)'!$B$15,3*A231,0),'登録データ（女）'!$A$3:$J$2500,9,FALSE)," ",VLOOKUP(OFFSET('様式Ⅰ (女子)'!$B$15,3*A231,0),'登録データ（女）'!$A$3:$J$2500,10,FALSE)," ","(",LEFT(VLOOKUP(OFFSET('様式Ⅰ (女子)'!$B$15,3*A231,0),'登録データ（女）'!$A$3:$J$2500,8,FALSE),2),")"))</f>
        <v/>
      </c>
      <c r="G231" s="1" t="str">
        <f>IF(B231="","",VLOOKUP(基本情報登録!$D$10,'登録データ（女）'!$M$3:$Q$57,3,FALSE))</f>
        <v/>
      </c>
    </row>
    <row r="232" spans="1:7">
      <c r="A232" s="1">
        <v>231</v>
      </c>
      <c r="E232" s="1" t="str">
        <f ca="1">IF($C232="","",CONCATENATE(VLOOKUP(OFFSET('様式Ⅰ (女子)'!$B$15,3*A232,0),'登録データ（女）'!$A$3:$J$2500,9,FALSE)," ",VLOOKUP(OFFSET('様式Ⅰ (女子)'!$B$15,3*A232,0),'登録データ（女）'!$A$3:$J$2500,10,FALSE)," ","(",LEFT(VLOOKUP(OFFSET('様式Ⅰ (女子)'!$B$15,3*A232,0),'登録データ（女）'!$A$3:$J$2500,8,FALSE),2),")"))</f>
        <v/>
      </c>
      <c r="G232" s="1" t="str">
        <f>IF(B232="","",VLOOKUP(基本情報登録!$D$10,'登録データ（女）'!$M$3:$Q$57,3,FALSE))</f>
        <v/>
      </c>
    </row>
    <row r="233" spans="1:7">
      <c r="A233" s="1">
        <v>232</v>
      </c>
      <c r="E233" s="1" t="str">
        <f ca="1">IF($C233="","",CONCATENATE(VLOOKUP(OFFSET('様式Ⅰ (女子)'!$B$15,3*A233,0),'登録データ（女）'!$A$3:$J$2500,9,FALSE)," ",VLOOKUP(OFFSET('様式Ⅰ (女子)'!$B$15,3*A233,0),'登録データ（女）'!$A$3:$J$2500,10,FALSE)," ","(",LEFT(VLOOKUP(OFFSET('様式Ⅰ (女子)'!$B$15,3*A233,0),'登録データ（女）'!$A$3:$J$2500,8,FALSE),2),")"))</f>
        <v/>
      </c>
      <c r="G233" s="1" t="str">
        <f>IF(B233="","",VLOOKUP(基本情報登録!$D$10,'登録データ（女）'!$M$3:$Q$57,3,FALSE))</f>
        <v/>
      </c>
    </row>
    <row r="234" spans="1:7">
      <c r="A234" s="1">
        <v>233</v>
      </c>
      <c r="E234" s="1" t="str">
        <f ca="1">IF($C234="","",CONCATENATE(VLOOKUP(OFFSET('様式Ⅰ (女子)'!$B$15,3*A234,0),'登録データ（女）'!$A$3:$J$2500,9,FALSE)," ",VLOOKUP(OFFSET('様式Ⅰ (女子)'!$B$15,3*A234,0),'登録データ（女）'!$A$3:$J$2500,10,FALSE)," ","(",LEFT(VLOOKUP(OFFSET('様式Ⅰ (女子)'!$B$15,3*A234,0),'登録データ（女）'!$A$3:$J$2500,8,FALSE),2),")"))</f>
        <v/>
      </c>
      <c r="G234" s="1" t="str">
        <f>IF(B234="","",VLOOKUP(基本情報登録!$D$10,'登録データ（女）'!$M$3:$Q$57,3,FALSE))</f>
        <v/>
      </c>
    </row>
    <row r="235" spans="1:7">
      <c r="A235" s="1">
        <v>234</v>
      </c>
      <c r="E235" s="1" t="str">
        <f ca="1">IF($C235="","",CONCATENATE(VLOOKUP(OFFSET('様式Ⅰ (女子)'!$B$15,3*A235,0),'登録データ（女）'!$A$3:$J$2500,9,FALSE)," ",VLOOKUP(OFFSET('様式Ⅰ (女子)'!$B$15,3*A235,0),'登録データ（女）'!$A$3:$J$2500,10,FALSE)," ","(",LEFT(VLOOKUP(OFFSET('様式Ⅰ (女子)'!$B$15,3*A235,0),'登録データ（女）'!$A$3:$J$2500,8,FALSE),2),")"))</f>
        <v/>
      </c>
      <c r="G235" s="1" t="str">
        <f>IF(B235="","",VLOOKUP(基本情報登録!$D$10,'登録データ（女）'!$M$3:$Q$57,3,FALSE))</f>
        <v/>
      </c>
    </row>
    <row r="236" spans="1:7">
      <c r="A236" s="1">
        <v>235</v>
      </c>
      <c r="E236" s="1" t="str">
        <f ca="1">IF($C236="","",CONCATENATE(VLOOKUP(OFFSET('様式Ⅰ (女子)'!$B$15,3*A236,0),'登録データ（女）'!$A$3:$J$2500,9,FALSE)," ",VLOOKUP(OFFSET('様式Ⅰ (女子)'!$B$15,3*A236,0),'登録データ（女）'!$A$3:$J$2500,10,FALSE)," ","(",LEFT(VLOOKUP(OFFSET('様式Ⅰ (女子)'!$B$15,3*A236,0),'登録データ（女）'!$A$3:$J$2500,8,FALSE),2),")"))</f>
        <v/>
      </c>
      <c r="G236" s="1" t="str">
        <f>IF(B236="","",VLOOKUP(基本情報登録!$D$10,'登録データ（女）'!$M$3:$Q$57,3,FALSE))</f>
        <v/>
      </c>
    </row>
    <row r="237" spans="1:7">
      <c r="A237" s="1">
        <v>236</v>
      </c>
      <c r="E237" s="1" t="str">
        <f ca="1">IF($C237="","",CONCATENATE(VLOOKUP(OFFSET('様式Ⅰ (女子)'!$B$15,3*A237,0),'登録データ（女）'!$A$3:$J$2500,9,FALSE)," ",VLOOKUP(OFFSET('様式Ⅰ (女子)'!$B$15,3*A237,0),'登録データ（女）'!$A$3:$J$2500,10,FALSE)," ","(",LEFT(VLOOKUP(OFFSET('様式Ⅰ (女子)'!$B$15,3*A237,0),'登録データ（女）'!$A$3:$J$2500,8,FALSE),2),")"))</f>
        <v/>
      </c>
      <c r="G237" s="1" t="str">
        <f>IF(B237="","",VLOOKUP(基本情報登録!$D$10,'登録データ（女）'!$M$3:$Q$57,3,FALSE))</f>
        <v/>
      </c>
    </row>
    <row r="238" spans="1:7">
      <c r="A238" s="1">
        <v>237</v>
      </c>
      <c r="E238" s="1" t="str">
        <f ca="1">IF($C238="","",CONCATENATE(VLOOKUP(OFFSET('様式Ⅰ (女子)'!$B$15,3*A238,0),'登録データ（女）'!$A$3:$J$2500,9,FALSE)," ",VLOOKUP(OFFSET('様式Ⅰ (女子)'!$B$15,3*A238,0),'登録データ（女）'!$A$3:$J$2500,10,FALSE)," ","(",LEFT(VLOOKUP(OFFSET('様式Ⅰ (女子)'!$B$15,3*A238,0),'登録データ（女）'!$A$3:$J$2500,8,FALSE),2),")"))</f>
        <v/>
      </c>
      <c r="G238" s="1" t="str">
        <f>IF(B238="","",VLOOKUP(基本情報登録!$D$10,'登録データ（女）'!$M$3:$Q$57,3,FALSE))</f>
        <v/>
      </c>
    </row>
    <row r="239" spans="1:7">
      <c r="A239" s="1">
        <v>238</v>
      </c>
      <c r="E239" s="1" t="str">
        <f ca="1">IF($C239="","",CONCATENATE(VLOOKUP(OFFSET('様式Ⅰ (女子)'!$B$15,3*A239,0),'登録データ（女）'!$A$3:$J$2500,9,FALSE)," ",VLOOKUP(OFFSET('様式Ⅰ (女子)'!$B$15,3*A239,0),'登録データ（女）'!$A$3:$J$2500,10,FALSE)," ","(",LEFT(VLOOKUP(OFFSET('様式Ⅰ (女子)'!$B$15,3*A239,0),'登録データ（女）'!$A$3:$J$2500,8,FALSE),2),")"))</f>
        <v/>
      </c>
      <c r="G239" s="1" t="str">
        <f>IF(B239="","",VLOOKUP(基本情報登録!$D$10,'登録データ（女）'!$M$3:$Q$57,3,FALSE))</f>
        <v/>
      </c>
    </row>
    <row r="240" spans="1:7">
      <c r="A240" s="1">
        <v>239</v>
      </c>
      <c r="E240" s="1" t="str">
        <f ca="1">IF($C240="","",CONCATENATE(VLOOKUP(OFFSET('様式Ⅰ (女子)'!$B$15,3*A240,0),'登録データ（女）'!$A$3:$J$2500,9,FALSE)," ",VLOOKUP(OFFSET('様式Ⅰ (女子)'!$B$15,3*A240,0),'登録データ（女）'!$A$3:$J$2500,10,FALSE)," ","(",LEFT(VLOOKUP(OFFSET('様式Ⅰ (女子)'!$B$15,3*A240,0),'登録データ（女）'!$A$3:$J$2500,8,FALSE),2),")"))</f>
        <v/>
      </c>
      <c r="G240" s="1" t="str">
        <f>IF(B240="","",VLOOKUP(基本情報登録!$D$10,'登録データ（女）'!$M$3:$Q$57,3,FALSE))</f>
        <v/>
      </c>
    </row>
    <row r="241" spans="1:7">
      <c r="A241" s="1">
        <v>240</v>
      </c>
      <c r="E241" s="1" t="str">
        <f ca="1">IF($C241="","",CONCATENATE(VLOOKUP(OFFSET('様式Ⅰ (女子)'!$B$15,3*A241,0),'登録データ（女）'!$A$3:$J$2500,9,FALSE)," ",VLOOKUP(OFFSET('様式Ⅰ (女子)'!$B$15,3*A241,0),'登録データ（女）'!$A$3:$J$2500,10,FALSE)," ","(",LEFT(VLOOKUP(OFFSET('様式Ⅰ (女子)'!$B$15,3*A241,0),'登録データ（女）'!$A$3:$J$2500,8,FALSE),2),")"))</f>
        <v/>
      </c>
      <c r="G241" s="1" t="str">
        <f>IF(B241="","",VLOOKUP(基本情報登録!$D$10,'登録データ（女）'!$M$3:$Q$57,3,FALSE))</f>
        <v/>
      </c>
    </row>
    <row r="242" spans="1:7">
      <c r="A242" s="1">
        <v>241</v>
      </c>
      <c r="E242" s="1" t="str">
        <f ca="1">IF($C242="","",CONCATENATE(VLOOKUP(OFFSET('様式Ⅰ (女子)'!$B$15,3*A242,0),'登録データ（女）'!$A$3:$J$2500,9,FALSE)," ",VLOOKUP(OFFSET('様式Ⅰ (女子)'!$B$15,3*A242,0),'登録データ（女）'!$A$3:$J$2500,10,FALSE)," ","(",LEFT(VLOOKUP(OFFSET('様式Ⅰ (女子)'!$B$15,3*A242,0),'登録データ（女）'!$A$3:$J$2500,8,FALSE),2),")"))</f>
        <v/>
      </c>
      <c r="G242" s="1" t="str">
        <f>IF(B242="","",VLOOKUP(基本情報登録!$D$10,'登録データ（女）'!$M$3:$Q$57,3,FALSE))</f>
        <v/>
      </c>
    </row>
    <row r="243" spans="1:7">
      <c r="A243" s="1">
        <v>242</v>
      </c>
      <c r="E243" s="1" t="str">
        <f ca="1">IF($C243="","",CONCATENATE(VLOOKUP(OFFSET('様式Ⅰ (女子)'!$B$15,3*A243,0),'登録データ（女）'!$A$3:$J$2500,9,FALSE)," ",VLOOKUP(OFFSET('様式Ⅰ (女子)'!$B$15,3*A243,0),'登録データ（女）'!$A$3:$J$2500,10,FALSE)," ","(",LEFT(VLOOKUP(OFFSET('様式Ⅰ (女子)'!$B$15,3*A243,0),'登録データ（女）'!$A$3:$J$2500,8,FALSE),2),")"))</f>
        <v/>
      </c>
      <c r="G243" s="1" t="str">
        <f>IF(B243="","",VLOOKUP(基本情報登録!$D$10,'登録データ（女）'!$M$3:$Q$57,3,FALSE))</f>
        <v/>
      </c>
    </row>
    <row r="244" spans="1:7">
      <c r="A244" s="1">
        <v>243</v>
      </c>
      <c r="E244" s="1" t="str">
        <f ca="1">IF($C244="","",CONCATENATE(VLOOKUP(OFFSET('様式Ⅰ (女子)'!$B$15,3*A244,0),'登録データ（女）'!$A$3:$J$2500,9,FALSE)," ",VLOOKUP(OFFSET('様式Ⅰ (女子)'!$B$15,3*A244,0),'登録データ（女）'!$A$3:$J$2500,10,FALSE)," ","(",LEFT(VLOOKUP(OFFSET('様式Ⅰ (女子)'!$B$15,3*A244,0),'登録データ（女）'!$A$3:$J$2500,8,FALSE),2),")"))</f>
        <v/>
      </c>
      <c r="G244" s="1" t="str">
        <f>IF(B244="","",VLOOKUP(基本情報登録!$D$10,'登録データ（女）'!$M$3:$Q$57,3,FALSE))</f>
        <v/>
      </c>
    </row>
    <row r="245" spans="1:7">
      <c r="A245" s="1">
        <v>244</v>
      </c>
      <c r="E245" s="1" t="str">
        <f ca="1">IF($C245="","",CONCATENATE(VLOOKUP(OFFSET('様式Ⅰ (女子)'!$B$15,3*A245,0),'登録データ（女）'!$A$3:$J$2500,9,FALSE)," ",VLOOKUP(OFFSET('様式Ⅰ (女子)'!$B$15,3*A245,0),'登録データ（女）'!$A$3:$J$2500,10,FALSE)," ","(",LEFT(VLOOKUP(OFFSET('様式Ⅰ (女子)'!$B$15,3*A245,0),'登録データ（女）'!$A$3:$J$2500,8,FALSE),2),")"))</f>
        <v/>
      </c>
      <c r="G245" s="1" t="str">
        <f>IF(B245="","",VLOOKUP(基本情報登録!$D$10,'登録データ（女）'!$M$3:$Q$57,3,FALSE))</f>
        <v/>
      </c>
    </row>
    <row r="246" spans="1:7">
      <c r="A246" s="1">
        <v>245</v>
      </c>
      <c r="E246" s="1" t="str">
        <f ca="1">IF($C246="","",CONCATENATE(VLOOKUP(OFFSET('様式Ⅰ (女子)'!$B$15,3*A246,0),'登録データ（女）'!$A$3:$J$2500,9,FALSE)," ",VLOOKUP(OFFSET('様式Ⅰ (女子)'!$B$15,3*A246,0),'登録データ（女）'!$A$3:$J$2500,10,FALSE)," ","(",LEFT(VLOOKUP(OFFSET('様式Ⅰ (女子)'!$B$15,3*A246,0),'登録データ（女）'!$A$3:$J$2500,8,FALSE),2),")"))</f>
        <v/>
      </c>
      <c r="G246" s="1" t="str">
        <f>IF(B246="","",VLOOKUP(基本情報登録!$D$10,'登録データ（女）'!$M$3:$Q$57,3,FALSE))</f>
        <v/>
      </c>
    </row>
    <row r="247" spans="1:7">
      <c r="A247" s="1">
        <v>246</v>
      </c>
      <c r="E247" s="1" t="str">
        <f ca="1">IF($C247="","",CONCATENATE(VLOOKUP(OFFSET('様式Ⅰ (女子)'!$B$15,3*A247,0),'登録データ（女）'!$A$3:$J$2500,9,FALSE)," ",VLOOKUP(OFFSET('様式Ⅰ (女子)'!$B$15,3*A247,0),'登録データ（女）'!$A$3:$J$2500,10,FALSE)," ","(",LEFT(VLOOKUP(OFFSET('様式Ⅰ (女子)'!$B$15,3*A247,0),'登録データ（女）'!$A$3:$J$2500,8,FALSE),2),")"))</f>
        <v/>
      </c>
      <c r="G247" s="1" t="str">
        <f>IF(B247="","",VLOOKUP(基本情報登録!$D$10,'登録データ（女）'!$M$3:$Q$57,3,FALSE))</f>
        <v/>
      </c>
    </row>
    <row r="248" spans="1:7">
      <c r="A248" s="1">
        <v>247</v>
      </c>
      <c r="E248" s="1" t="str">
        <f ca="1">IF($C248="","",CONCATENATE(VLOOKUP(OFFSET('様式Ⅰ (女子)'!$B$15,3*A248,0),'登録データ（女）'!$A$3:$J$2500,9,FALSE)," ",VLOOKUP(OFFSET('様式Ⅰ (女子)'!$B$15,3*A248,0),'登録データ（女）'!$A$3:$J$2500,10,FALSE)," ","(",LEFT(VLOOKUP(OFFSET('様式Ⅰ (女子)'!$B$15,3*A248,0),'登録データ（女）'!$A$3:$J$2500,8,FALSE),2),")"))</f>
        <v/>
      </c>
      <c r="G248" s="1" t="str">
        <f>IF(B248="","",VLOOKUP(基本情報登録!$D$10,'登録データ（女）'!$M$3:$Q$57,3,FALSE))</f>
        <v/>
      </c>
    </row>
    <row r="249" spans="1:7">
      <c r="A249" s="1">
        <v>248</v>
      </c>
      <c r="E249" s="1" t="str">
        <f ca="1">IF($C249="","",CONCATENATE(VLOOKUP(OFFSET('様式Ⅰ (女子)'!$B$15,3*A249,0),'登録データ（女）'!$A$3:$J$2500,9,FALSE)," ",VLOOKUP(OFFSET('様式Ⅰ (女子)'!$B$15,3*A249,0),'登録データ（女）'!$A$3:$J$2500,10,FALSE)," ","(",LEFT(VLOOKUP(OFFSET('様式Ⅰ (女子)'!$B$15,3*A249,0),'登録データ（女）'!$A$3:$J$2500,8,FALSE),2),")"))</f>
        <v/>
      </c>
      <c r="G249" s="1" t="str">
        <f>IF(B249="","",VLOOKUP(基本情報登録!$D$10,'登録データ（女）'!$M$3:$Q$57,3,FALSE))</f>
        <v/>
      </c>
    </row>
    <row r="250" spans="1:7">
      <c r="A250" s="1">
        <v>249</v>
      </c>
      <c r="E250" s="1" t="str">
        <f ca="1">IF($C250="","",CONCATENATE(VLOOKUP(OFFSET('様式Ⅰ (女子)'!$B$15,3*A250,0),'登録データ（女）'!$A$3:$J$2500,9,FALSE)," ",VLOOKUP(OFFSET('様式Ⅰ (女子)'!$B$15,3*A250,0),'登録データ（女）'!$A$3:$J$2500,10,FALSE)," ","(",LEFT(VLOOKUP(OFFSET('様式Ⅰ (女子)'!$B$15,3*A250,0),'登録データ（女）'!$A$3:$J$2500,8,FALSE),2),")"))</f>
        <v/>
      </c>
      <c r="G250" s="1" t="str">
        <f>IF(B250="","",VLOOKUP(基本情報登録!$D$10,'登録データ（女）'!$M$3:$Q$57,3,FALSE))</f>
        <v/>
      </c>
    </row>
    <row r="251" spans="1:7">
      <c r="A251" s="1">
        <v>250</v>
      </c>
      <c r="E251" s="1" t="str">
        <f ca="1">IF($C251="","",CONCATENATE(VLOOKUP(OFFSET('様式Ⅰ (女子)'!$B$15,3*A251,0),'登録データ（女）'!$A$3:$J$2500,9,FALSE)," ",VLOOKUP(OFFSET('様式Ⅰ (女子)'!$B$15,3*A251,0),'登録データ（女）'!$A$3:$J$2500,10,FALSE)," ","(",LEFT(VLOOKUP(OFFSET('様式Ⅰ (女子)'!$B$15,3*A251,0),'登録データ（女）'!$A$3:$J$2500,8,FALSE),2),")"))</f>
        <v/>
      </c>
      <c r="G251" s="1" t="str">
        <f>IF(B251="","",VLOOKUP(基本情報登録!$D$10,'登録データ（女）'!$M$3:$Q$57,3,FALSE))</f>
        <v/>
      </c>
    </row>
    <row r="252" spans="1:7">
      <c r="A252" s="1">
        <v>251</v>
      </c>
      <c r="E252" s="1" t="str">
        <f ca="1">IF($C252="","",CONCATENATE(VLOOKUP(OFFSET('様式Ⅰ (女子)'!$B$15,3*A252,0),'登録データ（女）'!$A$3:$J$2500,9,FALSE)," ",VLOOKUP(OFFSET('様式Ⅰ (女子)'!$B$15,3*A252,0),'登録データ（女）'!$A$3:$J$2500,10,FALSE)," ","(",LEFT(VLOOKUP(OFFSET('様式Ⅰ (女子)'!$B$15,3*A252,0),'登録データ（女）'!$A$3:$J$2500,8,FALSE),2),")"))</f>
        <v/>
      </c>
      <c r="G252" s="1" t="str">
        <f>IF(B252="","",VLOOKUP(基本情報登録!$D$10,'登録データ（女）'!$M$3:$Q$57,3,FALSE))</f>
        <v/>
      </c>
    </row>
    <row r="253" spans="1:7">
      <c r="A253" s="1">
        <v>252</v>
      </c>
      <c r="E253" s="1" t="str">
        <f ca="1">IF($C253="","",CONCATENATE(VLOOKUP(OFFSET('様式Ⅰ (女子)'!$B$15,3*A253,0),'登録データ（女）'!$A$3:$J$2500,9,FALSE)," ",VLOOKUP(OFFSET('様式Ⅰ (女子)'!$B$15,3*A253,0),'登録データ（女）'!$A$3:$J$2500,10,FALSE)," ","(",LEFT(VLOOKUP(OFFSET('様式Ⅰ (女子)'!$B$15,3*A253,0),'登録データ（女）'!$A$3:$J$2500,8,FALSE),2),")"))</f>
        <v/>
      </c>
      <c r="G253" s="1" t="str">
        <f>IF(B253="","",VLOOKUP(基本情報登録!$D$10,'登録データ（女）'!$M$3:$Q$57,3,FALSE))</f>
        <v/>
      </c>
    </row>
    <row r="254" spans="1:7">
      <c r="A254" s="1">
        <v>253</v>
      </c>
      <c r="E254" s="1" t="str">
        <f ca="1">IF($C254="","",CONCATENATE(VLOOKUP(OFFSET('様式Ⅰ (女子)'!$B$15,3*A254,0),'登録データ（女）'!$A$3:$J$2500,9,FALSE)," ",VLOOKUP(OFFSET('様式Ⅰ (女子)'!$B$15,3*A254,0),'登録データ（女）'!$A$3:$J$2500,10,FALSE)," ","(",LEFT(VLOOKUP(OFFSET('様式Ⅰ (女子)'!$B$15,3*A254,0),'登録データ（女）'!$A$3:$J$2500,8,FALSE),2),")"))</f>
        <v/>
      </c>
      <c r="G254" s="1" t="str">
        <f>IF(B254="","",VLOOKUP(基本情報登録!$D$10,'登録データ（女）'!$M$3:$Q$57,3,FALSE))</f>
        <v/>
      </c>
    </row>
    <row r="255" spans="1:7">
      <c r="A255" s="1">
        <v>254</v>
      </c>
      <c r="E255" s="1" t="str">
        <f ca="1">IF($C255="","",CONCATENATE(VLOOKUP(OFFSET('様式Ⅰ (女子)'!$B$15,3*A255,0),'登録データ（女）'!$A$3:$J$2500,9,FALSE)," ",VLOOKUP(OFFSET('様式Ⅰ (女子)'!$B$15,3*A255,0),'登録データ（女）'!$A$3:$J$2500,10,FALSE)," ","(",LEFT(VLOOKUP(OFFSET('様式Ⅰ (女子)'!$B$15,3*A255,0),'登録データ（女）'!$A$3:$J$2500,8,FALSE),2),")"))</f>
        <v/>
      </c>
      <c r="G255" s="1" t="str">
        <f>IF(B255="","",VLOOKUP(基本情報登録!$D$10,'登録データ（女）'!$M$3:$Q$57,3,FALSE))</f>
        <v/>
      </c>
    </row>
    <row r="256" spans="1:7">
      <c r="A256" s="1">
        <v>255</v>
      </c>
      <c r="E256" s="1" t="str">
        <f ca="1">IF($C256="","",CONCATENATE(VLOOKUP(OFFSET('様式Ⅰ (女子)'!$B$15,3*A256,0),'登録データ（女）'!$A$3:$J$2500,9,FALSE)," ",VLOOKUP(OFFSET('様式Ⅰ (女子)'!$B$15,3*A256,0),'登録データ（女）'!$A$3:$J$2500,10,FALSE)," ","(",LEFT(VLOOKUP(OFFSET('様式Ⅰ (女子)'!$B$15,3*A256,0),'登録データ（女）'!$A$3:$J$2500,8,FALSE),2),")"))</f>
        <v/>
      </c>
      <c r="G256" s="1" t="str">
        <f>IF(B256="","",VLOOKUP(基本情報登録!$D$10,'登録データ（女）'!$M$3:$Q$57,3,FALSE))</f>
        <v/>
      </c>
    </row>
    <row r="257" spans="1:7">
      <c r="A257" s="1">
        <v>256</v>
      </c>
      <c r="E257" s="1" t="str">
        <f ca="1">IF($C257="","",CONCATENATE(VLOOKUP(OFFSET('様式Ⅰ (女子)'!$B$15,3*A257,0),'登録データ（女）'!$A$3:$J$2500,9,FALSE)," ",VLOOKUP(OFFSET('様式Ⅰ (女子)'!$B$15,3*A257,0),'登録データ（女）'!$A$3:$J$2500,10,FALSE)," ","(",LEFT(VLOOKUP(OFFSET('様式Ⅰ (女子)'!$B$15,3*A257,0),'登録データ（女）'!$A$3:$J$2500,8,FALSE),2),")"))</f>
        <v/>
      </c>
      <c r="G257" s="1" t="str">
        <f>IF(B257="","",VLOOKUP(基本情報登録!$D$10,'登録データ（女）'!$M$3:$Q$57,3,FALSE))</f>
        <v/>
      </c>
    </row>
    <row r="258" spans="1:7">
      <c r="A258" s="1">
        <v>257</v>
      </c>
      <c r="E258" s="1" t="str">
        <f ca="1">IF($C258="","",CONCATENATE(VLOOKUP(OFFSET('様式Ⅰ (女子)'!$B$15,3*A258,0),'登録データ（女）'!$A$3:$J$2500,9,FALSE)," ",VLOOKUP(OFFSET('様式Ⅰ (女子)'!$B$15,3*A258,0),'登録データ（女）'!$A$3:$J$2500,10,FALSE)," ","(",LEFT(VLOOKUP(OFFSET('様式Ⅰ (女子)'!$B$15,3*A258,0),'登録データ（女）'!$A$3:$J$2500,8,FALSE),2),")"))</f>
        <v/>
      </c>
      <c r="G258" s="1" t="str">
        <f>IF(B258="","",VLOOKUP(基本情報登録!$D$10,'登録データ（女）'!$M$3:$Q$57,3,FALSE))</f>
        <v/>
      </c>
    </row>
    <row r="259" spans="1:7">
      <c r="A259" s="1">
        <v>258</v>
      </c>
      <c r="E259" s="1" t="str">
        <f ca="1">IF($C259="","",CONCATENATE(VLOOKUP(OFFSET('様式Ⅰ (女子)'!$B$15,3*A259,0),'登録データ（女）'!$A$3:$J$2500,9,FALSE)," ",VLOOKUP(OFFSET('様式Ⅰ (女子)'!$B$15,3*A259,0),'登録データ（女）'!$A$3:$J$2500,10,FALSE)," ","(",LEFT(VLOOKUP(OFFSET('様式Ⅰ (女子)'!$B$15,3*A259,0),'登録データ（女）'!$A$3:$J$2500,8,FALSE),2),")"))</f>
        <v/>
      </c>
      <c r="G259" s="1" t="str">
        <f>IF(B259="","",VLOOKUP(基本情報登録!$D$10,'登録データ（女）'!$M$3:$Q$57,3,FALSE))</f>
        <v/>
      </c>
    </row>
    <row r="260" spans="1:7">
      <c r="A260" s="1">
        <v>259</v>
      </c>
      <c r="E260" s="1" t="str">
        <f ca="1">IF($C260="","",CONCATENATE(VLOOKUP(OFFSET('様式Ⅰ (女子)'!$B$15,3*A260,0),'登録データ（女）'!$A$3:$J$2500,9,FALSE)," ",VLOOKUP(OFFSET('様式Ⅰ (女子)'!$B$15,3*A260,0),'登録データ（女）'!$A$3:$J$2500,10,FALSE)," ","(",LEFT(VLOOKUP(OFFSET('様式Ⅰ (女子)'!$B$15,3*A260,0),'登録データ（女）'!$A$3:$J$2500,8,FALSE),2),")"))</f>
        <v/>
      </c>
      <c r="G260" s="1" t="str">
        <f>IF(B260="","",VLOOKUP(基本情報登録!$D$10,'登録データ（女）'!$M$3:$Q$57,3,FALSE))</f>
        <v/>
      </c>
    </row>
    <row r="261" spans="1:7">
      <c r="A261" s="1">
        <v>260</v>
      </c>
      <c r="E261" s="1" t="str">
        <f ca="1">IF($C261="","",CONCATENATE(VLOOKUP(OFFSET('様式Ⅰ (女子)'!$B$15,3*A261,0),'登録データ（女）'!$A$3:$J$2500,9,FALSE)," ",VLOOKUP(OFFSET('様式Ⅰ (女子)'!$B$15,3*A261,0),'登録データ（女）'!$A$3:$J$2500,10,FALSE)," ","(",LEFT(VLOOKUP(OFFSET('様式Ⅰ (女子)'!$B$15,3*A261,0),'登録データ（女）'!$A$3:$J$2500,8,FALSE),2),")"))</f>
        <v/>
      </c>
      <c r="G261" s="1" t="str">
        <f>IF(B261="","",VLOOKUP(基本情報登録!$D$10,'登録データ（女）'!$M$3:$Q$57,3,FALSE))</f>
        <v/>
      </c>
    </row>
    <row r="262" spans="1:7">
      <c r="A262" s="1">
        <v>261</v>
      </c>
      <c r="E262" s="1" t="str">
        <f ca="1">IF($C262="","",CONCATENATE(VLOOKUP(OFFSET('様式Ⅰ (女子)'!$B$15,3*A262,0),'登録データ（女）'!$A$3:$J$2500,9,FALSE)," ",VLOOKUP(OFFSET('様式Ⅰ (女子)'!$B$15,3*A262,0),'登録データ（女）'!$A$3:$J$2500,10,FALSE)," ","(",LEFT(VLOOKUP(OFFSET('様式Ⅰ (女子)'!$B$15,3*A262,0),'登録データ（女）'!$A$3:$J$2500,8,FALSE),2),")"))</f>
        <v/>
      </c>
      <c r="G262" s="1" t="str">
        <f>IF(B262="","",VLOOKUP(基本情報登録!$D$10,'登録データ（女）'!$M$3:$Q$57,3,FALSE))</f>
        <v/>
      </c>
    </row>
    <row r="263" spans="1:7">
      <c r="A263" s="1">
        <v>262</v>
      </c>
      <c r="E263" s="1" t="str">
        <f ca="1">IF($C263="","",CONCATENATE(VLOOKUP(OFFSET('様式Ⅰ (女子)'!$B$15,3*A263,0),'登録データ（女）'!$A$3:$J$2500,9,FALSE)," ",VLOOKUP(OFFSET('様式Ⅰ (女子)'!$B$15,3*A263,0),'登録データ（女）'!$A$3:$J$2500,10,FALSE)," ","(",LEFT(VLOOKUP(OFFSET('様式Ⅰ (女子)'!$B$15,3*A263,0),'登録データ（女）'!$A$3:$J$2500,8,FALSE),2),")"))</f>
        <v/>
      </c>
      <c r="G263" s="1" t="str">
        <f>IF(B263="","",VLOOKUP(基本情報登録!$D$10,'登録データ（女）'!$M$3:$Q$57,3,FALSE))</f>
        <v/>
      </c>
    </row>
    <row r="264" spans="1:7">
      <c r="A264" s="1">
        <v>263</v>
      </c>
      <c r="E264" s="1" t="str">
        <f ca="1">IF($C264="","",CONCATENATE(VLOOKUP(OFFSET('様式Ⅰ (女子)'!$B$15,3*A264,0),'登録データ（女）'!$A$3:$J$2500,9,FALSE)," ",VLOOKUP(OFFSET('様式Ⅰ (女子)'!$B$15,3*A264,0),'登録データ（女）'!$A$3:$J$2500,10,FALSE)," ","(",LEFT(VLOOKUP(OFFSET('様式Ⅰ (女子)'!$B$15,3*A264,0),'登録データ（女）'!$A$3:$J$2500,8,FALSE),2),")"))</f>
        <v/>
      </c>
      <c r="G264" s="1" t="str">
        <f>IF(B264="","",VLOOKUP(基本情報登録!$D$10,'登録データ（女）'!$M$3:$Q$57,3,FALSE))</f>
        <v/>
      </c>
    </row>
    <row r="265" spans="1:7">
      <c r="A265" s="1">
        <v>264</v>
      </c>
      <c r="E265" s="1" t="str">
        <f ca="1">IF($C265="","",CONCATENATE(VLOOKUP(OFFSET('様式Ⅰ (女子)'!$B$15,3*A265,0),'登録データ（女）'!$A$3:$J$2500,9,FALSE)," ",VLOOKUP(OFFSET('様式Ⅰ (女子)'!$B$15,3*A265,0),'登録データ（女）'!$A$3:$J$2500,10,FALSE)," ","(",LEFT(VLOOKUP(OFFSET('様式Ⅰ (女子)'!$B$15,3*A265,0),'登録データ（女）'!$A$3:$J$2500,8,FALSE),2),")"))</f>
        <v/>
      </c>
      <c r="G265" s="1" t="str">
        <f>IF(B265="","",VLOOKUP(基本情報登録!$D$10,'登録データ（女）'!$M$3:$Q$57,3,FALSE))</f>
        <v/>
      </c>
    </row>
    <row r="266" spans="1:7">
      <c r="A266" s="1">
        <v>265</v>
      </c>
      <c r="E266" s="1" t="str">
        <f ca="1">IF($C266="","",CONCATENATE(VLOOKUP(OFFSET('様式Ⅰ (女子)'!$B$15,3*A266,0),'登録データ（女）'!$A$3:$J$2500,9,FALSE)," ",VLOOKUP(OFFSET('様式Ⅰ (女子)'!$B$15,3*A266,0),'登録データ（女）'!$A$3:$J$2500,10,FALSE)," ","(",LEFT(VLOOKUP(OFFSET('様式Ⅰ (女子)'!$B$15,3*A266,0),'登録データ（女）'!$A$3:$J$2500,8,FALSE),2),")"))</f>
        <v/>
      </c>
      <c r="G266" s="1" t="str">
        <f>IF(B266="","",VLOOKUP(基本情報登録!$D$10,'登録データ（女）'!$M$3:$Q$57,3,FALSE))</f>
        <v/>
      </c>
    </row>
    <row r="267" spans="1:7">
      <c r="A267" s="1">
        <v>266</v>
      </c>
      <c r="E267" s="1" t="str">
        <f ca="1">IF($C267="","",CONCATENATE(VLOOKUP(OFFSET('様式Ⅰ (女子)'!$B$15,3*A267,0),'登録データ（女）'!$A$3:$J$2500,9,FALSE)," ",VLOOKUP(OFFSET('様式Ⅰ (女子)'!$B$15,3*A267,0),'登録データ（女）'!$A$3:$J$2500,10,FALSE)," ","(",LEFT(VLOOKUP(OFFSET('様式Ⅰ (女子)'!$B$15,3*A267,0),'登録データ（女）'!$A$3:$J$2500,8,FALSE),2),")"))</f>
        <v/>
      </c>
      <c r="G267" s="1" t="str">
        <f>IF(B267="","",VLOOKUP(基本情報登録!$D$10,'登録データ（女）'!$M$3:$Q$57,3,FALSE))</f>
        <v/>
      </c>
    </row>
    <row r="268" spans="1:7">
      <c r="A268" s="1">
        <v>267</v>
      </c>
      <c r="E268" s="1" t="str">
        <f ca="1">IF($C268="","",CONCATENATE(VLOOKUP(OFFSET('様式Ⅰ (女子)'!$B$15,3*A268,0),'登録データ（女）'!$A$3:$J$2500,9,FALSE)," ",VLOOKUP(OFFSET('様式Ⅰ (女子)'!$B$15,3*A268,0),'登録データ（女）'!$A$3:$J$2500,10,FALSE)," ","(",LEFT(VLOOKUP(OFFSET('様式Ⅰ (女子)'!$B$15,3*A268,0),'登録データ（女）'!$A$3:$J$2500,8,FALSE),2),")"))</f>
        <v/>
      </c>
      <c r="G268" s="1" t="str">
        <f>IF(B268="","",VLOOKUP(基本情報登録!$D$10,'登録データ（女）'!$M$3:$Q$57,3,FALSE))</f>
        <v/>
      </c>
    </row>
    <row r="269" spans="1:7">
      <c r="A269" s="1">
        <v>268</v>
      </c>
      <c r="E269" s="1" t="str">
        <f ca="1">IF($C269="","",CONCATENATE(VLOOKUP(OFFSET('様式Ⅰ (女子)'!$B$15,3*A269,0),'登録データ（女）'!$A$3:$J$2500,9,FALSE)," ",VLOOKUP(OFFSET('様式Ⅰ (女子)'!$B$15,3*A269,0),'登録データ（女）'!$A$3:$J$2500,10,FALSE)," ","(",LEFT(VLOOKUP(OFFSET('様式Ⅰ (女子)'!$B$15,3*A269,0),'登録データ（女）'!$A$3:$J$2500,8,FALSE),2),")"))</f>
        <v/>
      </c>
      <c r="G269" s="1" t="str">
        <f>IF(B269="","",VLOOKUP(基本情報登録!$D$10,'登録データ（女）'!$M$3:$Q$57,3,FALSE))</f>
        <v/>
      </c>
    </row>
    <row r="270" spans="1:7">
      <c r="A270" s="1">
        <v>269</v>
      </c>
      <c r="E270" s="1" t="str">
        <f ca="1">IF($C270="","",CONCATENATE(VLOOKUP(OFFSET('様式Ⅰ (女子)'!$B$15,3*A270,0),'登録データ（女）'!$A$3:$J$2500,9,FALSE)," ",VLOOKUP(OFFSET('様式Ⅰ (女子)'!$B$15,3*A270,0),'登録データ（女）'!$A$3:$J$2500,10,FALSE)," ","(",LEFT(VLOOKUP(OFFSET('様式Ⅰ (女子)'!$B$15,3*A270,0),'登録データ（女）'!$A$3:$J$2500,8,FALSE),2),")"))</f>
        <v/>
      </c>
      <c r="G270" s="1" t="str">
        <f>IF(B270="","",VLOOKUP(基本情報登録!$D$10,'登録データ（女）'!$M$3:$Q$57,3,FALSE))</f>
        <v/>
      </c>
    </row>
    <row r="271" spans="1:7">
      <c r="A271" s="1">
        <v>270</v>
      </c>
      <c r="E271" s="1" t="str">
        <f ca="1">IF($C271="","",CONCATENATE(VLOOKUP(OFFSET('様式Ⅰ (女子)'!$B$15,3*A271,0),'登録データ（女）'!$A$3:$J$2500,9,FALSE)," ",VLOOKUP(OFFSET('様式Ⅰ (女子)'!$B$15,3*A271,0),'登録データ（女）'!$A$3:$J$2500,10,FALSE)," ","(",LEFT(VLOOKUP(OFFSET('様式Ⅰ (女子)'!$B$15,3*A271,0),'登録データ（女）'!$A$3:$J$2500,8,FALSE),2),")"))</f>
        <v/>
      </c>
      <c r="G271" s="1" t="str">
        <f>IF(B271="","",VLOOKUP(基本情報登録!$D$10,'登録データ（女）'!$M$3:$Q$57,3,FALSE))</f>
        <v/>
      </c>
    </row>
    <row r="272" spans="1:7">
      <c r="A272" s="1">
        <v>271</v>
      </c>
      <c r="E272" s="1" t="str">
        <f ca="1">IF($C272="","",CONCATENATE(VLOOKUP(OFFSET('様式Ⅰ (女子)'!$B$15,3*A272,0),'登録データ（女）'!$A$3:$J$2500,9,FALSE)," ",VLOOKUP(OFFSET('様式Ⅰ (女子)'!$B$15,3*A272,0),'登録データ（女）'!$A$3:$J$2500,10,FALSE)," ","(",LEFT(VLOOKUP(OFFSET('様式Ⅰ (女子)'!$B$15,3*A272,0),'登録データ（女）'!$A$3:$J$2500,8,FALSE),2),")"))</f>
        <v/>
      </c>
      <c r="G272" s="1" t="str">
        <f>IF(B272="","",VLOOKUP(基本情報登録!$D$10,'登録データ（女）'!$M$3:$Q$57,3,FALSE))</f>
        <v/>
      </c>
    </row>
    <row r="273" spans="1:7">
      <c r="A273" s="1">
        <v>272</v>
      </c>
      <c r="E273" s="1" t="str">
        <f ca="1">IF($C273="","",CONCATENATE(VLOOKUP(OFFSET('様式Ⅰ (女子)'!$B$15,3*A273,0),'登録データ（女）'!$A$3:$J$2500,9,FALSE)," ",VLOOKUP(OFFSET('様式Ⅰ (女子)'!$B$15,3*A273,0),'登録データ（女）'!$A$3:$J$2500,10,FALSE)," ","(",LEFT(VLOOKUP(OFFSET('様式Ⅰ (女子)'!$B$15,3*A273,0),'登録データ（女）'!$A$3:$J$2500,8,FALSE),2),")"))</f>
        <v/>
      </c>
      <c r="G273" s="1" t="str">
        <f>IF(B273="","",VLOOKUP(基本情報登録!$D$10,'登録データ（女）'!$M$3:$Q$57,3,FALSE))</f>
        <v/>
      </c>
    </row>
    <row r="274" spans="1:7">
      <c r="A274" s="1">
        <v>273</v>
      </c>
      <c r="E274" s="1" t="str">
        <f ca="1">IF($C274="","",CONCATENATE(VLOOKUP(OFFSET('様式Ⅰ (女子)'!$B$15,3*A274,0),'登録データ（女）'!$A$3:$J$2500,9,FALSE)," ",VLOOKUP(OFFSET('様式Ⅰ (女子)'!$B$15,3*A274,0),'登録データ（女）'!$A$3:$J$2500,10,FALSE)," ","(",LEFT(VLOOKUP(OFFSET('様式Ⅰ (女子)'!$B$15,3*A274,0),'登録データ（女）'!$A$3:$J$2500,8,FALSE),2),")"))</f>
        <v/>
      </c>
      <c r="G274" s="1" t="str">
        <f>IF(B274="","",VLOOKUP(基本情報登録!$D$10,'登録データ（女）'!$M$3:$Q$57,3,FALSE))</f>
        <v/>
      </c>
    </row>
    <row r="275" spans="1:7">
      <c r="A275" s="1">
        <v>274</v>
      </c>
      <c r="E275" s="1" t="str">
        <f ca="1">IF($C275="","",CONCATENATE(VLOOKUP(OFFSET('様式Ⅰ (女子)'!$B$15,3*A275,0),'登録データ（女）'!$A$3:$J$2500,9,FALSE)," ",VLOOKUP(OFFSET('様式Ⅰ (女子)'!$B$15,3*A275,0),'登録データ（女）'!$A$3:$J$2500,10,FALSE)," ","(",LEFT(VLOOKUP(OFFSET('様式Ⅰ (女子)'!$B$15,3*A275,0),'登録データ（女）'!$A$3:$J$2500,8,FALSE),2),")"))</f>
        <v/>
      </c>
      <c r="G275" s="1" t="str">
        <f>IF(B275="","",VLOOKUP(基本情報登録!$D$10,'登録データ（女）'!$M$3:$Q$57,3,FALSE))</f>
        <v/>
      </c>
    </row>
    <row r="276" spans="1:7">
      <c r="A276" s="1">
        <v>275</v>
      </c>
      <c r="E276" s="1" t="str">
        <f ca="1">IF($C276="","",CONCATENATE(VLOOKUP(OFFSET('様式Ⅰ (女子)'!$B$15,3*A276,0),'登録データ（女）'!$A$3:$J$2500,9,FALSE)," ",VLOOKUP(OFFSET('様式Ⅰ (女子)'!$B$15,3*A276,0),'登録データ（女）'!$A$3:$J$2500,10,FALSE)," ","(",LEFT(VLOOKUP(OFFSET('様式Ⅰ (女子)'!$B$15,3*A276,0),'登録データ（女）'!$A$3:$J$2500,8,FALSE),2),")"))</f>
        <v/>
      </c>
      <c r="G276" s="1" t="str">
        <f>IF(B276="","",VLOOKUP(基本情報登録!$D$10,'登録データ（女）'!$M$3:$Q$57,3,FALSE))</f>
        <v/>
      </c>
    </row>
    <row r="277" spans="1:7">
      <c r="A277" s="1">
        <v>276</v>
      </c>
      <c r="E277" s="1" t="str">
        <f ca="1">IF($C277="","",CONCATENATE(VLOOKUP(OFFSET('様式Ⅰ (女子)'!$B$15,3*A277,0),'登録データ（女）'!$A$3:$J$2500,9,FALSE)," ",VLOOKUP(OFFSET('様式Ⅰ (女子)'!$B$15,3*A277,0),'登録データ（女）'!$A$3:$J$2500,10,FALSE)," ","(",LEFT(VLOOKUP(OFFSET('様式Ⅰ (女子)'!$B$15,3*A277,0),'登録データ（女）'!$A$3:$J$2500,8,FALSE),2),")"))</f>
        <v/>
      </c>
      <c r="G277" s="1" t="str">
        <f>IF(B277="","",VLOOKUP(基本情報登録!$D$10,'登録データ（女）'!$M$3:$Q$57,3,FALSE))</f>
        <v/>
      </c>
    </row>
    <row r="278" spans="1:7">
      <c r="A278" s="1">
        <v>277</v>
      </c>
      <c r="E278" s="1" t="str">
        <f ca="1">IF($C278="","",CONCATENATE(VLOOKUP(OFFSET('様式Ⅰ (女子)'!$B$15,3*A278,0),'登録データ（女）'!$A$3:$J$2500,9,FALSE)," ",VLOOKUP(OFFSET('様式Ⅰ (女子)'!$B$15,3*A278,0),'登録データ（女）'!$A$3:$J$2500,10,FALSE)," ","(",LEFT(VLOOKUP(OFFSET('様式Ⅰ (女子)'!$B$15,3*A278,0),'登録データ（女）'!$A$3:$J$2500,8,FALSE),2),")"))</f>
        <v/>
      </c>
      <c r="G278" s="1" t="str">
        <f>IF(B278="","",VLOOKUP(基本情報登録!$D$10,'登録データ（女）'!$M$3:$Q$57,3,FALSE))</f>
        <v/>
      </c>
    </row>
    <row r="279" spans="1:7">
      <c r="A279" s="1">
        <v>278</v>
      </c>
      <c r="E279" s="1" t="str">
        <f ca="1">IF($C279="","",CONCATENATE(VLOOKUP(OFFSET('様式Ⅰ (女子)'!$B$15,3*A279,0),'登録データ（女）'!$A$3:$J$2500,9,FALSE)," ",VLOOKUP(OFFSET('様式Ⅰ (女子)'!$B$15,3*A279,0),'登録データ（女）'!$A$3:$J$2500,10,FALSE)," ","(",LEFT(VLOOKUP(OFFSET('様式Ⅰ (女子)'!$B$15,3*A279,0),'登録データ（女）'!$A$3:$J$2500,8,FALSE),2),")"))</f>
        <v/>
      </c>
      <c r="G279" s="1" t="str">
        <f>IF(B279="","",VLOOKUP(基本情報登録!$D$10,'登録データ（女）'!$M$3:$Q$57,3,FALSE))</f>
        <v/>
      </c>
    </row>
    <row r="280" spans="1:7">
      <c r="A280" s="1">
        <v>279</v>
      </c>
      <c r="E280" s="1" t="str">
        <f ca="1">IF($C280="","",CONCATENATE(VLOOKUP(OFFSET('様式Ⅰ (女子)'!$B$15,3*A280,0),'登録データ（女）'!$A$3:$J$2500,9,FALSE)," ",VLOOKUP(OFFSET('様式Ⅰ (女子)'!$B$15,3*A280,0),'登録データ（女）'!$A$3:$J$2500,10,FALSE)," ","(",LEFT(VLOOKUP(OFFSET('様式Ⅰ (女子)'!$B$15,3*A280,0),'登録データ（女）'!$A$3:$J$2500,8,FALSE),2),")"))</f>
        <v/>
      </c>
      <c r="G280" s="1" t="str">
        <f>IF(B280="","",VLOOKUP(基本情報登録!$D$10,'登録データ（女）'!$M$3:$Q$57,3,FALSE))</f>
        <v/>
      </c>
    </row>
    <row r="281" spans="1:7">
      <c r="A281" s="1">
        <v>280</v>
      </c>
      <c r="E281" s="1" t="str">
        <f ca="1">IF($C281="","",CONCATENATE(VLOOKUP(OFFSET('様式Ⅰ (女子)'!$B$15,3*A281,0),'登録データ（女）'!$A$3:$J$2500,9,FALSE)," ",VLOOKUP(OFFSET('様式Ⅰ (女子)'!$B$15,3*A281,0),'登録データ（女）'!$A$3:$J$2500,10,FALSE)," ","(",LEFT(VLOOKUP(OFFSET('様式Ⅰ (女子)'!$B$15,3*A281,0),'登録データ（女）'!$A$3:$J$2500,8,FALSE),2),")"))</f>
        <v/>
      </c>
      <c r="G281" s="1" t="str">
        <f>IF(B281="","",VLOOKUP(基本情報登録!$D$10,'登録データ（女）'!$M$3:$Q$57,3,FALSE))</f>
        <v/>
      </c>
    </row>
    <row r="282" spans="1:7">
      <c r="A282" s="1">
        <v>281</v>
      </c>
      <c r="E282" s="1" t="str">
        <f ca="1">IF($C282="","",CONCATENATE(VLOOKUP(OFFSET('様式Ⅰ (女子)'!$B$15,3*A282,0),'登録データ（女）'!$A$3:$J$2500,9,FALSE)," ",VLOOKUP(OFFSET('様式Ⅰ (女子)'!$B$15,3*A282,0),'登録データ（女）'!$A$3:$J$2500,10,FALSE)," ","(",LEFT(VLOOKUP(OFFSET('様式Ⅰ (女子)'!$B$15,3*A282,0),'登録データ（女）'!$A$3:$J$2500,8,FALSE),2),")"))</f>
        <v/>
      </c>
      <c r="G282" s="1" t="str">
        <f>IF(B282="","",VLOOKUP(基本情報登録!$D$10,'登録データ（女）'!$M$3:$Q$57,3,FALSE))</f>
        <v/>
      </c>
    </row>
    <row r="283" spans="1:7">
      <c r="A283" s="1">
        <v>282</v>
      </c>
      <c r="E283" s="1" t="str">
        <f ca="1">IF($C283="","",CONCATENATE(VLOOKUP(OFFSET('様式Ⅰ (女子)'!$B$15,3*A283,0),'登録データ（女）'!$A$3:$J$2500,9,FALSE)," ",VLOOKUP(OFFSET('様式Ⅰ (女子)'!$B$15,3*A283,0),'登録データ（女）'!$A$3:$J$2500,10,FALSE)," ","(",LEFT(VLOOKUP(OFFSET('様式Ⅰ (女子)'!$B$15,3*A283,0),'登録データ（女）'!$A$3:$J$2500,8,FALSE),2),")"))</f>
        <v/>
      </c>
      <c r="G283" s="1" t="str">
        <f>IF(B283="","",VLOOKUP(基本情報登録!$D$10,'登録データ（女）'!$M$3:$Q$57,3,FALSE))</f>
        <v/>
      </c>
    </row>
    <row r="284" spans="1:7">
      <c r="A284" s="1">
        <v>283</v>
      </c>
      <c r="E284" s="1" t="str">
        <f ca="1">IF($C284="","",CONCATENATE(VLOOKUP(OFFSET('様式Ⅰ (女子)'!$B$15,3*A284,0),'登録データ（女）'!$A$3:$J$2500,9,FALSE)," ",VLOOKUP(OFFSET('様式Ⅰ (女子)'!$B$15,3*A284,0),'登録データ（女）'!$A$3:$J$2500,10,FALSE)," ","(",LEFT(VLOOKUP(OFFSET('様式Ⅰ (女子)'!$B$15,3*A284,0),'登録データ（女）'!$A$3:$J$2500,8,FALSE),2),")"))</f>
        <v/>
      </c>
      <c r="G284" s="1" t="str">
        <f>IF(B284="","",VLOOKUP(基本情報登録!$D$10,'登録データ（女）'!$M$3:$Q$57,3,FALSE))</f>
        <v/>
      </c>
    </row>
    <row r="285" spans="1:7">
      <c r="A285" s="1">
        <v>284</v>
      </c>
      <c r="E285" s="1" t="str">
        <f ca="1">IF($C285="","",CONCATENATE(VLOOKUP(OFFSET('様式Ⅰ (女子)'!$B$15,3*A285,0),'登録データ（女）'!$A$3:$J$2500,9,FALSE)," ",VLOOKUP(OFFSET('様式Ⅰ (女子)'!$B$15,3*A285,0),'登録データ（女）'!$A$3:$J$2500,10,FALSE)," ","(",LEFT(VLOOKUP(OFFSET('様式Ⅰ (女子)'!$B$15,3*A285,0),'登録データ（女）'!$A$3:$J$2500,8,FALSE),2),")"))</f>
        <v/>
      </c>
      <c r="G285" s="1" t="str">
        <f>IF(B285="","",VLOOKUP(基本情報登録!$D$10,'登録データ（女）'!$M$3:$Q$57,3,FALSE))</f>
        <v/>
      </c>
    </row>
    <row r="286" spans="1:7">
      <c r="A286" s="1">
        <v>285</v>
      </c>
      <c r="E286" s="1" t="str">
        <f ca="1">IF($C286="","",CONCATENATE(VLOOKUP(OFFSET('様式Ⅰ (女子)'!$B$15,3*A286,0),'登録データ（女）'!$A$3:$J$2500,9,FALSE)," ",VLOOKUP(OFFSET('様式Ⅰ (女子)'!$B$15,3*A286,0),'登録データ（女）'!$A$3:$J$2500,10,FALSE)," ","(",LEFT(VLOOKUP(OFFSET('様式Ⅰ (女子)'!$B$15,3*A286,0),'登録データ（女）'!$A$3:$J$2500,8,FALSE),2),")"))</f>
        <v/>
      </c>
      <c r="G286" s="1" t="str">
        <f>IF(B286="","",VLOOKUP(基本情報登録!$D$10,'登録データ（女）'!$M$3:$Q$57,3,FALSE))</f>
        <v/>
      </c>
    </row>
    <row r="287" spans="1:7">
      <c r="A287" s="1">
        <v>286</v>
      </c>
      <c r="E287" s="1" t="str">
        <f ca="1">IF($C287="","",CONCATENATE(VLOOKUP(OFFSET('様式Ⅰ (女子)'!$B$15,3*A287,0),'登録データ（女）'!$A$3:$J$2500,9,FALSE)," ",VLOOKUP(OFFSET('様式Ⅰ (女子)'!$B$15,3*A287,0),'登録データ（女）'!$A$3:$J$2500,10,FALSE)," ","(",LEFT(VLOOKUP(OFFSET('様式Ⅰ (女子)'!$B$15,3*A287,0),'登録データ（女）'!$A$3:$J$2500,8,FALSE),2),")"))</f>
        <v/>
      </c>
      <c r="G287" s="1" t="str">
        <f>IF(B287="","",VLOOKUP(基本情報登録!$D$10,'登録データ（女）'!$M$3:$Q$57,3,FALSE))</f>
        <v/>
      </c>
    </row>
    <row r="288" spans="1:7">
      <c r="A288" s="1">
        <v>287</v>
      </c>
      <c r="E288" s="1" t="str">
        <f ca="1">IF($C288="","",CONCATENATE(VLOOKUP(OFFSET('様式Ⅰ (女子)'!$B$15,3*A288,0),'登録データ（女）'!$A$3:$J$2500,9,FALSE)," ",VLOOKUP(OFFSET('様式Ⅰ (女子)'!$B$15,3*A288,0),'登録データ（女）'!$A$3:$J$2500,10,FALSE)," ","(",LEFT(VLOOKUP(OFFSET('様式Ⅰ (女子)'!$B$15,3*A288,0),'登録データ（女）'!$A$3:$J$2500,8,FALSE),2),")"))</f>
        <v/>
      </c>
      <c r="G288" s="1" t="str">
        <f>IF(B288="","",VLOOKUP(基本情報登録!$D$10,'登録データ（女）'!$M$3:$Q$57,3,FALSE))</f>
        <v/>
      </c>
    </row>
    <row r="289" spans="1:7">
      <c r="A289" s="1">
        <v>288</v>
      </c>
      <c r="E289" s="1" t="str">
        <f ca="1">IF($C289="","",CONCATENATE(VLOOKUP(OFFSET('様式Ⅰ (女子)'!$B$15,3*A289,0),'登録データ（女）'!$A$3:$J$2500,9,FALSE)," ",VLOOKUP(OFFSET('様式Ⅰ (女子)'!$B$15,3*A289,0),'登録データ（女）'!$A$3:$J$2500,10,FALSE)," ","(",LEFT(VLOOKUP(OFFSET('様式Ⅰ (女子)'!$B$15,3*A289,0),'登録データ（女）'!$A$3:$J$2500,8,FALSE),2),")"))</f>
        <v/>
      </c>
      <c r="G289" s="1" t="str">
        <f>IF(B289="","",VLOOKUP(基本情報登録!$D$10,'登録データ（女）'!$M$3:$Q$57,3,FALSE))</f>
        <v/>
      </c>
    </row>
    <row r="290" spans="1:7">
      <c r="A290" s="1">
        <v>289</v>
      </c>
      <c r="E290" s="1" t="str">
        <f ca="1">IF($C290="","",CONCATENATE(VLOOKUP(OFFSET('様式Ⅰ (女子)'!$B$15,3*A290,0),'登録データ（女）'!$A$3:$J$2500,9,FALSE)," ",VLOOKUP(OFFSET('様式Ⅰ (女子)'!$B$15,3*A290,0),'登録データ（女）'!$A$3:$J$2500,10,FALSE)," ","(",LEFT(VLOOKUP(OFFSET('様式Ⅰ (女子)'!$B$15,3*A290,0),'登録データ（女）'!$A$3:$J$2500,8,FALSE),2),")"))</f>
        <v/>
      </c>
      <c r="G290" s="1" t="str">
        <f>IF(B290="","",VLOOKUP(基本情報登録!$D$10,'登録データ（女）'!$M$3:$Q$57,3,FALSE))</f>
        <v/>
      </c>
    </row>
    <row r="291" spans="1:7">
      <c r="A291" s="1">
        <v>290</v>
      </c>
      <c r="E291" s="1" t="str">
        <f ca="1">IF($C291="","",CONCATENATE(VLOOKUP(OFFSET('様式Ⅰ (女子)'!$B$15,3*A291,0),'登録データ（女）'!$A$3:$J$2500,9,FALSE)," ",VLOOKUP(OFFSET('様式Ⅰ (女子)'!$B$15,3*A291,0),'登録データ（女）'!$A$3:$J$2500,10,FALSE)," ","(",LEFT(VLOOKUP(OFFSET('様式Ⅰ (女子)'!$B$15,3*A291,0),'登録データ（女）'!$A$3:$J$2500,8,FALSE),2),")"))</f>
        <v/>
      </c>
      <c r="G291" s="1" t="str">
        <f>IF(B291="","",VLOOKUP(基本情報登録!$D$10,'登録データ（女）'!$M$3:$Q$57,3,FALSE))</f>
        <v/>
      </c>
    </row>
    <row r="292" spans="1:7">
      <c r="A292" s="1">
        <v>291</v>
      </c>
      <c r="E292" s="1" t="str">
        <f ca="1">IF($C292="","",CONCATENATE(VLOOKUP(OFFSET('様式Ⅰ (女子)'!$B$15,3*A292,0),'登録データ（女）'!$A$3:$J$2500,9,FALSE)," ",VLOOKUP(OFFSET('様式Ⅰ (女子)'!$B$15,3*A292,0),'登録データ（女）'!$A$3:$J$2500,10,FALSE)," ","(",LEFT(VLOOKUP(OFFSET('様式Ⅰ (女子)'!$B$15,3*A292,0),'登録データ（女）'!$A$3:$J$2500,8,FALSE),2),")"))</f>
        <v/>
      </c>
      <c r="G292" s="1" t="str">
        <f>IF(B292="","",VLOOKUP(基本情報登録!$D$10,'登録データ（女）'!$M$3:$Q$57,3,FALSE))</f>
        <v/>
      </c>
    </row>
    <row r="293" spans="1:7">
      <c r="A293" s="1">
        <v>292</v>
      </c>
      <c r="E293" s="1" t="str">
        <f ca="1">IF($C293="","",CONCATENATE(VLOOKUP(OFFSET('様式Ⅰ (女子)'!$B$15,3*A293,0),'登録データ（女）'!$A$3:$J$2500,9,FALSE)," ",VLOOKUP(OFFSET('様式Ⅰ (女子)'!$B$15,3*A293,0),'登録データ（女）'!$A$3:$J$2500,10,FALSE)," ","(",LEFT(VLOOKUP(OFFSET('様式Ⅰ (女子)'!$B$15,3*A293,0),'登録データ（女）'!$A$3:$J$2500,8,FALSE),2),")"))</f>
        <v/>
      </c>
      <c r="G293" s="1" t="str">
        <f>IF(B293="","",VLOOKUP(基本情報登録!$D$10,'登録データ（女）'!$M$3:$Q$57,3,FALSE))</f>
        <v/>
      </c>
    </row>
    <row r="294" spans="1:7">
      <c r="A294" s="1">
        <v>293</v>
      </c>
      <c r="E294" s="1" t="str">
        <f ca="1">IF($C294="","",CONCATENATE(VLOOKUP(OFFSET('様式Ⅰ (女子)'!$B$15,3*A294,0),'登録データ（女）'!$A$3:$J$2500,9,FALSE)," ",VLOOKUP(OFFSET('様式Ⅰ (女子)'!$B$15,3*A294,0),'登録データ（女）'!$A$3:$J$2500,10,FALSE)," ","(",LEFT(VLOOKUP(OFFSET('様式Ⅰ (女子)'!$B$15,3*A294,0),'登録データ（女）'!$A$3:$J$2500,8,FALSE),2),")"))</f>
        <v/>
      </c>
      <c r="G294" s="1" t="str">
        <f>IF(B294="","",VLOOKUP(基本情報登録!$D$10,'登録データ（女）'!$M$3:$Q$57,3,FALSE))</f>
        <v/>
      </c>
    </row>
    <row r="295" spans="1:7">
      <c r="E295" s="1" t="str">
        <f ca="1">IF($C295="","",CONCATENATE(VLOOKUP(OFFSET('様式Ⅰ (女子)'!$B$15,3*A295,0),'登録データ（女）'!$A$3:$J$2500,9,FALSE)," ",VLOOKUP(OFFSET('様式Ⅰ (女子)'!$B$15,3*A295,0),'登録データ（女）'!$A$3:$J$2500,10,FALSE)," ","(",LEFT(VLOOKUP(OFFSET('様式Ⅰ (女子)'!$B$15,3*A295,0),'登録データ（女）'!$A$3:$J$2500,8,FALSE),2),")"))</f>
        <v/>
      </c>
      <c r="G295" s="1" t="str">
        <f>IF(B295="","",VLOOKUP(基本情報登録!$D$10,'登録データ（女）'!$M$3:$Q$57,3,FALSE))</f>
        <v/>
      </c>
    </row>
    <row r="296" spans="1:7">
      <c r="E296" s="1" t="str">
        <f ca="1">IF($C296="","",CONCATENATE(VLOOKUP(OFFSET('様式Ⅰ (女子)'!$B$15,3*A296,0),'登録データ（女）'!$A$3:$J$2500,9,FALSE)," ",VLOOKUP(OFFSET('様式Ⅰ (女子)'!$B$15,3*A296,0),'登録データ（女）'!$A$3:$J$2500,10,FALSE)," ","(",LEFT(VLOOKUP(OFFSET('様式Ⅰ (女子)'!$B$15,3*A296,0),'登録データ（女）'!$A$3:$J$2500,8,FALSE),2),")"))</f>
        <v/>
      </c>
      <c r="G296" s="1" t="str">
        <f>IF(B296="","",VLOOKUP(基本情報登録!$D$10,'登録データ（女）'!$M$3:$Q$57,3,FALSE))</f>
        <v/>
      </c>
    </row>
    <row r="297" spans="1:7">
      <c r="E297" s="1" t="str">
        <f ca="1">IF($C297="","",CONCATENATE(VLOOKUP(OFFSET('様式Ⅰ (女子)'!$B$15,3*A297,0),'登録データ（女）'!$A$3:$J$2500,9,FALSE)," ",VLOOKUP(OFFSET('様式Ⅰ (女子)'!$B$15,3*A297,0),'登録データ（女）'!$A$3:$J$2500,10,FALSE)," ","(",LEFT(VLOOKUP(OFFSET('様式Ⅰ (女子)'!$B$15,3*A297,0),'登録データ（女）'!$A$3:$J$2500,8,FALSE),2),")"))</f>
        <v/>
      </c>
      <c r="G297" s="1" t="str">
        <f>IF(B297="","",VLOOKUP(基本情報登録!$D$10,'登録データ（女）'!$M$3:$Q$57,3,FALSE))</f>
        <v/>
      </c>
    </row>
    <row r="298" spans="1:7">
      <c r="E298" s="1" t="str">
        <f ca="1">IF($C298="","",CONCATENATE(VLOOKUP(OFFSET('様式Ⅰ (女子)'!$B$15,3*A298,0),'登録データ（女）'!$A$3:$J$2500,9,FALSE)," ",VLOOKUP(OFFSET('様式Ⅰ (女子)'!$B$15,3*A298,0),'登録データ（女）'!$A$3:$J$2500,10,FALSE)," ","(",LEFT(VLOOKUP(OFFSET('様式Ⅰ (女子)'!$B$15,3*A298,0),'登録データ（女）'!$A$3:$J$2500,8,FALSE),2),")"))</f>
        <v/>
      </c>
      <c r="G298" s="1" t="str">
        <f>IF(B298="","",VLOOKUP(基本情報登録!$D$10,'登録データ（女）'!$M$3:$Q$57,3,FALSE))</f>
        <v/>
      </c>
    </row>
    <row r="299" spans="1:7">
      <c r="E299" s="1" t="str">
        <f ca="1">IF($C299="","",CONCATENATE(VLOOKUP(OFFSET('様式Ⅰ (女子)'!$B$15,3*A299,0),'登録データ（女）'!$A$3:$J$2500,9,FALSE)," ",VLOOKUP(OFFSET('様式Ⅰ (女子)'!$B$15,3*A299,0),'登録データ（女）'!$A$3:$J$2500,10,FALSE)," ","(",LEFT(VLOOKUP(OFFSET('様式Ⅰ (女子)'!$B$15,3*A299,0),'登録データ（女）'!$A$3:$J$2500,8,FALSE),2),")"))</f>
        <v/>
      </c>
      <c r="G299" s="1" t="str">
        <f>IF(B299="","",VLOOKUP(基本情報登録!$D$10,'登録データ（女）'!$M$3:$Q$57,3,FALSE))</f>
        <v/>
      </c>
    </row>
    <row r="300" spans="1:7">
      <c r="G300" s="1" t="str">
        <f>IF(B300="","",VLOOKUP(基本情報登録!$D$10,'登録データ（女）'!$M$3:$Q$57,3,FALSE))</f>
        <v/>
      </c>
    </row>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2E4B3-FF78-4C2B-AECF-A215F2E299AF}">
  <dimension ref="A1"/>
  <sheetViews>
    <sheetView workbookViewId="0"/>
  </sheetViews>
  <sheetFormatPr defaultRowHeight="18.75"/>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K21"/>
  <sheetViews>
    <sheetView zoomScale="77" workbookViewId="0">
      <selection activeCell="E8" sqref="E8"/>
    </sheetView>
  </sheetViews>
  <sheetFormatPr defaultColWidth="8.875" defaultRowHeight="18.75"/>
  <cols>
    <col min="1" max="1" width="11.625" customWidth="1"/>
    <col min="2" max="4" width="14.5" customWidth="1"/>
    <col min="5" max="5" width="21.375" customWidth="1"/>
    <col min="6" max="6" width="17.875" customWidth="1"/>
    <col min="7" max="7" width="17.5" customWidth="1"/>
    <col min="8" max="8" width="17.625" customWidth="1"/>
    <col min="9" max="9" width="17.5" customWidth="1"/>
    <col min="10" max="10" width="17.875" customWidth="1"/>
    <col min="11" max="11" width="17.5" customWidth="1"/>
  </cols>
  <sheetData>
    <row r="1" spans="1:11">
      <c r="A1" t="s">
        <v>193</v>
      </c>
    </row>
    <row r="2" spans="1:11">
      <c r="A2" t="s">
        <v>188</v>
      </c>
      <c r="B2" t="s">
        <v>189</v>
      </c>
      <c r="C2" t="s">
        <v>190</v>
      </c>
      <c r="D2" t="s">
        <v>191</v>
      </c>
      <c r="E2" t="s">
        <v>192</v>
      </c>
    </row>
    <row r="3" spans="1:11">
      <c r="A3" t="str">
        <f>IF(基本情報登録!D10="","",VLOOKUP(基本情報登録!D10,'登録データ（男）'!M3:Q57,3,FALSE))</f>
        <v/>
      </c>
      <c r="B3" t="str">
        <f>IF(A3="","",VLOOKUP(基本情報登録!$D$10,'登録データ（男）'!M3:Q57,2,FALSE))</f>
        <v/>
      </c>
      <c r="C3" t="str">
        <f>IF(A3="","",VLOOKUP(基本情報登録!$D$10,'登録データ（男）'!M3:Q57,1,FALSE))</f>
        <v/>
      </c>
      <c r="D3" t="str">
        <f>IF(A3="","",VLOOKUP(基本情報登録!$D$10,'登録データ（男）'!M3:Q57,4,FALSE))</f>
        <v/>
      </c>
      <c r="E3" t="str">
        <f>IF(A3="","",VLOOKUP(基本情報登録!D10,'登録データ（男）'!M3:Q52,5,FALSE))</f>
        <v/>
      </c>
    </row>
    <row r="6" spans="1:11">
      <c r="A6" t="s">
        <v>194</v>
      </c>
    </row>
    <row r="7" spans="1:11">
      <c r="B7" t="s">
        <v>178</v>
      </c>
      <c r="C7" t="s">
        <v>195</v>
      </c>
      <c r="D7" t="s">
        <v>180</v>
      </c>
      <c r="E7" t="s">
        <v>196</v>
      </c>
      <c r="F7" t="s">
        <v>185</v>
      </c>
      <c r="G7" t="s">
        <v>197</v>
      </c>
      <c r="H7" t="s">
        <v>198</v>
      </c>
      <c r="I7" t="s">
        <v>199</v>
      </c>
      <c r="J7" t="s">
        <v>200</v>
      </c>
      <c r="K7" t="s">
        <v>201</v>
      </c>
    </row>
    <row r="8" spans="1:11">
      <c r="A8" t="s">
        <v>93</v>
      </c>
      <c r="B8" t="str">
        <f>A3</f>
        <v/>
      </c>
      <c r="C8" t="str">
        <f>C3</f>
        <v/>
      </c>
      <c r="D8" t="str">
        <f>B3</f>
        <v/>
      </c>
      <c r="E8" t="str">
        <f>IF(F8="","",RIGHT('様式Ⅱ リレー(男子)'!D10+100000,5))</f>
        <v/>
      </c>
      <c r="F8" t="str">
        <f>IF('様式Ⅱ リレー(男子)'!C15="","",'様式Ⅱ リレー(男子)'!C15+100000000)</f>
        <v/>
      </c>
      <c r="G8" t="str">
        <f>IF('様式Ⅱ リレー(男子)'!C16="","",'様式Ⅱ リレー(男子)'!C16+100000000)</f>
        <v/>
      </c>
      <c r="H8" t="str">
        <f>IF('様式Ⅱ リレー(男子)'!C17="","",'様式Ⅱ リレー(男子)'!C17+100000000)</f>
        <v/>
      </c>
      <c r="I8" t="str">
        <f>IF('様式Ⅱ リレー(男子)'!C18="","",'様式Ⅱ リレー(男子)'!C18+100000000)</f>
        <v/>
      </c>
      <c r="J8" t="str">
        <f>IF('様式Ⅱ リレー(男子)'!C19="","",'様式Ⅱ リレー(男子)'!C19+100000000)</f>
        <v/>
      </c>
      <c r="K8" t="str">
        <f>IF('様式Ⅱ リレー(男子)'!C20="","",'様式Ⅱ リレー(男子)'!C20+100000000)</f>
        <v/>
      </c>
    </row>
    <row r="9" spans="1:11">
      <c r="A9" t="s">
        <v>93</v>
      </c>
      <c r="B9" t="str">
        <f>A3</f>
        <v/>
      </c>
      <c r="C9" t="str">
        <f>C3</f>
        <v/>
      </c>
      <c r="D9" t="str">
        <f>B3</f>
        <v/>
      </c>
      <c r="E9" t="str">
        <f>IF(F9="","",RIGHT('様式Ⅱ リレー(男子)'!D54+100000,5))</f>
        <v/>
      </c>
      <c r="F9" t="str">
        <f>IF('様式Ⅱ リレー(男子)'!C59="","",'様式Ⅱ リレー(男子)'!C59+100000000)</f>
        <v/>
      </c>
      <c r="G9" t="str">
        <f>IF('様式Ⅱ リレー(男子)'!C60="","",'様式Ⅱ リレー(男子)'!C60+100000000)</f>
        <v/>
      </c>
      <c r="H9" t="str">
        <f>IF('様式Ⅱ リレー(男子)'!C61="","",'様式Ⅱ リレー(男子)'!C61+100000000)</f>
        <v/>
      </c>
      <c r="I9" t="str">
        <f>IF('様式Ⅱ リレー(男子)'!C62="","",'様式Ⅱ リレー(男子)'!C62+100000000)</f>
        <v/>
      </c>
      <c r="J9" t="str">
        <f>IF('様式Ⅱ リレー(男子)'!C63="","",'様式Ⅱ リレー(男子)'!C63+100000000)</f>
        <v/>
      </c>
      <c r="K9" t="str">
        <f>IF('様式Ⅱ リレー(男子)'!C64="","",'様式Ⅱ リレー(男子)'!C64+100000000)</f>
        <v/>
      </c>
    </row>
    <row r="10" spans="1:11">
      <c r="A10" t="s">
        <v>93</v>
      </c>
      <c r="B10" t="str">
        <f>A3</f>
        <v/>
      </c>
      <c r="C10" t="str">
        <f>C3</f>
        <v/>
      </c>
      <c r="D10" t="str">
        <f>B3</f>
        <v/>
      </c>
      <c r="E10" t="str">
        <f>IF(F10="","",RIGHT('様式Ⅱ リレー(男子)'!D98+100000,5))</f>
        <v/>
      </c>
      <c r="F10" t="str">
        <f>IF('様式Ⅱ リレー(男子)'!C103="","",'様式Ⅱ リレー(男子)'!C103+100000000)</f>
        <v/>
      </c>
      <c r="G10" t="str">
        <f>IF('様式Ⅱ リレー(男子)'!C104="","",'様式Ⅱ リレー(男子)'!C104+100000000)</f>
        <v/>
      </c>
      <c r="H10" t="str">
        <f>IF('様式Ⅱ リレー(男子)'!C105="","",'様式Ⅱ リレー(男子)'!C105+100000000)</f>
        <v/>
      </c>
      <c r="I10" t="str">
        <f>IF('様式Ⅱ リレー(男子)'!C106="","",'様式Ⅱ リレー(男子)'!C106+100000000)</f>
        <v/>
      </c>
      <c r="J10" t="str">
        <f>IF('様式Ⅱ リレー(男子)'!C107="","",'様式Ⅱ リレー(男子)'!C107+100000000)</f>
        <v/>
      </c>
      <c r="K10" t="str">
        <f>IF('様式Ⅱ リレー(男子)'!C108="","",'様式Ⅱ リレー(男子)'!C108+100000000)</f>
        <v/>
      </c>
    </row>
    <row r="11" spans="1:11">
      <c r="A11" t="s">
        <v>333</v>
      </c>
      <c r="B11" t="str">
        <f>A3</f>
        <v/>
      </c>
      <c r="C11" t="str">
        <f>C3</f>
        <v/>
      </c>
      <c r="D11" t="str">
        <f>B3</f>
        <v/>
      </c>
      <c r="E11" t="str">
        <f>IF(F11="","",RIGHT('様式Ⅱ リレー(男子)'!D30+100000,5))</f>
        <v/>
      </c>
      <c r="F11" t="str">
        <f>IF('様式Ⅱ リレー(男子)'!C35="","",'様式Ⅱ リレー(男子)'!C35+100000000)</f>
        <v/>
      </c>
      <c r="G11" t="str">
        <f>IF('様式Ⅱ リレー(男子)'!C36="","",'様式Ⅱ リレー(男子)'!C36+100000000)</f>
        <v/>
      </c>
      <c r="H11" t="str">
        <f>IF('様式Ⅱ リレー(男子)'!C37="","",'様式Ⅱ リレー(男子)'!C37+100000000)</f>
        <v/>
      </c>
      <c r="I11" t="str">
        <f>IF('様式Ⅱ リレー(男子)'!C38="","",'様式Ⅱ リレー(男子)'!C38+100000000)</f>
        <v/>
      </c>
      <c r="J11" t="str">
        <f>IF('様式Ⅱ リレー(男子)'!C39="","",'様式Ⅱ リレー(男子)'!C39+100000000)</f>
        <v/>
      </c>
      <c r="K11" t="str">
        <f>IF('様式Ⅱ リレー(男子)'!C40="","",'様式Ⅱ リレー(男子)'!C40+100000000)</f>
        <v/>
      </c>
    </row>
    <row r="12" spans="1:11">
      <c r="A12" t="s">
        <v>94</v>
      </c>
      <c r="B12" t="str">
        <f>A3</f>
        <v/>
      </c>
      <c r="C12" t="str">
        <f>C3</f>
        <v/>
      </c>
      <c r="D12" t="str">
        <f>B3</f>
        <v/>
      </c>
      <c r="E12" t="str">
        <f>IF(F12="","",RIGHT('様式Ⅱ リレー(男子)'!D74+100000,5))</f>
        <v/>
      </c>
      <c r="F12" t="str">
        <f>IF('様式Ⅱ リレー(男子)'!C79="","",'様式Ⅱ リレー(男子)'!C79+100000000)</f>
        <v/>
      </c>
      <c r="G12" t="str">
        <f>IF('様式Ⅱ リレー(男子)'!C80="","",'様式Ⅱ リレー(男子)'!C80+100000000)</f>
        <v/>
      </c>
      <c r="H12" t="str">
        <f>IF('様式Ⅱ リレー(男子)'!C81="","",'様式Ⅱ リレー(男子)'!C81+100000000)</f>
        <v/>
      </c>
      <c r="I12" t="str">
        <f>IF('様式Ⅱ リレー(男子)'!C82="","",'様式Ⅱ リレー(男子)'!C82+100000000)</f>
        <v/>
      </c>
      <c r="J12" t="str">
        <f>IF('様式Ⅱ リレー(男子)'!C83="","",'様式Ⅱ リレー(男子)'!C83+100000000)</f>
        <v/>
      </c>
      <c r="K12" t="str">
        <f>IF('様式Ⅱ リレー(男子)'!C84="","",'様式Ⅱ リレー(男子)'!C84+100000000)</f>
        <v/>
      </c>
    </row>
    <row r="13" spans="1:11">
      <c r="A13" t="s">
        <v>94</v>
      </c>
      <c r="B13" t="str">
        <f>A3</f>
        <v/>
      </c>
      <c r="C13" t="str">
        <f>C3</f>
        <v/>
      </c>
      <c r="D13" t="str">
        <f>B3</f>
        <v/>
      </c>
      <c r="E13" t="str">
        <f>IF(F13="","",RIGHT('様式Ⅱ リレー(男子)'!D118+100000,5))</f>
        <v/>
      </c>
      <c r="F13" t="str">
        <f>IF('様式Ⅱ リレー(男子)'!C123="","",'様式Ⅱ リレー(男子)'!C123+100000000)</f>
        <v/>
      </c>
      <c r="G13" t="str">
        <f>IF('様式Ⅱ リレー(男子)'!C124="","",'様式Ⅱ リレー(男子)'!C124+100000000)</f>
        <v/>
      </c>
      <c r="H13" t="str">
        <f>IF('様式Ⅱ リレー(男子)'!C125="","",'様式Ⅱ リレー(男子)'!C125+100000000)</f>
        <v/>
      </c>
      <c r="I13" t="str">
        <f>IF('様式Ⅱ リレー(男子)'!C126="","",'様式Ⅱ リレー(男子)'!C126+100000000)</f>
        <v/>
      </c>
      <c r="J13" t="str">
        <f>IF('様式Ⅱ リレー(男子)'!C127="","",'様式Ⅱ リレー(男子)'!C127+100000000)</f>
        <v/>
      </c>
      <c r="K13" t="str">
        <f>IF('様式Ⅱ リレー(男子)'!C128="","",'様式Ⅱ リレー(男子)'!C128+100000000)</f>
        <v/>
      </c>
    </row>
    <row r="14" spans="1:11">
      <c r="A14" t="s">
        <v>202</v>
      </c>
    </row>
    <row r="15" spans="1:11">
      <c r="B15" t="s">
        <v>203</v>
      </c>
      <c r="C15" t="s">
        <v>179</v>
      </c>
      <c r="D15" t="s">
        <v>204</v>
      </c>
      <c r="E15" t="s">
        <v>205</v>
      </c>
      <c r="F15" t="s">
        <v>206</v>
      </c>
      <c r="G15" t="s">
        <v>197</v>
      </c>
      <c r="H15" t="s">
        <v>198</v>
      </c>
      <c r="I15" t="s">
        <v>207</v>
      </c>
      <c r="J15" t="s">
        <v>208</v>
      </c>
      <c r="K15" t="s">
        <v>201</v>
      </c>
    </row>
    <row r="16" spans="1:11">
      <c r="A16" t="s">
        <v>209</v>
      </c>
      <c r="B16" t="str">
        <f>A3</f>
        <v/>
      </c>
      <c r="C16" t="str">
        <f>C3</f>
        <v/>
      </c>
      <c r="D16" t="str">
        <f>B3</f>
        <v/>
      </c>
      <c r="E16" t="str">
        <f>IF(F16="","",RIGHT('様式Ⅱ リレー(女子)'!D10+100000,5))</f>
        <v/>
      </c>
      <c r="F16" t="str">
        <f>IF('様式Ⅱ リレー(女子)'!C15="","",'様式Ⅱ リレー(女子)'!C15+200000000)</f>
        <v/>
      </c>
      <c r="G16" t="str">
        <f>IF('様式Ⅱ リレー(女子)'!C16="","",'様式Ⅱ リレー(女子)'!C16+200000000)</f>
        <v/>
      </c>
      <c r="H16" t="str">
        <f>IF('様式Ⅱ リレー(女子)'!C17="","",'様式Ⅱ リレー(女子)'!C17+200000000)</f>
        <v/>
      </c>
      <c r="I16" t="str">
        <f>IF('様式Ⅱ リレー(女子)'!C18="","",'様式Ⅱ リレー(女子)'!C18+200000000)</f>
        <v/>
      </c>
      <c r="J16" t="str">
        <f>IF('様式Ⅱ リレー(女子)'!C19="","",'様式Ⅱ リレー(女子)'!C19+200000000)</f>
        <v/>
      </c>
      <c r="K16" t="str">
        <f>IF('様式Ⅱ リレー(女子)'!C20="","",'様式Ⅱ リレー(女子)'!C20+200000000)</f>
        <v/>
      </c>
    </row>
    <row r="17" spans="1:11">
      <c r="A17" t="s">
        <v>93</v>
      </c>
      <c r="B17" t="str">
        <f>A3</f>
        <v/>
      </c>
      <c r="C17" t="str">
        <f>C3</f>
        <v/>
      </c>
      <c r="D17" t="str">
        <f>B3</f>
        <v/>
      </c>
      <c r="E17" t="str">
        <f>IF(F17="","",RIGHT('様式Ⅱ リレー(女子)'!D53+100000,5))</f>
        <v/>
      </c>
      <c r="F17" t="str">
        <f>IF('様式Ⅱ リレー(女子)'!C58="","",'様式Ⅱ リレー(女子)'!C58+200000000)</f>
        <v/>
      </c>
      <c r="G17" t="str">
        <f>IF('様式Ⅱ リレー(女子)'!C59="","",'様式Ⅱ リレー(女子)'!C59+200000000)</f>
        <v/>
      </c>
      <c r="H17" t="str">
        <f>IF('様式Ⅱ リレー(女子)'!C60="","",'様式Ⅱ リレー(女子)'!C60+200000000)</f>
        <v/>
      </c>
      <c r="I17" t="str">
        <f>IF('様式Ⅱ リレー(女子)'!C61="","",'様式Ⅱ リレー(女子)'!C61+200000000)</f>
        <v/>
      </c>
      <c r="J17" t="str">
        <f>IF('様式Ⅱ リレー(女子)'!C62="","",'様式Ⅱ リレー(女子)'!C62+200000000)</f>
        <v/>
      </c>
      <c r="K17" t="str">
        <f>IF('様式Ⅱ リレー(女子)'!C63="","",'様式Ⅱ リレー(女子)'!C63+200000000)</f>
        <v/>
      </c>
    </row>
    <row r="18" spans="1:11">
      <c r="A18" t="s">
        <v>93</v>
      </c>
      <c r="B18" t="str">
        <f>A3</f>
        <v/>
      </c>
      <c r="C18" t="str">
        <f>C3</f>
        <v/>
      </c>
      <c r="D18" t="str">
        <f>B3</f>
        <v/>
      </c>
      <c r="E18" t="str">
        <f>IF(F18="","",RIGHT('様式Ⅱ リレー(女子)'!D96+100000,5))</f>
        <v/>
      </c>
      <c r="F18" t="str">
        <f>IF('様式Ⅱ リレー(女子)'!C101="","",'様式Ⅱ リレー(女子)'!C101+200000000)</f>
        <v/>
      </c>
      <c r="G18" t="str">
        <f>IF('様式Ⅱ リレー(女子)'!C102="","",'様式Ⅱ リレー(女子)'!C102+200000000)</f>
        <v/>
      </c>
      <c r="H18" t="str">
        <f>IF('様式Ⅱ リレー(女子)'!C103="","",'様式Ⅱ リレー(女子)'!C103+200000000)</f>
        <v/>
      </c>
      <c r="I18" t="str">
        <f>IF('様式Ⅱ リレー(女子)'!C104="","",'様式Ⅱ リレー(女子)'!C104+200000000)</f>
        <v/>
      </c>
      <c r="J18" t="str">
        <f>IF('様式Ⅱ リレー(女子)'!C105="","",'様式Ⅱ リレー(女子)'!C105+200000000)</f>
        <v/>
      </c>
      <c r="K18" t="str">
        <f>IF('様式Ⅱ リレー(女子)'!C106="","",'様式Ⅱ リレー(女子)'!C106+200000000)</f>
        <v/>
      </c>
    </row>
    <row r="19" spans="1:11">
      <c r="A19" t="s">
        <v>94</v>
      </c>
      <c r="B19" t="str">
        <f>A3</f>
        <v/>
      </c>
      <c r="C19" t="str">
        <f>C3</f>
        <v/>
      </c>
      <c r="D19" t="str">
        <f>B3</f>
        <v/>
      </c>
      <c r="E19" t="str">
        <f>IF(F19="","",RIGHT('様式Ⅱ リレー(女子)'!D29+100000,5))</f>
        <v/>
      </c>
      <c r="F19" t="str">
        <f>IF('様式Ⅱ リレー(女子)'!C34="","",'様式Ⅱ リレー(女子)'!C34+200000000)</f>
        <v/>
      </c>
      <c r="G19" t="str">
        <f>IF('様式Ⅱ リレー(女子)'!C35="","",'様式Ⅱ リレー(女子)'!C35+200000000)</f>
        <v/>
      </c>
      <c r="H19" t="str">
        <f>IF('様式Ⅱ リレー(女子)'!C36="","",'様式Ⅱ リレー(女子)'!C36+200000000)</f>
        <v/>
      </c>
      <c r="I19" t="str">
        <f>IF('様式Ⅱ リレー(女子)'!C37="","",'様式Ⅱ リレー(女子)'!C37+200000000)</f>
        <v/>
      </c>
      <c r="J19" t="str">
        <f>IF('様式Ⅱ リレー(女子)'!C38="","",'様式Ⅱ リレー(女子)'!C38+200000000)</f>
        <v/>
      </c>
      <c r="K19" t="str">
        <f>IF('様式Ⅱ リレー(女子)'!C39="","",'様式Ⅱ リレー(女子)'!C39+200000000)</f>
        <v/>
      </c>
    </row>
    <row r="20" spans="1:11">
      <c r="A20" t="s">
        <v>94</v>
      </c>
      <c r="B20" t="str">
        <f>A3</f>
        <v/>
      </c>
      <c r="C20" t="str">
        <f>C3</f>
        <v/>
      </c>
      <c r="D20" t="str">
        <f>B3</f>
        <v/>
      </c>
      <c r="E20" t="str">
        <f>IF(F20="","",RIGHT('様式Ⅱ リレー(女子)'!D72+100000,5))</f>
        <v/>
      </c>
      <c r="F20" t="str">
        <f>IF('様式Ⅱ リレー(女子)'!C77="","",'様式Ⅱ リレー(女子)'!C77+200000000)</f>
        <v/>
      </c>
      <c r="G20" t="str">
        <f>IF('様式Ⅱ リレー(女子)'!C78="","",'様式Ⅱ リレー(女子)'!C78+200000000)</f>
        <v/>
      </c>
      <c r="H20" t="str">
        <f>IF('様式Ⅱ リレー(女子)'!C79="","",'様式Ⅱ リレー(女子)'!C79+200000000)</f>
        <v/>
      </c>
      <c r="I20" t="str">
        <f>IF('様式Ⅱ リレー(女子)'!C80="","",'様式Ⅱ リレー(女子)'!C80+200000000)</f>
        <v/>
      </c>
      <c r="J20" t="str">
        <f>IF('様式Ⅱ リレー(女子)'!C81="","",'様式Ⅱ リレー(女子)'!C81+200000000)</f>
        <v/>
      </c>
      <c r="K20" t="str">
        <f>IF('様式Ⅱ リレー(女子)'!C82="","",'様式Ⅱ リレー(女子)'!C82+200000000)</f>
        <v/>
      </c>
    </row>
    <row r="21" spans="1:11">
      <c r="A21" t="s">
        <v>94</v>
      </c>
      <c r="B21" t="str">
        <f>A3</f>
        <v/>
      </c>
      <c r="C21" t="str">
        <f>C3</f>
        <v/>
      </c>
      <c r="D21" t="str">
        <f>B3</f>
        <v/>
      </c>
      <c r="E21" t="str">
        <f>IF(F21="","",RIGHT('様式Ⅱ リレー(女子)'!D115+100000,5))</f>
        <v/>
      </c>
      <c r="F21" t="str">
        <f>IF('様式Ⅱ リレー(女子)'!C120="","",'様式Ⅱ リレー(女子)'!C120+200000000)</f>
        <v/>
      </c>
      <c r="G21" t="str">
        <f>IF('様式Ⅱ リレー(女子)'!C121="","",'様式Ⅱ リレー(女子)'!C121+200000000)</f>
        <v/>
      </c>
      <c r="H21" t="str">
        <f>IF('様式Ⅱ リレー(女子)'!C122="","",'様式Ⅱ リレー(女子)'!C122+200000000)</f>
        <v/>
      </c>
      <c r="I21" t="str">
        <f>IF('様式Ⅱ リレー(女子)'!C123="","",'様式Ⅱ リレー(女子)'!C123+200000000)</f>
        <v/>
      </c>
      <c r="J21" t="str">
        <f>IF('様式Ⅱ リレー(女子)'!C124="","",'様式Ⅱ リレー(女子)'!C124+200000000)</f>
        <v/>
      </c>
      <c r="K21" t="str">
        <f>IF('様式Ⅱ リレー(女子)'!C125="","",'様式Ⅱ リレー(女子)'!C125+200000000)</f>
        <v/>
      </c>
    </row>
  </sheetData>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CF471"/>
  <sheetViews>
    <sheetView view="pageBreakPreview" zoomScale="85" zoomScaleNormal="57" zoomScaleSheetLayoutView="85" zoomScalePageLayoutView="57" workbookViewId="0">
      <selection activeCell="B18" sqref="B18:B20"/>
    </sheetView>
  </sheetViews>
  <sheetFormatPr defaultColWidth="9" defaultRowHeight="18.75"/>
  <cols>
    <col min="1" max="1" width="5" style="5" customWidth="1"/>
    <col min="2" max="2" width="10" style="7" customWidth="1"/>
    <col min="3" max="3" width="12" style="5" customWidth="1"/>
    <col min="4" max="4" width="11.625" style="5" customWidth="1"/>
    <col min="5" max="5" width="11.375" style="5" customWidth="1"/>
    <col min="6" max="6" width="11.375" style="61" customWidth="1"/>
    <col min="7" max="7" width="19.625" style="5" customWidth="1"/>
    <col min="8" max="8" width="4.375" style="5" customWidth="1"/>
    <col min="9" max="9" width="3.625" style="5" customWidth="1"/>
    <col min="10" max="10" width="4.375" style="5" customWidth="1"/>
    <col min="11" max="11" width="3.625" style="5" customWidth="1"/>
    <col min="12" max="12" width="4.375" style="5" customWidth="1"/>
    <col min="13" max="13" width="13.375" style="7" customWidth="1"/>
    <col min="14" max="14" width="12.625" style="5" customWidth="1"/>
    <col min="15" max="15" width="13.625" style="5" customWidth="1"/>
    <col min="16" max="16" width="9.625" style="5" customWidth="1"/>
    <col min="17" max="18" width="9.125" style="5" customWidth="1"/>
    <col min="19" max="20" width="24" style="5" hidden="1" customWidth="1"/>
    <col min="21" max="21" width="24" style="6" hidden="1" customWidth="1"/>
    <col min="22" max="28" width="24" style="5" hidden="1" customWidth="1"/>
    <col min="29" max="29" width="24" style="60" hidden="1" customWidth="1"/>
    <col min="30" max="30" width="54.375" style="61" hidden="1" customWidth="1"/>
    <col min="31" max="34" width="24" style="5" hidden="1" customWidth="1"/>
    <col min="35" max="35" width="24" style="61" hidden="1" customWidth="1"/>
    <col min="36" max="37" width="24" style="60" hidden="1" customWidth="1"/>
    <col min="38" max="38" width="24" style="61" hidden="1" customWidth="1"/>
    <col min="39" max="39" width="24" style="60" hidden="1" customWidth="1"/>
    <col min="40" max="40" width="24" style="15" hidden="1" customWidth="1"/>
    <col min="41" max="41" width="24" style="61" hidden="1" customWidth="1"/>
    <col min="42" max="43" width="24" style="5" hidden="1" customWidth="1"/>
    <col min="44" max="44" width="24" style="61" hidden="1" customWidth="1"/>
    <col min="45" max="45" width="24" style="5" hidden="1" customWidth="1"/>
    <col min="46" max="46" width="24" style="61" hidden="1" customWidth="1"/>
    <col min="47" max="47" width="24" style="5" hidden="1" customWidth="1"/>
    <col min="48" max="48" width="24" style="61" hidden="1" customWidth="1"/>
    <col min="49" max="50" width="24" style="5" hidden="1" customWidth="1"/>
    <col min="51" max="51" width="24" style="5" customWidth="1"/>
    <col min="52" max="52" width="14" style="5" customWidth="1"/>
    <col min="53" max="16384" width="9" style="5"/>
  </cols>
  <sheetData>
    <row r="1" spans="1:84" ht="22.5">
      <c r="A1" s="257" t="s">
        <v>6203</v>
      </c>
      <c r="B1" s="257"/>
      <c r="C1" s="257"/>
      <c r="D1" s="257"/>
      <c r="E1" s="257"/>
      <c r="F1" s="257"/>
      <c r="G1" s="257"/>
      <c r="H1" s="257"/>
      <c r="I1" s="257"/>
      <c r="J1" s="257"/>
      <c r="K1" s="257"/>
      <c r="L1" s="257"/>
      <c r="M1" s="257"/>
      <c r="N1" s="257"/>
      <c r="O1" s="257"/>
      <c r="P1" s="257"/>
      <c r="Q1" s="257"/>
      <c r="R1" s="257"/>
    </row>
    <row r="2" spans="1:84">
      <c r="A2" s="61"/>
      <c r="C2" s="61"/>
      <c r="D2" s="61"/>
      <c r="E2" s="61"/>
      <c r="G2" s="61"/>
      <c r="H2" s="61"/>
      <c r="I2" s="61"/>
      <c r="J2" s="61"/>
      <c r="K2" s="61"/>
      <c r="L2" s="61"/>
      <c r="N2" s="61"/>
      <c r="O2" s="308"/>
      <c r="P2" s="308"/>
      <c r="Q2" s="308"/>
      <c r="R2" s="61"/>
    </row>
    <row r="3" spans="1:84" ht="19.5" thickBot="1">
      <c r="A3" s="61"/>
      <c r="B3" s="16" t="s">
        <v>80</v>
      </c>
      <c r="C3" s="274" t="str">
        <f>IF(基本情報登録!D10="","",基本情報登録!D10)</f>
        <v/>
      </c>
      <c r="D3" s="274"/>
      <c r="E3" s="61"/>
      <c r="G3" s="8" t="s">
        <v>81</v>
      </c>
      <c r="H3" s="274" t="str">
        <f>IF(基本情報登録!D23="","",基本情報登録!D23)</f>
        <v/>
      </c>
      <c r="I3" s="274"/>
      <c r="J3" s="274"/>
      <c r="K3" s="274"/>
      <c r="L3" s="274"/>
      <c r="M3" s="9" t="s">
        <v>79</v>
      </c>
      <c r="N3" s="61"/>
      <c r="O3" s="308"/>
      <c r="P3" s="308"/>
      <c r="Q3" s="308"/>
      <c r="R3" s="61"/>
      <c r="S3" s="59"/>
    </row>
    <row r="4" spans="1:84">
      <c r="A4" s="61"/>
      <c r="C4" s="61"/>
      <c r="D4" s="61"/>
      <c r="E4" s="61"/>
      <c r="G4" s="61"/>
      <c r="H4" s="61"/>
      <c r="I4" s="61"/>
      <c r="J4" s="61"/>
      <c r="K4" s="61"/>
      <c r="L4" s="61"/>
      <c r="N4" s="241"/>
      <c r="O4" s="309" t="s">
        <v>82</v>
      </c>
      <c r="P4" s="311" t="s">
        <v>309</v>
      </c>
      <c r="Q4" s="312"/>
      <c r="R4" s="61"/>
      <c r="S4" s="59"/>
    </row>
    <row r="5" spans="1:84" ht="19.5" thickBot="1">
      <c r="A5" s="61"/>
      <c r="B5" s="16" t="s">
        <v>72</v>
      </c>
      <c r="C5" s="274" t="str">
        <f>IF(基本情報登録!D15="","",基本情報登録!D15)</f>
        <v/>
      </c>
      <c r="D5" s="274"/>
      <c r="E5" s="10" t="s">
        <v>79</v>
      </c>
      <c r="F5" s="10"/>
      <c r="G5" s="8" t="s">
        <v>75</v>
      </c>
      <c r="H5" s="274" t="str">
        <f>IF(基本情報登録!D25="","",基本情報登録!D25)</f>
        <v/>
      </c>
      <c r="I5" s="274"/>
      <c r="J5" s="274"/>
      <c r="K5" s="274"/>
      <c r="L5" s="274"/>
      <c r="M5" s="11"/>
      <c r="N5" s="241"/>
      <c r="O5" s="310"/>
      <c r="P5" s="313"/>
      <c r="Q5" s="314"/>
      <c r="R5" s="61"/>
      <c r="S5" s="59"/>
    </row>
    <row r="6" spans="1:84" ht="19.5" thickTop="1">
      <c r="A6" s="61"/>
      <c r="C6" s="61"/>
      <c r="D6" s="61"/>
      <c r="E6" s="61"/>
      <c r="G6" s="61"/>
      <c r="H6" s="61"/>
      <c r="I6" s="61"/>
      <c r="J6" s="61"/>
      <c r="K6" s="61"/>
      <c r="L6" s="61"/>
      <c r="N6" s="321" t="s">
        <v>308</v>
      </c>
      <c r="O6" s="315" t="str">
        <f>IF(COUNTA(G18:G467)-COUNTIF(G18:G467,"十種競技")=0,"0人",COUNTA(G18:G467)-COUNTIF(G18:G467,"十種競技"))</f>
        <v>0人</v>
      </c>
      <c r="P6" s="317" t="str">
        <f>IF(O6="0人","\                     0",O6*1000)</f>
        <v>\                     0</v>
      </c>
      <c r="Q6" s="318"/>
      <c r="R6" s="61"/>
      <c r="S6" s="59"/>
    </row>
    <row r="7" spans="1:84" ht="19.5" thickBot="1">
      <c r="A7" s="61"/>
      <c r="B7" s="16" t="s">
        <v>73</v>
      </c>
      <c r="C7" s="274" t="str">
        <f>IF(基本情報登録!D18="","",基本情報登録!D18)</f>
        <v/>
      </c>
      <c r="D7" s="274"/>
      <c r="E7" s="10" t="s">
        <v>79</v>
      </c>
      <c r="F7" s="10"/>
      <c r="G7" s="8" t="s">
        <v>76</v>
      </c>
      <c r="H7" s="274" t="str">
        <f>IF(基本情報登録!D26="","",基本情報登録!D26)</f>
        <v/>
      </c>
      <c r="I7" s="274"/>
      <c r="J7" s="274"/>
      <c r="K7" s="274"/>
      <c r="L7" s="274"/>
      <c r="M7" s="11"/>
      <c r="N7" s="322"/>
      <c r="O7" s="316"/>
      <c r="P7" s="319"/>
      <c r="Q7" s="320"/>
      <c r="R7" s="61"/>
    </row>
    <row r="8" spans="1:84" ht="19.5" thickBot="1">
      <c r="A8" s="61"/>
      <c r="C8" s="61"/>
      <c r="D8" s="61"/>
      <c r="E8" s="61"/>
      <c r="G8" s="61"/>
      <c r="H8" s="61"/>
      <c r="I8" s="61"/>
      <c r="J8" s="61"/>
      <c r="K8" s="61"/>
      <c r="L8" s="61"/>
      <c r="N8" s="61"/>
      <c r="O8" s="61"/>
      <c r="P8" s="61"/>
      <c r="Q8" s="61"/>
      <c r="R8" s="61"/>
    </row>
    <row r="9" spans="1:84" ht="18.75" customHeight="1">
      <c r="A9" s="61"/>
      <c r="B9" s="281" t="s">
        <v>135</v>
      </c>
      <c r="C9" s="275" t="str">
        <f>IFERROR(IF(B18="","",HLOOKUP(1,V9:CF10,2,FALSE)),"")</f>
        <v/>
      </c>
      <c r="D9" s="276"/>
      <c r="E9" s="276"/>
      <c r="F9" s="276"/>
      <c r="G9" s="276"/>
      <c r="H9" s="276"/>
      <c r="I9" s="276"/>
      <c r="J9" s="276"/>
      <c r="K9" s="276"/>
      <c r="L9" s="276"/>
      <c r="M9" s="276"/>
      <c r="N9" s="276"/>
      <c r="O9" s="276"/>
      <c r="P9" s="276"/>
      <c r="Q9" s="277"/>
      <c r="R9" s="61"/>
      <c r="U9" s="66"/>
      <c r="V9" s="62">
        <f>IF(OR(SUM(V18:V467)=0,B18=""),0,1)</f>
        <v>0</v>
      </c>
      <c r="W9" s="62">
        <f>IF(OR(MOD(SUM(AB18:AB467),10)=5,MOD(SUM(AB18:AB467),10)=0),0,1)</f>
        <v>0</v>
      </c>
      <c r="X9" s="62"/>
      <c r="Y9" s="62"/>
      <c r="Z9" s="62"/>
      <c r="AA9" s="62"/>
      <c r="AB9" s="62"/>
      <c r="AC9" s="62">
        <f ca="1">IF(COUNTIF(AC18:AC467,2)=0,0,1)</f>
        <v>0</v>
      </c>
      <c r="AD9" s="62">
        <f>IF(SUM(AD18:AD467)&lt;&gt;0,1,0)</f>
        <v>0</v>
      </c>
      <c r="AE9" s="62"/>
      <c r="AF9" s="62"/>
      <c r="AG9" s="62"/>
      <c r="AH9" s="62"/>
      <c r="AI9" s="62"/>
      <c r="AJ9" s="62"/>
      <c r="AK9" s="62"/>
      <c r="AL9" s="62"/>
      <c r="AM9" s="62"/>
      <c r="AN9" s="14"/>
      <c r="AO9" s="62"/>
      <c r="AP9" s="62"/>
      <c r="AQ9" s="62"/>
      <c r="AR9" s="62"/>
      <c r="AS9" s="62"/>
      <c r="AT9" s="62"/>
      <c r="AU9" s="62"/>
      <c r="AV9" s="62"/>
      <c r="AW9" s="62"/>
    </row>
    <row r="10" spans="1:84" ht="18.75" customHeight="1" thickBot="1">
      <c r="A10" s="61"/>
      <c r="B10" s="282"/>
      <c r="C10" s="278"/>
      <c r="D10" s="279"/>
      <c r="E10" s="279"/>
      <c r="F10" s="279"/>
      <c r="G10" s="279"/>
      <c r="H10" s="279"/>
      <c r="I10" s="279"/>
      <c r="J10" s="279"/>
      <c r="K10" s="279"/>
      <c r="L10" s="279"/>
      <c r="M10" s="279"/>
      <c r="N10" s="279"/>
      <c r="O10" s="279"/>
      <c r="P10" s="279"/>
      <c r="Q10" s="280"/>
      <c r="R10" s="61"/>
      <c r="U10" s="67"/>
      <c r="V10" s="62" t="s">
        <v>134</v>
      </c>
      <c r="W10" s="284" t="s">
        <v>140</v>
      </c>
      <c r="X10" s="284"/>
      <c r="Y10" s="284"/>
      <c r="Z10" s="284"/>
      <c r="AA10" s="284"/>
      <c r="AB10" s="284"/>
      <c r="AC10" s="62" t="s">
        <v>314</v>
      </c>
      <c r="AD10" s="62" t="s">
        <v>321</v>
      </c>
      <c r="AE10" s="62"/>
      <c r="AF10" s="62"/>
      <c r="AG10" s="62"/>
      <c r="AH10" s="62"/>
      <c r="AI10" s="62"/>
      <c r="AJ10" s="62"/>
      <c r="AK10" s="62"/>
      <c r="AL10" s="62"/>
      <c r="AM10" s="62" t="s">
        <v>331</v>
      </c>
      <c r="AN10" s="14"/>
      <c r="AO10" s="62" t="s">
        <v>332</v>
      </c>
      <c r="AP10" s="62"/>
      <c r="AQ10" s="62"/>
      <c r="AR10" s="62"/>
      <c r="AS10" s="62"/>
      <c r="AT10" s="62"/>
      <c r="AU10" s="62"/>
      <c r="AV10" s="62"/>
      <c r="AW10" s="62"/>
      <c r="CF10" s="5" t="str">
        <f>""</f>
        <v/>
      </c>
    </row>
    <row r="11" spans="1:84">
      <c r="A11" s="61"/>
      <c r="C11" s="61"/>
      <c r="D11" s="61"/>
      <c r="E11" s="61"/>
      <c r="G11" s="61"/>
      <c r="H11" s="61"/>
      <c r="I11" s="61"/>
      <c r="J11" s="61"/>
      <c r="K11" s="61"/>
      <c r="L11" s="61"/>
      <c r="N11" s="61"/>
      <c r="O11" s="61"/>
      <c r="P11" s="61"/>
      <c r="Q11" s="61"/>
      <c r="R11" s="61"/>
      <c r="U11" s="66"/>
      <c r="V11" s="62"/>
      <c r="W11" s="62"/>
      <c r="X11" s="62"/>
      <c r="Y11" s="62"/>
      <c r="Z11" s="62"/>
      <c r="AA11" s="62"/>
      <c r="AB11" s="62"/>
      <c r="AC11" s="62"/>
      <c r="AD11" s="62"/>
      <c r="AE11" s="62"/>
      <c r="AF11" s="62"/>
      <c r="AG11" s="62"/>
      <c r="AH11" s="62"/>
      <c r="AI11" s="62"/>
      <c r="AJ11" s="62"/>
      <c r="AK11" s="62"/>
      <c r="AL11" s="62"/>
      <c r="AM11" s="62"/>
      <c r="AN11" s="14"/>
      <c r="AO11" s="62"/>
      <c r="AP11" s="62"/>
      <c r="AQ11" s="62"/>
      <c r="AR11" s="62"/>
      <c r="AS11" s="62"/>
      <c r="AT11" s="62"/>
      <c r="AU11" s="62"/>
      <c r="AV11" s="62"/>
      <c r="AW11" s="62"/>
    </row>
    <row r="12" spans="1:84" ht="19.5" thickBot="1">
      <c r="A12" s="61"/>
      <c r="C12" s="61"/>
      <c r="D12" s="61"/>
      <c r="E12" s="61"/>
      <c r="G12" s="61"/>
      <c r="H12" s="61"/>
      <c r="I12" s="61"/>
      <c r="J12" s="61"/>
      <c r="K12" s="61"/>
      <c r="L12" s="61"/>
      <c r="N12" s="61"/>
      <c r="O12" s="61"/>
      <c r="P12" s="61"/>
      <c r="Q12" s="61"/>
      <c r="R12" s="61"/>
      <c r="U12" s="66"/>
      <c r="V12" s="62"/>
      <c r="W12" s="62"/>
      <c r="X12" s="62"/>
      <c r="Y12" s="62"/>
      <c r="Z12" s="62"/>
      <c r="AA12" s="62"/>
      <c r="AB12" s="62"/>
      <c r="AC12" s="62"/>
      <c r="AD12" s="62"/>
      <c r="AE12" s="62"/>
      <c r="AF12" s="62"/>
      <c r="AG12" s="62"/>
      <c r="AH12" s="62"/>
      <c r="AI12" s="62"/>
      <c r="AJ12" s="62"/>
      <c r="AK12" s="62"/>
      <c r="AL12" s="62"/>
      <c r="AM12" s="62"/>
      <c r="AN12" s="14"/>
      <c r="AO12" s="62"/>
      <c r="AP12" s="62"/>
      <c r="AQ12" s="62"/>
      <c r="AR12" s="62"/>
      <c r="AS12" s="62"/>
      <c r="AT12" s="62"/>
      <c r="AU12" s="62"/>
      <c r="AV12" s="62"/>
      <c r="AW12" s="62"/>
    </row>
    <row r="13" spans="1:84" ht="18.75" customHeight="1" thickBot="1">
      <c r="A13" s="301" t="s">
        <v>83</v>
      </c>
      <c r="B13" s="302" t="s">
        <v>84</v>
      </c>
      <c r="C13" s="335" t="s">
        <v>85</v>
      </c>
      <c r="D13" s="335" t="s">
        <v>86</v>
      </c>
      <c r="E13" s="336" t="s">
        <v>87</v>
      </c>
      <c r="F13" s="121"/>
      <c r="G13" s="335"/>
      <c r="H13" s="335"/>
      <c r="I13" s="335"/>
      <c r="J13" s="335"/>
      <c r="K13" s="335"/>
      <c r="L13" s="335"/>
      <c r="M13" s="335"/>
      <c r="N13" s="335"/>
      <c r="O13" s="335"/>
      <c r="P13" s="340"/>
      <c r="Q13" s="258" t="s">
        <v>92</v>
      </c>
      <c r="R13" s="259"/>
      <c r="U13" s="66" t="s">
        <v>136</v>
      </c>
      <c r="V13" s="66" t="s">
        <v>137</v>
      </c>
      <c r="W13" s="284" t="s">
        <v>138</v>
      </c>
      <c r="X13" s="284"/>
      <c r="Y13" s="284"/>
      <c r="Z13" s="284"/>
      <c r="AA13" s="284"/>
      <c r="AB13" s="284"/>
      <c r="AC13" s="62" t="s">
        <v>318</v>
      </c>
      <c r="AD13" s="63" t="s">
        <v>319</v>
      </c>
      <c r="AE13" s="323" t="s">
        <v>316</v>
      </c>
      <c r="AF13" s="338"/>
      <c r="AG13" s="338"/>
      <c r="AH13" s="338"/>
      <c r="AI13" s="324"/>
      <c r="AJ13" s="323" t="s">
        <v>317</v>
      </c>
      <c r="AK13" s="338"/>
      <c r="AL13" s="338"/>
      <c r="AM13" s="324"/>
      <c r="AN13" s="323" t="s">
        <v>322</v>
      </c>
      <c r="AO13" s="324"/>
      <c r="AP13" s="62"/>
      <c r="AQ13" s="62"/>
      <c r="AR13" s="62"/>
      <c r="AS13" s="62"/>
      <c r="AT13" s="62"/>
      <c r="AU13" s="62"/>
      <c r="AV13" s="62"/>
      <c r="AW13" s="62"/>
    </row>
    <row r="14" spans="1:84" ht="18.75" customHeight="1" thickBot="1">
      <c r="A14" s="265"/>
      <c r="B14" s="303"/>
      <c r="C14" s="273"/>
      <c r="D14" s="273"/>
      <c r="E14" s="337"/>
      <c r="F14" s="122"/>
      <c r="G14" s="273"/>
      <c r="H14" s="273" t="s">
        <v>3124</v>
      </c>
      <c r="I14" s="273"/>
      <c r="J14" s="273"/>
      <c r="K14" s="273"/>
      <c r="L14" s="273"/>
      <c r="M14" s="119" t="s">
        <v>90</v>
      </c>
      <c r="N14" s="273" t="s">
        <v>91</v>
      </c>
      <c r="O14" s="273"/>
      <c r="P14" s="339"/>
      <c r="Q14" s="12" t="s">
        <v>93</v>
      </c>
      <c r="R14" s="13" t="s">
        <v>94</v>
      </c>
      <c r="U14" s="66"/>
      <c r="V14" s="62"/>
      <c r="W14" s="62" t="s">
        <v>84</v>
      </c>
      <c r="X14" s="62" t="s">
        <v>85</v>
      </c>
      <c r="Y14" s="62" t="s">
        <v>139</v>
      </c>
      <c r="Z14" s="62" t="s">
        <v>101</v>
      </c>
      <c r="AA14" s="62" t="s">
        <v>131</v>
      </c>
      <c r="AB14" s="62" t="s">
        <v>141</v>
      </c>
      <c r="AC14" s="62" t="s">
        <v>313</v>
      </c>
      <c r="AD14" s="62" t="s">
        <v>320</v>
      </c>
      <c r="AE14" s="62" t="s">
        <v>147</v>
      </c>
      <c r="AF14" s="62" t="s">
        <v>151</v>
      </c>
      <c r="AG14" s="62" t="s">
        <v>153</v>
      </c>
      <c r="AH14" s="62" t="s">
        <v>152</v>
      </c>
      <c r="AI14" s="62" t="s">
        <v>148</v>
      </c>
      <c r="AJ14" s="62" t="s">
        <v>89</v>
      </c>
      <c r="AK14" s="62" t="s">
        <v>312</v>
      </c>
      <c r="AL14" s="62" t="s">
        <v>315</v>
      </c>
      <c r="AM14" s="62" t="s">
        <v>311</v>
      </c>
      <c r="AN14" s="14" t="s">
        <v>323</v>
      </c>
      <c r="AO14" s="62" t="s">
        <v>324</v>
      </c>
      <c r="AP14" s="62"/>
      <c r="AQ14" s="62" t="s">
        <v>149</v>
      </c>
      <c r="AR14" s="62"/>
      <c r="AS14" s="62" t="s">
        <v>150</v>
      </c>
      <c r="AT14" s="62"/>
      <c r="AU14" s="62" t="s">
        <v>177</v>
      </c>
      <c r="AV14" s="62"/>
      <c r="AW14" s="62" t="s">
        <v>221</v>
      </c>
    </row>
    <row r="15" spans="1:84" ht="18.75" customHeight="1" thickTop="1">
      <c r="A15" s="263" t="s">
        <v>142</v>
      </c>
      <c r="B15" s="325">
        <v>1499</v>
      </c>
      <c r="C15" s="327" t="s">
        <v>145</v>
      </c>
      <c r="D15" s="327" t="s">
        <v>146</v>
      </c>
      <c r="E15" s="115">
        <v>4</v>
      </c>
      <c r="F15" s="118" t="s">
        <v>6158</v>
      </c>
      <c r="G15" s="118" t="s">
        <v>104</v>
      </c>
      <c r="H15" s="165"/>
      <c r="I15" s="165" t="str">
        <f>IF(G15="","",IF(OR(RIGHT(G15,1)="跳",RIGHT(G15,1)="投",RIGHT(G15,1)="技"),"","分"))</f>
        <v>分</v>
      </c>
      <c r="J15" s="165">
        <v>10</v>
      </c>
      <c r="K15" s="165" t="str">
        <f>IF(G15="","",IF(RIGHT(G15,1)="技","",IF(OR(RIGHT(G15,1)="跳",RIGHT(G15,1)="投"),"m","秒")))</f>
        <v>秒</v>
      </c>
      <c r="L15" s="165">
        <v>50</v>
      </c>
      <c r="M15" s="168" t="s">
        <v>1921</v>
      </c>
      <c r="N15" s="283" t="s">
        <v>6163</v>
      </c>
      <c r="O15" s="283"/>
      <c r="P15" s="283"/>
      <c r="Q15" s="328" t="s">
        <v>144</v>
      </c>
      <c r="R15" s="331" t="s">
        <v>144</v>
      </c>
      <c r="U15" s="66"/>
      <c r="V15" s="62"/>
      <c r="W15" s="62"/>
      <c r="X15" s="62"/>
      <c r="Y15" s="62"/>
      <c r="Z15" s="62"/>
      <c r="AA15" s="62"/>
      <c r="AB15" s="62"/>
      <c r="AC15" s="62"/>
      <c r="AD15" s="62"/>
      <c r="AE15" s="62"/>
      <c r="AF15" s="62"/>
      <c r="AG15" s="62"/>
      <c r="AH15" s="62"/>
      <c r="AI15" s="62"/>
      <c r="AJ15" s="62"/>
      <c r="AK15" s="62"/>
      <c r="AL15" s="62"/>
      <c r="AM15" s="62"/>
      <c r="AN15" s="14"/>
      <c r="AO15" s="62"/>
      <c r="AP15" s="62"/>
      <c r="AQ15" s="62"/>
      <c r="AR15" s="62"/>
      <c r="AS15" s="62"/>
      <c r="AT15" s="62"/>
      <c r="AU15" s="62"/>
      <c r="AV15" s="62"/>
      <c r="AW15" s="62"/>
    </row>
    <row r="16" spans="1:84" ht="18.75" customHeight="1">
      <c r="A16" s="264"/>
      <c r="B16" s="326"/>
      <c r="C16" s="284"/>
      <c r="D16" s="284"/>
      <c r="E16" s="116" t="s">
        <v>143</v>
      </c>
      <c r="F16" s="116" t="s">
        <v>6159</v>
      </c>
      <c r="G16" s="116" t="s">
        <v>3127</v>
      </c>
      <c r="H16" s="67"/>
      <c r="I16" s="67"/>
      <c r="J16" s="67">
        <v>16</v>
      </c>
      <c r="K16" s="67" t="s">
        <v>6161</v>
      </c>
      <c r="L16" s="67">
        <v>98</v>
      </c>
      <c r="M16" s="14" t="s">
        <v>6162</v>
      </c>
      <c r="N16" s="284"/>
      <c r="O16" s="284"/>
      <c r="P16" s="284"/>
      <c r="Q16" s="329"/>
      <c r="R16" s="332"/>
      <c r="U16" s="66"/>
      <c r="V16" s="62"/>
      <c r="W16" s="62"/>
      <c r="X16" s="62"/>
      <c r="Y16" s="62"/>
      <c r="Z16" s="62"/>
      <c r="AA16" s="62"/>
      <c r="AB16" s="62"/>
      <c r="AC16" s="62"/>
      <c r="AD16" s="62"/>
      <c r="AE16" s="62"/>
      <c r="AF16" s="62"/>
      <c r="AG16" s="62"/>
      <c r="AH16" s="62"/>
      <c r="AI16" s="62"/>
      <c r="AJ16" s="62"/>
      <c r="AK16" s="108"/>
      <c r="AL16" s="62"/>
      <c r="AM16" s="62"/>
      <c r="AN16" s="14"/>
      <c r="AO16" s="62"/>
      <c r="AP16" s="62"/>
      <c r="AQ16" s="62"/>
      <c r="AR16" s="62"/>
      <c r="AS16" s="62"/>
      <c r="AT16" s="62"/>
      <c r="AU16" s="62"/>
      <c r="AV16" s="62"/>
      <c r="AW16" s="62"/>
    </row>
    <row r="17" spans="1:49" ht="18.75" customHeight="1" thickBot="1">
      <c r="A17" s="265"/>
      <c r="B17" s="334" t="s">
        <v>124</v>
      </c>
      <c r="C17" s="334"/>
      <c r="D17" s="334"/>
      <c r="E17" s="334"/>
      <c r="F17" s="117" t="s">
        <v>6160</v>
      </c>
      <c r="G17" s="123"/>
      <c r="H17" s="74"/>
      <c r="I17" s="74"/>
      <c r="J17" s="74"/>
      <c r="K17" s="74"/>
      <c r="L17" s="74"/>
      <c r="M17" s="167"/>
      <c r="N17" s="273"/>
      <c r="O17" s="273"/>
      <c r="P17" s="273"/>
      <c r="Q17" s="330"/>
      <c r="R17" s="333"/>
      <c r="U17" s="66"/>
      <c r="V17" s="62"/>
      <c r="W17" s="62"/>
      <c r="X17" s="62"/>
      <c r="Y17" s="62"/>
      <c r="Z17" s="62"/>
      <c r="AA17" s="62"/>
      <c r="AB17" s="62"/>
      <c r="AC17" s="62"/>
      <c r="AD17" s="62"/>
      <c r="AE17" s="62"/>
      <c r="AF17" s="62"/>
      <c r="AG17" s="62"/>
      <c r="AH17" s="62"/>
      <c r="AI17" s="62"/>
      <c r="AJ17" s="62"/>
      <c r="AK17" s="108"/>
      <c r="AL17" s="62"/>
      <c r="AM17" s="62"/>
      <c r="AN17" s="14"/>
      <c r="AO17" s="62"/>
      <c r="AP17" s="62"/>
      <c r="AQ17" s="62"/>
      <c r="AR17" s="62"/>
      <c r="AS17" s="62"/>
      <c r="AT17" s="62"/>
      <c r="AU17" s="62"/>
      <c r="AV17" s="62"/>
      <c r="AW17" s="62"/>
    </row>
    <row r="18" spans="1:49" ht="18.75" customHeight="1" thickTop="1">
      <c r="A18" s="263">
        <v>1</v>
      </c>
      <c r="B18" s="298"/>
      <c r="C18" s="288" t="str">
        <f>IF(B18="","",VLOOKUP(B18,'登録データ（男）'!$A$3:$W$2000,2,FALSE))</f>
        <v/>
      </c>
      <c r="D18" s="288" t="str">
        <f>IF(B18="","",VLOOKUP(B18,'登録データ（男）'!$A$3:$W$2000,3,FALSE))</f>
        <v/>
      </c>
      <c r="E18" s="115" t="str">
        <f>IF(B18="","",VLOOKUP(B18,'登録データ（男）'!$A$3:$W$2000,7,FALSE))</f>
        <v/>
      </c>
      <c r="F18" s="288" t="s">
        <v>6158</v>
      </c>
      <c r="G18" s="304"/>
      <c r="H18" s="285"/>
      <c r="I18" s="288" t="str">
        <f>IF(G18="","",IF(AG18=2,"","分"))</f>
        <v/>
      </c>
      <c r="J18" s="285"/>
      <c r="K18" s="288" t="str">
        <f>IF(OR(G18="",G18="十種競技"),"",IF(AG18=2,"m","秒"))</f>
        <v/>
      </c>
      <c r="L18" s="285"/>
      <c r="M18" s="285"/>
      <c r="N18" s="291"/>
      <c r="O18" s="292"/>
      <c r="P18" s="293"/>
      <c r="Q18" s="272"/>
      <c r="R18" s="260"/>
      <c r="U18" s="66"/>
      <c r="V18" s="62">
        <f>IF(B18="",0,IF(VLOOKUP(B18,'登録データ（男）'!$A$3:$AT$1687,29,FALSE)=1,0,1))</f>
        <v>0</v>
      </c>
      <c r="W18" s="62">
        <f>IF(B18="",1,0)</f>
        <v>1</v>
      </c>
      <c r="X18" s="62">
        <f>IF(C18="",1,0)</f>
        <v>1</v>
      </c>
      <c r="Y18" s="62">
        <f>IF(D18="",1,0)</f>
        <v>1</v>
      </c>
      <c r="Z18" s="62">
        <f>IF(E18="",1,0)</f>
        <v>1</v>
      </c>
      <c r="AA18" s="62">
        <f>IF(E19="",1,0)</f>
        <v>1</v>
      </c>
      <c r="AB18" s="62">
        <f>SUM(W18:AA18)</f>
        <v>5</v>
      </c>
      <c r="AC18" s="62">
        <f t="shared" ref="AC18:AC81" ca="1" si="0">COUNTIF(OFFSET(G18,-MOD(ROW(G18),3),0,3,1),G18)</f>
        <v>0</v>
      </c>
      <c r="AD18" s="62">
        <f>IF(OR(RIGHT(G18,1)="m",RIGHT(G18,1)="H",RIGHT(G18,1)="C"),IF(VALUE(J18)&gt;59,1,0),0)</f>
        <v>0</v>
      </c>
      <c r="AE18" s="62" t="str">
        <f>IF(G18="","0",VLOOKUP(G18,'登録データ（男）'!$R$4:$S$23,2,FALSE))</f>
        <v>0</v>
      </c>
      <c r="AF18" s="62" t="str">
        <f t="shared" ref="AF18:AF81" si="1">IF(L18="","00",IF(LEN(L18)=1,L18*10,L18))</f>
        <v>00</v>
      </c>
      <c r="AG18" s="62" t="str">
        <f>IF(G18="","0",IF(OR(RIGHT(G18,1)="m",RIGHT(G18,1)="H",RIGHT(G18,1)="W",RIGHT(G18,1)="C",RIGHT(G18,1)="〉"),1,2))</f>
        <v>0</v>
      </c>
      <c r="AH18" s="62" t="str">
        <f t="shared" ref="AH18:AH81" si="2">IF(AG18=2,IF(J18="","0000",CONCATENATE(RIGHT(J18+100,2),RIGHT(AF18+100,2))),IF(J18="","000000",CONCATENATE(RIGHT(H18+100,2),RIGHT(J18+100,2),RIGHT(AF18+100,2))))</f>
        <v>000000</v>
      </c>
      <c r="AI18" s="62" t="str">
        <f t="shared" ref="AI18:AI81" ca="1" si="3">IF(G18="","",IF(OFFSET(B18,-MOD(ROW(B18),3),0)="","0",CONCATENATE(AE18," ",IF(AG18=1,RIGHT(AH18+10000000,7),RIGHT(AH18+100000,5)))))</f>
        <v/>
      </c>
      <c r="AJ18" s="62">
        <f>VALUE(AH18)</f>
        <v>0</v>
      </c>
      <c r="AK18" s="108"/>
      <c r="AL18" s="62">
        <f t="shared" ref="AL18:AL81" si="4">IF(G18="",0,IF(G18="十種競技",0,IF(J18&lt;&gt;"",0,1)))</f>
        <v>0</v>
      </c>
      <c r="AM18" s="62">
        <f t="shared" ref="AM18:AM81" si="5">IF(OR(G18="",G18="十種競技"),0,IF(AG18=1,IF(AJ18&gt;AK18,1,0),IF(AJ18&lt;AK18,1,0)))</f>
        <v>0</v>
      </c>
      <c r="AN18" s="14" t="str">
        <f ca="1">IF(OFFSET(B18,-MOD(ROW(B18),3),0)&lt;&gt;"",IF(RIGHT(G18,1)=")",VALUE(VLOOKUP(OFFSET(B18,-MOD(ROW(B18),3),0),'登録データ（男）'!A3:J1321,8,FALSE)),"0"),"0")</f>
        <v>0</v>
      </c>
      <c r="AO18" s="62">
        <f ca="1">IF(AN18=0,0,IF(RIGHT(G18,1)&lt;&gt;")",0,IF(VALUE(LEFT(AN18,1))=1,0,IF(VALUE(LEFT(AN18,1))=2,0,1))))</f>
        <v>0</v>
      </c>
      <c r="AP18" s="62" t="str">
        <f>IF(AQ18="","",RANK(AQ18,$AQ$18:$AQ$467,1))</f>
        <v/>
      </c>
      <c r="AQ18" s="62" t="str">
        <f>IF(Q18="","",B18)</f>
        <v/>
      </c>
      <c r="AR18" s="62" t="str">
        <f>IF(AS18="","",RANK(AS18,$AS$18:$AS$467,1))</f>
        <v/>
      </c>
      <c r="AS18" s="62" t="str">
        <f>IF(R18="","",B18)</f>
        <v/>
      </c>
      <c r="AT18" s="62" t="str">
        <f>IF(AU18="","",RANK(AU18,$AU$18:$AU$467,1))</f>
        <v/>
      </c>
      <c r="AU18" s="62" t="str">
        <f>IF(OR(G18="十種競技",G19="十種競技",G20="十種競技"),B18,"")</f>
        <v/>
      </c>
      <c r="AV18" s="62"/>
      <c r="AW18" s="62">
        <f>B18</f>
        <v>0</v>
      </c>
    </row>
    <row r="19" spans="1:49" ht="18.75" customHeight="1">
      <c r="A19" s="264"/>
      <c r="B19" s="299"/>
      <c r="C19" s="289"/>
      <c r="D19" s="289"/>
      <c r="E19" s="116" t="str">
        <f>IF(B18="","",VLOOKUP(B18,'登録データ（男）'!$A$3:$W$2000,4,FALSE))</f>
        <v/>
      </c>
      <c r="F19" s="289"/>
      <c r="G19" s="305"/>
      <c r="H19" s="286"/>
      <c r="I19" s="289"/>
      <c r="J19" s="286"/>
      <c r="K19" s="289"/>
      <c r="L19" s="286"/>
      <c r="M19" s="286"/>
      <c r="N19" s="294"/>
      <c r="O19" s="295"/>
      <c r="P19" s="296"/>
      <c r="Q19" s="267"/>
      <c r="R19" s="261"/>
      <c r="U19" s="66"/>
      <c r="V19" s="62"/>
      <c r="W19" s="62"/>
      <c r="X19" s="62"/>
      <c r="Y19" s="62"/>
      <c r="Z19" s="62"/>
      <c r="AA19" s="62"/>
      <c r="AB19" s="62"/>
      <c r="AC19" s="62">
        <f t="shared" ca="1" si="0"/>
        <v>0</v>
      </c>
      <c r="AD19" s="108">
        <f t="shared" ref="AD19:AD82" si="6">IF(OR(RIGHT(G19,1)="m",RIGHT(G19,1)="H",RIGHT(G19,1)="C"),IF(VALUE(J19)&gt;59,1,0),0)</f>
        <v>0</v>
      </c>
      <c r="AE19" s="173" t="str">
        <f>IF(G19="","0",VLOOKUP(G19,'登録データ（男）'!$R$4:$S$23,2,FALSE))</f>
        <v>0</v>
      </c>
      <c r="AF19" s="62" t="str">
        <f t="shared" si="1"/>
        <v>00</v>
      </c>
      <c r="AG19" s="62" t="str">
        <f>IF(G19="","0",IF(OR(RIGHT(G19,1)="m",RIGHT(G19,1)="H",RIGHT(G19,1)="W",RIGHT(G19,1)="C"),1,2))</f>
        <v>0</v>
      </c>
      <c r="AH19" s="62" t="str">
        <f t="shared" si="2"/>
        <v>000000</v>
      </c>
      <c r="AI19" s="64" t="str">
        <f t="shared" ca="1" si="3"/>
        <v/>
      </c>
      <c r="AJ19" s="62">
        <f t="shared" ref="AJ19:AJ82" si="7">VALUE(AH19)</f>
        <v>0</v>
      </c>
      <c r="AK19" s="108"/>
      <c r="AL19" s="62">
        <f t="shared" si="4"/>
        <v>0</v>
      </c>
      <c r="AM19" s="68">
        <f t="shared" si="5"/>
        <v>0</v>
      </c>
      <c r="AN19" s="14" t="str">
        <f ca="1">IF(OFFSET(B19,-MOD(ROW(B19),3),0)&lt;&gt;"",IF(RIGHT(G19,1)=")",VALUE(VLOOKUP(OFFSET(B19,-MOD(ROW(B19),3),0),'登録データ（男）'!A4:J1322,8,FALSE)),"0"),"0")</f>
        <v>0</v>
      </c>
      <c r="AO19" s="76">
        <f t="shared" ref="AO19:AO82" ca="1" si="8">IF(AN19=0,0,IF(RIGHT(G19,1)&lt;&gt;")",0,IF(VALUE(LEFT(AN19,1))=1,0,IF(VALUE(LEFT(AN19,1))=2,0,1))))</f>
        <v>0</v>
      </c>
      <c r="AP19" s="62"/>
      <c r="AQ19" s="62"/>
      <c r="AR19" s="62"/>
      <c r="AS19" s="62"/>
      <c r="AT19" s="62"/>
      <c r="AU19" s="62"/>
      <c r="AV19" s="62"/>
      <c r="AW19" s="62"/>
    </row>
    <row r="20" spans="1:49" ht="18.75" customHeight="1" thickBot="1">
      <c r="A20" s="265"/>
      <c r="B20" s="300"/>
      <c r="C20" s="290"/>
      <c r="D20" s="290"/>
      <c r="E20" s="120" t="s">
        <v>1918</v>
      </c>
      <c r="F20" s="290"/>
      <c r="G20" s="306"/>
      <c r="H20" s="287"/>
      <c r="I20" s="290"/>
      <c r="J20" s="287"/>
      <c r="K20" s="290"/>
      <c r="L20" s="287"/>
      <c r="M20" s="287"/>
      <c r="N20" s="222"/>
      <c r="O20" s="223"/>
      <c r="P20" s="297"/>
      <c r="Q20" s="268"/>
      <c r="R20" s="262"/>
      <c r="U20" s="66"/>
      <c r="V20" s="62"/>
      <c r="W20" s="62"/>
      <c r="X20" s="62"/>
      <c r="Y20" s="62"/>
      <c r="Z20" s="62"/>
      <c r="AA20" s="62"/>
      <c r="AB20" s="62"/>
      <c r="AC20" s="62">
        <f t="shared" ca="1" si="0"/>
        <v>0</v>
      </c>
      <c r="AD20" s="108">
        <f t="shared" si="6"/>
        <v>0</v>
      </c>
      <c r="AE20" s="175" t="str">
        <f>IF(G20="","0",VLOOKUP(G20,'登録データ（男）'!$R$4:$S$23,2,FALSE))</f>
        <v>0</v>
      </c>
      <c r="AF20" s="62" t="str">
        <f t="shared" si="1"/>
        <v>00</v>
      </c>
      <c r="AG20" s="62" t="str">
        <f>IF(G20="","0",IF(OR(RIGHT(G20,1)="m",RIGHT(G20,1)="H",RIGHT(G20,1)="W",RIGHT(G20,1)="C"),1,2))</f>
        <v>0</v>
      </c>
      <c r="AH20" s="62" t="str">
        <f t="shared" si="2"/>
        <v>000000</v>
      </c>
      <c r="AI20" s="64" t="str">
        <f t="shared" ca="1" si="3"/>
        <v/>
      </c>
      <c r="AJ20" s="62">
        <f t="shared" si="7"/>
        <v>0</v>
      </c>
      <c r="AK20" s="108"/>
      <c r="AL20" s="62">
        <f t="shared" si="4"/>
        <v>0</v>
      </c>
      <c r="AM20" s="68">
        <f t="shared" si="5"/>
        <v>0</v>
      </c>
      <c r="AN20" s="14" t="str">
        <f ca="1">IF(OFFSET(B20,-MOD(ROW(B20),3),0)&lt;&gt;"",IF(RIGHT(G20,1)=")",VALUE(VLOOKUP(OFFSET(B20,-MOD(ROW(B20),3),0),'登録データ（男）'!A5:J1323,8,FALSE)),"0"),"0")</f>
        <v>0</v>
      </c>
      <c r="AO20" s="76">
        <f t="shared" ca="1" si="8"/>
        <v>0</v>
      </c>
      <c r="AP20" s="62"/>
      <c r="AQ20" s="62"/>
      <c r="AR20" s="62"/>
      <c r="AS20" s="62"/>
      <c r="AT20" s="62"/>
      <c r="AU20" s="62"/>
      <c r="AV20" s="62"/>
      <c r="AW20" s="62"/>
    </row>
    <row r="21" spans="1:49" ht="18.75" customHeight="1" thickTop="1">
      <c r="A21" s="263">
        <v>2</v>
      </c>
      <c r="B21" s="298"/>
      <c r="C21" s="288" t="str">
        <f>IF(B21="","",VLOOKUP(B21,'登録データ（男）'!$A$3:$W$2000,2,FALSE))</f>
        <v/>
      </c>
      <c r="D21" s="288" t="str">
        <f>IF(B21="","",VLOOKUP(B21,'登録データ（男）'!$A$3:$W$2000,3,FALSE))</f>
        <v/>
      </c>
      <c r="E21" s="169" t="str">
        <f>IF(B21="","",VLOOKUP(B21,'登録データ（男）'!$A$3:$W$2000,7,FALSE))</f>
        <v/>
      </c>
      <c r="F21" s="288" t="s">
        <v>6158</v>
      </c>
      <c r="G21" s="304"/>
      <c r="H21" s="285"/>
      <c r="I21" s="288" t="str">
        <f t="shared" ref="I21" si="9">IF(G21="","",IF(AG21=2,"","分"))</f>
        <v/>
      </c>
      <c r="J21" s="285"/>
      <c r="K21" s="288" t="str">
        <f t="shared" ref="K21" si="10">IF(OR(G21="",G21="十種競技"),"",IF(AG21=2,"m","秒"))</f>
        <v/>
      </c>
      <c r="L21" s="285"/>
      <c r="M21" s="285"/>
      <c r="N21" s="291"/>
      <c r="O21" s="292"/>
      <c r="P21" s="293"/>
      <c r="Q21" s="266"/>
      <c r="R21" s="269"/>
      <c r="U21" s="66"/>
      <c r="V21" s="75">
        <f>IF(B21="",0,IF(VLOOKUP(B21,'登録データ（男）'!$A$3:$AT$1687,29,FALSE)=1,0,1))</f>
        <v>0</v>
      </c>
      <c r="W21" s="69">
        <f>IF(B21="",1,0)</f>
        <v>1</v>
      </c>
      <c r="X21" s="62">
        <f>IF(B21="",1,0)</f>
        <v>1</v>
      </c>
      <c r="Y21" s="62">
        <f>IF(D21="",1,0)</f>
        <v>1</v>
      </c>
      <c r="Z21" s="62">
        <f>IF(E21="",1,0)</f>
        <v>1</v>
      </c>
      <c r="AA21" s="62">
        <f>IF(E22="",1,0)</f>
        <v>1</v>
      </c>
      <c r="AB21" s="62">
        <f>SUM(W21:AA21)</f>
        <v>5</v>
      </c>
      <c r="AC21" s="62">
        <f t="shared" ca="1" si="0"/>
        <v>0</v>
      </c>
      <c r="AD21" s="108">
        <f t="shared" si="6"/>
        <v>0</v>
      </c>
      <c r="AE21" s="175" t="str">
        <f>IF(G21="","0",VLOOKUP(G21,'登録データ（男）'!$R$4:$S$23,2,FALSE))</f>
        <v>0</v>
      </c>
      <c r="AF21" s="62" t="str">
        <f t="shared" si="1"/>
        <v>00</v>
      </c>
      <c r="AG21" s="76" t="str">
        <f>IF(G21="","0",IF(OR(RIGHT(G21,1)="m",RIGHT(G21,1)="H",RIGHT(G21,1)="W",RIGHT(G21,1)="C",RIGHT(G21,1)="〉"),1,2))</f>
        <v>0</v>
      </c>
      <c r="AH21" s="62" t="str">
        <f>IF(AG21=2,IF(J21="","0000",CONCATENATE(RIGHT(J21+100,2),RIGHT(AF21+100,2))),IF(J21="","000000",CONCATENATE(RIGHT(H21+100,2),RIGHT(J21+100,2),RIGHT(AF21+100,2))))</f>
        <v>000000</v>
      </c>
      <c r="AI21" s="64" t="str">
        <f t="shared" ca="1" si="3"/>
        <v/>
      </c>
      <c r="AJ21" s="62">
        <f t="shared" si="7"/>
        <v>0</v>
      </c>
      <c r="AK21" s="108"/>
      <c r="AL21" s="62">
        <f t="shared" si="4"/>
        <v>0</v>
      </c>
      <c r="AM21" s="68">
        <f t="shared" si="5"/>
        <v>0</v>
      </c>
      <c r="AN21" s="14" t="str">
        <f ca="1">IF(OFFSET(B21,-MOD(ROW(B21),3),0)&lt;&gt;"",IF(RIGHT(G21,1)=")",VALUE(VLOOKUP(OFFSET(B21,-MOD(ROW(B21),3),0),'登録データ（男）'!A6:J1324,8,FALSE)),"0"),"0")</f>
        <v>0</v>
      </c>
      <c r="AO21" s="76">
        <f t="shared" ca="1" si="8"/>
        <v>0</v>
      </c>
      <c r="AP21" s="62" t="str">
        <f t="shared" ref="AP21" si="11">IF(AQ21="","",RANK(AQ21,$AQ$18:$AQ$467,1))</f>
        <v/>
      </c>
      <c r="AQ21" s="62" t="str">
        <f>IF(Q21="","",B21)</f>
        <v/>
      </c>
      <c r="AR21" s="62" t="str">
        <f>IF(AS21="","",RANK(AS21,$AS$18:$AS$467,1))</f>
        <v/>
      </c>
      <c r="AS21" s="62" t="str">
        <f>IF(R21="","",B21)</f>
        <v/>
      </c>
      <c r="AT21" s="62" t="str">
        <f t="shared" ref="AT21" si="12">IF(AU21="","",RANK(AU21,$AU$18:$AU$467,1))</f>
        <v/>
      </c>
      <c r="AU21" s="62" t="str">
        <f>IF(OR(G21="十種競技",G22="十種競技",G23="十種競技"),B21,"")</f>
        <v/>
      </c>
      <c r="AV21" s="62"/>
      <c r="AW21" s="70">
        <f>B21</f>
        <v>0</v>
      </c>
    </row>
    <row r="22" spans="1:49" ht="18.75" customHeight="1">
      <c r="A22" s="264"/>
      <c r="B22" s="299"/>
      <c r="C22" s="289"/>
      <c r="D22" s="289"/>
      <c r="E22" s="116" t="str">
        <f>IF(B21="","",VLOOKUP(B21,'登録データ（男）'!$A$3:$W$2000,4,FALSE))</f>
        <v/>
      </c>
      <c r="F22" s="289"/>
      <c r="G22" s="305"/>
      <c r="H22" s="286"/>
      <c r="I22" s="289"/>
      <c r="J22" s="286"/>
      <c r="K22" s="289"/>
      <c r="L22" s="286"/>
      <c r="M22" s="286"/>
      <c r="N22" s="294"/>
      <c r="O22" s="295"/>
      <c r="P22" s="296"/>
      <c r="Q22" s="267"/>
      <c r="R22" s="270"/>
      <c r="U22" s="66"/>
      <c r="V22" s="75"/>
      <c r="W22" s="69"/>
      <c r="X22" s="62"/>
      <c r="Y22" s="62"/>
      <c r="Z22" s="62"/>
      <c r="AA22" s="62"/>
      <c r="AB22" s="62"/>
      <c r="AC22" s="62">
        <f t="shared" ca="1" si="0"/>
        <v>0</v>
      </c>
      <c r="AD22" s="108">
        <f t="shared" si="6"/>
        <v>0</v>
      </c>
      <c r="AE22" s="175" t="str">
        <f>IF(G22="","0",VLOOKUP(G22,'登録データ（男）'!$R$4:$S$23,2,FALSE))</f>
        <v>0</v>
      </c>
      <c r="AF22" s="62" t="str">
        <f t="shared" si="1"/>
        <v>00</v>
      </c>
      <c r="AG22" s="76" t="str">
        <f>IF(G22="","0",IF(OR(RIGHT(G22,1)="m",RIGHT(G22,1)="H",RIGHT(G22,1)="W",RIGHT(G22,1)="C"),1,2))</f>
        <v>0</v>
      </c>
      <c r="AH22" s="62" t="str">
        <f t="shared" si="2"/>
        <v>000000</v>
      </c>
      <c r="AI22" s="64" t="str">
        <f t="shared" ca="1" si="3"/>
        <v/>
      </c>
      <c r="AJ22" s="62">
        <f t="shared" si="7"/>
        <v>0</v>
      </c>
      <c r="AK22" s="108"/>
      <c r="AL22" s="62">
        <f t="shared" si="4"/>
        <v>0</v>
      </c>
      <c r="AM22" s="68">
        <f t="shared" si="5"/>
        <v>0</v>
      </c>
      <c r="AN22" s="14" t="str">
        <f ca="1">IF(OFFSET(B22,-MOD(ROW(B22),3),0)&lt;&gt;"",IF(RIGHT(G22,1)=")",VALUE(VLOOKUP(OFFSET(B22,-MOD(ROW(B22),3),0),'登録データ（男）'!A7:J1325,8,FALSE)),"0"),"0")</f>
        <v>0</v>
      </c>
      <c r="AO22" s="76">
        <f t="shared" ca="1" si="8"/>
        <v>0</v>
      </c>
      <c r="AP22" s="62"/>
      <c r="AQ22" s="62"/>
      <c r="AR22" s="62"/>
      <c r="AS22" s="62"/>
      <c r="AT22" s="62"/>
      <c r="AU22" s="62"/>
      <c r="AV22" s="62"/>
      <c r="AW22" s="62"/>
    </row>
    <row r="23" spans="1:49" ht="18.75" customHeight="1" thickBot="1">
      <c r="A23" s="265"/>
      <c r="B23" s="300"/>
      <c r="C23" s="290"/>
      <c r="D23" s="290"/>
      <c r="E23" s="120" t="s">
        <v>1918</v>
      </c>
      <c r="F23" s="290"/>
      <c r="G23" s="306"/>
      <c r="H23" s="287"/>
      <c r="I23" s="290"/>
      <c r="J23" s="287"/>
      <c r="K23" s="290"/>
      <c r="L23" s="287"/>
      <c r="M23" s="287"/>
      <c r="N23" s="222"/>
      <c r="O23" s="223"/>
      <c r="P23" s="297"/>
      <c r="Q23" s="268"/>
      <c r="R23" s="271"/>
      <c r="U23" s="66"/>
      <c r="V23" s="75"/>
      <c r="W23" s="69"/>
      <c r="X23" s="62"/>
      <c r="Y23" s="62"/>
      <c r="Z23" s="62"/>
      <c r="AA23" s="62"/>
      <c r="AB23" s="62"/>
      <c r="AC23" s="62">
        <f t="shared" ca="1" si="0"/>
        <v>0</v>
      </c>
      <c r="AD23" s="108">
        <f t="shared" si="6"/>
        <v>0</v>
      </c>
      <c r="AE23" s="175" t="str">
        <f>IF(G23="","0",VLOOKUP(G23,'登録データ（男）'!$R$4:$S$23,2,FALSE))</f>
        <v>0</v>
      </c>
      <c r="AF23" s="62" t="str">
        <f t="shared" si="1"/>
        <v>00</v>
      </c>
      <c r="AG23" s="76" t="str">
        <f>IF(G23="","0",IF(OR(RIGHT(G23,1)="m",RIGHT(G23,1)="H",RIGHT(G23,1)="W",RIGHT(G23,1)="C"),1,2))</f>
        <v>0</v>
      </c>
      <c r="AH23" s="62" t="str">
        <f t="shared" si="2"/>
        <v>000000</v>
      </c>
      <c r="AI23" s="64" t="str">
        <f t="shared" ca="1" si="3"/>
        <v/>
      </c>
      <c r="AJ23" s="62">
        <f t="shared" si="7"/>
        <v>0</v>
      </c>
      <c r="AK23" s="108"/>
      <c r="AL23" s="62">
        <f t="shared" si="4"/>
        <v>0</v>
      </c>
      <c r="AM23" s="68">
        <f t="shared" si="5"/>
        <v>0</v>
      </c>
      <c r="AN23" s="14" t="str">
        <f ca="1">IF(OFFSET(B23,-MOD(ROW(B23),3),0)&lt;&gt;"",IF(RIGHT(G23,1)=")",VALUE(VLOOKUP(OFFSET(B23,-MOD(ROW(B23),3),0),'登録データ（男）'!A8:J1326,8,FALSE)),"0"),"0")</f>
        <v>0</v>
      </c>
      <c r="AO23" s="76">
        <f t="shared" ca="1" si="8"/>
        <v>0</v>
      </c>
      <c r="AP23" s="62"/>
      <c r="AQ23" s="62"/>
      <c r="AR23" s="62"/>
      <c r="AS23" s="62"/>
      <c r="AT23" s="62"/>
      <c r="AU23" s="62"/>
      <c r="AV23" s="62"/>
      <c r="AW23" s="62"/>
    </row>
    <row r="24" spans="1:49" ht="18.75" customHeight="1" thickTop="1">
      <c r="A24" s="263">
        <v>3</v>
      </c>
      <c r="B24" s="298"/>
      <c r="C24" s="288" t="str">
        <f>IF(B24="","",VLOOKUP(B24,'登録データ（男）'!$A$3:$W$2000,2,FALSE))</f>
        <v/>
      </c>
      <c r="D24" s="288" t="str">
        <f>IF(B24="","",VLOOKUP(B24,'登録データ（男）'!$A$3:$W$2000,3,FALSE))</f>
        <v/>
      </c>
      <c r="E24" s="118" t="str">
        <f>IF(B24="","",VLOOKUP(B24,'登録データ（男）'!$A$3:$W$2000,7,FALSE))</f>
        <v/>
      </c>
      <c r="F24" s="288" t="s">
        <v>6158</v>
      </c>
      <c r="G24" s="304"/>
      <c r="H24" s="285"/>
      <c r="I24" s="288" t="str">
        <f t="shared" ref="I24" si="13">IF(G24="","",IF(AG24=2,"","分"))</f>
        <v/>
      </c>
      <c r="J24" s="285"/>
      <c r="K24" s="288" t="str">
        <f t="shared" ref="K24" si="14">IF(OR(G24="",G24="十種競技"),"",IF(AG24=2,"m","秒"))</f>
        <v/>
      </c>
      <c r="L24" s="285"/>
      <c r="M24" s="285"/>
      <c r="N24" s="291"/>
      <c r="O24" s="292"/>
      <c r="P24" s="293"/>
      <c r="Q24" s="272"/>
      <c r="R24" s="269"/>
      <c r="U24" s="66"/>
      <c r="V24" s="75">
        <f>IF(B24="",0,IF(VLOOKUP(B24,'登録データ（男）'!$A$3:$AT$1687,29,FALSE)=1,0,1))</f>
        <v>0</v>
      </c>
      <c r="W24" s="69">
        <f>IF(B24="",1,0)</f>
        <v>1</v>
      </c>
      <c r="X24" s="62">
        <f>IF(C24="",1,0)</f>
        <v>1</v>
      </c>
      <c r="Y24" s="62">
        <f>IF(D24="",1,0)</f>
        <v>1</v>
      </c>
      <c r="Z24" s="62">
        <f>IF(E24="",1,0)</f>
        <v>1</v>
      </c>
      <c r="AA24" s="62">
        <f>IF(E25="",1,0)</f>
        <v>1</v>
      </c>
      <c r="AB24" s="62">
        <f>SUM(W24:AA24)</f>
        <v>5</v>
      </c>
      <c r="AC24" s="62">
        <f t="shared" ca="1" si="0"/>
        <v>0</v>
      </c>
      <c r="AD24" s="108">
        <f t="shared" si="6"/>
        <v>0</v>
      </c>
      <c r="AE24" s="175" t="str">
        <f>IF(G24="","0",VLOOKUP(G24,'登録データ（男）'!$R$4:$S$23,2,FALSE))</f>
        <v>0</v>
      </c>
      <c r="AF24" s="62" t="str">
        <f t="shared" si="1"/>
        <v>00</v>
      </c>
      <c r="AG24" s="76" t="str">
        <f>IF(G24="","0",IF(OR(RIGHT(G24,1)="m",RIGHT(G24,1)="H",RIGHT(G24,1)="W",RIGHT(G24,1)="C",RIGHT(G24,1)="〉"),1,2))</f>
        <v>0</v>
      </c>
      <c r="AH24" s="62" t="str">
        <f t="shared" si="2"/>
        <v>000000</v>
      </c>
      <c r="AI24" s="64" t="str">
        <f t="shared" ca="1" si="3"/>
        <v/>
      </c>
      <c r="AJ24" s="62">
        <f t="shared" si="7"/>
        <v>0</v>
      </c>
      <c r="AK24" s="108"/>
      <c r="AL24" s="62">
        <f t="shared" si="4"/>
        <v>0</v>
      </c>
      <c r="AM24" s="68">
        <f t="shared" si="5"/>
        <v>0</v>
      </c>
      <c r="AN24" s="14" t="str">
        <f ca="1">IF(OFFSET(B24,-MOD(ROW(B24),3),0)&lt;&gt;"",IF(RIGHT(G24,1)=")",VALUE(VLOOKUP(OFFSET(B24,-MOD(ROW(B24),3),0),'登録データ（男）'!A9:J1327,8,FALSE)),"0"),"0")</f>
        <v>0</v>
      </c>
      <c r="AO24" s="76">
        <f t="shared" ca="1" si="8"/>
        <v>0</v>
      </c>
      <c r="AP24" s="62" t="str">
        <f t="shared" ref="AP24" si="15">IF(AQ24="","",RANK(AQ24,$AQ$18:$AQ$467,1))</f>
        <v/>
      </c>
      <c r="AQ24" s="62" t="str">
        <f>IF(Q24="","",B24)</f>
        <v/>
      </c>
      <c r="AR24" s="62" t="str">
        <f t="shared" ref="AR24" si="16">IF(AS24="","",RANK(AS24,$AS$18:$AS$467,1))</f>
        <v/>
      </c>
      <c r="AS24" s="62" t="str">
        <f>IF(R24="","",B24)</f>
        <v/>
      </c>
      <c r="AT24" s="62" t="str">
        <f t="shared" ref="AT24" si="17">IF(AU24="","",RANK(AU24,$AU$18:$AU$467,1))</f>
        <v/>
      </c>
      <c r="AU24" s="62" t="str">
        <f>IF(OR(G24="十種競技",G25="十種競技",G26="十種競技"),B24,"")</f>
        <v/>
      </c>
      <c r="AV24" s="62"/>
      <c r="AW24" s="62">
        <f>B24</f>
        <v>0</v>
      </c>
    </row>
    <row r="25" spans="1:49" ht="18.75" customHeight="1">
      <c r="A25" s="264"/>
      <c r="B25" s="299"/>
      <c r="C25" s="289"/>
      <c r="D25" s="289"/>
      <c r="E25" s="116" t="str">
        <f>IF(B24="","",VLOOKUP(B24,'登録データ（男）'!$A$3:$W$2000,4,FALSE))</f>
        <v/>
      </c>
      <c r="F25" s="289"/>
      <c r="G25" s="305"/>
      <c r="H25" s="286"/>
      <c r="I25" s="289"/>
      <c r="J25" s="286"/>
      <c r="K25" s="289"/>
      <c r="L25" s="286"/>
      <c r="M25" s="286"/>
      <c r="N25" s="294"/>
      <c r="O25" s="295"/>
      <c r="P25" s="296"/>
      <c r="Q25" s="267"/>
      <c r="R25" s="270"/>
      <c r="U25" s="66"/>
      <c r="V25" s="75"/>
      <c r="W25" s="69"/>
      <c r="X25" s="62"/>
      <c r="Y25" s="62"/>
      <c r="Z25" s="62"/>
      <c r="AA25" s="62"/>
      <c r="AB25" s="62"/>
      <c r="AC25" s="62">
        <f t="shared" ca="1" si="0"/>
        <v>0</v>
      </c>
      <c r="AD25" s="108">
        <f t="shared" si="6"/>
        <v>0</v>
      </c>
      <c r="AE25" s="175" t="str">
        <f>IF(G25="","0",VLOOKUP(G25,'登録データ（男）'!$R$4:$S$23,2,FALSE))</f>
        <v>0</v>
      </c>
      <c r="AF25" s="62" t="str">
        <f t="shared" si="1"/>
        <v>00</v>
      </c>
      <c r="AG25" s="76" t="str">
        <f>IF(G25="","0",IF(OR(RIGHT(G25,1)="m",RIGHT(G25,1)="H",RIGHT(G25,1)="W",RIGHT(G25,1)="C"),1,2))</f>
        <v>0</v>
      </c>
      <c r="AH25" s="62" t="str">
        <f t="shared" si="2"/>
        <v>000000</v>
      </c>
      <c r="AI25" s="64" t="str">
        <f t="shared" ca="1" si="3"/>
        <v/>
      </c>
      <c r="AJ25" s="62">
        <f t="shared" si="7"/>
        <v>0</v>
      </c>
      <c r="AK25" s="108"/>
      <c r="AL25" s="62">
        <f t="shared" si="4"/>
        <v>0</v>
      </c>
      <c r="AM25" s="68">
        <f t="shared" si="5"/>
        <v>0</v>
      </c>
      <c r="AN25" s="14" t="str">
        <f ca="1">IF(OFFSET(B25,-MOD(ROW(B25),3),0)&lt;&gt;"",IF(RIGHT(G25,1)=")",VALUE(VLOOKUP(OFFSET(B25,-MOD(ROW(B25),3),0),'登録データ（男）'!A10:J1328,8,FALSE)),"0"),"0")</f>
        <v>0</v>
      </c>
      <c r="AO25" s="76">
        <f t="shared" ca="1" si="8"/>
        <v>0</v>
      </c>
      <c r="AP25" s="62"/>
      <c r="AQ25" s="62"/>
      <c r="AR25" s="62"/>
      <c r="AS25" s="62"/>
      <c r="AT25" s="62"/>
      <c r="AU25" s="62"/>
      <c r="AV25" s="62"/>
      <c r="AW25" s="62"/>
    </row>
    <row r="26" spans="1:49" ht="18.75" customHeight="1" thickBot="1">
      <c r="A26" s="265"/>
      <c r="B26" s="300"/>
      <c r="C26" s="290"/>
      <c r="D26" s="290"/>
      <c r="E26" s="120" t="s">
        <v>1918</v>
      </c>
      <c r="F26" s="290"/>
      <c r="G26" s="306"/>
      <c r="H26" s="287"/>
      <c r="I26" s="290"/>
      <c r="J26" s="287"/>
      <c r="K26" s="290"/>
      <c r="L26" s="287"/>
      <c r="M26" s="287"/>
      <c r="N26" s="222"/>
      <c r="O26" s="223"/>
      <c r="P26" s="297"/>
      <c r="Q26" s="268"/>
      <c r="R26" s="271"/>
      <c r="U26" s="66"/>
      <c r="V26" s="75"/>
      <c r="W26" s="69"/>
      <c r="X26" s="62"/>
      <c r="Y26" s="62"/>
      <c r="Z26" s="62"/>
      <c r="AA26" s="62"/>
      <c r="AB26" s="62"/>
      <c r="AC26" s="62">
        <f t="shared" ca="1" si="0"/>
        <v>0</v>
      </c>
      <c r="AD26" s="108">
        <f t="shared" si="6"/>
        <v>0</v>
      </c>
      <c r="AE26" s="175" t="str">
        <f>IF(G26="","0",VLOOKUP(G26,'登録データ（男）'!$R$4:$S$23,2,FALSE))</f>
        <v>0</v>
      </c>
      <c r="AF26" s="62" t="str">
        <f t="shared" si="1"/>
        <v>00</v>
      </c>
      <c r="AG26" s="76" t="str">
        <f>IF(G26="","0",IF(OR(RIGHT(G26,1)="m",RIGHT(G26,1)="H",RIGHT(G26,1)="W",RIGHT(G26,1)="C"),1,2))</f>
        <v>0</v>
      </c>
      <c r="AH26" s="62" t="str">
        <f t="shared" si="2"/>
        <v>000000</v>
      </c>
      <c r="AI26" s="64" t="str">
        <f t="shared" ca="1" si="3"/>
        <v/>
      </c>
      <c r="AJ26" s="62">
        <f t="shared" si="7"/>
        <v>0</v>
      </c>
      <c r="AK26" s="108"/>
      <c r="AL26" s="62">
        <f t="shared" si="4"/>
        <v>0</v>
      </c>
      <c r="AM26" s="68">
        <f t="shared" si="5"/>
        <v>0</v>
      </c>
      <c r="AN26" s="14" t="str">
        <f ca="1">IF(OFFSET(B26,-MOD(ROW(B26),3),0)&lt;&gt;"",IF(RIGHT(G26,1)=")",VALUE(VLOOKUP(OFFSET(B26,-MOD(ROW(B26),3),0),'登録データ（男）'!A11:J1329,8,FALSE)),"0"),"0")</f>
        <v>0</v>
      </c>
      <c r="AO26" s="76">
        <f t="shared" ca="1" si="8"/>
        <v>0</v>
      </c>
      <c r="AP26" s="62"/>
      <c r="AQ26" s="62"/>
      <c r="AR26" s="62"/>
      <c r="AS26" s="62"/>
      <c r="AT26" s="62"/>
      <c r="AU26" s="62"/>
      <c r="AV26" s="62"/>
      <c r="AW26" s="62"/>
    </row>
    <row r="27" spans="1:49" ht="18.75" customHeight="1" thickTop="1">
      <c r="A27" s="263">
        <v>4</v>
      </c>
      <c r="B27" s="298"/>
      <c r="C27" s="288" t="str">
        <f>IF(B27="","",VLOOKUP(B27,'登録データ（男）'!$A$3:$W$2000,2,FALSE))</f>
        <v/>
      </c>
      <c r="D27" s="288" t="str">
        <f>IF(B27="","",VLOOKUP(B27,'登録データ（男）'!$A$3:$W$2000,3,FALSE))</f>
        <v/>
      </c>
      <c r="E27" s="118" t="str">
        <f>IF(B27="","",VLOOKUP(B27,'登録データ（男）'!$A$3:$W$2000,7,FALSE))</f>
        <v/>
      </c>
      <c r="F27" s="288" t="s">
        <v>6158</v>
      </c>
      <c r="G27" s="304"/>
      <c r="H27" s="285"/>
      <c r="I27" s="288" t="str">
        <f t="shared" ref="I27" si="18">IF(G27="","",IF(AG27=2,"","分"))</f>
        <v/>
      </c>
      <c r="J27" s="285"/>
      <c r="K27" s="288" t="str">
        <f t="shared" ref="K27" si="19">IF(OR(G27="",G27="十種競技"),"",IF(AG27=2,"m","秒"))</f>
        <v/>
      </c>
      <c r="L27" s="285"/>
      <c r="M27" s="285"/>
      <c r="N27" s="291"/>
      <c r="O27" s="292"/>
      <c r="P27" s="293"/>
      <c r="Q27" s="272"/>
      <c r="R27" s="269"/>
      <c r="U27" s="66"/>
      <c r="V27" s="75">
        <f>IF(B27="",0,IF(VLOOKUP(B27,'登録データ（男）'!$A$3:$AT$1687,29,FALSE)=1,0,1))</f>
        <v>0</v>
      </c>
      <c r="W27" s="69">
        <f>IF(B27="",1,0)</f>
        <v>1</v>
      </c>
      <c r="X27" s="62">
        <f>IF(C27="",1,0)</f>
        <v>1</v>
      </c>
      <c r="Y27" s="62">
        <f>IF(D27="",1,0)</f>
        <v>1</v>
      </c>
      <c r="Z27" s="62">
        <f>IF(E27="",1,0)</f>
        <v>1</v>
      </c>
      <c r="AA27" s="62">
        <f>IF(E28="",1,0)</f>
        <v>1</v>
      </c>
      <c r="AB27" s="62">
        <f>SUM(W27:AA27)</f>
        <v>5</v>
      </c>
      <c r="AC27" s="62">
        <f t="shared" ca="1" si="0"/>
        <v>0</v>
      </c>
      <c r="AD27" s="108">
        <f t="shared" si="6"/>
        <v>0</v>
      </c>
      <c r="AE27" s="175" t="str">
        <f>IF(G27="","0",VLOOKUP(G27,'登録データ（男）'!$R$4:$S$23,2,FALSE))</f>
        <v>0</v>
      </c>
      <c r="AF27" s="62" t="str">
        <f t="shared" si="1"/>
        <v>00</v>
      </c>
      <c r="AG27" s="76" t="str">
        <f>IF(G27="","0",IF(OR(RIGHT(G27,1)="m",RIGHT(G27,1)="H",RIGHT(G27,1)="W",RIGHT(G27,1)="C",RIGHT(G27,1)="〉"),1,2))</f>
        <v>0</v>
      </c>
      <c r="AH27" s="62" t="str">
        <f t="shared" si="2"/>
        <v>000000</v>
      </c>
      <c r="AI27" s="64" t="str">
        <f t="shared" ca="1" si="3"/>
        <v/>
      </c>
      <c r="AJ27" s="62">
        <f t="shared" si="7"/>
        <v>0</v>
      </c>
      <c r="AK27" s="108"/>
      <c r="AL27" s="62">
        <f t="shared" si="4"/>
        <v>0</v>
      </c>
      <c r="AM27" s="68">
        <f t="shared" si="5"/>
        <v>0</v>
      </c>
      <c r="AN27" s="14" t="str">
        <f ca="1">IF(OFFSET(B27,-MOD(ROW(B27),3),0)&lt;&gt;"",IF(RIGHT(G27,1)=")",VALUE(VLOOKUP(OFFSET(B27,-MOD(ROW(B27),3),0),'登録データ（男）'!A12:J1330,8,FALSE)),"0"),"0")</f>
        <v>0</v>
      </c>
      <c r="AO27" s="76">
        <f t="shared" ca="1" si="8"/>
        <v>0</v>
      </c>
      <c r="AP27" s="62" t="str">
        <f t="shared" ref="AP27" si="20">IF(AQ27="","",RANK(AQ27,$AQ$18:$AQ$467,1))</f>
        <v/>
      </c>
      <c r="AQ27" s="62" t="str">
        <f>IF(Q27="","",B27)</f>
        <v/>
      </c>
      <c r="AR27" s="62" t="str">
        <f t="shared" ref="AR27" si="21">IF(AS27="","",RANK(AS27,$AS$18:$AS$467,1))</f>
        <v/>
      </c>
      <c r="AS27" s="62" t="str">
        <f>IF(R27="","",B27)</f>
        <v/>
      </c>
      <c r="AT27" s="62" t="str">
        <f t="shared" ref="AT27" si="22">IF(AU27="","",RANK(AU27,$AU$18:$AU$467,1))</f>
        <v/>
      </c>
      <c r="AU27" s="62" t="str">
        <f>IF(OR(G27="十種競技",G28="十種競技",G29="十種競技"),B27,"")</f>
        <v/>
      </c>
      <c r="AV27" s="62"/>
      <c r="AW27" s="62">
        <f>B27</f>
        <v>0</v>
      </c>
    </row>
    <row r="28" spans="1:49" ht="18.75" customHeight="1">
      <c r="A28" s="264"/>
      <c r="B28" s="299"/>
      <c r="C28" s="289"/>
      <c r="D28" s="289"/>
      <c r="E28" s="116" t="str">
        <f>IF(B27="","",VLOOKUP(B27,'登録データ（男）'!$A$3:$W$2000,4,FALSE))</f>
        <v/>
      </c>
      <c r="F28" s="289"/>
      <c r="G28" s="305"/>
      <c r="H28" s="286"/>
      <c r="I28" s="289"/>
      <c r="J28" s="286"/>
      <c r="K28" s="289"/>
      <c r="L28" s="286"/>
      <c r="M28" s="286"/>
      <c r="N28" s="294"/>
      <c r="O28" s="295"/>
      <c r="P28" s="296"/>
      <c r="Q28" s="267"/>
      <c r="R28" s="270"/>
      <c r="U28" s="66"/>
      <c r="V28" s="75"/>
      <c r="W28" s="69"/>
      <c r="X28" s="62"/>
      <c r="Y28" s="62"/>
      <c r="Z28" s="62"/>
      <c r="AA28" s="62"/>
      <c r="AB28" s="62"/>
      <c r="AC28" s="62">
        <f t="shared" ca="1" si="0"/>
        <v>0</v>
      </c>
      <c r="AD28" s="108">
        <f t="shared" si="6"/>
        <v>0</v>
      </c>
      <c r="AE28" s="175" t="str">
        <f>IF(G28="","0",VLOOKUP(G28,'登録データ（男）'!$R$4:$S$23,2,FALSE))</f>
        <v>0</v>
      </c>
      <c r="AF28" s="62" t="str">
        <f t="shared" si="1"/>
        <v>00</v>
      </c>
      <c r="AG28" s="76" t="str">
        <f>IF(G28="","0",IF(OR(RIGHT(G28,1)="m",RIGHT(G28,1)="H",RIGHT(G28,1)="W",RIGHT(G28,1)="C"),1,2))</f>
        <v>0</v>
      </c>
      <c r="AH28" s="62" t="str">
        <f t="shared" si="2"/>
        <v>000000</v>
      </c>
      <c r="AI28" s="64" t="str">
        <f t="shared" ca="1" si="3"/>
        <v/>
      </c>
      <c r="AJ28" s="62">
        <f t="shared" si="7"/>
        <v>0</v>
      </c>
      <c r="AK28" s="108"/>
      <c r="AL28" s="62">
        <f t="shared" si="4"/>
        <v>0</v>
      </c>
      <c r="AM28" s="68">
        <f t="shared" si="5"/>
        <v>0</v>
      </c>
      <c r="AN28" s="14" t="str">
        <f ca="1">IF(OFFSET(B28,-MOD(ROW(B28),3),0)&lt;&gt;"",IF(RIGHT(G28,1)=")",VALUE(VLOOKUP(OFFSET(B28,-MOD(ROW(B28),3),0),'登録データ（男）'!A13:J1331,8,FALSE)),"0"),"0")</f>
        <v>0</v>
      </c>
      <c r="AO28" s="76">
        <f t="shared" ca="1" si="8"/>
        <v>0</v>
      </c>
      <c r="AP28" s="62"/>
      <c r="AQ28" s="62"/>
      <c r="AR28" s="62"/>
      <c r="AS28" s="62"/>
      <c r="AT28" s="62"/>
      <c r="AU28" s="62"/>
      <c r="AV28" s="62"/>
      <c r="AW28" s="62"/>
    </row>
    <row r="29" spans="1:49" ht="18.75" customHeight="1" thickBot="1">
      <c r="A29" s="265"/>
      <c r="B29" s="300"/>
      <c r="C29" s="290"/>
      <c r="D29" s="290"/>
      <c r="E29" s="120" t="s">
        <v>1918</v>
      </c>
      <c r="F29" s="290"/>
      <c r="G29" s="306"/>
      <c r="H29" s="287"/>
      <c r="I29" s="290"/>
      <c r="J29" s="287"/>
      <c r="K29" s="290"/>
      <c r="L29" s="287"/>
      <c r="M29" s="287"/>
      <c r="N29" s="222"/>
      <c r="O29" s="223"/>
      <c r="P29" s="297"/>
      <c r="Q29" s="268"/>
      <c r="R29" s="271"/>
      <c r="U29" s="66"/>
      <c r="V29" s="75"/>
      <c r="W29" s="69"/>
      <c r="X29" s="62"/>
      <c r="Y29" s="62"/>
      <c r="Z29" s="62"/>
      <c r="AA29" s="62"/>
      <c r="AB29" s="62"/>
      <c r="AC29" s="62">
        <f t="shared" ca="1" si="0"/>
        <v>0</v>
      </c>
      <c r="AD29" s="108">
        <f t="shared" si="6"/>
        <v>0</v>
      </c>
      <c r="AE29" s="175" t="str">
        <f>IF(G29="","0",VLOOKUP(G29,'登録データ（男）'!$R$4:$S$23,2,FALSE))</f>
        <v>0</v>
      </c>
      <c r="AF29" s="62" t="str">
        <f t="shared" si="1"/>
        <v>00</v>
      </c>
      <c r="AG29" s="76" t="str">
        <f>IF(G29="","0",IF(OR(RIGHT(G29,1)="m",RIGHT(G29,1)="H",RIGHT(G29,1)="W",RIGHT(G29,1)="C"),1,2))</f>
        <v>0</v>
      </c>
      <c r="AH29" s="62" t="str">
        <f t="shared" si="2"/>
        <v>000000</v>
      </c>
      <c r="AI29" s="64" t="str">
        <f t="shared" ca="1" si="3"/>
        <v/>
      </c>
      <c r="AJ29" s="62">
        <f t="shared" si="7"/>
        <v>0</v>
      </c>
      <c r="AK29" s="108"/>
      <c r="AL29" s="62">
        <f t="shared" si="4"/>
        <v>0</v>
      </c>
      <c r="AM29" s="68">
        <f t="shared" si="5"/>
        <v>0</v>
      </c>
      <c r="AN29" s="14" t="str">
        <f ca="1">IF(OFFSET(B29,-MOD(ROW(B29),3),0)&lt;&gt;"",IF(RIGHT(G29,1)=")",VALUE(VLOOKUP(OFFSET(B29,-MOD(ROW(B29),3),0),'登録データ（男）'!A14:J1332,8,FALSE)),"0"),"0")</f>
        <v>0</v>
      </c>
      <c r="AO29" s="76">
        <f t="shared" ca="1" si="8"/>
        <v>0</v>
      </c>
      <c r="AP29" s="62"/>
      <c r="AQ29" s="62"/>
      <c r="AR29" s="62"/>
      <c r="AS29" s="62"/>
      <c r="AT29" s="62"/>
      <c r="AU29" s="62"/>
      <c r="AV29" s="62"/>
      <c r="AW29" s="62"/>
    </row>
    <row r="30" spans="1:49" ht="18.75" customHeight="1" thickTop="1">
      <c r="A30" s="263">
        <v>5</v>
      </c>
      <c r="B30" s="298"/>
      <c r="C30" s="288" t="str">
        <f>IF(B30="","",VLOOKUP(B30,'登録データ（男）'!$A$3:$W$2000,2,FALSE))</f>
        <v/>
      </c>
      <c r="D30" s="288" t="str">
        <f>IF(B30="","",VLOOKUP(B30,'登録データ（男）'!$A$3:$W$2000,3,FALSE))</f>
        <v/>
      </c>
      <c r="E30" s="118" t="str">
        <f>IF(B30="","",VLOOKUP(B30,'登録データ（男）'!$A$3:$W$2000,7,FALSE))</f>
        <v/>
      </c>
      <c r="F30" s="288" t="s">
        <v>6158</v>
      </c>
      <c r="G30" s="304"/>
      <c r="H30" s="285"/>
      <c r="I30" s="288" t="str">
        <f t="shared" ref="I30" si="23">IF(G30="","",IF(AG30=2,"","分"))</f>
        <v/>
      </c>
      <c r="J30" s="285"/>
      <c r="K30" s="288" t="str">
        <f t="shared" ref="K30" si="24">IF(OR(G30="",G30="十種競技"),"",IF(AG30=2,"m","秒"))</f>
        <v/>
      </c>
      <c r="L30" s="285"/>
      <c r="M30" s="285"/>
      <c r="N30" s="291"/>
      <c r="O30" s="292"/>
      <c r="P30" s="293"/>
      <c r="Q30" s="272"/>
      <c r="R30" s="269"/>
      <c r="U30" s="66"/>
      <c r="V30" s="75">
        <f>IF(B30="",0,IF(VLOOKUP(B30,'登録データ（男）'!$A$3:$AT$1687,29,FALSE)=1,0,1))</f>
        <v>0</v>
      </c>
      <c r="W30" s="69">
        <f>IF(B30="",1,0)</f>
        <v>1</v>
      </c>
      <c r="X30" s="62">
        <f>IF(C30="",1,0)</f>
        <v>1</v>
      </c>
      <c r="Y30" s="62">
        <f>IF(D30="",1,0)</f>
        <v>1</v>
      </c>
      <c r="Z30" s="62">
        <f>IF(E30="",1,0)</f>
        <v>1</v>
      </c>
      <c r="AA30" s="62">
        <f>IF(E31="",1,0)</f>
        <v>1</v>
      </c>
      <c r="AB30" s="62">
        <f>SUM(W30:AA30)</f>
        <v>5</v>
      </c>
      <c r="AC30" s="62">
        <f t="shared" ca="1" si="0"/>
        <v>0</v>
      </c>
      <c r="AD30" s="108">
        <f t="shared" si="6"/>
        <v>0</v>
      </c>
      <c r="AE30" s="175" t="str">
        <f>IF(G30="","0",VLOOKUP(G30,'登録データ（男）'!$R$4:$S$23,2,FALSE))</f>
        <v>0</v>
      </c>
      <c r="AF30" s="62" t="str">
        <f t="shared" si="1"/>
        <v>00</v>
      </c>
      <c r="AG30" s="76" t="str">
        <f>IF(G30="","0",IF(OR(RIGHT(G30,1)="m",RIGHT(G30,1)="H",RIGHT(G30,1)="W",RIGHT(G30,1)="C",RIGHT(G30,1)="〉"),1,2))</f>
        <v>0</v>
      </c>
      <c r="AH30" s="62" t="str">
        <f t="shared" si="2"/>
        <v>000000</v>
      </c>
      <c r="AI30" s="64" t="str">
        <f t="shared" ca="1" si="3"/>
        <v/>
      </c>
      <c r="AJ30" s="62">
        <f t="shared" si="7"/>
        <v>0</v>
      </c>
      <c r="AK30" s="108"/>
      <c r="AL30" s="62">
        <f t="shared" si="4"/>
        <v>0</v>
      </c>
      <c r="AM30" s="68">
        <f t="shared" si="5"/>
        <v>0</v>
      </c>
      <c r="AN30" s="14" t="str">
        <f ca="1">IF(OFFSET(B30,-MOD(ROW(B30),3),0)&lt;&gt;"",IF(RIGHT(G30,1)=")",VALUE(VLOOKUP(OFFSET(B30,-MOD(ROW(B30),3),0),'登録データ（男）'!A15:J1333,8,FALSE)),"0"),"0")</f>
        <v>0</v>
      </c>
      <c r="AO30" s="76">
        <f t="shared" ca="1" si="8"/>
        <v>0</v>
      </c>
      <c r="AP30" s="62" t="str">
        <f t="shared" ref="AP30" si="25">IF(AQ30="","",RANK(AQ30,$AQ$18:$AQ$467,1))</f>
        <v/>
      </c>
      <c r="AQ30" s="62" t="str">
        <f>IF(Q30="","",B30)</f>
        <v/>
      </c>
      <c r="AR30" s="62" t="str">
        <f t="shared" ref="AR30" si="26">IF(AS30="","",RANK(AS30,$AS$18:$AS$467,1))</f>
        <v/>
      </c>
      <c r="AS30" s="62" t="str">
        <f>IF(R30="","",B30)</f>
        <v/>
      </c>
      <c r="AT30" s="62" t="str">
        <f t="shared" ref="AT30" si="27">IF(AU30="","",RANK(AU30,$AU$18:$AU$467,1))</f>
        <v/>
      </c>
      <c r="AU30" s="62" t="str">
        <f>IF(OR(G30="十種競技",G31="十種競技",G32="十種競技"),B30,"")</f>
        <v/>
      </c>
      <c r="AV30" s="62"/>
      <c r="AW30" s="62">
        <f>B30</f>
        <v>0</v>
      </c>
    </row>
    <row r="31" spans="1:49" ht="18.75" customHeight="1">
      <c r="A31" s="264"/>
      <c r="B31" s="299"/>
      <c r="C31" s="289"/>
      <c r="D31" s="289"/>
      <c r="E31" s="116" t="str">
        <f>IF(B30="","",VLOOKUP(B30,'登録データ（男）'!$A$3:$W$2000,4,FALSE))</f>
        <v/>
      </c>
      <c r="F31" s="289"/>
      <c r="G31" s="305"/>
      <c r="H31" s="286"/>
      <c r="I31" s="289"/>
      <c r="J31" s="286"/>
      <c r="K31" s="289"/>
      <c r="L31" s="286"/>
      <c r="M31" s="286"/>
      <c r="N31" s="294"/>
      <c r="O31" s="295"/>
      <c r="P31" s="296"/>
      <c r="Q31" s="267"/>
      <c r="R31" s="270"/>
      <c r="U31" s="66"/>
      <c r="V31" s="75"/>
      <c r="W31" s="69"/>
      <c r="X31" s="62"/>
      <c r="Y31" s="62"/>
      <c r="Z31" s="62"/>
      <c r="AA31" s="62"/>
      <c r="AB31" s="62"/>
      <c r="AC31" s="62">
        <f t="shared" ca="1" si="0"/>
        <v>0</v>
      </c>
      <c r="AD31" s="108">
        <f t="shared" si="6"/>
        <v>0</v>
      </c>
      <c r="AE31" s="175" t="str">
        <f>IF(G31="","0",VLOOKUP(G31,'登録データ（男）'!$R$4:$S$23,2,FALSE))</f>
        <v>0</v>
      </c>
      <c r="AF31" s="62" t="str">
        <f t="shared" si="1"/>
        <v>00</v>
      </c>
      <c r="AG31" s="76" t="str">
        <f>IF(G31="","0",IF(OR(RIGHT(G31,1)="m",RIGHT(G31,1)="H",RIGHT(G31,1)="W",RIGHT(G31,1)="C"),1,2))</f>
        <v>0</v>
      </c>
      <c r="AH31" s="62" t="str">
        <f t="shared" si="2"/>
        <v>000000</v>
      </c>
      <c r="AI31" s="64" t="str">
        <f t="shared" ca="1" si="3"/>
        <v/>
      </c>
      <c r="AJ31" s="62">
        <f t="shared" si="7"/>
        <v>0</v>
      </c>
      <c r="AK31" s="108"/>
      <c r="AL31" s="62">
        <f t="shared" si="4"/>
        <v>0</v>
      </c>
      <c r="AM31" s="68">
        <f t="shared" si="5"/>
        <v>0</v>
      </c>
      <c r="AN31" s="14" t="str">
        <f ca="1">IF(OFFSET(B31,-MOD(ROW(B31),3),0)&lt;&gt;"",IF(RIGHT(G31,1)=")",VALUE(VLOOKUP(OFFSET(B31,-MOD(ROW(B31),3),0),'登録データ（男）'!A16:J1334,8,FALSE)),"0"),"0")</f>
        <v>0</v>
      </c>
      <c r="AO31" s="76">
        <f t="shared" ca="1" si="8"/>
        <v>0</v>
      </c>
      <c r="AP31" s="62"/>
      <c r="AQ31" s="62"/>
      <c r="AR31" s="62"/>
      <c r="AS31" s="62"/>
      <c r="AT31" s="62"/>
      <c r="AU31" s="62"/>
      <c r="AV31" s="62"/>
      <c r="AW31" s="62"/>
    </row>
    <row r="32" spans="1:49" ht="18.75" customHeight="1" thickBot="1">
      <c r="A32" s="265"/>
      <c r="B32" s="300"/>
      <c r="C32" s="290"/>
      <c r="D32" s="290"/>
      <c r="E32" s="120" t="s">
        <v>1918</v>
      </c>
      <c r="F32" s="290"/>
      <c r="G32" s="306"/>
      <c r="H32" s="287"/>
      <c r="I32" s="290"/>
      <c r="J32" s="287"/>
      <c r="K32" s="290"/>
      <c r="L32" s="287"/>
      <c r="M32" s="287"/>
      <c r="N32" s="222"/>
      <c r="O32" s="223"/>
      <c r="P32" s="297"/>
      <c r="Q32" s="268"/>
      <c r="R32" s="271"/>
      <c r="U32" s="66"/>
      <c r="V32" s="75"/>
      <c r="W32" s="69"/>
      <c r="X32" s="62"/>
      <c r="Y32" s="62"/>
      <c r="Z32" s="62"/>
      <c r="AA32" s="62"/>
      <c r="AB32" s="62"/>
      <c r="AC32" s="62">
        <f t="shared" ca="1" si="0"/>
        <v>0</v>
      </c>
      <c r="AD32" s="108">
        <f t="shared" si="6"/>
        <v>0</v>
      </c>
      <c r="AE32" s="175" t="str">
        <f>IF(G32="","0",VLOOKUP(G32,'登録データ（男）'!$R$4:$S$23,2,FALSE))</f>
        <v>0</v>
      </c>
      <c r="AF32" s="62" t="str">
        <f t="shared" si="1"/>
        <v>00</v>
      </c>
      <c r="AG32" s="76" t="str">
        <f>IF(G32="","0",IF(OR(RIGHT(G32,1)="m",RIGHT(G32,1)="H",RIGHT(G32,1)="W",RIGHT(G32,1)="C"),1,2))</f>
        <v>0</v>
      </c>
      <c r="AH32" s="62" t="str">
        <f t="shared" si="2"/>
        <v>000000</v>
      </c>
      <c r="AI32" s="64" t="str">
        <f t="shared" ca="1" si="3"/>
        <v/>
      </c>
      <c r="AJ32" s="62">
        <f t="shared" si="7"/>
        <v>0</v>
      </c>
      <c r="AK32" s="108"/>
      <c r="AL32" s="62">
        <f t="shared" si="4"/>
        <v>0</v>
      </c>
      <c r="AM32" s="68">
        <f t="shared" si="5"/>
        <v>0</v>
      </c>
      <c r="AN32" s="14" t="str">
        <f ca="1">IF(OFFSET(B32,-MOD(ROW(B32),3),0)&lt;&gt;"",IF(RIGHT(G32,1)=")",VALUE(VLOOKUP(OFFSET(B32,-MOD(ROW(B32),3),0),'登録データ（男）'!A17:J1335,8,FALSE)),"0"),"0")</f>
        <v>0</v>
      </c>
      <c r="AO32" s="76">
        <f t="shared" ca="1" si="8"/>
        <v>0</v>
      </c>
      <c r="AP32" s="62"/>
      <c r="AQ32" s="62"/>
      <c r="AR32" s="62"/>
      <c r="AS32" s="62"/>
      <c r="AT32" s="62"/>
      <c r="AU32" s="62"/>
      <c r="AV32" s="62"/>
      <c r="AW32" s="62"/>
    </row>
    <row r="33" spans="1:49" ht="18.75" customHeight="1" thickTop="1">
      <c r="A33" s="263">
        <v>6</v>
      </c>
      <c r="B33" s="298"/>
      <c r="C33" s="288" t="str">
        <f>IF(B33="","",VLOOKUP(B33,'登録データ（男）'!$A$3:$W$2000,2,FALSE))</f>
        <v/>
      </c>
      <c r="D33" s="288" t="str">
        <f>IF(B33="","",VLOOKUP(B33,'登録データ（男）'!$A$3:$W$2000,3,FALSE))</f>
        <v/>
      </c>
      <c r="E33" s="118" t="str">
        <f>IF(B33="","",VLOOKUP(B33,'登録データ（男）'!$A$3:$W$2000,7,FALSE))</f>
        <v/>
      </c>
      <c r="F33" s="288" t="s">
        <v>6158</v>
      </c>
      <c r="G33" s="304"/>
      <c r="H33" s="285"/>
      <c r="I33" s="288" t="str">
        <f t="shared" ref="I33" si="28">IF(G33="","",IF(AG33=2,"","分"))</f>
        <v/>
      </c>
      <c r="J33" s="285"/>
      <c r="K33" s="288" t="str">
        <f t="shared" ref="K33" si="29">IF(OR(G33="",G33="十種競技"),"",IF(AG33=2,"m","秒"))</f>
        <v/>
      </c>
      <c r="L33" s="285"/>
      <c r="M33" s="285"/>
      <c r="N33" s="291"/>
      <c r="O33" s="292"/>
      <c r="P33" s="293"/>
      <c r="Q33" s="272"/>
      <c r="R33" s="269"/>
      <c r="U33" s="66"/>
      <c r="V33" s="75">
        <f>IF(B33="",0,IF(VLOOKUP(B33,'登録データ（男）'!$A$3:$AT$1687,29,FALSE)=1,0,1))</f>
        <v>0</v>
      </c>
      <c r="W33" s="69">
        <f>IF(B33="",1,0)</f>
        <v>1</v>
      </c>
      <c r="X33" s="62">
        <f>IF(C33="",1,0)</f>
        <v>1</v>
      </c>
      <c r="Y33" s="62">
        <f>IF(D33="",1,0)</f>
        <v>1</v>
      </c>
      <c r="Z33" s="62">
        <f>IF(E33="",1,0)</f>
        <v>1</v>
      </c>
      <c r="AA33" s="62">
        <f>IF(E34="",1,0)</f>
        <v>1</v>
      </c>
      <c r="AB33" s="62">
        <f>SUM(W33:AA33)</f>
        <v>5</v>
      </c>
      <c r="AC33" s="62">
        <f t="shared" ca="1" si="0"/>
        <v>0</v>
      </c>
      <c r="AD33" s="108">
        <f t="shared" si="6"/>
        <v>0</v>
      </c>
      <c r="AE33" s="175" t="str">
        <f>IF(G33="","0",VLOOKUP(G33,'登録データ（男）'!$R$4:$S$23,2,FALSE))</f>
        <v>0</v>
      </c>
      <c r="AF33" s="62" t="str">
        <f t="shared" si="1"/>
        <v>00</v>
      </c>
      <c r="AG33" s="76" t="str">
        <f>IF(G33="","0",IF(OR(RIGHT(G33,1)="m",RIGHT(G33,1)="H",RIGHT(G33,1)="W",RIGHT(G33,1)="C",RIGHT(G33,1)="〉"),1,2))</f>
        <v>0</v>
      </c>
      <c r="AH33" s="62" t="str">
        <f t="shared" si="2"/>
        <v>000000</v>
      </c>
      <c r="AI33" s="64" t="str">
        <f t="shared" ca="1" si="3"/>
        <v/>
      </c>
      <c r="AJ33" s="62">
        <f t="shared" si="7"/>
        <v>0</v>
      </c>
      <c r="AK33" s="108"/>
      <c r="AL33" s="62">
        <f t="shared" si="4"/>
        <v>0</v>
      </c>
      <c r="AM33" s="68">
        <f t="shared" si="5"/>
        <v>0</v>
      </c>
      <c r="AN33" s="14" t="str">
        <f ca="1">IF(OFFSET(B33,-MOD(ROW(B33),3),0)&lt;&gt;"",IF(RIGHT(G33,1)=")",VALUE(VLOOKUP(OFFSET(B33,-MOD(ROW(B33),3),0),'登録データ（男）'!A18:J1336,8,FALSE)),"0"),"0")</f>
        <v>0</v>
      </c>
      <c r="AO33" s="76">
        <f t="shared" ca="1" si="8"/>
        <v>0</v>
      </c>
      <c r="AP33" s="62" t="str">
        <f t="shared" ref="AP33" si="30">IF(AQ33="","",RANK(AQ33,$AQ$18:$AQ$467,1))</f>
        <v/>
      </c>
      <c r="AQ33" s="62" t="str">
        <f>IF(Q33="","",B33)</f>
        <v/>
      </c>
      <c r="AR33" s="62" t="str">
        <f t="shared" ref="AR33" si="31">IF(AS33="","",RANK(AS33,$AS$18:$AS$467,1))</f>
        <v/>
      </c>
      <c r="AS33" s="62" t="str">
        <f>IF(R33="","",B33)</f>
        <v/>
      </c>
      <c r="AT33" s="62" t="str">
        <f t="shared" ref="AT33" si="32">IF(AU33="","",RANK(AU33,$AU$18:$AU$467,1))</f>
        <v/>
      </c>
      <c r="AU33" s="62" t="str">
        <f>IF(OR(G33="十種競技",G34="十種競技",G35="十種競技"),B33,"")</f>
        <v/>
      </c>
      <c r="AV33" s="62"/>
      <c r="AW33" s="62">
        <f>B33</f>
        <v>0</v>
      </c>
    </row>
    <row r="34" spans="1:49" ht="18.75" customHeight="1">
      <c r="A34" s="264"/>
      <c r="B34" s="299"/>
      <c r="C34" s="289"/>
      <c r="D34" s="289"/>
      <c r="E34" s="116" t="str">
        <f>IF(B33="","",VLOOKUP(B33,'登録データ（男）'!$A$3:$W$2000,4,FALSE))</f>
        <v/>
      </c>
      <c r="F34" s="289"/>
      <c r="G34" s="305"/>
      <c r="H34" s="286"/>
      <c r="I34" s="289"/>
      <c r="J34" s="286"/>
      <c r="K34" s="289"/>
      <c r="L34" s="286"/>
      <c r="M34" s="286"/>
      <c r="N34" s="294"/>
      <c r="O34" s="295"/>
      <c r="P34" s="296"/>
      <c r="Q34" s="267"/>
      <c r="R34" s="270"/>
      <c r="U34" s="66"/>
      <c r="V34" s="75"/>
      <c r="W34" s="69"/>
      <c r="X34" s="62"/>
      <c r="Y34" s="62"/>
      <c r="Z34" s="62"/>
      <c r="AA34" s="62"/>
      <c r="AB34" s="62"/>
      <c r="AC34" s="62">
        <f t="shared" ca="1" si="0"/>
        <v>0</v>
      </c>
      <c r="AD34" s="108">
        <f t="shared" si="6"/>
        <v>0</v>
      </c>
      <c r="AE34" s="175" t="str">
        <f>IF(G34="","0",VLOOKUP(G34,'登録データ（男）'!$R$4:$S$23,2,FALSE))</f>
        <v>0</v>
      </c>
      <c r="AF34" s="62" t="str">
        <f t="shared" si="1"/>
        <v>00</v>
      </c>
      <c r="AG34" s="76" t="str">
        <f>IF(G34="","0",IF(OR(RIGHT(G34,1)="m",RIGHT(G34,1)="H",RIGHT(G34,1)="W",RIGHT(G34,1)="C"),1,2))</f>
        <v>0</v>
      </c>
      <c r="AH34" s="62" t="str">
        <f t="shared" si="2"/>
        <v>000000</v>
      </c>
      <c r="AI34" s="64" t="str">
        <f t="shared" ca="1" si="3"/>
        <v/>
      </c>
      <c r="AJ34" s="62">
        <f t="shared" si="7"/>
        <v>0</v>
      </c>
      <c r="AK34" s="108"/>
      <c r="AL34" s="62">
        <f t="shared" si="4"/>
        <v>0</v>
      </c>
      <c r="AM34" s="68">
        <f t="shared" si="5"/>
        <v>0</v>
      </c>
      <c r="AN34" s="14" t="str">
        <f ca="1">IF(OFFSET(B34,-MOD(ROW(B34),3),0)&lt;&gt;"",IF(RIGHT(G34,1)=")",VALUE(VLOOKUP(OFFSET(B34,-MOD(ROW(B34),3),0),'登録データ（男）'!A19:J1337,8,FALSE)),"0"),"0")</f>
        <v>0</v>
      </c>
      <c r="AO34" s="76">
        <f t="shared" ca="1" si="8"/>
        <v>0</v>
      </c>
      <c r="AP34" s="62"/>
      <c r="AQ34" s="62"/>
      <c r="AR34" s="62"/>
      <c r="AS34" s="62"/>
      <c r="AT34" s="62"/>
      <c r="AU34" s="62"/>
      <c r="AV34" s="62"/>
      <c r="AW34" s="62"/>
    </row>
    <row r="35" spans="1:49" ht="18.75" customHeight="1" thickBot="1">
      <c r="A35" s="265"/>
      <c r="B35" s="300"/>
      <c r="C35" s="290"/>
      <c r="D35" s="290"/>
      <c r="E35" s="120" t="s">
        <v>1918</v>
      </c>
      <c r="F35" s="290"/>
      <c r="G35" s="306"/>
      <c r="H35" s="287"/>
      <c r="I35" s="290"/>
      <c r="J35" s="287"/>
      <c r="K35" s="290"/>
      <c r="L35" s="287"/>
      <c r="M35" s="287"/>
      <c r="N35" s="222"/>
      <c r="O35" s="223"/>
      <c r="P35" s="297"/>
      <c r="Q35" s="268"/>
      <c r="R35" s="271"/>
      <c r="U35" s="66"/>
      <c r="V35" s="75"/>
      <c r="W35" s="69"/>
      <c r="X35" s="62"/>
      <c r="Y35" s="62"/>
      <c r="Z35" s="62"/>
      <c r="AA35" s="62"/>
      <c r="AB35" s="62"/>
      <c r="AC35" s="62">
        <f t="shared" ca="1" si="0"/>
        <v>0</v>
      </c>
      <c r="AD35" s="108">
        <f t="shared" si="6"/>
        <v>0</v>
      </c>
      <c r="AE35" s="175" t="str">
        <f>IF(G35="","0",VLOOKUP(G35,'登録データ（男）'!$R$4:$S$23,2,FALSE))</f>
        <v>0</v>
      </c>
      <c r="AF35" s="62" t="str">
        <f t="shared" si="1"/>
        <v>00</v>
      </c>
      <c r="AG35" s="76" t="str">
        <f>IF(G35="","0",IF(OR(RIGHT(G35,1)="m",RIGHT(G35,1)="H",RIGHT(G35,1)="W",RIGHT(G35,1)="C"),1,2))</f>
        <v>0</v>
      </c>
      <c r="AH35" s="62" t="str">
        <f t="shared" si="2"/>
        <v>000000</v>
      </c>
      <c r="AI35" s="64" t="str">
        <f t="shared" ca="1" si="3"/>
        <v/>
      </c>
      <c r="AJ35" s="62">
        <f t="shared" si="7"/>
        <v>0</v>
      </c>
      <c r="AK35" s="108"/>
      <c r="AL35" s="62">
        <f t="shared" si="4"/>
        <v>0</v>
      </c>
      <c r="AM35" s="68">
        <f t="shared" si="5"/>
        <v>0</v>
      </c>
      <c r="AN35" s="14" t="str">
        <f ca="1">IF(OFFSET(B35,-MOD(ROW(B35),3),0)&lt;&gt;"",IF(RIGHT(G35,1)=")",VALUE(VLOOKUP(OFFSET(B35,-MOD(ROW(B35),3),0),'登録データ（男）'!A20:J1338,8,FALSE)),"0"),"0")</f>
        <v>0</v>
      </c>
      <c r="AO35" s="76">
        <f t="shared" ca="1" si="8"/>
        <v>0</v>
      </c>
      <c r="AP35" s="62"/>
      <c r="AQ35" s="62"/>
      <c r="AR35" s="62"/>
      <c r="AS35" s="62"/>
      <c r="AT35" s="62"/>
      <c r="AU35" s="62"/>
      <c r="AV35" s="62"/>
      <c r="AW35" s="62"/>
    </row>
    <row r="36" spans="1:49" ht="18.75" customHeight="1" thickTop="1">
      <c r="A36" s="263">
        <v>7</v>
      </c>
      <c r="B36" s="298"/>
      <c r="C36" s="288" t="str">
        <f>IF(B36="","",VLOOKUP(B36,'登録データ（男）'!$A$3:$W$2000,2,FALSE))</f>
        <v/>
      </c>
      <c r="D36" s="288" t="str">
        <f>IF(B36="","",VLOOKUP(B36,'登録データ（男）'!$A$3:$W$2000,3,FALSE))</f>
        <v/>
      </c>
      <c r="E36" s="118" t="str">
        <f>IF(B36="","",VLOOKUP(B36,'登録データ（男）'!$A$3:$W$2000,7,FALSE))</f>
        <v/>
      </c>
      <c r="F36" s="288" t="s">
        <v>6158</v>
      </c>
      <c r="G36" s="304"/>
      <c r="H36" s="285"/>
      <c r="I36" s="288" t="str">
        <f t="shared" ref="I36" si="33">IF(G36="","",IF(AG36=2,"","分"))</f>
        <v/>
      </c>
      <c r="J36" s="285"/>
      <c r="K36" s="288" t="str">
        <f t="shared" ref="K36" si="34">IF(OR(G36="",G36="十種競技"),"",IF(AG36=2,"m","秒"))</f>
        <v/>
      </c>
      <c r="L36" s="285"/>
      <c r="M36" s="285"/>
      <c r="N36" s="291"/>
      <c r="O36" s="292"/>
      <c r="P36" s="293"/>
      <c r="Q36" s="272"/>
      <c r="R36" s="269"/>
      <c r="U36" s="66"/>
      <c r="V36" s="75">
        <f>IF(B36="",0,IF(VLOOKUP(B36,'登録データ（男）'!$A$3:$AT$1687,29,FALSE)=1,0,1))</f>
        <v>0</v>
      </c>
      <c r="W36" s="69">
        <f>IF(B36="",1,0)</f>
        <v>1</v>
      </c>
      <c r="X36" s="62">
        <f>IF(C36="",1,0)</f>
        <v>1</v>
      </c>
      <c r="Y36" s="62">
        <f>IF(D36="",1,0)</f>
        <v>1</v>
      </c>
      <c r="Z36" s="62">
        <f>IF(E36="",1,0)</f>
        <v>1</v>
      </c>
      <c r="AA36" s="62">
        <f>IF(E37="",1,0)</f>
        <v>1</v>
      </c>
      <c r="AB36" s="62">
        <f>SUM(W36:AA36)</f>
        <v>5</v>
      </c>
      <c r="AC36" s="62">
        <f t="shared" ca="1" si="0"/>
        <v>0</v>
      </c>
      <c r="AD36" s="108">
        <f t="shared" si="6"/>
        <v>0</v>
      </c>
      <c r="AE36" s="175" t="str">
        <f>IF(G36="","0",VLOOKUP(G36,'登録データ（男）'!$R$4:$S$23,2,FALSE))</f>
        <v>0</v>
      </c>
      <c r="AF36" s="62" t="str">
        <f t="shared" si="1"/>
        <v>00</v>
      </c>
      <c r="AG36" s="76" t="str">
        <f>IF(G36="","0",IF(OR(RIGHT(G36,1)="m",RIGHT(G36,1)="H",RIGHT(G36,1)="W",RIGHT(G36,1)="C",RIGHT(G36,1)="〉"),1,2))</f>
        <v>0</v>
      </c>
      <c r="AH36" s="62" t="str">
        <f t="shared" si="2"/>
        <v>000000</v>
      </c>
      <c r="AI36" s="64" t="str">
        <f t="shared" ca="1" si="3"/>
        <v/>
      </c>
      <c r="AJ36" s="62">
        <f t="shared" si="7"/>
        <v>0</v>
      </c>
      <c r="AK36" s="108"/>
      <c r="AL36" s="62">
        <f t="shared" si="4"/>
        <v>0</v>
      </c>
      <c r="AM36" s="68">
        <f t="shared" si="5"/>
        <v>0</v>
      </c>
      <c r="AN36" s="14" t="str">
        <f ca="1">IF(OFFSET(B36,-MOD(ROW(B36),3),0)&lt;&gt;"",IF(RIGHT(G36,1)=")",VALUE(VLOOKUP(OFFSET(B36,-MOD(ROW(B36),3),0),'登録データ（男）'!A21:J1339,8,FALSE)),"0"),"0")</f>
        <v>0</v>
      </c>
      <c r="AO36" s="76">
        <f t="shared" ca="1" si="8"/>
        <v>0</v>
      </c>
      <c r="AP36" s="62" t="str">
        <f t="shared" ref="AP36" si="35">IF(AQ36="","",RANK(AQ36,$AQ$18:$AQ$467,1))</f>
        <v/>
      </c>
      <c r="AQ36" s="62" t="str">
        <f>IF(Q36="","",B36)</f>
        <v/>
      </c>
      <c r="AR36" s="62" t="str">
        <f t="shared" ref="AR36" si="36">IF(AS36="","",RANK(AS36,$AS$18:$AS$467,1))</f>
        <v/>
      </c>
      <c r="AS36" s="62" t="str">
        <f>IF(R36="","",B36)</f>
        <v/>
      </c>
      <c r="AT36" s="62" t="str">
        <f t="shared" ref="AT36" si="37">IF(AU36="","",RANK(AU36,$AU$18:$AU$467,1))</f>
        <v/>
      </c>
      <c r="AU36" s="62" t="str">
        <f>IF(OR(G36="十種競技",G37="十種競技",G38="十種競技"),B36,"")</f>
        <v/>
      </c>
      <c r="AV36" s="62"/>
      <c r="AW36" s="62">
        <f>B36</f>
        <v>0</v>
      </c>
    </row>
    <row r="37" spans="1:49" ht="18.75" customHeight="1">
      <c r="A37" s="264"/>
      <c r="B37" s="299"/>
      <c r="C37" s="289"/>
      <c r="D37" s="289"/>
      <c r="E37" s="116" t="str">
        <f>IF(B36="","",VLOOKUP(B36,'登録データ（男）'!$A$3:$W$2000,4,FALSE))</f>
        <v/>
      </c>
      <c r="F37" s="289"/>
      <c r="G37" s="305"/>
      <c r="H37" s="286"/>
      <c r="I37" s="289"/>
      <c r="J37" s="286"/>
      <c r="K37" s="289"/>
      <c r="L37" s="286"/>
      <c r="M37" s="286"/>
      <c r="N37" s="294"/>
      <c r="O37" s="295"/>
      <c r="P37" s="296"/>
      <c r="Q37" s="267"/>
      <c r="R37" s="270"/>
      <c r="U37" s="66"/>
      <c r="V37" s="75"/>
      <c r="W37" s="69"/>
      <c r="X37" s="62"/>
      <c r="Y37" s="62"/>
      <c r="Z37" s="62"/>
      <c r="AA37" s="62"/>
      <c r="AB37" s="62"/>
      <c r="AC37" s="62">
        <f t="shared" ca="1" si="0"/>
        <v>0</v>
      </c>
      <c r="AD37" s="108">
        <f t="shared" si="6"/>
        <v>0</v>
      </c>
      <c r="AE37" s="175" t="str">
        <f>IF(G37="","0",VLOOKUP(G37,'登録データ（男）'!$R$4:$S$23,2,FALSE))</f>
        <v>0</v>
      </c>
      <c r="AF37" s="62" t="str">
        <f t="shared" si="1"/>
        <v>00</v>
      </c>
      <c r="AG37" s="76" t="str">
        <f>IF(G37="","0",IF(OR(RIGHT(G37,1)="m",RIGHT(G37,1)="H",RIGHT(G37,1)="W",RIGHT(G37,1)="C"),1,2))</f>
        <v>0</v>
      </c>
      <c r="AH37" s="62" t="str">
        <f t="shared" si="2"/>
        <v>000000</v>
      </c>
      <c r="AI37" s="64" t="str">
        <f t="shared" ca="1" si="3"/>
        <v/>
      </c>
      <c r="AJ37" s="62">
        <f t="shared" si="7"/>
        <v>0</v>
      </c>
      <c r="AK37" s="108"/>
      <c r="AL37" s="62">
        <f t="shared" si="4"/>
        <v>0</v>
      </c>
      <c r="AM37" s="68">
        <f t="shared" si="5"/>
        <v>0</v>
      </c>
      <c r="AN37" s="14" t="str">
        <f ca="1">IF(OFFSET(B37,-MOD(ROW(B37),3),0)&lt;&gt;"",IF(RIGHT(G37,1)=")",VALUE(VLOOKUP(OFFSET(B37,-MOD(ROW(B37),3),0),'登録データ（男）'!A22:J1340,8,FALSE)),"0"),"0")</f>
        <v>0</v>
      </c>
      <c r="AO37" s="76">
        <f t="shared" ca="1" si="8"/>
        <v>0</v>
      </c>
      <c r="AP37" s="62"/>
      <c r="AQ37" s="62"/>
      <c r="AR37" s="62"/>
      <c r="AS37" s="62"/>
      <c r="AT37" s="62"/>
      <c r="AU37" s="62"/>
      <c r="AV37" s="62"/>
      <c r="AW37" s="62"/>
    </row>
    <row r="38" spans="1:49" ht="18.75" customHeight="1" thickBot="1">
      <c r="A38" s="265"/>
      <c r="B38" s="300"/>
      <c r="C38" s="290"/>
      <c r="D38" s="290"/>
      <c r="E38" s="120" t="s">
        <v>1918</v>
      </c>
      <c r="F38" s="290"/>
      <c r="G38" s="306"/>
      <c r="H38" s="287"/>
      <c r="I38" s="290"/>
      <c r="J38" s="287"/>
      <c r="K38" s="290"/>
      <c r="L38" s="287"/>
      <c r="M38" s="287"/>
      <c r="N38" s="222"/>
      <c r="O38" s="223"/>
      <c r="P38" s="297"/>
      <c r="Q38" s="268"/>
      <c r="R38" s="271"/>
      <c r="U38" s="66"/>
      <c r="V38" s="75"/>
      <c r="W38" s="69"/>
      <c r="X38" s="62"/>
      <c r="Y38" s="62"/>
      <c r="Z38" s="62"/>
      <c r="AA38" s="62"/>
      <c r="AB38" s="62"/>
      <c r="AC38" s="62">
        <f t="shared" ca="1" si="0"/>
        <v>0</v>
      </c>
      <c r="AD38" s="108">
        <f t="shared" si="6"/>
        <v>0</v>
      </c>
      <c r="AE38" s="175" t="str">
        <f>IF(G38="","0",VLOOKUP(G38,'登録データ（男）'!$R$4:$S$23,2,FALSE))</f>
        <v>0</v>
      </c>
      <c r="AF38" s="62" t="str">
        <f t="shared" si="1"/>
        <v>00</v>
      </c>
      <c r="AG38" s="76" t="str">
        <f>IF(G38="","0",IF(OR(RIGHT(G38,1)="m",RIGHT(G38,1)="H",RIGHT(G38,1)="W",RIGHT(G38,1)="C"),1,2))</f>
        <v>0</v>
      </c>
      <c r="AH38" s="62" t="str">
        <f t="shared" si="2"/>
        <v>000000</v>
      </c>
      <c r="AI38" s="64" t="str">
        <f t="shared" ca="1" si="3"/>
        <v/>
      </c>
      <c r="AJ38" s="62">
        <f t="shared" si="7"/>
        <v>0</v>
      </c>
      <c r="AK38" s="108"/>
      <c r="AL38" s="62">
        <f t="shared" si="4"/>
        <v>0</v>
      </c>
      <c r="AM38" s="68">
        <f t="shared" si="5"/>
        <v>0</v>
      </c>
      <c r="AN38" s="14" t="str">
        <f ca="1">IF(OFFSET(B38,-MOD(ROW(B38),3),0)&lt;&gt;"",IF(RIGHT(G38,1)=")",VALUE(VLOOKUP(OFFSET(B38,-MOD(ROW(B38),3),0),'登録データ（男）'!A23:J1341,8,FALSE)),"0"),"0")</f>
        <v>0</v>
      </c>
      <c r="AO38" s="76">
        <f t="shared" ca="1" si="8"/>
        <v>0</v>
      </c>
      <c r="AP38" s="62"/>
      <c r="AQ38" s="62"/>
      <c r="AR38" s="62"/>
      <c r="AS38" s="62"/>
      <c r="AT38" s="62"/>
      <c r="AU38" s="62"/>
      <c r="AV38" s="62"/>
      <c r="AW38" s="62"/>
    </row>
    <row r="39" spans="1:49" ht="18.75" customHeight="1" thickTop="1">
      <c r="A39" s="263">
        <v>8</v>
      </c>
      <c r="B39" s="298"/>
      <c r="C39" s="288" t="str">
        <f>IF(B39="","",VLOOKUP(B39,'登録データ（男）'!$A$3:$W$2000,2,FALSE))</f>
        <v/>
      </c>
      <c r="D39" s="288" t="str">
        <f>IF(B39="","",VLOOKUP(B39,'登録データ（男）'!$A$3:$W$2000,3,FALSE))</f>
        <v/>
      </c>
      <c r="E39" s="118" t="str">
        <f>IF(B39="","",VLOOKUP(B39,'登録データ（男）'!$A$3:$W$2000,7,FALSE))</f>
        <v/>
      </c>
      <c r="F39" s="288" t="s">
        <v>6158</v>
      </c>
      <c r="G39" s="304"/>
      <c r="H39" s="285"/>
      <c r="I39" s="288" t="str">
        <f t="shared" ref="I39" si="38">IF(G39="","",IF(AG39=2,"","分"))</f>
        <v/>
      </c>
      <c r="J39" s="285"/>
      <c r="K39" s="288" t="str">
        <f t="shared" ref="K39" si="39">IF(OR(G39="",G39="十種競技"),"",IF(AG39=2,"m","秒"))</f>
        <v/>
      </c>
      <c r="L39" s="285"/>
      <c r="M39" s="285"/>
      <c r="N39" s="291"/>
      <c r="O39" s="292"/>
      <c r="P39" s="293"/>
      <c r="Q39" s="272"/>
      <c r="R39" s="269"/>
      <c r="U39" s="66"/>
      <c r="V39" s="75">
        <f>IF(B39="",0,IF(VLOOKUP(B39,'登録データ（男）'!$A$3:$AT$1687,29,FALSE)=1,0,1))</f>
        <v>0</v>
      </c>
      <c r="W39" s="69">
        <f>IF(B39="",1,0)</f>
        <v>1</v>
      </c>
      <c r="X39" s="62">
        <f>IF(C39="",1,0)</f>
        <v>1</v>
      </c>
      <c r="Y39" s="62">
        <f>IF(D39="",1,0)</f>
        <v>1</v>
      </c>
      <c r="Z39" s="62">
        <f>IF(E39="",1,0)</f>
        <v>1</v>
      </c>
      <c r="AA39" s="62">
        <f>IF(E40="",1,0)</f>
        <v>1</v>
      </c>
      <c r="AB39" s="62">
        <f>SUM(W39:AA39)</f>
        <v>5</v>
      </c>
      <c r="AC39" s="62">
        <f t="shared" ca="1" si="0"/>
        <v>0</v>
      </c>
      <c r="AD39" s="108">
        <f t="shared" si="6"/>
        <v>0</v>
      </c>
      <c r="AE39" s="175" t="str">
        <f>IF(G39="","0",VLOOKUP(G39,'登録データ（男）'!$R$4:$S$23,2,FALSE))</f>
        <v>0</v>
      </c>
      <c r="AF39" s="62" t="str">
        <f t="shared" si="1"/>
        <v>00</v>
      </c>
      <c r="AG39" s="76" t="str">
        <f>IF(G39="","0",IF(OR(RIGHT(G39,1)="m",RIGHT(G39,1)="H",RIGHT(G39,1)="W",RIGHT(G39,1)="C",RIGHT(G39,1)="〉"),1,2))</f>
        <v>0</v>
      </c>
      <c r="AH39" s="62" t="str">
        <f t="shared" si="2"/>
        <v>000000</v>
      </c>
      <c r="AI39" s="64" t="str">
        <f t="shared" ca="1" si="3"/>
        <v/>
      </c>
      <c r="AJ39" s="62">
        <f t="shared" si="7"/>
        <v>0</v>
      </c>
      <c r="AK39" s="108"/>
      <c r="AL39" s="62">
        <f t="shared" si="4"/>
        <v>0</v>
      </c>
      <c r="AM39" s="68">
        <f t="shared" si="5"/>
        <v>0</v>
      </c>
      <c r="AN39" s="14" t="str">
        <f ca="1">IF(OFFSET(B39,-MOD(ROW(B39),3),0)&lt;&gt;"",IF(RIGHT(G39,1)=")",VALUE(VLOOKUP(OFFSET(B39,-MOD(ROW(B39),3),0),'登録データ（男）'!A24:J1342,8,FALSE)),"0"),"0")</f>
        <v>0</v>
      </c>
      <c r="AO39" s="76">
        <f t="shared" ca="1" si="8"/>
        <v>0</v>
      </c>
      <c r="AP39" s="62" t="str">
        <f t="shared" ref="AP39" si="40">IF(AQ39="","",RANK(AQ39,$AQ$18:$AQ$467,1))</f>
        <v/>
      </c>
      <c r="AQ39" s="62" t="str">
        <f>IF(Q39="","",B39)</f>
        <v/>
      </c>
      <c r="AR39" s="62" t="str">
        <f t="shared" ref="AR39" si="41">IF(AS39="","",RANK(AS39,$AS$18:$AS$467,1))</f>
        <v/>
      </c>
      <c r="AS39" s="62" t="str">
        <f>IF(R39="","",B39)</f>
        <v/>
      </c>
      <c r="AT39" s="62" t="str">
        <f t="shared" ref="AT39" si="42">IF(AU39="","",RANK(AU39,$AU$18:$AU$467,1))</f>
        <v/>
      </c>
      <c r="AU39" s="62" t="str">
        <f>IF(OR(G39="十種競技",G40="十種競技",G41="十種競技"),B39,"")</f>
        <v/>
      </c>
      <c r="AV39" s="62"/>
      <c r="AW39" s="62">
        <f>B39</f>
        <v>0</v>
      </c>
    </row>
    <row r="40" spans="1:49" ht="18.75" customHeight="1">
      <c r="A40" s="264"/>
      <c r="B40" s="299"/>
      <c r="C40" s="289"/>
      <c r="D40" s="289"/>
      <c r="E40" s="116" t="str">
        <f>IF(B39="","",VLOOKUP(B39,'登録データ（男）'!$A$3:$W$2000,4,FALSE))</f>
        <v/>
      </c>
      <c r="F40" s="289"/>
      <c r="G40" s="305"/>
      <c r="H40" s="286"/>
      <c r="I40" s="289"/>
      <c r="J40" s="286"/>
      <c r="K40" s="289"/>
      <c r="L40" s="286"/>
      <c r="M40" s="286"/>
      <c r="N40" s="294"/>
      <c r="O40" s="295"/>
      <c r="P40" s="296"/>
      <c r="Q40" s="267"/>
      <c r="R40" s="270"/>
      <c r="U40" s="66"/>
      <c r="V40" s="75"/>
      <c r="W40" s="69"/>
      <c r="X40" s="62"/>
      <c r="Y40" s="62"/>
      <c r="Z40" s="62"/>
      <c r="AA40" s="62"/>
      <c r="AB40" s="62"/>
      <c r="AC40" s="62">
        <f t="shared" ca="1" si="0"/>
        <v>0</v>
      </c>
      <c r="AD40" s="108">
        <f t="shared" si="6"/>
        <v>0</v>
      </c>
      <c r="AE40" s="175" t="str">
        <f>IF(G40="","0",VLOOKUP(G40,'登録データ（男）'!$R$4:$S$23,2,FALSE))</f>
        <v>0</v>
      </c>
      <c r="AF40" s="62" t="str">
        <f t="shared" si="1"/>
        <v>00</v>
      </c>
      <c r="AG40" s="76" t="str">
        <f>IF(G40="","0",IF(OR(RIGHT(G40,1)="m",RIGHT(G40,1)="H",RIGHT(G40,1)="W",RIGHT(G40,1)="C"),1,2))</f>
        <v>0</v>
      </c>
      <c r="AH40" s="62" t="str">
        <f t="shared" si="2"/>
        <v>000000</v>
      </c>
      <c r="AI40" s="64" t="str">
        <f t="shared" ca="1" si="3"/>
        <v/>
      </c>
      <c r="AJ40" s="62">
        <f t="shared" si="7"/>
        <v>0</v>
      </c>
      <c r="AK40" s="108"/>
      <c r="AL40" s="62">
        <f t="shared" si="4"/>
        <v>0</v>
      </c>
      <c r="AM40" s="68">
        <f t="shared" si="5"/>
        <v>0</v>
      </c>
      <c r="AN40" s="14" t="str">
        <f ca="1">IF(OFFSET(B40,-MOD(ROW(B40),3),0)&lt;&gt;"",IF(RIGHT(G40,1)=")",VALUE(VLOOKUP(OFFSET(B40,-MOD(ROW(B40),3),0),'登録データ（男）'!A25:J1343,8,FALSE)),"0"),"0")</f>
        <v>0</v>
      </c>
      <c r="AO40" s="76">
        <f t="shared" ca="1" si="8"/>
        <v>0</v>
      </c>
      <c r="AP40" s="62"/>
      <c r="AQ40" s="62"/>
      <c r="AR40" s="62"/>
      <c r="AS40" s="62"/>
      <c r="AT40" s="62"/>
      <c r="AU40" s="62"/>
      <c r="AV40" s="62"/>
      <c r="AW40" s="62"/>
    </row>
    <row r="41" spans="1:49" ht="18.75" customHeight="1" thickBot="1">
      <c r="A41" s="265"/>
      <c r="B41" s="300"/>
      <c r="C41" s="290"/>
      <c r="D41" s="290"/>
      <c r="E41" s="120" t="s">
        <v>1918</v>
      </c>
      <c r="F41" s="290"/>
      <c r="G41" s="306"/>
      <c r="H41" s="287"/>
      <c r="I41" s="290"/>
      <c r="J41" s="287"/>
      <c r="K41" s="290"/>
      <c r="L41" s="287"/>
      <c r="M41" s="287"/>
      <c r="N41" s="222"/>
      <c r="O41" s="223"/>
      <c r="P41" s="297"/>
      <c r="Q41" s="268"/>
      <c r="R41" s="271"/>
      <c r="U41" s="66"/>
      <c r="V41" s="75"/>
      <c r="W41" s="69"/>
      <c r="X41" s="62"/>
      <c r="Y41" s="62"/>
      <c r="Z41" s="62"/>
      <c r="AA41" s="62"/>
      <c r="AB41" s="62"/>
      <c r="AC41" s="62">
        <f t="shared" ca="1" si="0"/>
        <v>0</v>
      </c>
      <c r="AD41" s="108">
        <f t="shared" si="6"/>
        <v>0</v>
      </c>
      <c r="AE41" s="175" t="str">
        <f>IF(G41="","0",VLOOKUP(G41,'登録データ（男）'!$R$4:$S$23,2,FALSE))</f>
        <v>0</v>
      </c>
      <c r="AF41" s="62" t="str">
        <f t="shared" si="1"/>
        <v>00</v>
      </c>
      <c r="AG41" s="76" t="str">
        <f>IF(G41="","0",IF(OR(RIGHT(G41,1)="m",RIGHT(G41,1)="H",RIGHT(G41,1)="W",RIGHT(G41,1)="C"),1,2))</f>
        <v>0</v>
      </c>
      <c r="AH41" s="62" t="str">
        <f t="shared" si="2"/>
        <v>000000</v>
      </c>
      <c r="AI41" s="64" t="str">
        <f t="shared" ca="1" si="3"/>
        <v/>
      </c>
      <c r="AJ41" s="62">
        <f t="shared" si="7"/>
        <v>0</v>
      </c>
      <c r="AK41" s="108"/>
      <c r="AL41" s="62">
        <f t="shared" si="4"/>
        <v>0</v>
      </c>
      <c r="AM41" s="68">
        <f t="shared" si="5"/>
        <v>0</v>
      </c>
      <c r="AN41" s="14" t="str">
        <f ca="1">IF(OFFSET(B41,-MOD(ROW(B41),3),0)&lt;&gt;"",IF(RIGHT(G41,1)=")",VALUE(VLOOKUP(OFFSET(B41,-MOD(ROW(B41),3),0),'登録データ（男）'!A26:J1344,8,FALSE)),"0"),"0")</f>
        <v>0</v>
      </c>
      <c r="AO41" s="76">
        <f t="shared" ca="1" si="8"/>
        <v>0</v>
      </c>
      <c r="AP41" s="62"/>
      <c r="AQ41" s="62"/>
      <c r="AR41" s="62"/>
      <c r="AS41" s="62"/>
      <c r="AT41" s="62"/>
      <c r="AU41" s="62"/>
      <c r="AV41" s="62"/>
      <c r="AW41" s="62"/>
    </row>
    <row r="42" spans="1:49" ht="18.75" customHeight="1" thickTop="1">
      <c r="A42" s="263">
        <v>9</v>
      </c>
      <c r="B42" s="298"/>
      <c r="C42" s="288" t="str">
        <f>IF(B42="","",VLOOKUP(B42,'登録データ（男）'!$A$3:$W$2000,2,FALSE))</f>
        <v/>
      </c>
      <c r="D42" s="288" t="str">
        <f>IF(B42="","",VLOOKUP(B42,'登録データ（男）'!$A$3:$W$2000,3,FALSE))</f>
        <v/>
      </c>
      <c r="E42" s="118" t="str">
        <f>IF(B42="","",VLOOKUP(B42,'登録データ（男）'!$A$3:$W$2000,7,FALSE))</f>
        <v/>
      </c>
      <c r="F42" s="288" t="s">
        <v>6158</v>
      </c>
      <c r="G42" s="304"/>
      <c r="H42" s="285"/>
      <c r="I42" s="288" t="str">
        <f t="shared" ref="I42" si="43">IF(G42="","",IF(AG42=2,"","分"))</f>
        <v/>
      </c>
      <c r="J42" s="285"/>
      <c r="K42" s="288" t="str">
        <f t="shared" ref="K42" si="44">IF(OR(G42="",G42="十種競技"),"",IF(AG42=2,"m","秒"))</f>
        <v/>
      </c>
      <c r="L42" s="285"/>
      <c r="M42" s="285"/>
      <c r="N42" s="291"/>
      <c r="O42" s="292"/>
      <c r="P42" s="293"/>
      <c r="Q42" s="272"/>
      <c r="R42" s="269"/>
      <c r="U42" s="66"/>
      <c r="V42" s="75">
        <f>IF(B42="",0,IF(VLOOKUP(B42,'登録データ（男）'!$A$3:$AT$1687,29,FALSE)=1,0,1))</f>
        <v>0</v>
      </c>
      <c r="W42" s="69">
        <f>IF(B42="",1,0)</f>
        <v>1</v>
      </c>
      <c r="X42" s="62">
        <f>IF(C42="",1,0)</f>
        <v>1</v>
      </c>
      <c r="Y42" s="62">
        <f>IF(D42="",1,0)</f>
        <v>1</v>
      </c>
      <c r="Z42" s="62">
        <f>IF(E42="",1,0)</f>
        <v>1</v>
      </c>
      <c r="AA42" s="62">
        <f>IF(E43="",1,0)</f>
        <v>1</v>
      </c>
      <c r="AB42" s="62">
        <f>SUM(W42:AA42)</f>
        <v>5</v>
      </c>
      <c r="AC42" s="62">
        <f t="shared" ca="1" si="0"/>
        <v>0</v>
      </c>
      <c r="AD42" s="108">
        <f t="shared" si="6"/>
        <v>0</v>
      </c>
      <c r="AE42" s="175" t="str">
        <f>IF(G42="","0",VLOOKUP(G42,'登録データ（男）'!$R$4:$S$23,2,FALSE))</f>
        <v>0</v>
      </c>
      <c r="AF42" s="62" t="str">
        <f t="shared" si="1"/>
        <v>00</v>
      </c>
      <c r="AG42" s="76" t="str">
        <f>IF(G42="","0",IF(OR(RIGHT(G42,1)="m",RIGHT(G42,1)="H",RIGHT(G42,1)="W",RIGHT(G42,1)="C",RIGHT(G42,1)="〉"),1,2))</f>
        <v>0</v>
      </c>
      <c r="AH42" s="62" t="str">
        <f t="shared" si="2"/>
        <v>000000</v>
      </c>
      <c r="AI42" s="64" t="str">
        <f t="shared" ca="1" si="3"/>
        <v/>
      </c>
      <c r="AJ42" s="62">
        <f t="shared" si="7"/>
        <v>0</v>
      </c>
      <c r="AK42" s="108"/>
      <c r="AL42" s="62">
        <f t="shared" si="4"/>
        <v>0</v>
      </c>
      <c r="AM42" s="68">
        <f t="shared" si="5"/>
        <v>0</v>
      </c>
      <c r="AN42" s="14" t="str">
        <f ca="1">IF(OFFSET(B42,-MOD(ROW(B42),3),0)&lt;&gt;"",IF(RIGHT(G42,1)=")",VALUE(VLOOKUP(OFFSET(B42,-MOD(ROW(B42),3),0),'登録データ（男）'!A27:J1345,8,FALSE)),"0"),"0")</f>
        <v>0</v>
      </c>
      <c r="AO42" s="76">
        <f t="shared" ca="1" si="8"/>
        <v>0</v>
      </c>
      <c r="AP42" s="62" t="str">
        <f t="shared" ref="AP42" si="45">IF(AQ42="","",RANK(AQ42,$AQ$18:$AQ$467,1))</f>
        <v/>
      </c>
      <c r="AQ42" s="62" t="str">
        <f>IF(Q42="","",B42)</f>
        <v/>
      </c>
      <c r="AR42" s="62" t="str">
        <f t="shared" ref="AR42" si="46">IF(AS42="","",RANK(AS42,$AS$18:$AS$467,1))</f>
        <v/>
      </c>
      <c r="AS42" s="62" t="str">
        <f>IF(R42="","",B42)</f>
        <v/>
      </c>
      <c r="AT42" s="62" t="str">
        <f t="shared" ref="AT42" si="47">IF(AU42="","",RANK(AU42,$AU$18:$AU$467,1))</f>
        <v/>
      </c>
      <c r="AU42" s="62" t="str">
        <f>IF(OR(G42="十種競技",G43="十種競技",G44="十種競技"),B42,"")</f>
        <v/>
      </c>
      <c r="AV42" s="62"/>
      <c r="AW42" s="62">
        <f>B42</f>
        <v>0</v>
      </c>
    </row>
    <row r="43" spans="1:49" ht="18.75" customHeight="1">
      <c r="A43" s="264"/>
      <c r="B43" s="299"/>
      <c r="C43" s="289"/>
      <c r="D43" s="289"/>
      <c r="E43" s="116" t="str">
        <f>IF(B42="","",VLOOKUP(B42,'登録データ（男）'!$A$3:$W$2000,4,FALSE))</f>
        <v/>
      </c>
      <c r="F43" s="289"/>
      <c r="G43" s="305"/>
      <c r="H43" s="286"/>
      <c r="I43" s="289"/>
      <c r="J43" s="286"/>
      <c r="K43" s="289"/>
      <c r="L43" s="286"/>
      <c r="M43" s="286"/>
      <c r="N43" s="294"/>
      <c r="O43" s="295"/>
      <c r="P43" s="296"/>
      <c r="Q43" s="267"/>
      <c r="R43" s="270"/>
      <c r="U43" s="66"/>
      <c r="V43" s="75"/>
      <c r="W43" s="69"/>
      <c r="X43" s="62"/>
      <c r="Y43" s="62"/>
      <c r="Z43" s="62"/>
      <c r="AA43" s="62"/>
      <c r="AB43" s="62"/>
      <c r="AC43" s="62">
        <f t="shared" ca="1" si="0"/>
        <v>0</v>
      </c>
      <c r="AD43" s="108">
        <f t="shared" si="6"/>
        <v>0</v>
      </c>
      <c r="AE43" s="175" t="str">
        <f>IF(G43="","0",VLOOKUP(G43,'登録データ（男）'!$R$4:$S$23,2,FALSE))</f>
        <v>0</v>
      </c>
      <c r="AF43" s="62" t="str">
        <f t="shared" si="1"/>
        <v>00</v>
      </c>
      <c r="AG43" s="76" t="str">
        <f>IF(G43="","0",IF(OR(RIGHT(G43,1)="m",RIGHT(G43,1)="H",RIGHT(G43,1)="W",RIGHT(G43,1)="C"),1,2))</f>
        <v>0</v>
      </c>
      <c r="AH43" s="62" t="str">
        <f t="shared" si="2"/>
        <v>000000</v>
      </c>
      <c r="AI43" s="64" t="str">
        <f t="shared" ca="1" si="3"/>
        <v/>
      </c>
      <c r="AJ43" s="62">
        <f t="shared" si="7"/>
        <v>0</v>
      </c>
      <c r="AK43" s="108"/>
      <c r="AL43" s="62">
        <f t="shared" si="4"/>
        <v>0</v>
      </c>
      <c r="AM43" s="68">
        <f t="shared" si="5"/>
        <v>0</v>
      </c>
      <c r="AN43" s="14" t="str">
        <f ca="1">IF(OFFSET(B43,-MOD(ROW(B43),3),0)&lt;&gt;"",IF(RIGHT(G43,1)=")",VALUE(VLOOKUP(OFFSET(B43,-MOD(ROW(B43),3),0),'登録データ（男）'!A28:J1346,8,FALSE)),"0"),"0")</f>
        <v>0</v>
      </c>
      <c r="AO43" s="76">
        <f t="shared" ca="1" si="8"/>
        <v>0</v>
      </c>
      <c r="AP43" s="62"/>
      <c r="AQ43" s="62"/>
      <c r="AR43" s="62"/>
      <c r="AS43" s="62"/>
      <c r="AT43" s="62"/>
      <c r="AU43" s="62"/>
      <c r="AV43" s="62"/>
      <c r="AW43" s="62"/>
    </row>
    <row r="44" spans="1:49" ht="18.75" customHeight="1" thickBot="1">
      <c r="A44" s="265"/>
      <c r="B44" s="300"/>
      <c r="C44" s="290"/>
      <c r="D44" s="290"/>
      <c r="E44" s="120" t="s">
        <v>1918</v>
      </c>
      <c r="F44" s="290"/>
      <c r="G44" s="306"/>
      <c r="H44" s="287"/>
      <c r="I44" s="290"/>
      <c r="J44" s="287"/>
      <c r="K44" s="290"/>
      <c r="L44" s="287"/>
      <c r="M44" s="287"/>
      <c r="N44" s="222"/>
      <c r="O44" s="223"/>
      <c r="P44" s="297"/>
      <c r="Q44" s="268"/>
      <c r="R44" s="271"/>
      <c r="U44" s="66"/>
      <c r="V44" s="75"/>
      <c r="W44" s="69"/>
      <c r="X44" s="62"/>
      <c r="Y44" s="62"/>
      <c r="Z44" s="62"/>
      <c r="AA44" s="62"/>
      <c r="AB44" s="62"/>
      <c r="AC44" s="62">
        <f t="shared" ca="1" si="0"/>
        <v>0</v>
      </c>
      <c r="AD44" s="108">
        <f t="shared" si="6"/>
        <v>0</v>
      </c>
      <c r="AE44" s="175" t="str">
        <f>IF(G44="","0",VLOOKUP(G44,'登録データ（男）'!$R$4:$S$23,2,FALSE))</f>
        <v>0</v>
      </c>
      <c r="AF44" s="62" t="str">
        <f t="shared" si="1"/>
        <v>00</v>
      </c>
      <c r="AG44" s="76" t="str">
        <f>IF(G44="","0",IF(OR(RIGHT(G44,1)="m",RIGHT(G44,1)="H",RIGHT(G44,1)="W",RIGHT(G44,1)="C"),1,2))</f>
        <v>0</v>
      </c>
      <c r="AH44" s="62" t="str">
        <f t="shared" si="2"/>
        <v>000000</v>
      </c>
      <c r="AI44" s="64" t="str">
        <f t="shared" ca="1" si="3"/>
        <v/>
      </c>
      <c r="AJ44" s="62">
        <f t="shared" si="7"/>
        <v>0</v>
      </c>
      <c r="AK44" s="108"/>
      <c r="AL44" s="62">
        <f t="shared" si="4"/>
        <v>0</v>
      </c>
      <c r="AM44" s="68">
        <f t="shared" si="5"/>
        <v>0</v>
      </c>
      <c r="AN44" s="14" t="str">
        <f ca="1">IF(OFFSET(B44,-MOD(ROW(B44),3),0)&lt;&gt;"",IF(RIGHT(G44,1)=")",VALUE(VLOOKUP(OFFSET(B44,-MOD(ROW(B44),3),0),'登録データ（男）'!A29:J1347,8,FALSE)),"0"),"0")</f>
        <v>0</v>
      </c>
      <c r="AO44" s="76">
        <f t="shared" ca="1" si="8"/>
        <v>0</v>
      </c>
      <c r="AP44" s="62"/>
      <c r="AQ44" s="62"/>
      <c r="AR44" s="62"/>
      <c r="AS44" s="62"/>
      <c r="AT44" s="62"/>
      <c r="AU44" s="62"/>
      <c r="AV44" s="62"/>
      <c r="AW44" s="62"/>
    </row>
    <row r="45" spans="1:49" ht="18.75" customHeight="1" thickTop="1">
      <c r="A45" s="263">
        <v>10</v>
      </c>
      <c r="B45" s="298"/>
      <c r="C45" s="288" t="str">
        <f>IF(B45="","",VLOOKUP(B45,'登録データ（男）'!$A$3:$W$2000,2,FALSE))</f>
        <v/>
      </c>
      <c r="D45" s="288" t="str">
        <f>IF(B45="","",VLOOKUP(B45,'登録データ（男）'!$A$3:$W$2000,3,FALSE))</f>
        <v/>
      </c>
      <c r="E45" s="118" t="str">
        <f>IF(B45="","",VLOOKUP(B45,'登録データ（男）'!$A$3:$W$2000,7,FALSE))</f>
        <v/>
      </c>
      <c r="F45" s="288" t="s">
        <v>6158</v>
      </c>
      <c r="G45" s="304"/>
      <c r="H45" s="285"/>
      <c r="I45" s="288" t="str">
        <f t="shared" ref="I45" si="48">IF(G45="","",IF(AG45=2,"","分"))</f>
        <v/>
      </c>
      <c r="J45" s="285"/>
      <c r="K45" s="288" t="str">
        <f t="shared" ref="K45" si="49">IF(OR(G45="",G45="十種競技"),"",IF(AG45=2,"m","秒"))</f>
        <v/>
      </c>
      <c r="L45" s="285"/>
      <c r="M45" s="285"/>
      <c r="N45" s="291"/>
      <c r="O45" s="292"/>
      <c r="P45" s="293"/>
      <c r="Q45" s="272"/>
      <c r="R45" s="269"/>
      <c r="U45" s="66"/>
      <c r="V45" s="75">
        <f>IF(B45="",0,IF(VLOOKUP(B45,'登録データ（男）'!$A$3:$AT$1687,29,FALSE)=1,0,1))</f>
        <v>0</v>
      </c>
      <c r="W45" s="69">
        <f>IF(B45="",1,0)</f>
        <v>1</v>
      </c>
      <c r="X45" s="62">
        <f>IF(C45="",1,0)</f>
        <v>1</v>
      </c>
      <c r="Y45" s="62">
        <f>IF(D45="",1,0)</f>
        <v>1</v>
      </c>
      <c r="Z45" s="62">
        <f>IF(E45="",1,0)</f>
        <v>1</v>
      </c>
      <c r="AA45" s="62">
        <f>IF(E46="",1,0)</f>
        <v>1</v>
      </c>
      <c r="AB45" s="62">
        <f>SUM(W45:AA45)</f>
        <v>5</v>
      </c>
      <c r="AC45" s="62">
        <f t="shared" ca="1" si="0"/>
        <v>0</v>
      </c>
      <c r="AD45" s="108">
        <f t="shared" si="6"/>
        <v>0</v>
      </c>
      <c r="AE45" s="175" t="str">
        <f>IF(G45="","0",VLOOKUP(G45,'登録データ（男）'!$R$4:$S$23,2,FALSE))</f>
        <v>0</v>
      </c>
      <c r="AF45" s="62" t="str">
        <f t="shared" si="1"/>
        <v>00</v>
      </c>
      <c r="AG45" s="76" t="str">
        <f>IF(G45="","0",IF(OR(RIGHT(G45,1)="m",RIGHT(G45,1)="H",RIGHT(G45,1)="W",RIGHT(G45,1)="C",RIGHT(G45,1)="〉"),1,2))</f>
        <v>0</v>
      </c>
      <c r="AH45" s="62" t="str">
        <f t="shared" si="2"/>
        <v>000000</v>
      </c>
      <c r="AI45" s="64" t="str">
        <f t="shared" ca="1" si="3"/>
        <v/>
      </c>
      <c r="AJ45" s="62">
        <f t="shared" si="7"/>
        <v>0</v>
      </c>
      <c r="AK45" s="108"/>
      <c r="AL45" s="62">
        <f t="shared" si="4"/>
        <v>0</v>
      </c>
      <c r="AM45" s="68">
        <f t="shared" si="5"/>
        <v>0</v>
      </c>
      <c r="AN45" s="14" t="str">
        <f ca="1">IF(OFFSET(B45,-MOD(ROW(B45),3),0)&lt;&gt;"",IF(RIGHT(G45,1)=")",VALUE(VLOOKUP(OFFSET(B45,-MOD(ROW(B45),3),0),'登録データ（男）'!A30:J1348,8,FALSE)),"0"),"0")</f>
        <v>0</v>
      </c>
      <c r="AO45" s="76">
        <f t="shared" ca="1" si="8"/>
        <v>0</v>
      </c>
      <c r="AP45" s="62" t="str">
        <f t="shared" ref="AP45" si="50">IF(AQ45="","",RANK(AQ45,$AQ$18:$AQ$467,1))</f>
        <v/>
      </c>
      <c r="AQ45" s="62" t="str">
        <f>IF(Q45="","",B45)</f>
        <v/>
      </c>
      <c r="AR45" s="62" t="str">
        <f t="shared" ref="AR45" si="51">IF(AS45="","",RANK(AS45,$AS$18:$AS$467,1))</f>
        <v/>
      </c>
      <c r="AS45" s="62" t="str">
        <f>IF(R45="","",B45)</f>
        <v/>
      </c>
      <c r="AT45" s="62" t="str">
        <f t="shared" ref="AT45" si="52">IF(AU45="","",RANK(AU45,$AU$18:$AU$467,1))</f>
        <v/>
      </c>
      <c r="AU45" s="62" t="str">
        <f>IF(OR(G45="十種競技",G46="十種競技",G47="十種競技"),B45,"")</f>
        <v/>
      </c>
      <c r="AV45" s="62"/>
      <c r="AW45" s="62">
        <f>B45</f>
        <v>0</v>
      </c>
    </row>
    <row r="46" spans="1:49" ht="18.75" customHeight="1">
      <c r="A46" s="264"/>
      <c r="B46" s="299"/>
      <c r="C46" s="289"/>
      <c r="D46" s="289"/>
      <c r="E46" s="116" t="str">
        <f>IF(B45="","",VLOOKUP(B45,'登録データ（男）'!$A$3:$W$2000,4,FALSE))</f>
        <v/>
      </c>
      <c r="F46" s="289"/>
      <c r="G46" s="305"/>
      <c r="H46" s="286"/>
      <c r="I46" s="289"/>
      <c r="J46" s="286"/>
      <c r="K46" s="289"/>
      <c r="L46" s="286"/>
      <c r="M46" s="286"/>
      <c r="N46" s="294"/>
      <c r="O46" s="295"/>
      <c r="P46" s="296"/>
      <c r="Q46" s="267"/>
      <c r="R46" s="270"/>
      <c r="U46" s="66"/>
      <c r="V46" s="75"/>
      <c r="W46" s="69"/>
      <c r="X46" s="62"/>
      <c r="Y46" s="62"/>
      <c r="Z46" s="62"/>
      <c r="AA46" s="62"/>
      <c r="AB46" s="62"/>
      <c r="AC46" s="62">
        <f t="shared" ca="1" si="0"/>
        <v>0</v>
      </c>
      <c r="AD46" s="108">
        <f t="shared" si="6"/>
        <v>0</v>
      </c>
      <c r="AE46" s="175" t="str">
        <f>IF(G46="","0",VLOOKUP(G46,'登録データ（男）'!$R$4:$S$23,2,FALSE))</f>
        <v>0</v>
      </c>
      <c r="AF46" s="62" t="str">
        <f t="shared" si="1"/>
        <v>00</v>
      </c>
      <c r="AG46" s="76" t="str">
        <f>IF(G46="","0",IF(OR(RIGHT(G46,1)="m",RIGHT(G46,1)="H",RIGHT(G46,1)="W",RIGHT(G46,1)="C"),1,2))</f>
        <v>0</v>
      </c>
      <c r="AH46" s="62" t="str">
        <f t="shared" si="2"/>
        <v>000000</v>
      </c>
      <c r="AI46" s="64" t="str">
        <f t="shared" ca="1" si="3"/>
        <v/>
      </c>
      <c r="AJ46" s="62">
        <f t="shared" si="7"/>
        <v>0</v>
      </c>
      <c r="AK46" s="108"/>
      <c r="AL46" s="62">
        <f t="shared" si="4"/>
        <v>0</v>
      </c>
      <c r="AM46" s="68">
        <f t="shared" si="5"/>
        <v>0</v>
      </c>
      <c r="AN46" s="14" t="str">
        <f ca="1">IF(OFFSET(B46,-MOD(ROW(B46),3),0)&lt;&gt;"",IF(RIGHT(G46,1)=")",VALUE(VLOOKUP(OFFSET(B46,-MOD(ROW(B46),3),0),'登録データ（男）'!A31:J1349,8,FALSE)),"0"),"0")</f>
        <v>0</v>
      </c>
      <c r="AO46" s="76">
        <f t="shared" ca="1" si="8"/>
        <v>0</v>
      </c>
      <c r="AP46" s="62"/>
      <c r="AQ46" s="62"/>
      <c r="AR46" s="62"/>
      <c r="AS46" s="62"/>
      <c r="AT46" s="62"/>
      <c r="AU46" s="62"/>
      <c r="AV46" s="62"/>
      <c r="AW46" s="62"/>
    </row>
    <row r="47" spans="1:49" ht="18.75" customHeight="1" thickBot="1">
      <c r="A47" s="265"/>
      <c r="B47" s="300"/>
      <c r="C47" s="290"/>
      <c r="D47" s="290"/>
      <c r="E47" s="120" t="s">
        <v>1918</v>
      </c>
      <c r="F47" s="290"/>
      <c r="G47" s="306"/>
      <c r="H47" s="287"/>
      <c r="I47" s="290"/>
      <c r="J47" s="287"/>
      <c r="K47" s="290"/>
      <c r="L47" s="287"/>
      <c r="M47" s="287"/>
      <c r="N47" s="222"/>
      <c r="O47" s="223"/>
      <c r="P47" s="297"/>
      <c r="Q47" s="268"/>
      <c r="R47" s="271"/>
      <c r="U47" s="66"/>
      <c r="V47" s="75"/>
      <c r="W47" s="69"/>
      <c r="X47" s="62"/>
      <c r="Y47" s="62"/>
      <c r="Z47" s="62"/>
      <c r="AA47" s="62"/>
      <c r="AB47" s="62"/>
      <c r="AC47" s="62">
        <f t="shared" ca="1" si="0"/>
        <v>0</v>
      </c>
      <c r="AD47" s="108">
        <f t="shared" si="6"/>
        <v>0</v>
      </c>
      <c r="AE47" s="175" t="str">
        <f>IF(G47="","0",VLOOKUP(G47,'登録データ（男）'!$R$4:$S$23,2,FALSE))</f>
        <v>0</v>
      </c>
      <c r="AF47" s="62" t="str">
        <f t="shared" si="1"/>
        <v>00</v>
      </c>
      <c r="AG47" s="76" t="str">
        <f>IF(G47="","0",IF(OR(RIGHT(G47,1)="m",RIGHT(G47,1)="H",RIGHT(G47,1)="W",RIGHT(G47,1)="C"),1,2))</f>
        <v>0</v>
      </c>
      <c r="AH47" s="62" t="str">
        <f t="shared" si="2"/>
        <v>000000</v>
      </c>
      <c r="AI47" s="64" t="str">
        <f t="shared" ca="1" si="3"/>
        <v/>
      </c>
      <c r="AJ47" s="62">
        <f t="shared" si="7"/>
        <v>0</v>
      </c>
      <c r="AK47" s="108"/>
      <c r="AL47" s="62">
        <f t="shared" si="4"/>
        <v>0</v>
      </c>
      <c r="AM47" s="68">
        <f t="shared" si="5"/>
        <v>0</v>
      </c>
      <c r="AN47" s="14" t="str">
        <f ca="1">IF(OFFSET(B47,-MOD(ROW(B47),3),0)&lt;&gt;"",IF(RIGHT(G47,1)=")",VALUE(VLOOKUP(OFFSET(B47,-MOD(ROW(B47),3),0),'登録データ（男）'!A32:J1350,8,FALSE)),"0"),"0")</f>
        <v>0</v>
      </c>
      <c r="AO47" s="76">
        <f t="shared" ca="1" si="8"/>
        <v>0</v>
      </c>
      <c r="AP47" s="62"/>
      <c r="AQ47" s="62"/>
      <c r="AR47" s="62"/>
      <c r="AS47" s="62"/>
      <c r="AT47" s="62"/>
      <c r="AU47" s="62"/>
      <c r="AV47" s="62"/>
      <c r="AW47" s="62"/>
    </row>
    <row r="48" spans="1:49" ht="18.75" customHeight="1" thickTop="1">
      <c r="A48" s="263">
        <v>11</v>
      </c>
      <c r="B48" s="298"/>
      <c r="C48" s="288" t="str">
        <f>IF(B48="","",VLOOKUP(B48,'登録データ（男）'!$A$3:$W$2000,2,FALSE))</f>
        <v/>
      </c>
      <c r="D48" s="288" t="str">
        <f>IF(B48="","",VLOOKUP(B48,'登録データ（男）'!$A$3:$W$2000,3,FALSE))</f>
        <v/>
      </c>
      <c r="E48" s="118" t="str">
        <f>IF(B48="","",VLOOKUP(B48,'登録データ（男）'!$A$3:$W$2000,7,FALSE))</f>
        <v/>
      </c>
      <c r="F48" s="288" t="s">
        <v>6158</v>
      </c>
      <c r="G48" s="304"/>
      <c r="H48" s="285"/>
      <c r="I48" s="288" t="str">
        <f t="shared" ref="I48" si="53">IF(G48="","",IF(AG48=2,"","分"))</f>
        <v/>
      </c>
      <c r="J48" s="285"/>
      <c r="K48" s="288" t="str">
        <f t="shared" ref="K48" si="54">IF(OR(G48="",G48="十種競技"),"",IF(AG48=2,"m","秒"))</f>
        <v/>
      </c>
      <c r="L48" s="285"/>
      <c r="M48" s="285"/>
      <c r="N48" s="291"/>
      <c r="O48" s="292"/>
      <c r="P48" s="293"/>
      <c r="Q48" s="272"/>
      <c r="R48" s="269"/>
      <c r="U48" s="66"/>
      <c r="V48" s="75">
        <f>IF(B48="",0,IF(VLOOKUP(B48,'登録データ（男）'!$A$3:$AT$1687,29,FALSE)=1,0,1))</f>
        <v>0</v>
      </c>
      <c r="W48" s="69">
        <f>IF(B48="",1,0)</f>
        <v>1</v>
      </c>
      <c r="X48" s="62">
        <f>IF(C48="",1,0)</f>
        <v>1</v>
      </c>
      <c r="Y48" s="62">
        <f>IF(D48="",1,0)</f>
        <v>1</v>
      </c>
      <c r="Z48" s="62">
        <f>IF(E48="",1,0)</f>
        <v>1</v>
      </c>
      <c r="AA48" s="62">
        <f>IF(E49="",1,0)</f>
        <v>1</v>
      </c>
      <c r="AB48" s="62">
        <f>SUM(W48:AA48)</f>
        <v>5</v>
      </c>
      <c r="AC48" s="62">
        <f t="shared" ca="1" si="0"/>
        <v>0</v>
      </c>
      <c r="AD48" s="108">
        <f t="shared" si="6"/>
        <v>0</v>
      </c>
      <c r="AE48" s="175" t="str">
        <f>IF(G48="","0",VLOOKUP(G48,'登録データ（男）'!$R$4:$S$23,2,FALSE))</f>
        <v>0</v>
      </c>
      <c r="AF48" s="62" t="str">
        <f t="shared" si="1"/>
        <v>00</v>
      </c>
      <c r="AG48" s="76" t="str">
        <f>IF(G48="","0",IF(OR(RIGHT(G48,1)="m",RIGHT(G48,1)="H",RIGHT(G48,1)="W",RIGHT(G48,1)="C",RIGHT(G48,1)="〉"),1,2))</f>
        <v>0</v>
      </c>
      <c r="AH48" s="62" t="str">
        <f t="shared" si="2"/>
        <v>000000</v>
      </c>
      <c r="AI48" s="64" t="str">
        <f t="shared" ca="1" si="3"/>
        <v/>
      </c>
      <c r="AJ48" s="62">
        <f t="shared" si="7"/>
        <v>0</v>
      </c>
      <c r="AK48" s="108"/>
      <c r="AL48" s="62">
        <f t="shared" si="4"/>
        <v>0</v>
      </c>
      <c r="AM48" s="68">
        <f t="shared" si="5"/>
        <v>0</v>
      </c>
      <c r="AN48" s="14" t="str">
        <f ca="1">IF(OFFSET(B48,-MOD(ROW(B48),3),0)&lt;&gt;"",IF(RIGHT(G48,1)=")",VALUE(VLOOKUP(OFFSET(B48,-MOD(ROW(B48),3),0),'登録データ（男）'!A33:J1351,8,FALSE)),"0"),"0")</f>
        <v>0</v>
      </c>
      <c r="AO48" s="76">
        <f t="shared" ca="1" si="8"/>
        <v>0</v>
      </c>
      <c r="AP48" s="62" t="str">
        <f t="shared" ref="AP48" si="55">IF(AQ48="","",RANK(AQ48,$AQ$18:$AQ$467,1))</f>
        <v/>
      </c>
      <c r="AQ48" s="62" t="str">
        <f>IF(Q48="","",B48)</f>
        <v/>
      </c>
      <c r="AR48" s="62" t="str">
        <f t="shared" ref="AR48" si="56">IF(AS48="","",RANK(AS48,$AS$18:$AS$467,1))</f>
        <v/>
      </c>
      <c r="AS48" s="62" t="str">
        <f>IF(R48="","",B48)</f>
        <v/>
      </c>
      <c r="AT48" s="62" t="str">
        <f t="shared" ref="AT48" si="57">IF(AU48="","",RANK(AU48,$AU$18:$AU$467,1))</f>
        <v/>
      </c>
      <c r="AU48" s="62" t="str">
        <f>IF(OR(G48="十種競技",G49="十種競技",G50="十種競技"),B48,"")</f>
        <v/>
      </c>
      <c r="AV48" s="62"/>
      <c r="AW48" s="62">
        <f>B48</f>
        <v>0</v>
      </c>
    </row>
    <row r="49" spans="1:49" ht="18.75" customHeight="1">
      <c r="A49" s="264"/>
      <c r="B49" s="299"/>
      <c r="C49" s="289"/>
      <c r="D49" s="289"/>
      <c r="E49" s="116" t="str">
        <f>IF(B48="","",VLOOKUP(B48,'登録データ（男）'!$A$3:$W$2000,4,FALSE))</f>
        <v/>
      </c>
      <c r="F49" s="289"/>
      <c r="G49" s="305"/>
      <c r="H49" s="286"/>
      <c r="I49" s="289"/>
      <c r="J49" s="286"/>
      <c r="K49" s="289"/>
      <c r="L49" s="286"/>
      <c r="M49" s="286"/>
      <c r="N49" s="294"/>
      <c r="O49" s="295"/>
      <c r="P49" s="296"/>
      <c r="Q49" s="267"/>
      <c r="R49" s="270"/>
      <c r="U49" s="66"/>
      <c r="V49" s="75"/>
      <c r="W49" s="69"/>
      <c r="X49" s="62"/>
      <c r="Y49" s="62"/>
      <c r="Z49" s="62"/>
      <c r="AA49" s="62"/>
      <c r="AB49" s="62"/>
      <c r="AC49" s="62">
        <f t="shared" ca="1" si="0"/>
        <v>0</v>
      </c>
      <c r="AD49" s="108">
        <f t="shared" si="6"/>
        <v>0</v>
      </c>
      <c r="AE49" s="175" t="str">
        <f>IF(G49="","0",VLOOKUP(G49,'登録データ（男）'!$R$4:$S$23,2,FALSE))</f>
        <v>0</v>
      </c>
      <c r="AF49" s="62" t="str">
        <f t="shared" si="1"/>
        <v>00</v>
      </c>
      <c r="AG49" s="76" t="str">
        <f>IF(G49="","0",IF(OR(RIGHT(G49,1)="m",RIGHT(G49,1)="H",RIGHT(G49,1)="W",RIGHT(G49,1)="C"),1,2))</f>
        <v>0</v>
      </c>
      <c r="AH49" s="62" t="str">
        <f t="shared" si="2"/>
        <v>000000</v>
      </c>
      <c r="AI49" s="64" t="str">
        <f t="shared" ca="1" si="3"/>
        <v/>
      </c>
      <c r="AJ49" s="62">
        <f t="shared" si="7"/>
        <v>0</v>
      </c>
      <c r="AK49" s="108"/>
      <c r="AL49" s="62">
        <f t="shared" si="4"/>
        <v>0</v>
      </c>
      <c r="AM49" s="68">
        <f t="shared" si="5"/>
        <v>0</v>
      </c>
      <c r="AN49" s="14" t="str">
        <f ca="1">IF(OFFSET(B49,-MOD(ROW(B49),3),0)&lt;&gt;"",IF(RIGHT(G49,1)=")",VALUE(VLOOKUP(OFFSET(B49,-MOD(ROW(B49),3),0),'登録データ（男）'!A34:J1352,8,FALSE)),"0"),"0")</f>
        <v>0</v>
      </c>
      <c r="AO49" s="76">
        <f t="shared" ca="1" si="8"/>
        <v>0</v>
      </c>
      <c r="AP49" s="62"/>
      <c r="AQ49" s="62"/>
      <c r="AR49" s="62"/>
      <c r="AS49" s="62"/>
      <c r="AT49" s="62"/>
      <c r="AU49" s="62"/>
      <c r="AV49" s="62"/>
      <c r="AW49" s="62"/>
    </row>
    <row r="50" spans="1:49" ht="18.75" customHeight="1" thickBot="1">
      <c r="A50" s="265"/>
      <c r="B50" s="300"/>
      <c r="C50" s="290"/>
      <c r="D50" s="290"/>
      <c r="E50" s="120" t="s">
        <v>1918</v>
      </c>
      <c r="F50" s="290"/>
      <c r="G50" s="306"/>
      <c r="H50" s="287"/>
      <c r="I50" s="290"/>
      <c r="J50" s="287"/>
      <c r="K50" s="290"/>
      <c r="L50" s="287"/>
      <c r="M50" s="287"/>
      <c r="N50" s="222"/>
      <c r="O50" s="223"/>
      <c r="P50" s="297"/>
      <c r="Q50" s="268"/>
      <c r="R50" s="271"/>
      <c r="U50" s="66"/>
      <c r="V50" s="75"/>
      <c r="W50" s="69"/>
      <c r="X50" s="62"/>
      <c r="Y50" s="62"/>
      <c r="Z50" s="62"/>
      <c r="AA50" s="62"/>
      <c r="AB50" s="62"/>
      <c r="AC50" s="62">
        <f t="shared" ca="1" si="0"/>
        <v>0</v>
      </c>
      <c r="AD50" s="108">
        <f t="shared" si="6"/>
        <v>0</v>
      </c>
      <c r="AE50" s="175" t="str">
        <f>IF(G50="","0",VLOOKUP(G50,'登録データ（男）'!$R$4:$S$23,2,FALSE))</f>
        <v>0</v>
      </c>
      <c r="AF50" s="62" t="str">
        <f t="shared" si="1"/>
        <v>00</v>
      </c>
      <c r="AG50" s="76" t="str">
        <f>IF(G50="","0",IF(OR(RIGHT(G50,1)="m",RIGHT(G50,1)="H",RIGHT(G50,1)="W",RIGHT(G50,1)="C"),1,2))</f>
        <v>0</v>
      </c>
      <c r="AH50" s="62" t="str">
        <f t="shared" si="2"/>
        <v>000000</v>
      </c>
      <c r="AI50" s="64" t="str">
        <f t="shared" ca="1" si="3"/>
        <v/>
      </c>
      <c r="AJ50" s="62">
        <f t="shared" si="7"/>
        <v>0</v>
      </c>
      <c r="AK50" s="108"/>
      <c r="AL50" s="62">
        <f t="shared" si="4"/>
        <v>0</v>
      </c>
      <c r="AM50" s="68">
        <f t="shared" si="5"/>
        <v>0</v>
      </c>
      <c r="AN50" s="14" t="str">
        <f ca="1">IF(OFFSET(B50,-MOD(ROW(B50),3),0)&lt;&gt;"",IF(RIGHT(G50,1)=")",VALUE(VLOOKUP(OFFSET(B50,-MOD(ROW(B50),3),0),'登録データ（男）'!A35:J1353,8,FALSE)),"0"),"0")</f>
        <v>0</v>
      </c>
      <c r="AO50" s="76">
        <f t="shared" ca="1" si="8"/>
        <v>0</v>
      </c>
      <c r="AP50" s="62"/>
      <c r="AQ50" s="62"/>
      <c r="AR50" s="62"/>
      <c r="AS50" s="62"/>
      <c r="AT50" s="62"/>
      <c r="AU50" s="62"/>
      <c r="AV50" s="62"/>
      <c r="AW50" s="62"/>
    </row>
    <row r="51" spans="1:49" ht="18.75" customHeight="1" thickTop="1">
      <c r="A51" s="263">
        <v>12</v>
      </c>
      <c r="B51" s="298"/>
      <c r="C51" s="288" t="str">
        <f>IF(B51="","",VLOOKUP(B51,'登録データ（男）'!$A$3:$W$2000,2,FALSE))</f>
        <v/>
      </c>
      <c r="D51" s="288" t="str">
        <f>IF(B51="","",VLOOKUP(B51,'登録データ（男）'!$A$3:$W$2000,3,FALSE))</f>
        <v/>
      </c>
      <c r="E51" s="118" t="str">
        <f>IF(B51="","",VLOOKUP(B51,'登録データ（男）'!$A$3:$W$2000,7,FALSE))</f>
        <v/>
      </c>
      <c r="F51" s="288" t="s">
        <v>6158</v>
      </c>
      <c r="G51" s="304"/>
      <c r="H51" s="285"/>
      <c r="I51" s="288" t="str">
        <f t="shared" ref="I51" si="58">IF(G51="","",IF(AG51=2,"","分"))</f>
        <v/>
      </c>
      <c r="J51" s="285"/>
      <c r="K51" s="288" t="str">
        <f t="shared" ref="K51" si="59">IF(OR(G51="",G51="十種競技"),"",IF(AG51=2,"m","秒"))</f>
        <v/>
      </c>
      <c r="L51" s="285"/>
      <c r="M51" s="285"/>
      <c r="N51" s="291"/>
      <c r="O51" s="292"/>
      <c r="P51" s="293"/>
      <c r="Q51" s="272"/>
      <c r="R51" s="269"/>
      <c r="U51" s="66"/>
      <c r="V51" s="75">
        <f>IF(B51="",0,IF(VLOOKUP(B51,'登録データ（男）'!$A$3:$AT$1687,29,FALSE)=1,0,1))</f>
        <v>0</v>
      </c>
      <c r="W51" s="69">
        <f>IF(B51="",1,0)</f>
        <v>1</v>
      </c>
      <c r="X51" s="62">
        <f>IF(C51="",1,0)</f>
        <v>1</v>
      </c>
      <c r="Y51" s="62">
        <f>IF(D51="",1,0)</f>
        <v>1</v>
      </c>
      <c r="Z51" s="62">
        <f>IF(E51="",1,0)</f>
        <v>1</v>
      </c>
      <c r="AA51" s="62">
        <f>IF(E52="",1,0)</f>
        <v>1</v>
      </c>
      <c r="AB51" s="62">
        <f>SUM(W51:AA51)</f>
        <v>5</v>
      </c>
      <c r="AC51" s="62">
        <f t="shared" ca="1" si="0"/>
        <v>0</v>
      </c>
      <c r="AD51" s="108">
        <f t="shared" si="6"/>
        <v>0</v>
      </c>
      <c r="AE51" s="175" t="str">
        <f>IF(G51="","0",VLOOKUP(G51,'登録データ（男）'!$R$4:$S$23,2,FALSE))</f>
        <v>0</v>
      </c>
      <c r="AF51" s="62" t="str">
        <f t="shared" si="1"/>
        <v>00</v>
      </c>
      <c r="AG51" s="76" t="str">
        <f>IF(G51="","0",IF(OR(RIGHT(G51,1)="m",RIGHT(G51,1)="H",RIGHT(G51,1)="W",RIGHT(G51,1)="C",RIGHT(G51,1)="〉"),1,2))</f>
        <v>0</v>
      </c>
      <c r="AH51" s="62" t="str">
        <f t="shared" si="2"/>
        <v>000000</v>
      </c>
      <c r="AI51" s="64" t="str">
        <f t="shared" ca="1" si="3"/>
        <v/>
      </c>
      <c r="AJ51" s="62">
        <f t="shared" si="7"/>
        <v>0</v>
      </c>
      <c r="AK51" s="108"/>
      <c r="AL51" s="62">
        <f t="shared" si="4"/>
        <v>0</v>
      </c>
      <c r="AM51" s="68">
        <f t="shared" si="5"/>
        <v>0</v>
      </c>
      <c r="AN51" s="14" t="str">
        <f ca="1">IF(OFFSET(B51,-MOD(ROW(B51),3),0)&lt;&gt;"",IF(RIGHT(G51,1)=")",VALUE(VLOOKUP(OFFSET(B51,-MOD(ROW(B51),3),0),'登録データ（男）'!A36:J1354,8,FALSE)),"0"),"0")</f>
        <v>0</v>
      </c>
      <c r="AO51" s="76">
        <f t="shared" ca="1" si="8"/>
        <v>0</v>
      </c>
      <c r="AP51" s="62" t="str">
        <f t="shared" ref="AP51" si="60">IF(AQ51="","",RANK(AQ51,$AQ$18:$AQ$467,1))</f>
        <v/>
      </c>
      <c r="AQ51" s="62" t="str">
        <f>IF(Q51="","",B51)</f>
        <v/>
      </c>
      <c r="AR51" s="62" t="str">
        <f t="shared" ref="AR51" si="61">IF(AS51="","",RANK(AS51,$AS$18:$AS$467,1))</f>
        <v/>
      </c>
      <c r="AS51" s="62" t="str">
        <f>IF(R51="","",B51)</f>
        <v/>
      </c>
      <c r="AT51" s="62" t="str">
        <f t="shared" ref="AT51" si="62">IF(AU51="","",RANK(AU51,$AU$18:$AU$467,1))</f>
        <v/>
      </c>
      <c r="AU51" s="62" t="str">
        <f>IF(OR(G51="十種競技",G52="十種競技",G53="十種競技"),B51,"")</f>
        <v/>
      </c>
      <c r="AV51" s="62"/>
      <c r="AW51" s="62">
        <f>B51</f>
        <v>0</v>
      </c>
    </row>
    <row r="52" spans="1:49" ht="18.75" customHeight="1">
      <c r="A52" s="264"/>
      <c r="B52" s="299"/>
      <c r="C52" s="289"/>
      <c r="D52" s="289"/>
      <c r="E52" s="116" t="str">
        <f>IF(B51="","",VLOOKUP(B51,'登録データ（男）'!$A$3:$W$2000,4,FALSE))</f>
        <v/>
      </c>
      <c r="F52" s="289"/>
      <c r="G52" s="305"/>
      <c r="H52" s="286"/>
      <c r="I52" s="289"/>
      <c r="J52" s="286"/>
      <c r="K52" s="289"/>
      <c r="L52" s="286"/>
      <c r="M52" s="286"/>
      <c r="N52" s="294"/>
      <c r="O52" s="295"/>
      <c r="P52" s="296"/>
      <c r="Q52" s="267"/>
      <c r="R52" s="270"/>
      <c r="U52" s="66"/>
      <c r="V52" s="75"/>
      <c r="W52" s="69"/>
      <c r="X52" s="62"/>
      <c r="Y52" s="62"/>
      <c r="Z52" s="62"/>
      <c r="AA52" s="62"/>
      <c r="AB52" s="62"/>
      <c r="AC52" s="62">
        <f t="shared" ca="1" si="0"/>
        <v>0</v>
      </c>
      <c r="AD52" s="108">
        <f t="shared" si="6"/>
        <v>0</v>
      </c>
      <c r="AE52" s="175" t="str">
        <f>IF(G52="","0",VLOOKUP(G52,'登録データ（男）'!$R$4:$S$23,2,FALSE))</f>
        <v>0</v>
      </c>
      <c r="AF52" s="62" t="str">
        <f t="shared" si="1"/>
        <v>00</v>
      </c>
      <c r="AG52" s="76" t="str">
        <f>IF(G52="","0",IF(OR(RIGHT(G52,1)="m",RIGHT(G52,1)="H",RIGHT(G52,1)="W",RIGHT(G52,1)="C"),1,2))</f>
        <v>0</v>
      </c>
      <c r="AH52" s="62" t="str">
        <f t="shared" si="2"/>
        <v>000000</v>
      </c>
      <c r="AI52" s="64" t="str">
        <f t="shared" ca="1" si="3"/>
        <v/>
      </c>
      <c r="AJ52" s="62">
        <f t="shared" si="7"/>
        <v>0</v>
      </c>
      <c r="AK52" s="108"/>
      <c r="AL52" s="62">
        <f t="shared" si="4"/>
        <v>0</v>
      </c>
      <c r="AM52" s="68">
        <f t="shared" si="5"/>
        <v>0</v>
      </c>
      <c r="AN52" s="14" t="str">
        <f ca="1">IF(OFFSET(B52,-MOD(ROW(B52),3),0)&lt;&gt;"",IF(RIGHT(G52,1)=")",VALUE(VLOOKUP(OFFSET(B52,-MOD(ROW(B52),3),0),'登録データ（男）'!A37:J1355,8,FALSE)),"0"),"0")</f>
        <v>0</v>
      </c>
      <c r="AO52" s="76">
        <f t="shared" ca="1" si="8"/>
        <v>0</v>
      </c>
      <c r="AP52" s="62"/>
      <c r="AQ52" s="62"/>
      <c r="AR52" s="62"/>
      <c r="AS52" s="62"/>
      <c r="AT52" s="62"/>
      <c r="AU52" s="62"/>
      <c r="AV52" s="62"/>
      <c r="AW52" s="62"/>
    </row>
    <row r="53" spans="1:49" ht="18.75" customHeight="1" thickBot="1">
      <c r="A53" s="265"/>
      <c r="B53" s="300"/>
      <c r="C53" s="290"/>
      <c r="D53" s="290"/>
      <c r="E53" s="120" t="s">
        <v>1918</v>
      </c>
      <c r="F53" s="290"/>
      <c r="G53" s="306"/>
      <c r="H53" s="287"/>
      <c r="I53" s="290"/>
      <c r="J53" s="287"/>
      <c r="K53" s="290"/>
      <c r="L53" s="287"/>
      <c r="M53" s="287"/>
      <c r="N53" s="222"/>
      <c r="O53" s="223"/>
      <c r="P53" s="297"/>
      <c r="Q53" s="268"/>
      <c r="R53" s="271"/>
      <c r="U53" s="66"/>
      <c r="V53" s="75"/>
      <c r="W53" s="69"/>
      <c r="X53" s="62"/>
      <c r="Y53" s="62"/>
      <c r="Z53" s="62"/>
      <c r="AA53" s="62"/>
      <c r="AB53" s="62"/>
      <c r="AC53" s="62">
        <f t="shared" ca="1" si="0"/>
        <v>0</v>
      </c>
      <c r="AD53" s="108">
        <f t="shared" si="6"/>
        <v>0</v>
      </c>
      <c r="AE53" s="175" t="str">
        <f>IF(G53="","0",VLOOKUP(G53,'登録データ（男）'!$R$4:$S$23,2,FALSE))</f>
        <v>0</v>
      </c>
      <c r="AF53" s="62" t="str">
        <f t="shared" si="1"/>
        <v>00</v>
      </c>
      <c r="AG53" s="76" t="str">
        <f>IF(G53="","0",IF(OR(RIGHT(G53,1)="m",RIGHT(G53,1)="H",RIGHT(G53,1)="W",RIGHT(G53,1)="C"),1,2))</f>
        <v>0</v>
      </c>
      <c r="AH53" s="62" t="str">
        <f t="shared" si="2"/>
        <v>000000</v>
      </c>
      <c r="AI53" s="64" t="str">
        <f t="shared" ca="1" si="3"/>
        <v/>
      </c>
      <c r="AJ53" s="62">
        <f t="shared" si="7"/>
        <v>0</v>
      </c>
      <c r="AK53" s="108"/>
      <c r="AL53" s="62">
        <f t="shared" si="4"/>
        <v>0</v>
      </c>
      <c r="AM53" s="68">
        <f t="shared" si="5"/>
        <v>0</v>
      </c>
      <c r="AN53" s="14" t="str">
        <f ca="1">IF(OFFSET(B53,-MOD(ROW(B53),3),0)&lt;&gt;"",IF(RIGHT(G53,1)=")",VALUE(VLOOKUP(OFFSET(B53,-MOD(ROW(B53),3),0),'登録データ（男）'!A38:J1356,8,FALSE)),"0"),"0")</f>
        <v>0</v>
      </c>
      <c r="AO53" s="76">
        <f t="shared" ca="1" si="8"/>
        <v>0</v>
      </c>
      <c r="AP53" s="62"/>
      <c r="AQ53" s="62"/>
      <c r="AR53" s="62"/>
      <c r="AS53" s="62"/>
      <c r="AT53" s="62"/>
      <c r="AU53" s="62"/>
      <c r="AV53" s="62"/>
      <c r="AW53" s="62"/>
    </row>
    <row r="54" spans="1:49" ht="18.75" customHeight="1" thickTop="1">
      <c r="A54" s="263">
        <v>13</v>
      </c>
      <c r="B54" s="298"/>
      <c r="C54" s="288" t="str">
        <f>IF(B54="","",VLOOKUP(B54,'登録データ（男）'!$A$3:$W$2000,2,FALSE))</f>
        <v/>
      </c>
      <c r="D54" s="288" t="str">
        <f>IF(B54="","",VLOOKUP(B54,'登録データ（男）'!$A$3:$W$2000,3,FALSE))</f>
        <v/>
      </c>
      <c r="E54" s="118" t="str">
        <f>IF(B54="","",VLOOKUP(B54,'登録データ（男）'!$A$3:$W$2000,7,FALSE))</f>
        <v/>
      </c>
      <c r="F54" s="288" t="s">
        <v>6158</v>
      </c>
      <c r="G54" s="304"/>
      <c r="H54" s="285"/>
      <c r="I54" s="288" t="str">
        <f t="shared" ref="I54" si="63">IF(G54="","",IF(AG54=2,"","分"))</f>
        <v/>
      </c>
      <c r="J54" s="285"/>
      <c r="K54" s="288" t="str">
        <f t="shared" ref="K54" si="64">IF(OR(G54="",G54="十種競技"),"",IF(AG54=2,"m","秒"))</f>
        <v/>
      </c>
      <c r="L54" s="285"/>
      <c r="M54" s="285"/>
      <c r="N54" s="291"/>
      <c r="O54" s="292"/>
      <c r="P54" s="293"/>
      <c r="Q54" s="272"/>
      <c r="R54" s="269"/>
      <c r="U54" s="66"/>
      <c r="V54" s="75">
        <f>IF(B54="",0,IF(VLOOKUP(B54,'登録データ（男）'!$A$3:$AT$1687,29,FALSE)=1,0,1))</f>
        <v>0</v>
      </c>
      <c r="W54" s="69">
        <f>IF(B54="",1,0)</f>
        <v>1</v>
      </c>
      <c r="X54" s="62">
        <f>IF(C54="",1,0)</f>
        <v>1</v>
      </c>
      <c r="Y54" s="62">
        <f>IF(D54="",1,0)</f>
        <v>1</v>
      </c>
      <c r="Z54" s="62">
        <f>IF(E54="",1,0)</f>
        <v>1</v>
      </c>
      <c r="AA54" s="62">
        <f>IF(E55="",1,0)</f>
        <v>1</v>
      </c>
      <c r="AB54" s="62">
        <f>SUM(W54:AA54)</f>
        <v>5</v>
      </c>
      <c r="AC54" s="62">
        <f t="shared" ca="1" si="0"/>
        <v>0</v>
      </c>
      <c r="AD54" s="108">
        <f t="shared" si="6"/>
        <v>0</v>
      </c>
      <c r="AE54" s="175" t="str">
        <f>IF(G54="","0",VLOOKUP(G54,'登録データ（男）'!$R$4:$S$23,2,FALSE))</f>
        <v>0</v>
      </c>
      <c r="AF54" s="62" t="str">
        <f t="shared" si="1"/>
        <v>00</v>
      </c>
      <c r="AG54" s="76" t="str">
        <f>IF(G54="","0",IF(OR(RIGHT(G54,1)="m",RIGHT(G54,1)="H",RIGHT(G54,1)="W",RIGHT(G54,1)="C",RIGHT(G54,1)="〉"),1,2))</f>
        <v>0</v>
      </c>
      <c r="AH54" s="62" t="str">
        <f t="shared" si="2"/>
        <v>000000</v>
      </c>
      <c r="AI54" s="64" t="str">
        <f t="shared" ca="1" si="3"/>
        <v/>
      </c>
      <c r="AJ54" s="62">
        <f t="shared" si="7"/>
        <v>0</v>
      </c>
      <c r="AK54" s="108"/>
      <c r="AL54" s="62">
        <f t="shared" si="4"/>
        <v>0</v>
      </c>
      <c r="AM54" s="68">
        <f t="shared" si="5"/>
        <v>0</v>
      </c>
      <c r="AN54" s="14" t="str">
        <f ca="1">IF(OFFSET(B54,-MOD(ROW(B54),3),0)&lt;&gt;"",IF(RIGHT(G54,1)=")",VALUE(VLOOKUP(OFFSET(B54,-MOD(ROW(B54),3),0),'登録データ（男）'!A39:J1357,8,FALSE)),"0"),"0")</f>
        <v>0</v>
      </c>
      <c r="AO54" s="76">
        <f t="shared" ca="1" si="8"/>
        <v>0</v>
      </c>
      <c r="AP54" s="62" t="str">
        <f t="shared" ref="AP54" si="65">IF(AQ54="","",RANK(AQ54,$AQ$18:$AQ$467,1))</f>
        <v/>
      </c>
      <c r="AQ54" s="62" t="str">
        <f>IF(Q54="","",B54)</f>
        <v/>
      </c>
      <c r="AR54" s="62" t="str">
        <f t="shared" ref="AR54" si="66">IF(AS54="","",RANK(AS54,$AS$18:$AS$467,1))</f>
        <v/>
      </c>
      <c r="AS54" s="62" t="str">
        <f>IF(R54="","",B54)</f>
        <v/>
      </c>
      <c r="AT54" s="62" t="str">
        <f t="shared" ref="AT54" si="67">IF(AU54="","",RANK(AU54,$AU$18:$AU$467,1))</f>
        <v/>
      </c>
      <c r="AU54" s="62" t="str">
        <f>IF(OR(G54="十種競技",G55="十種競技",G56="十種競技"),B54,"")</f>
        <v/>
      </c>
      <c r="AV54" s="62"/>
      <c r="AW54" s="62">
        <f>B54</f>
        <v>0</v>
      </c>
    </row>
    <row r="55" spans="1:49" ht="18.75" customHeight="1">
      <c r="A55" s="264"/>
      <c r="B55" s="299"/>
      <c r="C55" s="289"/>
      <c r="D55" s="289"/>
      <c r="E55" s="116" t="str">
        <f>IF(B54="","",VLOOKUP(B54,'登録データ（男）'!$A$3:$W$2000,4,FALSE))</f>
        <v/>
      </c>
      <c r="F55" s="289"/>
      <c r="G55" s="305"/>
      <c r="H55" s="286"/>
      <c r="I55" s="289"/>
      <c r="J55" s="286"/>
      <c r="K55" s="289"/>
      <c r="L55" s="286"/>
      <c r="M55" s="286"/>
      <c r="N55" s="294"/>
      <c r="O55" s="295"/>
      <c r="P55" s="296"/>
      <c r="Q55" s="267"/>
      <c r="R55" s="270"/>
      <c r="U55" s="66"/>
      <c r="V55" s="75"/>
      <c r="W55" s="69"/>
      <c r="X55" s="62"/>
      <c r="Y55" s="62"/>
      <c r="Z55" s="62"/>
      <c r="AA55" s="62"/>
      <c r="AB55" s="62"/>
      <c r="AC55" s="62">
        <f t="shared" ca="1" si="0"/>
        <v>0</v>
      </c>
      <c r="AD55" s="108">
        <f t="shared" si="6"/>
        <v>0</v>
      </c>
      <c r="AE55" s="175" t="str">
        <f>IF(G55="","0",VLOOKUP(G55,'登録データ（男）'!$R$4:$S$23,2,FALSE))</f>
        <v>0</v>
      </c>
      <c r="AF55" s="62" t="str">
        <f t="shared" si="1"/>
        <v>00</v>
      </c>
      <c r="AG55" s="76" t="str">
        <f>IF(G55="","0",IF(OR(RIGHT(G55,1)="m",RIGHT(G55,1)="H",RIGHT(G55,1)="W",RIGHT(G55,1)="C"),1,2))</f>
        <v>0</v>
      </c>
      <c r="AH55" s="62" t="str">
        <f t="shared" si="2"/>
        <v>000000</v>
      </c>
      <c r="AI55" s="64" t="str">
        <f t="shared" ca="1" si="3"/>
        <v/>
      </c>
      <c r="AJ55" s="62">
        <f t="shared" si="7"/>
        <v>0</v>
      </c>
      <c r="AK55" s="108"/>
      <c r="AL55" s="62">
        <f t="shared" si="4"/>
        <v>0</v>
      </c>
      <c r="AM55" s="68">
        <f t="shared" si="5"/>
        <v>0</v>
      </c>
      <c r="AN55" s="14" t="str">
        <f ca="1">IF(OFFSET(B55,-MOD(ROW(B55),3),0)&lt;&gt;"",IF(RIGHT(G55,1)=")",VALUE(VLOOKUP(OFFSET(B55,-MOD(ROW(B55),3),0),'登録データ（男）'!A40:J1358,8,FALSE)),"0"),"0")</f>
        <v>0</v>
      </c>
      <c r="AO55" s="76">
        <f t="shared" ca="1" si="8"/>
        <v>0</v>
      </c>
      <c r="AP55" s="62"/>
      <c r="AQ55" s="62"/>
      <c r="AR55" s="62"/>
      <c r="AS55" s="62"/>
      <c r="AT55" s="62"/>
      <c r="AU55" s="62"/>
      <c r="AV55" s="62"/>
      <c r="AW55" s="62"/>
    </row>
    <row r="56" spans="1:49" ht="18.75" customHeight="1" thickBot="1">
      <c r="A56" s="265"/>
      <c r="B56" s="300"/>
      <c r="C56" s="290"/>
      <c r="D56" s="290"/>
      <c r="E56" s="120" t="s">
        <v>1918</v>
      </c>
      <c r="F56" s="290"/>
      <c r="G56" s="306"/>
      <c r="H56" s="287"/>
      <c r="I56" s="290"/>
      <c r="J56" s="287"/>
      <c r="K56" s="290"/>
      <c r="L56" s="287"/>
      <c r="M56" s="287"/>
      <c r="N56" s="222"/>
      <c r="O56" s="223"/>
      <c r="P56" s="297"/>
      <c r="Q56" s="268"/>
      <c r="R56" s="271"/>
      <c r="U56" s="66"/>
      <c r="V56" s="75"/>
      <c r="W56" s="69"/>
      <c r="X56" s="62"/>
      <c r="Y56" s="62"/>
      <c r="Z56" s="62"/>
      <c r="AA56" s="62"/>
      <c r="AB56" s="62"/>
      <c r="AC56" s="62">
        <f t="shared" ca="1" si="0"/>
        <v>0</v>
      </c>
      <c r="AD56" s="108">
        <f t="shared" si="6"/>
        <v>0</v>
      </c>
      <c r="AE56" s="175" t="str">
        <f>IF(G56="","0",VLOOKUP(G56,'登録データ（男）'!$R$4:$S$23,2,FALSE))</f>
        <v>0</v>
      </c>
      <c r="AF56" s="62" t="str">
        <f t="shared" si="1"/>
        <v>00</v>
      </c>
      <c r="AG56" s="76" t="str">
        <f>IF(G56="","0",IF(OR(RIGHT(G56,1)="m",RIGHT(G56,1)="H",RIGHT(G56,1)="W",RIGHT(G56,1)="C"),1,2))</f>
        <v>0</v>
      </c>
      <c r="AH56" s="62" t="str">
        <f t="shared" si="2"/>
        <v>000000</v>
      </c>
      <c r="AI56" s="64" t="str">
        <f t="shared" ca="1" si="3"/>
        <v/>
      </c>
      <c r="AJ56" s="62">
        <f t="shared" si="7"/>
        <v>0</v>
      </c>
      <c r="AK56" s="108"/>
      <c r="AL56" s="62">
        <f t="shared" si="4"/>
        <v>0</v>
      </c>
      <c r="AM56" s="68">
        <f t="shared" si="5"/>
        <v>0</v>
      </c>
      <c r="AN56" s="14" t="str">
        <f ca="1">IF(OFFSET(B56,-MOD(ROW(B56),3),0)&lt;&gt;"",IF(RIGHT(G56,1)=")",VALUE(VLOOKUP(OFFSET(B56,-MOD(ROW(B56),3),0),'登録データ（男）'!A41:J1359,8,FALSE)),"0"),"0")</f>
        <v>0</v>
      </c>
      <c r="AO56" s="76">
        <f t="shared" ca="1" si="8"/>
        <v>0</v>
      </c>
      <c r="AP56" s="62"/>
      <c r="AQ56" s="62"/>
      <c r="AR56" s="62"/>
      <c r="AS56" s="62"/>
      <c r="AT56" s="62"/>
      <c r="AU56" s="62"/>
      <c r="AV56" s="62"/>
      <c r="AW56" s="62"/>
    </row>
    <row r="57" spans="1:49" ht="18.75" customHeight="1" thickTop="1">
      <c r="A57" s="263">
        <v>14</v>
      </c>
      <c r="B57" s="298"/>
      <c r="C57" s="288" t="str">
        <f>IF(B57="","",VLOOKUP(B57,'登録データ（男）'!$A$3:$W$2000,2,FALSE))</f>
        <v/>
      </c>
      <c r="D57" s="288" t="str">
        <f>IF(B57="","",VLOOKUP(B57,'登録データ（男）'!$A$3:$W$2000,3,FALSE))</f>
        <v/>
      </c>
      <c r="E57" s="118" t="str">
        <f>IF(B57="","",VLOOKUP(B57,'登録データ（男）'!$A$3:$W$2000,7,FALSE))</f>
        <v/>
      </c>
      <c r="F57" s="288" t="s">
        <v>6158</v>
      </c>
      <c r="G57" s="304"/>
      <c r="H57" s="285"/>
      <c r="I57" s="288" t="str">
        <f t="shared" ref="I57" si="68">IF(G57="","",IF(AG57=2,"","分"))</f>
        <v/>
      </c>
      <c r="J57" s="285"/>
      <c r="K57" s="288" t="str">
        <f t="shared" ref="K57" si="69">IF(OR(G57="",G57="十種競技"),"",IF(AG57=2,"m","秒"))</f>
        <v/>
      </c>
      <c r="L57" s="285"/>
      <c r="M57" s="285"/>
      <c r="N57" s="291"/>
      <c r="O57" s="292"/>
      <c r="P57" s="293"/>
      <c r="Q57" s="272"/>
      <c r="R57" s="269"/>
      <c r="U57" s="66"/>
      <c r="V57" s="75">
        <f>IF(B57="",0,IF(VLOOKUP(B57,'登録データ（男）'!$A$3:$AT$1687,29,FALSE)=1,0,1))</f>
        <v>0</v>
      </c>
      <c r="W57" s="69">
        <f>IF(B57="",1,0)</f>
        <v>1</v>
      </c>
      <c r="X57" s="62">
        <f>IF(C57="",1,0)</f>
        <v>1</v>
      </c>
      <c r="Y57" s="62">
        <f>IF(D57="",1,0)</f>
        <v>1</v>
      </c>
      <c r="Z57" s="62">
        <f>IF(E57="",1,0)</f>
        <v>1</v>
      </c>
      <c r="AA57" s="62">
        <f>IF(E58="",1,0)</f>
        <v>1</v>
      </c>
      <c r="AB57" s="62">
        <f>SUM(W57:AA57)</f>
        <v>5</v>
      </c>
      <c r="AC57" s="62">
        <f t="shared" ca="1" si="0"/>
        <v>0</v>
      </c>
      <c r="AD57" s="108">
        <f t="shared" si="6"/>
        <v>0</v>
      </c>
      <c r="AE57" s="175" t="str">
        <f>IF(G57="","0",VLOOKUP(G57,'登録データ（男）'!$R$4:$S$23,2,FALSE))</f>
        <v>0</v>
      </c>
      <c r="AF57" s="62" t="str">
        <f t="shared" si="1"/>
        <v>00</v>
      </c>
      <c r="AG57" s="76" t="str">
        <f>IF(G57="","0",IF(OR(RIGHT(G57,1)="m",RIGHT(G57,1)="H",RIGHT(G57,1)="W",RIGHT(G57,1)="C",RIGHT(G57,1)="〉"),1,2))</f>
        <v>0</v>
      </c>
      <c r="AH57" s="62" t="str">
        <f t="shared" si="2"/>
        <v>000000</v>
      </c>
      <c r="AI57" s="64" t="str">
        <f t="shared" ca="1" si="3"/>
        <v/>
      </c>
      <c r="AJ57" s="62">
        <f t="shared" si="7"/>
        <v>0</v>
      </c>
      <c r="AK57" s="108"/>
      <c r="AL57" s="62">
        <f t="shared" si="4"/>
        <v>0</v>
      </c>
      <c r="AM57" s="68">
        <f t="shared" si="5"/>
        <v>0</v>
      </c>
      <c r="AN57" s="14" t="str">
        <f ca="1">IF(OFFSET(B57,-MOD(ROW(B57),3),0)&lt;&gt;"",IF(RIGHT(G57,1)=")",VALUE(VLOOKUP(OFFSET(B57,-MOD(ROW(B57),3),0),'登録データ（男）'!A42:J1360,8,FALSE)),"0"),"0")</f>
        <v>0</v>
      </c>
      <c r="AO57" s="76">
        <f t="shared" ca="1" si="8"/>
        <v>0</v>
      </c>
      <c r="AP57" s="62" t="str">
        <f t="shared" ref="AP57" si="70">IF(AQ57="","",RANK(AQ57,$AQ$18:$AQ$467,1))</f>
        <v/>
      </c>
      <c r="AQ57" s="62" t="str">
        <f>IF(Q57="","",B57)</f>
        <v/>
      </c>
      <c r="AR57" s="62" t="str">
        <f t="shared" ref="AR57" si="71">IF(AS57="","",RANK(AS57,$AS$18:$AS$467,1))</f>
        <v/>
      </c>
      <c r="AS57" s="62" t="str">
        <f>IF(R57="","",B57)</f>
        <v/>
      </c>
      <c r="AT57" s="62" t="str">
        <f t="shared" ref="AT57" si="72">IF(AU57="","",RANK(AU57,$AU$18:$AU$467,1))</f>
        <v/>
      </c>
      <c r="AU57" s="62" t="str">
        <f>IF(OR(G57="十種競技",G58="十種競技",G59="十種競技"),B57,"")</f>
        <v/>
      </c>
      <c r="AV57" s="62"/>
      <c r="AW57" s="62">
        <f>B57</f>
        <v>0</v>
      </c>
    </row>
    <row r="58" spans="1:49" ht="18.75" customHeight="1">
      <c r="A58" s="264"/>
      <c r="B58" s="299"/>
      <c r="C58" s="289"/>
      <c r="D58" s="289"/>
      <c r="E58" s="116" t="str">
        <f>IF(B57="","",VLOOKUP(B57,'登録データ（男）'!$A$3:$W$2000,4,FALSE))</f>
        <v/>
      </c>
      <c r="F58" s="289"/>
      <c r="G58" s="305"/>
      <c r="H58" s="286"/>
      <c r="I58" s="289"/>
      <c r="J58" s="286"/>
      <c r="K58" s="289"/>
      <c r="L58" s="286"/>
      <c r="M58" s="286"/>
      <c r="N58" s="294"/>
      <c r="O58" s="295"/>
      <c r="P58" s="296"/>
      <c r="Q58" s="267"/>
      <c r="R58" s="270"/>
      <c r="U58" s="66"/>
      <c r="V58" s="75"/>
      <c r="W58" s="69"/>
      <c r="X58" s="62"/>
      <c r="Y58" s="62"/>
      <c r="Z58" s="62"/>
      <c r="AA58" s="62"/>
      <c r="AB58" s="62"/>
      <c r="AC58" s="62">
        <f t="shared" ca="1" si="0"/>
        <v>0</v>
      </c>
      <c r="AD58" s="108">
        <f t="shared" si="6"/>
        <v>0</v>
      </c>
      <c r="AE58" s="175" t="str">
        <f>IF(G58="","0",VLOOKUP(G58,'登録データ（男）'!$R$4:$S$23,2,FALSE))</f>
        <v>0</v>
      </c>
      <c r="AF58" s="62" t="str">
        <f t="shared" si="1"/>
        <v>00</v>
      </c>
      <c r="AG58" s="76" t="str">
        <f>IF(G58="","0",IF(OR(RIGHT(G58,1)="m",RIGHT(G58,1)="H",RIGHT(G58,1)="W",RIGHT(G58,1)="C"),1,2))</f>
        <v>0</v>
      </c>
      <c r="AH58" s="62" t="str">
        <f t="shared" si="2"/>
        <v>000000</v>
      </c>
      <c r="AI58" s="64" t="str">
        <f t="shared" ca="1" si="3"/>
        <v/>
      </c>
      <c r="AJ58" s="62">
        <f t="shared" si="7"/>
        <v>0</v>
      </c>
      <c r="AK58" s="108"/>
      <c r="AL58" s="62">
        <f t="shared" si="4"/>
        <v>0</v>
      </c>
      <c r="AM58" s="68">
        <f t="shared" si="5"/>
        <v>0</v>
      </c>
      <c r="AN58" s="14" t="str">
        <f ca="1">IF(OFFSET(B58,-MOD(ROW(B58),3),0)&lt;&gt;"",IF(RIGHT(G58,1)=")",VALUE(VLOOKUP(OFFSET(B58,-MOD(ROW(B58),3),0),'登録データ（男）'!A43:J1361,8,FALSE)),"0"),"0")</f>
        <v>0</v>
      </c>
      <c r="AO58" s="76">
        <f t="shared" ca="1" si="8"/>
        <v>0</v>
      </c>
      <c r="AP58" s="62"/>
      <c r="AQ58" s="62"/>
      <c r="AR58" s="62"/>
      <c r="AS58" s="62"/>
      <c r="AT58" s="62"/>
      <c r="AU58" s="62"/>
      <c r="AV58" s="62"/>
      <c r="AW58" s="62"/>
    </row>
    <row r="59" spans="1:49" ht="18.75" customHeight="1" thickBot="1">
      <c r="A59" s="265"/>
      <c r="B59" s="300"/>
      <c r="C59" s="290"/>
      <c r="D59" s="290"/>
      <c r="E59" s="120" t="s">
        <v>1918</v>
      </c>
      <c r="F59" s="290"/>
      <c r="G59" s="306"/>
      <c r="H59" s="287"/>
      <c r="I59" s="290"/>
      <c r="J59" s="287"/>
      <c r="K59" s="290"/>
      <c r="L59" s="287"/>
      <c r="M59" s="287"/>
      <c r="N59" s="222"/>
      <c r="O59" s="223"/>
      <c r="P59" s="297"/>
      <c r="Q59" s="268"/>
      <c r="R59" s="271"/>
      <c r="U59" s="66"/>
      <c r="V59" s="75"/>
      <c r="W59" s="69"/>
      <c r="X59" s="62"/>
      <c r="Y59" s="62"/>
      <c r="Z59" s="62"/>
      <c r="AA59" s="62"/>
      <c r="AB59" s="62"/>
      <c r="AC59" s="62">
        <f t="shared" ca="1" si="0"/>
        <v>0</v>
      </c>
      <c r="AD59" s="108">
        <f t="shared" si="6"/>
        <v>0</v>
      </c>
      <c r="AE59" s="175" t="str">
        <f>IF(G59="","0",VLOOKUP(G59,'登録データ（男）'!$R$4:$S$23,2,FALSE))</f>
        <v>0</v>
      </c>
      <c r="AF59" s="62" t="str">
        <f t="shared" si="1"/>
        <v>00</v>
      </c>
      <c r="AG59" s="76" t="str">
        <f>IF(G59="","0",IF(OR(RIGHT(G59,1)="m",RIGHT(G59,1)="H",RIGHT(G59,1)="W",RIGHT(G59,1)="C"),1,2))</f>
        <v>0</v>
      </c>
      <c r="AH59" s="62" t="str">
        <f t="shared" si="2"/>
        <v>000000</v>
      </c>
      <c r="AI59" s="64" t="str">
        <f t="shared" ca="1" si="3"/>
        <v/>
      </c>
      <c r="AJ59" s="62">
        <f t="shared" si="7"/>
        <v>0</v>
      </c>
      <c r="AK59" s="108"/>
      <c r="AL59" s="62">
        <f t="shared" si="4"/>
        <v>0</v>
      </c>
      <c r="AM59" s="68">
        <f t="shared" si="5"/>
        <v>0</v>
      </c>
      <c r="AN59" s="14" t="str">
        <f ca="1">IF(OFFSET(B59,-MOD(ROW(B59),3),0)&lt;&gt;"",IF(RIGHT(G59,1)=")",VALUE(VLOOKUP(OFFSET(B59,-MOD(ROW(B59),3),0),'登録データ（男）'!A44:J1362,8,FALSE)),"0"),"0")</f>
        <v>0</v>
      </c>
      <c r="AO59" s="76">
        <f t="shared" ca="1" si="8"/>
        <v>0</v>
      </c>
      <c r="AP59" s="62"/>
      <c r="AQ59" s="62"/>
      <c r="AR59" s="62"/>
      <c r="AS59" s="62"/>
      <c r="AT59" s="62"/>
      <c r="AU59" s="62"/>
      <c r="AV59" s="62"/>
      <c r="AW59" s="62"/>
    </row>
    <row r="60" spans="1:49" ht="18.75" customHeight="1" thickTop="1">
      <c r="A60" s="263">
        <v>15</v>
      </c>
      <c r="B60" s="298"/>
      <c r="C60" s="288" t="str">
        <f>IF(B60="","",VLOOKUP(B60,'登録データ（男）'!$A$3:$W$2000,2,FALSE))</f>
        <v/>
      </c>
      <c r="D60" s="288" t="str">
        <f>IF(B60="","",VLOOKUP(B60,'登録データ（男）'!$A$3:$W$2000,3,FALSE))</f>
        <v/>
      </c>
      <c r="E60" s="118" t="str">
        <f>IF(B60="","",VLOOKUP(B60,'登録データ（男）'!$A$3:$W$2000,7,FALSE))</f>
        <v/>
      </c>
      <c r="F60" s="288" t="s">
        <v>6158</v>
      </c>
      <c r="G60" s="304"/>
      <c r="H60" s="285"/>
      <c r="I60" s="288" t="str">
        <f t="shared" ref="I60" si="73">IF(G60="","",IF(AG60=2,"","分"))</f>
        <v/>
      </c>
      <c r="J60" s="285"/>
      <c r="K60" s="288" t="str">
        <f t="shared" ref="K60" si="74">IF(OR(G60="",G60="十種競技"),"",IF(AG60=2,"m","秒"))</f>
        <v/>
      </c>
      <c r="L60" s="285"/>
      <c r="M60" s="285"/>
      <c r="N60" s="291"/>
      <c r="O60" s="292"/>
      <c r="P60" s="293"/>
      <c r="Q60" s="272"/>
      <c r="R60" s="269"/>
      <c r="U60" s="66"/>
      <c r="V60" s="75">
        <f>IF(B60="",0,IF(VLOOKUP(B60,'登録データ（男）'!$A$3:$AT$1687,29,FALSE)=1,0,1))</f>
        <v>0</v>
      </c>
      <c r="W60" s="69">
        <f>IF(B60="",1,0)</f>
        <v>1</v>
      </c>
      <c r="X60" s="62">
        <f>IF(C60="",1,0)</f>
        <v>1</v>
      </c>
      <c r="Y60" s="62">
        <f>IF(D60="",1,0)</f>
        <v>1</v>
      </c>
      <c r="Z60" s="62">
        <f>IF(E60="",1,0)</f>
        <v>1</v>
      </c>
      <c r="AA60" s="62">
        <f>IF(E61="",1,0)</f>
        <v>1</v>
      </c>
      <c r="AB60" s="62">
        <f>SUM(W60:AA60)</f>
        <v>5</v>
      </c>
      <c r="AC60" s="62">
        <f t="shared" ca="1" si="0"/>
        <v>0</v>
      </c>
      <c r="AD60" s="108">
        <f t="shared" si="6"/>
        <v>0</v>
      </c>
      <c r="AE60" s="175" t="str">
        <f>IF(G60="","0",VLOOKUP(G60,'登録データ（男）'!$R$4:$S$23,2,FALSE))</f>
        <v>0</v>
      </c>
      <c r="AF60" s="62" t="str">
        <f t="shared" si="1"/>
        <v>00</v>
      </c>
      <c r="AG60" s="76" t="str">
        <f>IF(G60="","0",IF(OR(RIGHT(G60,1)="m",RIGHT(G60,1)="H",RIGHT(G60,1)="W",RIGHT(G60,1)="C",RIGHT(G60,1)="〉"),1,2))</f>
        <v>0</v>
      </c>
      <c r="AH60" s="62" t="str">
        <f t="shared" si="2"/>
        <v>000000</v>
      </c>
      <c r="AI60" s="64" t="str">
        <f t="shared" ca="1" si="3"/>
        <v/>
      </c>
      <c r="AJ60" s="62">
        <f t="shared" si="7"/>
        <v>0</v>
      </c>
      <c r="AK60" s="108"/>
      <c r="AL60" s="62">
        <f t="shared" si="4"/>
        <v>0</v>
      </c>
      <c r="AM60" s="68">
        <f t="shared" si="5"/>
        <v>0</v>
      </c>
      <c r="AN60" s="14" t="str">
        <f ca="1">IF(OFFSET(B60,-MOD(ROW(B60),3),0)&lt;&gt;"",IF(RIGHT(G60,1)=")",VALUE(VLOOKUP(OFFSET(B60,-MOD(ROW(B60),3),0),'登録データ（男）'!A45:J1363,8,FALSE)),"0"),"0")</f>
        <v>0</v>
      </c>
      <c r="AO60" s="76">
        <f t="shared" ca="1" si="8"/>
        <v>0</v>
      </c>
      <c r="AP60" s="62" t="str">
        <f t="shared" ref="AP60" si="75">IF(AQ60="","",RANK(AQ60,$AQ$18:$AQ$467,1))</f>
        <v/>
      </c>
      <c r="AQ60" s="62" t="str">
        <f>IF(Q60="","",B60)</f>
        <v/>
      </c>
      <c r="AR60" s="62" t="str">
        <f t="shared" ref="AR60" si="76">IF(AS60="","",RANK(AS60,$AS$18:$AS$467,1))</f>
        <v/>
      </c>
      <c r="AS60" s="62" t="str">
        <f>IF(R60="","",B60)</f>
        <v/>
      </c>
      <c r="AT60" s="62" t="str">
        <f t="shared" ref="AT60" si="77">IF(AU60="","",RANK(AU60,$AU$18:$AU$467,1))</f>
        <v/>
      </c>
      <c r="AU60" s="62" t="str">
        <f>IF(OR(G60="十種競技",G61="十種競技",G62="十種競技"),B60,"")</f>
        <v/>
      </c>
      <c r="AV60" s="62"/>
      <c r="AW60" s="62">
        <f>B60</f>
        <v>0</v>
      </c>
    </row>
    <row r="61" spans="1:49" ht="18.75" customHeight="1">
      <c r="A61" s="264"/>
      <c r="B61" s="299"/>
      <c r="C61" s="289"/>
      <c r="D61" s="289"/>
      <c r="E61" s="116" t="str">
        <f>IF(B60="","",VLOOKUP(B60,'登録データ（男）'!$A$3:$W$2000,4,FALSE))</f>
        <v/>
      </c>
      <c r="F61" s="289"/>
      <c r="G61" s="305"/>
      <c r="H61" s="286"/>
      <c r="I61" s="289"/>
      <c r="J61" s="286"/>
      <c r="K61" s="289"/>
      <c r="L61" s="286"/>
      <c r="M61" s="286"/>
      <c r="N61" s="294"/>
      <c r="O61" s="295"/>
      <c r="P61" s="296"/>
      <c r="Q61" s="267"/>
      <c r="R61" s="270"/>
      <c r="U61" s="66"/>
      <c r="V61" s="75"/>
      <c r="W61" s="69"/>
      <c r="X61" s="62"/>
      <c r="Y61" s="62"/>
      <c r="Z61" s="62"/>
      <c r="AA61" s="62"/>
      <c r="AB61" s="62"/>
      <c r="AC61" s="62">
        <f t="shared" ca="1" si="0"/>
        <v>0</v>
      </c>
      <c r="AD61" s="108">
        <f t="shared" si="6"/>
        <v>0</v>
      </c>
      <c r="AE61" s="175" t="str">
        <f>IF(G61="","0",VLOOKUP(G61,'登録データ（男）'!$R$4:$S$23,2,FALSE))</f>
        <v>0</v>
      </c>
      <c r="AF61" s="62" t="str">
        <f t="shared" si="1"/>
        <v>00</v>
      </c>
      <c r="AG61" s="76" t="str">
        <f>IF(G61="","0",IF(OR(RIGHT(G61,1)="m",RIGHT(G61,1)="H",RIGHT(G61,1)="W",RIGHT(G61,1)="C"),1,2))</f>
        <v>0</v>
      </c>
      <c r="AH61" s="62" t="str">
        <f t="shared" si="2"/>
        <v>000000</v>
      </c>
      <c r="AI61" s="64" t="str">
        <f t="shared" ca="1" si="3"/>
        <v/>
      </c>
      <c r="AJ61" s="62">
        <f t="shared" si="7"/>
        <v>0</v>
      </c>
      <c r="AK61" s="108"/>
      <c r="AL61" s="62">
        <f t="shared" si="4"/>
        <v>0</v>
      </c>
      <c r="AM61" s="68">
        <f t="shared" si="5"/>
        <v>0</v>
      </c>
      <c r="AN61" s="14" t="str">
        <f ca="1">IF(OFFSET(B61,-MOD(ROW(B61),3),0)&lt;&gt;"",IF(RIGHT(G61,1)=")",VALUE(VLOOKUP(OFFSET(B61,-MOD(ROW(B61),3),0),'登録データ（男）'!A46:J1364,8,FALSE)),"0"),"0")</f>
        <v>0</v>
      </c>
      <c r="AO61" s="76">
        <f t="shared" ca="1" si="8"/>
        <v>0</v>
      </c>
      <c r="AP61" s="62"/>
      <c r="AQ61" s="62"/>
      <c r="AR61" s="62"/>
      <c r="AS61" s="62"/>
      <c r="AT61" s="62"/>
      <c r="AU61" s="62"/>
      <c r="AV61" s="62"/>
      <c r="AW61" s="62"/>
    </row>
    <row r="62" spans="1:49" ht="18.75" customHeight="1" thickBot="1">
      <c r="A62" s="265"/>
      <c r="B62" s="300"/>
      <c r="C62" s="290"/>
      <c r="D62" s="290"/>
      <c r="E62" s="120" t="s">
        <v>1918</v>
      </c>
      <c r="F62" s="290"/>
      <c r="G62" s="306"/>
      <c r="H62" s="287"/>
      <c r="I62" s="290"/>
      <c r="J62" s="287"/>
      <c r="K62" s="290"/>
      <c r="L62" s="287"/>
      <c r="M62" s="287"/>
      <c r="N62" s="222"/>
      <c r="O62" s="223"/>
      <c r="P62" s="297"/>
      <c r="Q62" s="268"/>
      <c r="R62" s="271"/>
      <c r="U62" s="66"/>
      <c r="V62" s="75"/>
      <c r="W62" s="69"/>
      <c r="X62" s="62"/>
      <c r="Y62" s="62"/>
      <c r="Z62" s="62"/>
      <c r="AA62" s="62"/>
      <c r="AB62" s="62"/>
      <c r="AC62" s="62">
        <f t="shared" ca="1" si="0"/>
        <v>0</v>
      </c>
      <c r="AD62" s="108">
        <f t="shared" si="6"/>
        <v>0</v>
      </c>
      <c r="AE62" s="175" t="str">
        <f>IF(G62="","0",VLOOKUP(G62,'登録データ（男）'!$R$4:$S$23,2,FALSE))</f>
        <v>0</v>
      </c>
      <c r="AF62" s="62" t="str">
        <f t="shared" si="1"/>
        <v>00</v>
      </c>
      <c r="AG62" s="76" t="str">
        <f>IF(G62="","0",IF(OR(RIGHT(G62,1)="m",RIGHT(G62,1)="H",RIGHT(G62,1)="W",RIGHT(G62,1)="C"),1,2))</f>
        <v>0</v>
      </c>
      <c r="AH62" s="62" t="str">
        <f t="shared" si="2"/>
        <v>000000</v>
      </c>
      <c r="AI62" s="64" t="str">
        <f t="shared" ca="1" si="3"/>
        <v/>
      </c>
      <c r="AJ62" s="62">
        <f t="shared" si="7"/>
        <v>0</v>
      </c>
      <c r="AK62" s="108"/>
      <c r="AL62" s="62">
        <f t="shared" si="4"/>
        <v>0</v>
      </c>
      <c r="AM62" s="68">
        <f t="shared" si="5"/>
        <v>0</v>
      </c>
      <c r="AN62" s="14" t="str">
        <f ca="1">IF(OFFSET(B62,-MOD(ROW(B62),3),0)&lt;&gt;"",IF(RIGHT(G62,1)=")",VALUE(VLOOKUP(OFFSET(B62,-MOD(ROW(B62),3),0),'登録データ（男）'!A47:J1365,8,FALSE)),"0"),"0")</f>
        <v>0</v>
      </c>
      <c r="AO62" s="76">
        <f t="shared" ca="1" si="8"/>
        <v>0</v>
      </c>
      <c r="AP62" s="62"/>
      <c r="AQ62" s="62"/>
      <c r="AR62" s="62"/>
      <c r="AS62" s="62"/>
      <c r="AT62" s="62"/>
      <c r="AU62" s="62"/>
      <c r="AV62" s="62"/>
      <c r="AW62" s="62"/>
    </row>
    <row r="63" spans="1:49" ht="18.75" customHeight="1" thickTop="1">
      <c r="A63" s="263">
        <v>16</v>
      </c>
      <c r="B63" s="298"/>
      <c r="C63" s="288" t="str">
        <f>IF(B63="","",VLOOKUP(B63,'登録データ（男）'!$A$3:$W$2000,2,FALSE))</f>
        <v/>
      </c>
      <c r="D63" s="288" t="str">
        <f>IF(B63="","",VLOOKUP(B63,'登録データ（男）'!$A$3:$W$2000,3,FALSE))</f>
        <v/>
      </c>
      <c r="E63" s="118" t="str">
        <f>IF(B63="","",VLOOKUP(B63,'登録データ（男）'!$A$3:$W$2000,7,FALSE))</f>
        <v/>
      </c>
      <c r="F63" s="288" t="s">
        <v>6158</v>
      </c>
      <c r="G63" s="304"/>
      <c r="H63" s="285"/>
      <c r="I63" s="288" t="str">
        <f t="shared" ref="I63" si="78">IF(G63="","",IF(AG63=2,"","分"))</f>
        <v/>
      </c>
      <c r="J63" s="285"/>
      <c r="K63" s="288" t="str">
        <f t="shared" ref="K63" si="79">IF(OR(G63="",G63="十種競技"),"",IF(AG63=2,"m","秒"))</f>
        <v/>
      </c>
      <c r="L63" s="285"/>
      <c r="M63" s="285"/>
      <c r="N63" s="291"/>
      <c r="O63" s="292"/>
      <c r="P63" s="293"/>
      <c r="Q63" s="272"/>
      <c r="R63" s="269"/>
      <c r="U63" s="66"/>
      <c r="V63" s="75">
        <f>IF(B63="",0,IF(VLOOKUP(B63,'登録データ（男）'!$A$3:$AT$1687,29,FALSE)=1,0,1))</f>
        <v>0</v>
      </c>
      <c r="W63" s="69">
        <f>IF(B63="",1,0)</f>
        <v>1</v>
      </c>
      <c r="X63" s="62">
        <f>IF(C63="",1,0)</f>
        <v>1</v>
      </c>
      <c r="Y63" s="62">
        <f>IF(D63="",1,0)</f>
        <v>1</v>
      </c>
      <c r="Z63" s="62">
        <f>IF(E63="",1,0)</f>
        <v>1</v>
      </c>
      <c r="AA63" s="62">
        <f>IF(E64="",1,0)</f>
        <v>1</v>
      </c>
      <c r="AB63" s="62">
        <f>SUM(W63:AA63)</f>
        <v>5</v>
      </c>
      <c r="AC63" s="62">
        <f t="shared" ca="1" si="0"/>
        <v>0</v>
      </c>
      <c r="AD63" s="108">
        <f t="shared" si="6"/>
        <v>0</v>
      </c>
      <c r="AE63" s="175" t="str">
        <f>IF(G63="","0",VLOOKUP(G63,'登録データ（男）'!$R$4:$S$23,2,FALSE))</f>
        <v>0</v>
      </c>
      <c r="AF63" s="62" t="str">
        <f t="shared" si="1"/>
        <v>00</v>
      </c>
      <c r="AG63" s="76" t="str">
        <f>IF(G63="","0",IF(OR(RIGHT(G63,1)="m",RIGHT(G63,1)="H",RIGHT(G63,1)="W",RIGHT(G63,1)="C",RIGHT(G63,1)="〉"),1,2))</f>
        <v>0</v>
      </c>
      <c r="AH63" s="62" t="str">
        <f t="shared" si="2"/>
        <v>000000</v>
      </c>
      <c r="AI63" s="64" t="str">
        <f t="shared" ca="1" si="3"/>
        <v/>
      </c>
      <c r="AJ63" s="62">
        <f t="shared" si="7"/>
        <v>0</v>
      </c>
      <c r="AK63" s="108"/>
      <c r="AL63" s="62">
        <f t="shared" si="4"/>
        <v>0</v>
      </c>
      <c r="AM63" s="68">
        <f t="shared" si="5"/>
        <v>0</v>
      </c>
      <c r="AN63" s="14" t="str">
        <f ca="1">IF(OFFSET(B63,-MOD(ROW(B63),3),0)&lt;&gt;"",IF(RIGHT(G63,1)=")",VALUE(VLOOKUP(OFFSET(B63,-MOD(ROW(B63),3),0),'登録データ（男）'!A48:J1366,8,FALSE)),"0"),"0")</f>
        <v>0</v>
      </c>
      <c r="AO63" s="76">
        <f t="shared" ca="1" si="8"/>
        <v>0</v>
      </c>
      <c r="AP63" s="62" t="str">
        <f t="shared" ref="AP63" si="80">IF(AQ63="","",RANK(AQ63,$AQ$18:$AQ$467,1))</f>
        <v/>
      </c>
      <c r="AQ63" s="62" t="str">
        <f>IF(Q63="","",B63)</f>
        <v/>
      </c>
      <c r="AR63" s="62" t="str">
        <f t="shared" ref="AR63" si="81">IF(AS63="","",RANK(AS63,$AS$18:$AS$467,1))</f>
        <v/>
      </c>
      <c r="AS63" s="62" t="str">
        <f>IF(R63="","",B63)</f>
        <v/>
      </c>
      <c r="AT63" s="62" t="str">
        <f t="shared" ref="AT63" si="82">IF(AU63="","",RANK(AU63,$AU$18:$AU$467,1))</f>
        <v/>
      </c>
      <c r="AU63" s="62" t="str">
        <f>IF(OR(G63="十種競技",G64="十種競技",G65="十種競技"),B63,"")</f>
        <v/>
      </c>
      <c r="AV63" s="62"/>
      <c r="AW63" s="62">
        <f>B63</f>
        <v>0</v>
      </c>
    </row>
    <row r="64" spans="1:49" ht="18.75" customHeight="1">
      <c r="A64" s="264"/>
      <c r="B64" s="299"/>
      <c r="C64" s="289"/>
      <c r="D64" s="289"/>
      <c r="E64" s="116" t="str">
        <f>IF(B63="","",VLOOKUP(B63,'登録データ（男）'!$A$3:$W$2000,4,FALSE))</f>
        <v/>
      </c>
      <c r="F64" s="289"/>
      <c r="G64" s="305"/>
      <c r="H64" s="286"/>
      <c r="I64" s="289"/>
      <c r="J64" s="286"/>
      <c r="K64" s="289"/>
      <c r="L64" s="286"/>
      <c r="M64" s="286"/>
      <c r="N64" s="294"/>
      <c r="O64" s="295"/>
      <c r="P64" s="296"/>
      <c r="Q64" s="267"/>
      <c r="R64" s="270"/>
      <c r="U64" s="66"/>
      <c r="V64" s="75"/>
      <c r="W64" s="69"/>
      <c r="X64" s="62"/>
      <c r="Y64" s="62"/>
      <c r="Z64" s="62"/>
      <c r="AA64" s="62"/>
      <c r="AB64" s="62"/>
      <c r="AC64" s="62">
        <f t="shared" ca="1" si="0"/>
        <v>0</v>
      </c>
      <c r="AD64" s="108">
        <f t="shared" si="6"/>
        <v>0</v>
      </c>
      <c r="AE64" s="175" t="str">
        <f>IF(G64="","0",VLOOKUP(G64,'登録データ（男）'!$R$4:$S$23,2,FALSE))</f>
        <v>0</v>
      </c>
      <c r="AF64" s="62" t="str">
        <f t="shared" si="1"/>
        <v>00</v>
      </c>
      <c r="AG64" s="76" t="str">
        <f>IF(G64="","0",IF(OR(RIGHT(G64,1)="m",RIGHT(G64,1)="H",RIGHT(G64,1)="W",RIGHT(G64,1)="C"),1,2))</f>
        <v>0</v>
      </c>
      <c r="AH64" s="62" t="str">
        <f t="shared" si="2"/>
        <v>000000</v>
      </c>
      <c r="AI64" s="64" t="str">
        <f t="shared" ca="1" si="3"/>
        <v/>
      </c>
      <c r="AJ64" s="62">
        <f t="shared" si="7"/>
        <v>0</v>
      </c>
      <c r="AK64" s="108"/>
      <c r="AL64" s="62">
        <f t="shared" si="4"/>
        <v>0</v>
      </c>
      <c r="AM64" s="68">
        <f t="shared" si="5"/>
        <v>0</v>
      </c>
      <c r="AN64" s="14" t="str">
        <f ca="1">IF(OFFSET(B64,-MOD(ROW(B64),3),0)&lt;&gt;"",IF(RIGHT(G64,1)=")",VALUE(VLOOKUP(OFFSET(B64,-MOD(ROW(B64),3),0),'登録データ（男）'!A49:J1367,8,FALSE)),"0"),"0")</f>
        <v>0</v>
      </c>
      <c r="AO64" s="76">
        <f t="shared" ca="1" si="8"/>
        <v>0</v>
      </c>
      <c r="AP64" s="62"/>
      <c r="AQ64" s="62"/>
      <c r="AR64" s="62"/>
      <c r="AS64" s="62"/>
      <c r="AT64" s="62"/>
      <c r="AU64" s="62"/>
      <c r="AV64" s="62"/>
      <c r="AW64" s="62"/>
    </row>
    <row r="65" spans="1:49" ht="18.75" customHeight="1" thickBot="1">
      <c r="A65" s="265"/>
      <c r="B65" s="300"/>
      <c r="C65" s="290"/>
      <c r="D65" s="290"/>
      <c r="E65" s="120" t="s">
        <v>1918</v>
      </c>
      <c r="F65" s="290"/>
      <c r="G65" s="306"/>
      <c r="H65" s="287"/>
      <c r="I65" s="290"/>
      <c r="J65" s="287"/>
      <c r="K65" s="290"/>
      <c r="L65" s="287"/>
      <c r="M65" s="287"/>
      <c r="N65" s="222"/>
      <c r="O65" s="223"/>
      <c r="P65" s="297"/>
      <c r="Q65" s="268"/>
      <c r="R65" s="271"/>
      <c r="U65" s="66"/>
      <c r="V65" s="75"/>
      <c r="W65" s="69"/>
      <c r="X65" s="62"/>
      <c r="Y65" s="62"/>
      <c r="Z65" s="62"/>
      <c r="AA65" s="62"/>
      <c r="AB65" s="62"/>
      <c r="AC65" s="62">
        <f t="shared" ca="1" si="0"/>
        <v>0</v>
      </c>
      <c r="AD65" s="108">
        <f t="shared" si="6"/>
        <v>0</v>
      </c>
      <c r="AE65" s="175" t="str">
        <f>IF(G65="","0",VLOOKUP(G65,'登録データ（男）'!$R$4:$S$23,2,FALSE))</f>
        <v>0</v>
      </c>
      <c r="AF65" s="62" t="str">
        <f t="shared" si="1"/>
        <v>00</v>
      </c>
      <c r="AG65" s="76" t="str">
        <f>IF(G65="","0",IF(OR(RIGHT(G65,1)="m",RIGHT(G65,1)="H",RIGHT(G65,1)="W",RIGHT(G65,1)="C"),1,2))</f>
        <v>0</v>
      </c>
      <c r="AH65" s="62" t="str">
        <f t="shared" si="2"/>
        <v>000000</v>
      </c>
      <c r="AI65" s="64" t="str">
        <f t="shared" ca="1" si="3"/>
        <v/>
      </c>
      <c r="AJ65" s="62">
        <f t="shared" si="7"/>
        <v>0</v>
      </c>
      <c r="AK65" s="108"/>
      <c r="AL65" s="62">
        <f t="shared" si="4"/>
        <v>0</v>
      </c>
      <c r="AM65" s="68">
        <f t="shared" si="5"/>
        <v>0</v>
      </c>
      <c r="AN65" s="14" t="str">
        <f ca="1">IF(OFFSET(B65,-MOD(ROW(B65),3),0)&lt;&gt;"",IF(RIGHT(G65,1)=")",VALUE(VLOOKUP(OFFSET(B65,-MOD(ROW(B65),3),0),'登録データ（男）'!A50:J1368,8,FALSE)),"0"),"0")</f>
        <v>0</v>
      </c>
      <c r="AO65" s="76">
        <f t="shared" ca="1" si="8"/>
        <v>0</v>
      </c>
      <c r="AP65" s="62"/>
      <c r="AQ65" s="62"/>
      <c r="AR65" s="62"/>
      <c r="AS65" s="62"/>
      <c r="AT65" s="62"/>
      <c r="AU65" s="62"/>
      <c r="AV65" s="62"/>
      <c r="AW65" s="62"/>
    </row>
    <row r="66" spans="1:49" ht="18.75" customHeight="1" thickTop="1">
      <c r="A66" s="263">
        <v>17</v>
      </c>
      <c r="B66" s="298"/>
      <c r="C66" s="288" t="str">
        <f>IF(B66="","",VLOOKUP(B66,'登録データ（男）'!$A$3:$W$2000,2,FALSE))</f>
        <v/>
      </c>
      <c r="D66" s="288" t="str">
        <f>IF(B66="","",VLOOKUP(B66,'登録データ（男）'!$A$3:$W$2000,3,FALSE))</f>
        <v/>
      </c>
      <c r="E66" s="118" t="str">
        <f>IF(B66="","",VLOOKUP(B66,'登録データ（男）'!$A$3:$W$2000,7,FALSE))</f>
        <v/>
      </c>
      <c r="F66" s="288" t="s">
        <v>6158</v>
      </c>
      <c r="G66" s="304"/>
      <c r="H66" s="285"/>
      <c r="I66" s="288" t="str">
        <f t="shared" ref="I66" si="83">IF(G66="","",IF(AG66=2,"","分"))</f>
        <v/>
      </c>
      <c r="J66" s="285"/>
      <c r="K66" s="288" t="str">
        <f t="shared" ref="K66" si="84">IF(OR(G66="",G66="十種競技"),"",IF(AG66=2,"m","秒"))</f>
        <v/>
      </c>
      <c r="L66" s="285"/>
      <c r="M66" s="285"/>
      <c r="N66" s="291"/>
      <c r="O66" s="292"/>
      <c r="P66" s="293"/>
      <c r="Q66" s="272"/>
      <c r="R66" s="269"/>
      <c r="U66" s="66"/>
      <c r="V66" s="75">
        <f>IF(B66="",0,IF(VLOOKUP(B66,'登録データ（男）'!$A$3:$AT$1687,29,FALSE)=1,0,1))</f>
        <v>0</v>
      </c>
      <c r="W66" s="69">
        <f>IF(B66="",1,0)</f>
        <v>1</v>
      </c>
      <c r="X66" s="62">
        <f>IF(C66="",1,0)</f>
        <v>1</v>
      </c>
      <c r="Y66" s="62">
        <f>IF(D66="",1,0)</f>
        <v>1</v>
      </c>
      <c r="Z66" s="62">
        <f>IF(E66="",1,0)</f>
        <v>1</v>
      </c>
      <c r="AA66" s="62">
        <f>IF(E67="",1,0)</f>
        <v>1</v>
      </c>
      <c r="AB66" s="62">
        <f>SUM(W66:AA66)</f>
        <v>5</v>
      </c>
      <c r="AC66" s="62">
        <f t="shared" ca="1" si="0"/>
        <v>0</v>
      </c>
      <c r="AD66" s="108">
        <f t="shared" si="6"/>
        <v>0</v>
      </c>
      <c r="AE66" s="175" t="str">
        <f>IF(G66="","0",VLOOKUP(G66,'登録データ（男）'!$R$4:$S$23,2,FALSE))</f>
        <v>0</v>
      </c>
      <c r="AF66" s="62" t="str">
        <f t="shared" si="1"/>
        <v>00</v>
      </c>
      <c r="AG66" s="76" t="str">
        <f>IF(G66="","0",IF(OR(RIGHT(G66,1)="m",RIGHT(G66,1)="H",RIGHT(G66,1)="W",RIGHT(G66,1)="C",RIGHT(G66,1)="〉"),1,2))</f>
        <v>0</v>
      </c>
      <c r="AH66" s="62" t="str">
        <f t="shared" si="2"/>
        <v>000000</v>
      </c>
      <c r="AI66" s="64" t="str">
        <f t="shared" ca="1" si="3"/>
        <v/>
      </c>
      <c r="AJ66" s="62">
        <f t="shared" si="7"/>
        <v>0</v>
      </c>
      <c r="AK66" s="108"/>
      <c r="AL66" s="62">
        <f t="shared" si="4"/>
        <v>0</v>
      </c>
      <c r="AM66" s="68">
        <f t="shared" si="5"/>
        <v>0</v>
      </c>
      <c r="AN66" s="14" t="str">
        <f ca="1">IF(OFFSET(B66,-MOD(ROW(B66),3),0)&lt;&gt;"",IF(RIGHT(G66,1)=")",VALUE(VLOOKUP(OFFSET(B66,-MOD(ROW(B66),3),0),'登録データ（男）'!A51:J1369,8,FALSE)),"0"),"0")</f>
        <v>0</v>
      </c>
      <c r="AO66" s="76">
        <f t="shared" ca="1" si="8"/>
        <v>0</v>
      </c>
      <c r="AP66" s="62" t="str">
        <f t="shared" ref="AP66" si="85">IF(AQ66="","",RANK(AQ66,$AQ$18:$AQ$467,1))</f>
        <v/>
      </c>
      <c r="AQ66" s="62" t="str">
        <f>IF(Q66="","",B66)</f>
        <v/>
      </c>
      <c r="AR66" s="62" t="str">
        <f t="shared" ref="AR66" si="86">IF(AS66="","",RANK(AS66,$AS$18:$AS$467,1))</f>
        <v/>
      </c>
      <c r="AS66" s="62" t="str">
        <f>IF(R66="","",B66)</f>
        <v/>
      </c>
      <c r="AT66" s="62" t="str">
        <f t="shared" ref="AT66" si="87">IF(AU66="","",RANK(AU66,$AU$18:$AU$467,1))</f>
        <v/>
      </c>
      <c r="AU66" s="62" t="str">
        <f>IF(OR(G66="十種競技",G67="十種競技",G68="十種競技"),B66,"")</f>
        <v/>
      </c>
      <c r="AV66" s="62"/>
      <c r="AW66" s="62">
        <f>B66</f>
        <v>0</v>
      </c>
    </row>
    <row r="67" spans="1:49" ht="18.75" customHeight="1">
      <c r="A67" s="264"/>
      <c r="B67" s="299"/>
      <c r="C67" s="289"/>
      <c r="D67" s="289"/>
      <c r="E67" s="116" t="str">
        <f>IF(B66="","",VLOOKUP(B66,'登録データ（男）'!$A$3:$W$2000,4,FALSE))</f>
        <v/>
      </c>
      <c r="F67" s="289"/>
      <c r="G67" s="305"/>
      <c r="H67" s="286"/>
      <c r="I67" s="289"/>
      <c r="J67" s="286"/>
      <c r="K67" s="289"/>
      <c r="L67" s="286"/>
      <c r="M67" s="286"/>
      <c r="N67" s="294"/>
      <c r="O67" s="295"/>
      <c r="P67" s="296"/>
      <c r="Q67" s="267"/>
      <c r="R67" s="270"/>
      <c r="U67" s="66"/>
      <c r="V67" s="75"/>
      <c r="W67" s="69"/>
      <c r="X67" s="62"/>
      <c r="Y67" s="62"/>
      <c r="Z67" s="62"/>
      <c r="AA67" s="62"/>
      <c r="AB67" s="62"/>
      <c r="AC67" s="62">
        <f t="shared" ca="1" si="0"/>
        <v>0</v>
      </c>
      <c r="AD67" s="108">
        <f t="shared" si="6"/>
        <v>0</v>
      </c>
      <c r="AE67" s="175" t="str">
        <f>IF(G67="","0",VLOOKUP(G67,'登録データ（男）'!$R$4:$S$23,2,FALSE))</f>
        <v>0</v>
      </c>
      <c r="AF67" s="62" t="str">
        <f t="shared" si="1"/>
        <v>00</v>
      </c>
      <c r="AG67" s="76" t="str">
        <f>IF(G67="","0",IF(OR(RIGHT(G67,1)="m",RIGHT(G67,1)="H",RIGHT(G67,1)="W",RIGHT(G67,1)="C"),1,2))</f>
        <v>0</v>
      </c>
      <c r="AH67" s="62" t="str">
        <f t="shared" si="2"/>
        <v>000000</v>
      </c>
      <c r="AI67" s="64" t="str">
        <f t="shared" ca="1" si="3"/>
        <v/>
      </c>
      <c r="AJ67" s="62">
        <f t="shared" si="7"/>
        <v>0</v>
      </c>
      <c r="AK67" s="108"/>
      <c r="AL67" s="62">
        <f t="shared" si="4"/>
        <v>0</v>
      </c>
      <c r="AM67" s="68">
        <f t="shared" si="5"/>
        <v>0</v>
      </c>
      <c r="AN67" s="14" t="str">
        <f ca="1">IF(OFFSET(B67,-MOD(ROW(B67),3),0)&lt;&gt;"",IF(RIGHT(G67,1)=")",VALUE(VLOOKUP(OFFSET(B67,-MOD(ROW(B67),3),0),'登録データ（男）'!A52:J1370,8,FALSE)),"0"),"0")</f>
        <v>0</v>
      </c>
      <c r="AO67" s="76">
        <f t="shared" ca="1" si="8"/>
        <v>0</v>
      </c>
      <c r="AP67" s="62"/>
      <c r="AQ67" s="62"/>
      <c r="AR67" s="62"/>
      <c r="AS67" s="62"/>
      <c r="AT67" s="62"/>
      <c r="AU67" s="62"/>
      <c r="AV67" s="62"/>
      <c r="AW67" s="62"/>
    </row>
    <row r="68" spans="1:49" ht="18.75" customHeight="1" thickBot="1">
      <c r="A68" s="265"/>
      <c r="B68" s="300"/>
      <c r="C68" s="290"/>
      <c r="D68" s="290"/>
      <c r="E68" s="120" t="s">
        <v>1918</v>
      </c>
      <c r="F68" s="290"/>
      <c r="G68" s="306"/>
      <c r="H68" s="287"/>
      <c r="I68" s="290"/>
      <c r="J68" s="287"/>
      <c r="K68" s="290"/>
      <c r="L68" s="287"/>
      <c r="M68" s="287"/>
      <c r="N68" s="222"/>
      <c r="O68" s="223"/>
      <c r="P68" s="297"/>
      <c r="Q68" s="268"/>
      <c r="R68" s="271"/>
      <c r="U68" s="66"/>
      <c r="V68" s="75"/>
      <c r="W68" s="69"/>
      <c r="X68" s="62"/>
      <c r="Y68" s="62"/>
      <c r="Z68" s="62"/>
      <c r="AA68" s="62"/>
      <c r="AB68" s="62"/>
      <c r="AC68" s="62">
        <f t="shared" ca="1" si="0"/>
        <v>0</v>
      </c>
      <c r="AD68" s="108">
        <f t="shared" si="6"/>
        <v>0</v>
      </c>
      <c r="AE68" s="175" t="str">
        <f>IF(G68="","0",VLOOKUP(G68,'登録データ（男）'!$R$4:$S$23,2,FALSE))</f>
        <v>0</v>
      </c>
      <c r="AF68" s="62" t="str">
        <f t="shared" si="1"/>
        <v>00</v>
      </c>
      <c r="AG68" s="76" t="str">
        <f>IF(G68="","0",IF(OR(RIGHT(G68,1)="m",RIGHT(G68,1)="H",RIGHT(G68,1)="W",RIGHT(G68,1)="C"),1,2))</f>
        <v>0</v>
      </c>
      <c r="AH68" s="62" t="str">
        <f t="shared" si="2"/>
        <v>000000</v>
      </c>
      <c r="AI68" s="64" t="str">
        <f t="shared" ca="1" si="3"/>
        <v/>
      </c>
      <c r="AJ68" s="62">
        <f t="shared" si="7"/>
        <v>0</v>
      </c>
      <c r="AK68" s="108"/>
      <c r="AL68" s="62">
        <f t="shared" si="4"/>
        <v>0</v>
      </c>
      <c r="AM68" s="68">
        <f t="shared" si="5"/>
        <v>0</v>
      </c>
      <c r="AN68" s="14" t="str">
        <f ca="1">IF(OFFSET(B68,-MOD(ROW(B68),3),0)&lt;&gt;"",IF(RIGHT(G68,1)=")",VALUE(VLOOKUP(OFFSET(B68,-MOD(ROW(B68),3),0),'登録データ（男）'!A53:J1371,8,FALSE)),"0"),"0")</f>
        <v>0</v>
      </c>
      <c r="AO68" s="76">
        <f t="shared" ca="1" si="8"/>
        <v>0</v>
      </c>
      <c r="AP68" s="62"/>
      <c r="AQ68" s="62"/>
      <c r="AR68" s="62"/>
      <c r="AS68" s="62"/>
      <c r="AT68" s="62"/>
      <c r="AU68" s="62"/>
      <c r="AV68" s="62"/>
      <c r="AW68" s="62"/>
    </row>
    <row r="69" spans="1:49" ht="18.75" customHeight="1" thickTop="1">
      <c r="A69" s="263">
        <v>18</v>
      </c>
      <c r="B69" s="298"/>
      <c r="C69" s="288" t="str">
        <f>IF(B69="","",VLOOKUP(B69,'登録データ（男）'!$A$3:$W$2000,2,FALSE))</f>
        <v/>
      </c>
      <c r="D69" s="288" t="str">
        <f>IF(B69="","",VLOOKUP(B69,'登録データ（男）'!$A$3:$W$2000,3,FALSE))</f>
        <v/>
      </c>
      <c r="E69" s="118" t="str">
        <f>IF(B69="","",VLOOKUP(B69,'登録データ（男）'!$A$3:$W$2000,7,FALSE))</f>
        <v/>
      </c>
      <c r="F69" s="288" t="s">
        <v>6158</v>
      </c>
      <c r="G69" s="304"/>
      <c r="H69" s="285"/>
      <c r="I69" s="288" t="str">
        <f t="shared" ref="I69" si="88">IF(G69="","",IF(AG69=2,"","分"))</f>
        <v/>
      </c>
      <c r="J69" s="285"/>
      <c r="K69" s="288" t="str">
        <f t="shared" ref="K69" si="89">IF(OR(G69="",G69="十種競技"),"",IF(AG69=2,"m","秒"))</f>
        <v/>
      </c>
      <c r="L69" s="285"/>
      <c r="M69" s="285"/>
      <c r="N69" s="291"/>
      <c r="O69" s="292"/>
      <c r="P69" s="293"/>
      <c r="Q69" s="272"/>
      <c r="R69" s="269"/>
      <c r="U69" s="66"/>
      <c r="V69" s="75">
        <f>IF(B69="",0,IF(VLOOKUP(B69,'登録データ（男）'!$A$3:$AT$1687,29,FALSE)=1,0,1))</f>
        <v>0</v>
      </c>
      <c r="W69" s="69">
        <f>IF(B69="",1,0)</f>
        <v>1</v>
      </c>
      <c r="X69" s="62">
        <f>IF(C69="",1,0)</f>
        <v>1</v>
      </c>
      <c r="Y69" s="62">
        <f>IF(D69="",1,0)</f>
        <v>1</v>
      </c>
      <c r="Z69" s="62">
        <f>IF(E69="",1,0)</f>
        <v>1</v>
      </c>
      <c r="AA69" s="62">
        <f>IF(E70="",1,0)</f>
        <v>1</v>
      </c>
      <c r="AB69" s="62">
        <f>SUM(W69:AA69)</f>
        <v>5</v>
      </c>
      <c r="AC69" s="62">
        <f t="shared" ca="1" si="0"/>
        <v>0</v>
      </c>
      <c r="AD69" s="108">
        <f t="shared" si="6"/>
        <v>0</v>
      </c>
      <c r="AE69" s="175" t="str">
        <f>IF(G69="","0",VLOOKUP(G69,'登録データ（男）'!$R$4:$S$23,2,FALSE))</f>
        <v>0</v>
      </c>
      <c r="AF69" s="62" t="str">
        <f t="shared" si="1"/>
        <v>00</v>
      </c>
      <c r="AG69" s="76" t="str">
        <f>IF(G69="","0",IF(OR(RIGHT(G69,1)="m",RIGHT(G69,1)="H",RIGHT(G69,1)="W",RIGHT(G69,1)="C",RIGHT(G69,1)="〉"),1,2))</f>
        <v>0</v>
      </c>
      <c r="AH69" s="62" t="str">
        <f t="shared" si="2"/>
        <v>000000</v>
      </c>
      <c r="AI69" s="64" t="str">
        <f t="shared" ca="1" si="3"/>
        <v/>
      </c>
      <c r="AJ69" s="62">
        <f t="shared" si="7"/>
        <v>0</v>
      </c>
      <c r="AK69" s="108"/>
      <c r="AL69" s="62">
        <f t="shared" si="4"/>
        <v>0</v>
      </c>
      <c r="AM69" s="68">
        <f t="shared" si="5"/>
        <v>0</v>
      </c>
      <c r="AN69" s="14" t="str">
        <f ca="1">IF(OFFSET(B69,-MOD(ROW(B69),3),0)&lt;&gt;"",IF(RIGHT(G69,1)=")",VALUE(VLOOKUP(OFFSET(B69,-MOD(ROW(B69),3),0),'登録データ（男）'!A54:J1372,8,FALSE)),"0"),"0")</f>
        <v>0</v>
      </c>
      <c r="AO69" s="76">
        <f t="shared" ca="1" si="8"/>
        <v>0</v>
      </c>
      <c r="AP69" s="62" t="str">
        <f t="shared" ref="AP69" si="90">IF(AQ69="","",RANK(AQ69,$AQ$18:$AQ$467,1))</f>
        <v/>
      </c>
      <c r="AQ69" s="62" t="str">
        <f>IF(Q69="","",B69)</f>
        <v/>
      </c>
      <c r="AR69" s="62" t="str">
        <f t="shared" ref="AR69" si="91">IF(AS69="","",RANK(AS69,$AS$18:$AS$467,1))</f>
        <v/>
      </c>
      <c r="AS69" s="62" t="str">
        <f>IF(R69="","",B69)</f>
        <v/>
      </c>
      <c r="AT69" s="62" t="str">
        <f t="shared" ref="AT69" si="92">IF(AU69="","",RANK(AU69,$AU$18:$AU$467,1))</f>
        <v/>
      </c>
      <c r="AU69" s="62" t="str">
        <f>IF(OR(G69="十種競技",G70="十種競技",G71="十種競技"),B69,"")</f>
        <v/>
      </c>
      <c r="AV69" s="62"/>
      <c r="AW69" s="62">
        <f>B69</f>
        <v>0</v>
      </c>
    </row>
    <row r="70" spans="1:49" ht="18.75" customHeight="1">
      <c r="A70" s="264"/>
      <c r="B70" s="299"/>
      <c r="C70" s="289"/>
      <c r="D70" s="289"/>
      <c r="E70" s="116" t="str">
        <f>IF(B69="","",VLOOKUP(B69,'登録データ（男）'!$A$3:$W$2000,4,FALSE))</f>
        <v/>
      </c>
      <c r="F70" s="289"/>
      <c r="G70" s="305"/>
      <c r="H70" s="286"/>
      <c r="I70" s="289"/>
      <c r="J70" s="286"/>
      <c r="K70" s="289"/>
      <c r="L70" s="286"/>
      <c r="M70" s="286"/>
      <c r="N70" s="294"/>
      <c r="O70" s="295"/>
      <c r="P70" s="296"/>
      <c r="Q70" s="267"/>
      <c r="R70" s="270"/>
      <c r="U70" s="66"/>
      <c r="V70" s="75"/>
      <c r="W70" s="69"/>
      <c r="X70" s="62"/>
      <c r="Y70" s="62"/>
      <c r="Z70" s="62"/>
      <c r="AA70" s="62"/>
      <c r="AB70" s="62"/>
      <c r="AC70" s="62">
        <f t="shared" ca="1" si="0"/>
        <v>0</v>
      </c>
      <c r="AD70" s="108">
        <f t="shared" si="6"/>
        <v>0</v>
      </c>
      <c r="AE70" s="175" t="str">
        <f>IF(G70="","0",VLOOKUP(G70,'登録データ（男）'!$R$4:$S$23,2,FALSE))</f>
        <v>0</v>
      </c>
      <c r="AF70" s="62" t="str">
        <f t="shared" si="1"/>
        <v>00</v>
      </c>
      <c r="AG70" s="76" t="str">
        <f>IF(G70="","0",IF(OR(RIGHT(G70,1)="m",RIGHT(G70,1)="H",RIGHT(G70,1)="W",RIGHT(G70,1)="C"),1,2))</f>
        <v>0</v>
      </c>
      <c r="AH70" s="62" t="str">
        <f t="shared" si="2"/>
        <v>000000</v>
      </c>
      <c r="AI70" s="64" t="str">
        <f t="shared" ca="1" si="3"/>
        <v/>
      </c>
      <c r="AJ70" s="62">
        <f t="shared" si="7"/>
        <v>0</v>
      </c>
      <c r="AK70" s="108"/>
      <c r="AL70" s="62">
        <f t="shared" si="4"/>
        <v>0</v>
      </c>
      <c r="AM70" s="68">
        <f t="shared" si="5"/>
        <v>0</v>
      </c>
      <c r="AN70" s="14" t="str">
        <f ca="1">IF(OFFSET(B70,-MOD(ROW(B70),3),0)&lt;&gt;"",IF(RIGHT(G70,1)=")",VALUE(VLOOKUP(OFFSET(B70,-MOD(ROW(B70),3),0),'登録データ（男）'!A55:J1373,8,FALSE)),"0"),"0")</f>
        <v>0</v>
      </c>
      <c r="AO70" s="76">
        <f t="shared" ca="1" si="8"/>
        <v>0</v>
      </c>
      <c r="AP70" s="62"/>
      <c r="AQ70" s="62"/>
      <c r="AR70" s="62"/>
      <c r="AS70" s="62"/>
      <c r="AT70" s="62"/>
      <c r="AU70" s="62"/>
      <c r="AV70" s="62"/>
      <c r="AW70" s="62"/>
    </row>
    <row r="71" spans="1:49" ht="18.75" customHeight="1" thickBot="1">
      <c r="A71" s="265"/>
      <c r="B71" s="300"/>
      <c r="C71" s="290"/>
      <c r="D71" s="290"/>
      <c r="E71" s="120" t="s">
        <v>1918</v>
      </c>
      <c r="F71" s="290"/>
      <c r="G71" s="306"/>
      <c r="H71" s="287"/>
      <c r="I71" s="290"/>
      <c r="J71" s="287"/>
      <c r="K71" s="290"/>
      <c r="L71" s="287"/>
      <c r="M71" s="287"/>
      <c r="N71" s="222"/>
      <c r="O71" s="223"/>
      <c r="P71" s="297"/>
      <c r="Q71" s="268"/>
      <c r="R71" s="271"/>
      <c r="U71" s="66"/>
      <c r="V71" s="75"/>
      <c r="W71" s="69"/>
      <c r="X71" s="62"/>
      <c r="Y71" s="62"/>
      <c r="Z71" s="62"/>
      <c r="AA71" s="62"/>
      <c r="AB71" s="62"/>
      <c r="AC71" s="62">
        <f t="shared" ca="1" si="0"/>
        <v>0</v>
      </c>
      <c r="AD71" s="108">
        <f t="shared" si="6"/>
        <v>0</v>
      </c>
      <c r="AE71" s="175" t="str">
        <f>IF(G71="","0",VLOOKUP(G71,'登録データ（男）'!$R$4:$S$23,2,FALSE))</f>
        <v>0</v>
      </c>
      <c r="AF71" s="62" t="str">
        <f t="shared" si="1"/>
        <v>00</v>
      </c>
      <c r="AG71" s="76" t="str">
        <f>IF(G71="","0",IF(OR(RIGHT(G71,1)="m",RIGHT(G71,1)="H",RIGHT(G71,1)="W",RIGHT(G71,1)="C"),1,2))</f>
        <v>0</v>
      </c>
      <c r="AH71" s="62" t="str">
        <f t="shared" si="2"/>
        <v>000000</v>
      </c>
      <c r="AI71" s="64" t="str">
        <f t="shared" ca="1" si="3"/>
        <v/>
      </c>
      <c r="AJ71" s="62">
        <f t="shared" si="7"/>
        <v>0</v>
      </c>
      <c r="AK71" s="108"/>
      <c r="AL71" s="62">
        <f t="shared" si="4"/>
        <v>0</v>
      </c>
      <c r="AM71" s="68">
        <f t="shared" si="5"/>
        <v>0</v>
      </c>
      <c r="AN71" s="14" t="str">
        <f ca="1">IF(OFFSET(B71,-MOD(ROW(B71),3),0)&lt;&gt;"",IF(RIGHT(G71,1)=")",VALUE(VLOOKUP(OFFSET(B71,-MOD(ROW(B71),3),0),'登録データ（男）'!A56:J1374,8,FALSE)),"0"),"0")</f>
        <v>0</v>
      </c>
      <c r="AO71" s="76">
        <f t="shared" ca="1" si="8"/>
        <v>0</v>
      </c>
      <c r="AP71" s="62"/>
      <c r="AQ71" s="62"/>
      <c r="AR71" s="62"/>
      <c r="AS71" s="62"/>
      <c r="AT71" s="62"/>
      <c r="AU71" s="62"/>
      <c r="AV71" s="62"/>
      <c r="AW71" s="62"/>
    </row>
    <row r="72" spans="1:49" ht="18.75" customHeight="1" thickTop="1">
      <c r="A72" s="263">
        <v>19</v>
      </c>
      <c r="B72" s="298"/>
      <c r="C72" s="288" t="str">
        <f>IF(B72="","",VLOOKUP(B72,'登録データ（男）'!$A$3:$W$2000,2,FALSE))</f>
        <v/>
      </c>
      <c r="D72" s="288" t="str">
        <f>IF(B72="","",VLOOKUP(B72,'登録データ（男）'!$A$3:$W$2000,3,FALSE))</f>
        <v/>
      </c>
      <c r="E72" s="118" t="str">
        <f>IF(B72="","",VLOOKUP(B72,'登録データ（男）'!$A$3:$W$2000,7,FALSE))</f>
        <v/>
      </c>
      <c r="F72" s="288" t="s">
        <v>6158</v>
      </c>
      <c r="G72" s="304"/>
      <c r="H72" s="285"/>
      <c r="I72" s="288" t="str">
        <f t="shared" ref="I72" si="93">IF(G72="","",IF(AG72=2,"","分"))</f>
        <v/>
      </c>
      <c r="J72" s="285"/>
      <c r="K72" s="288" t="str">
        <f t="shared" ref="K72" si="94">IF(OR(G72="",G72="十種競技"),"",IF(AG72=2,"m","秒"))</f>
        <v/>
      </c>
      <c r="L72" s="285"/>
      <c r="M72" s="285"/>
      <c r="N72" s="291"/>
      <c r="O72" s="292"/>
      <c r="P72" s="293"/>
      <c r="Q72" s="272"/>
      <c r="R72" s="269"/>
      <c r="U72" s="66"/>
      <c r="V72" s="75">
        <f>IF(B72="",0,IF(VLOOKUP(B72,'登録データ（男）'!$A$3:$AT$1687,29,FALSE)=1,0,1))</f>
        <v>0</v>
      </c>
      <c r="W72" s="69">
        <f>IF(B72="",1,0)</f>
        <v>1</v>
      </c>
      <c r="X72" s="62">
        <f>IF(C72="",1,0)</f>
        <v>1</v>
      </c>
      <c r="Y72" s="62">
        <f>IF(D72="",1,0)</f>
        <v>1</v>
      </c>
      <c r="Z72" s="62">
        <f>IF(E72="",1,0)</f>
        <v>1</v>
      </c>
      <c r="AA72" s="62">
        <f>IF(E73="",1,0)</f>
        <v>1</v>
      </c>
      <c r="AB72" s="62">
        <f>SUM(W72:AA72)</f>
        <v>5</v>
      </c>
      <c r="AC72" s="62">
        <f t="shared" ca="1" si="0"/>
        <v>0</v>
      </c>
      <c r="AD72" s="108">
        <f t="shared" si="6"/>
        <v>0</v>
      </c>
      <c r="AE72" s="175" t="str">
        <f>IF(G72="","0",VLOOKUP(G72,'登録データ（男）'!$R$4:$S$23,2,FALSE))</f>
        <v>0</v>
      </c>
      <c r="AF72" s="62" t="str">
        <f t="shared" si="1"/>
        <v>00</v>
      </c>
      <c r="AG72" s="76" t="str">
        <f>IF(G72="","0",IF(OR(RIGHT(G72,1)="m",RIGHT(G72,1)="H",RIGHT(G72,1)="W",RIGHT(G72,1)="C",RIGHT(G72,1)="〉"),1,2))</f>
        <v>0</v>
      </c>
      <c r="AH72" s="62" t="str">
        <f t="shared" si="2"/>
        <v>000000</v>
      </c>
      <c r="AI72" s="64" t="str">
        <f t="shared" ca="1" si="3"/>
        <v/>
      </c>
      <c r="AJ72" s="62">
        <f t="shared" si="7"/>
        <v>0</v>
      </c>
      <c r="AK72" s="108"/>
      <c r="AL72" s="62">
        <f t="shared" si="4"/>
        <v>0</v>
      </c>
      <c r="AM72" s="68">
        <f t="shared" si="5"/>
        <v>0</v>
      </c>
      <c r="AN72" s="14" t="str">
        <f ca="1">IF(OFFSET(B72,-MOD(ROW(B72),3),0)&lt;&gt;"",IF(RIGHT(G72,1)=")",VALUE(VLOOKUP(OFFSET(B72,-MOD(ROW(B72),3),0),'登録データ（男）'!A57:J1375,8,FALSE)),"0"),"0")</f>
        <v>0</v>
      </c>
      <c r="AO72" s="76">
        <f t="shared" ca="1" si="8"/>
        <v>0</v>
      </c>
      <c r="AP72" s="62" t="str">
        <f t="shared" ref="AP72" si="95">IF(AQ72="","",RANK(AQ72,$AQ$18:$AQ$467,1))</f>
        <v/>
      </c>
      <c r="AQ72" s="62" t="str">
        <f>IF(Q72="","",B72)</f>
        <v/>
      </c>
      <c r="AR72" s="62" t="str">
        <f t="shared" ref="AR72" si="96">IF(AS72="","",RANK(AS72,$AS$18:$AS$467,1))</f>
        <v/>
      </c>
      <c r="AS72" s="62" t="str">
        <f>IF(R72="","",B72)</f>
        <v/>
      </c>
      <c r="AT72" s="62" t="str">
        <f t="shared" ref="AT72" si="97">IF(AU72="","",RANK(AU72,$AU$18:$AU$467,1))</f>
        <v/>
      </c>
      <c r="AU72" s="62" t="str">
        <f>IF(OR(G72="十種競技",G73="十種競技",G74="十種競技"),B72,"")</f>
        <v/>
      </c>
      <c r="AV72" s="62"/>
      <c r="AW72" s="62">
        <f>B72</f>
        <v>0</v>
      </c>
    </row>
    <row r="73" spans="1:49" ht="18.75" customHeight="1">
      <c r="A73" s="264"/>
      <c r="B73" s="299"/>
      <c r="C73" s="289"/>
      <c r="D73" s="289"/>
      <c r="E73" s="116" t="str">
        <f>IF(B72="","",VLOOKUP(B72,'登録データ（男）'!$A$3:$W$2000,4,FALSE))</f>
        <v/>
      </c>
      <c r="F73" s="289"/>
      <c r="G73" s="305"/>
      <c r="H73" s="286"/>
      <c r="I73" s="289"/>
      <c r="J73" s="286"/>
      <c r="K73" s="289"/>
      <c r="L73" s="286"/>
      <c r="M73" s="286"/>
      <c r="N73" s="294"/>
      <c r="O73" s="295"/>
      <c r="P73" s="296"/>
      <c r="Q73" s="267"/>
      <c r="R73" s="270"/>
      <c r="U73" s="66"/>
      <c r="V73" s="75"/>
      <c r="W73" s="69"/>
      <c r="X73" s="62"/>
      <c r="Y73" s="62"/>
      <c r="Z73" s="62"/>
      <c r="AA73" s="62"/>
      <c r="AB73" s="62"/>
      <c r="AC73" s="62">
        <f t="shared" ca="1" si="0"/>
        <v>0</v>
      </c>
      <c r="AD73" s="108">
        <f t="shared" si="6"/>
        <v>0</v>
      </c>
      <c r="AE73" s="175" t="str">
        <f>IF(G73="","0",VLOOKUP(G73,'登録データ（男）'!$R$4:$S$23,2,FALSE))</f>
        <v>0</v>
      </c>
      <c r="AF73" s="62" t="str">
        <f t="shared" si="1"/>
        <v>00</v>
      </c>
      <c r="AG73" s="76" t="str">
        <f>IF(G73="","0",IF(OR(RIGHT(G73,1)="m",RIGHT(G73,1)="H",RIGHT(G73,1)="W",RIGHT(G73,1)="C"),1,2))</f>
        <v>0</v>
      </c>
      <c r="AH73" s="62" t="str">
        <f t="shared" si="2"/>
        <v>000000</v>
      </c>
      <c r="AI73" s="64" t="str">
        <f t="shared" ca="1" si="3"/>
        <v/>
      </c>
      <c r="AJ73" s="62">
        <f t="shared" si="7"/>
        <v>0</v>
      </c>
      <c r="AK73" s="108"/>
      <c r="AL73" s="62">
        <f t="shared" si="4"/>
        <v>0</v>
      </c>
      <c r="AM73" s="68">
        <f t="shared" si="5"/>
        <v>0</v>
      </c>
      <c r="AN73" s="14" t="str">
        <f ca="1">IF(OFFSET(B73,-MOD(ROW(B73),3),0)&lt;&gt;"",IF(RIGHT(G73,1)=")",VALUE(VLOOKUP(OFFSET(B73,-MOD(ROW(B73),3),0),'登録データ（男）'!A58:J1376,8,FALSE)),"0"),"0")</f>
        <v>0</v>
      </c>
      <c r="AO73" s="76">
        <f t="shared" ca="1" si="8"/>
        <v>0</v>
      </c>
      <c r="AP73" s="62"/>
      <c r="AQ73" s="62"/>
      <c r="AR73" s="62"/>
      <c r="AS73" s="62"/>
      <c r="AT73" s="62"/>
      <c r="AU73" s="62"/>
      <c r="AV73" s="62"/>
      <c r="AW73" s="62"/>
    </row>
    <row r="74" spans="1:49" ht="18.75" customHeight="1" thickBot="1">
      <c r="A74" s="265"/>
      <c r="B74" s="300"/>
      <c r="C74" s="290"/>
      <c r="D74" s="290"/>
      <c r="E74" s="120" t="s">
        <v>1918</v>
      </c>
      <c r="F74" s="290"/>
      <c r="G74" s="306"/>
      <c r="H74" s="287"/>
      <c r="I74" s="290"/>
      <c r="J74" s="287"/>
      <c r="K74" s="290"/>
      <c r="L74" s="287"/>
      <c r="M74" s="287"/>
      <c r="N74" s="222"/>
      <c r="O74" s="223"/>
      <c r="P74" s="297"/>
      <c r="Q74" s="268"/>
      <c r="R74" s="271"/>
      <c r="U74" s="66"/>
      <c r="V74" s="75"/>
      <c r="W74" s="69"/>
      <c r="X74" s="62"/>
      <c r="Y74" s="62"/>
      <c r="Z74" s="62"/>
      <c r="AA74" s="62"/>
      <c r="AB74" s="62"/>
      <c r="AC74" s="62">
        <f t="shared" ca="1" si="0"/>
        <v>0</v>
      </c>
      <c r="AD74" s="108">
        <f t="shared" si="6"/>
        <v>0</v>
      </c>
      <c r="AE74" s="175" t="str">
        <f>IF(G74="","0",VLOOKUP(G74,'登録データ（男）'!$R$4:$S$23,2,FALSE))</f>
        <v>0</v>
      </c>
      <c r="AF74" s="62" t="str">
        <f t="shared" si="1"/>
        <v>00</v>
      </c>
      <c r="AG74" s="76" t="str">
        <f>IF(G74="","0",IF(OR(RIGHT(G74,1)="m",RIGHT(G74,1)="H",RIGHT(G74,1)="W",RIGHT(G74,1)="C"),1,2))</f>
        <v>0</v>
      </c>
      <c r="AH74" s="62" t="str">
        <f t="shared" si="2"/>
        <v>000000</v>
      </c>
      <c r="AI74" s="64" t="str">
        <f t="shared" ca="1" si="3"/>
        <v/>
      </c>
      <c r="AJ74" s="62">
        <f t="shared" si="7"/>
        <v>0</v>
      </c>
      <c r="AK74" s="108"/>
      <c r="AL74" s="62">
        <f t="shared" si="4"/>
        <v>0</v>
      </c>
      <c r="AM74" s="68">
        <f t="shared" si="5"/>
        <v>0</v>
      </c>
      <c r="AN74" s="14" t="str">
        <f ca="1">IF(OFFSET(B74,-MOD(ROW(B74),3),0)&lt;&gt;"",IF(RIGHT(G74,1)=")",VALUE(VLOOKUP(OFFSET(B74,-MOD(ROW(B74),3),0),'登録データ（男）'!A59:J1377,8,FALSE)),"0"),"0")</f>
        <v>0</v>
      </c>
      <c r="AO74" s="76">
        <f t="shared" ca="1" si="8"/>
        <v>0</v>
      </c>
      <c r="AP74" s="62"/>
      <c r="AQ74" s="62"/>
      <c r="AR74" s="62"/>
      <c r="AS74" s="62"/>
      <c r="AT74" s="62"/>
      <c r="AU74" s="62"/>
      <c r="AV74" s="62"/>
      <c r="AW74" s="62"/>
    </row>
    <row r="75" spans="1:49" ht="18.75" customHeight="1" thickTop="1">
      <c r="A75" s="263">
        <v>20</v>
      </c>
      <c r="B75" s="298"/>
      <c r="C75" s="288" t="str">
        <f>IF(B75="","",VLOOKUP(B75,'登録データ（男）'!$A$3:$W$2000,2,FALSE))</f>
        <v/>
      </c>
      <c r="D75" s="288" t="str">
        <f>IF(B75="","",VLOOKUP(B75,'登録データ（男）'!$A$3:$W$2000,3,FALSE))</f>
        <v/>
      </c>
      <c r="E75" s="118" t="str">
        <f>IF(B75="","",VLOOKUP(B75,'登録データ（男）'!$A$3:$W$2000,7,FALSE))</f>
        <v/>
      </c>
      <c r="F75" s="288" t="s">
        <v>6158</v>
      </c>
      <c r="G75" s="304"/>
      <c r="H75" s="285"/>
      <c r="I75" s="288" t="str">
        <f t="shared" ref="I75" si="98">IF(G75="","",IF(AG75=2,"","分"))</f>
        <v/>
      </c>
      <c r="J75" s="285"/>
      <c r="K75" s="288" t="str">
        <f t="shared" ref="K75" si="99">IF(OR(G75="",G75="十種競技"),"",IF(AG75=2,"m","秒"))</f>
        <v/>
      </c>
      <c r="L75" s="285"/>
      <c r="M75" s="285"/>
      <c r="N75" s="291"/>
      <c r="O75" s="292"/>
      <c r="P75" s="293"/>
      <c r="Q75" s="272"/>
      <c r="R75" s="269"/>
      <c r="U75" s="66"/>
      <c r="V75" s="75">
        <f>IF(B75="",0,IF(VLOOKUP(B75,'登録データ（男）'!$A$3:$AT$1687,29,FALSE)=1,0,1))</f>
        <v>0</v>
      </c>
      <c r="W75" s="69">
        <f>IF(B75="",1,0)</f>
        <v>1</v>
      </c>
      <c r="X75" s="62">
        <f>IF(C75="",1,0)</f>
        <v>1</v>
      </c>
      <c r="Y75" s="62">
        <f>IF(D75="",1,0)</f>
        <v>1</v>
      </c>
      <c r="Z75" s="62">
        <f>IF(E75="",1,0)</f>
        <v>1</v>
      </c>
      <c r="AA75" s="62">
        <f>IF(E76="",1,0)</f>
        <v>1</v>
      </c>
      <c r="AB75" s="62">
        <f>SUM(W75:AA75)</f>
        <v>5</v>
      </c>
      <c r="AC75" s="62">
        <f t="shared" ca="1" si="0"/>
        <v>0</v>
      </c>
      <c r="AD75" s="108">
        <f t="shared" si="6"/>
        <v>0</v>
      </c>
      <c r="AE75" s="175" t="str">
        <f>IF(G75="","0",VLOOKUP(G75,'登録データ（男）'!$R$4:$S$23,2,FALSE))</f>
        <v>0</v>
      </c>
      <c r="AF75" s="62" t="str">
        <f t="shared" si="1"/>
        <v>00</v>
      </c>
      <c r="AG75" s="76" t="str">
        <f>IF(G75="","0",IF(OR(RIGHT(G75,1)="m",RIGHT(G75,1)="H",RIGHT(G75,1)="W",RIGHT(G75,1)="C",RIGHT(G75,1)="〉"),1,2))</f>
        <v>0</v>
      </c>
      <c r="AH75" s="62" t="str">
        <f t="shared" si="2"/>
        <v>000000</v>
      </c>
      <c r="AI75" s="64" t="str">
        <f t="shared" ca="1" si="3"/>
        <v/>
      </c>
      <c r="AJ75" s="62">
        <f t="shared" si="7"/>
        <v>0</v>
      </c>
      <c r="AK75" s="108"/>
      <c r="AL75" s="62">
        <f t="shared" si="4"/>
        <v>0</v>
      </c>
      <c r="AM75" s="68">
        <f t="shared" si="5"/>
        <v>0</v>
      </c>
      <c r="AN75" s="14" t="str">
        <f ca="1">IF(OFFSET(B75,-MOD(ROW(B75),3),0)&lt;&gt;"",IF(RIGHT(G75,1)=")",VALUE(VLOOKUP(OFFSET(B75,-MOD(ROW(B75),3),0),'登録データ（男）'!A60:J1378,8,FALSE)),"0"),"0")</f>
        <v>0</v>
      </c>
      <c r="AO75" s="76">
        <f t="shared" ca="1" si="8"/>
        <v>0</v>
      </c>
      <c r="AP75" s="62" t="str">
        <f t="shared" ref="AP75" si="100">IF(AQ75="","",RANK(AQ75,$AQ$18:$AQ$467,1))</f>
        <v/>
      </c>
      <c r="AQ75" s="62" t="str">
        <f>IF(Q75="","",B75)</f>
        <v/>
      </c>
      <c r="AR75" s="62" t="str">
        <f t="shared" ref="AR75" si="101">IF(AS75="","",RANK(AS75,$AS$18:$AS$467,1))</f>
        <v/>
      </c>
      <c r="AS75" s="62" t="str">
        <f>IF(R75="","",B75)</f>
        <v/>
      </c>
      <c r="AT75" s="62" t="str">
        <f t="shared" ref="AT75" si="102">IF(AU75="","",RANK(AU75,$AU$18:$AU$467,1))</f>
        <v/>
      </c>
      <c r="AU75" s="62" t="str">
        <f>IF(OR(G75="十種競技",G76="十種競技",G77="十種競技"),B75,"")</f>
        <v/>
      </c>
      <c r="AV75" s="62"/>
      <c r="AW75" s="62">
        <f>B75</f>
        <v>0</v>
      </c>
    </row>
    <row r="76" spans="1:49" ht="18.75" customHeight="1">
      <c r="A76" s="264"/>
      <c r="B76" s="299"/>
      <c r="C76" s="289"/>
      <c r="D76" s="289"/>
      <c r="E76" s="116" t="str">
        <f>IF(B75="","",VLOOKUP(B75,'登録データ（男）'!$A$3:$W$2000,4,FALSE))</f>
        <v/>
      </c>
      <c r="F76" s="289"/>
      <c r="G76" s="305"/>
      <c r="H76" s="286"/>
      <c r="I76" s="289"/>
      <c r="J76" s="286"/>
      <c r="K76" s="289"/>
      <c r="L76" s="286"/>
      <c r="M76" s="286"/>
      <c r="N76" s="294"/>
      <c r="O76" s="295"/>
      <c r="P76" s="296"/>
      <c r="Q76" s="267"/>
      <c r="R76" s="270"/>
      <c r="U76" s="66"/>
      <c r="V76" s="75"/>
      <c r="W76" s="69"/>
      <c r="X76" s="62"/>
      <c r="Y76" s="62"/>
      <c r="Z76" s="62"/>
      <c r="AA76" s="62"/>
      <c r="AB76" s="62"/>
      <c r="AC76" s="62">
        <f t="shared" ca="1" si="0"/>
        <v>0</v>
      </c>
      <c r="AD76" s="108">
        <f t="shared" si="6"/>
        <v>0</v>
      </c>
      <c r="AE76" s="175" t="str">
        <f>IF(G76="","0",VLOOKUP(G76,'登録データ（男）'!$R$4:$S$23,2,FALSE))</f>
        <v>0</v>
      </c>
      <c r="AF76" s="62" t="str">
        <f t="shared" si="1"/>
        <v>00</v>
      </c>
      <c r="AG76" s="76" t="str">
        <f>IF(G76="","0",IF(OR(RIGHT(G76,1)="m",RIGHT(G76,1)="H",RIGHT(G76,1)="W",RIGHT(G76,1)="C"),1,2))</f>
        <v>0</v>
      </c>
      <c r="AH76" s="62" t="str">
        <f t="shared" si="2"/>
        <v>000000</v>
      </c>
      <c r="AI76" s="64" t="str">
        <f t="shared" ca="1" si="3"/>
        <v/>
      </c>
      <c r="AJ76" s="62">
        <f t="shared" si="7"/>
        <v>0</v>
      </c>
      <c r="AK76" s="108"/>
      <c r="AL76" s="62">
        <f t="shared" si="4"/>
        <v>0</v>
      </c>
      <c r="AM76" s="68">
        <f t="shared" si="5"/>
        <v>0</v>
      </c>
      <c r="AN76" s="14" t="str">
        <f ca="1">IF(OFFSET(B76,-MOD(ROW(B76),3),0)&lt;&gt;"",IF(RIGHT(G76,1)=")",VALUE(VLOOKUP(OFFSET(B76,-MOD(ROW(B76),3),0),'登録データ（男）'!A61:J1379,8,FALSE)),"0"),"0")</f>
        <v>0</v>
      </c>
      <c r="AO76" s="76">
        <f t="shared" ca="1" si="8"/>
        <v>0</v>
      </c>
      <c r="AP76" s="62"/>
      <c r="AQ76" s="62"/>
      <c r="AR76" s="62"/>
      <c r="AS76" s="62"/>
      <c r="AT76" s="62"/>
      <c r="AU76" s="62"/>
      <c r="AV76" s="62"/>
      <c r="AW76" s="62"/>
    </row>
    <row r="77" spans="1:49" ht="18.75" customHeight="1" thickBot="1">
      <c r="A77" s="265"/>
      <c r="B77" s="300"/>
      <c r="C77" s="290"/>
      <c r="D77" s="290"/>
      <c r="E77" s="120" t="s">
        <v>1918</v>
      </c>
      <c r="F77" s="290"/>
      <c r="G77" s="306"/>
      <c r="H77" s="287"/>
      <c r="I77" s="290"/>
      <c r="J77" s="287"/>
      <c r="K77" s="290"/>
      <c r="L77" s="287"/>
      <c r="M77" s="287"/>
      <c r="N77" s="222"/>
      <c r="O77" s="223"/>
      <c r="P77" s="297"/>
      <c r="Q77" s="268"/>
      <c r="R77" s="271"/>
      <c r="U77" s="66"/>
      <c r="V77" s="75"/>
      <c r="W77" s="69"/>
      <c r="X77" s="62"/>
      <c r="Y77" s="62"/>
      <c r="Z77" s="62"/>
      <c r="AA77" s="62"/>
      <c r="AB77" s="62"/>
      <c r="AC77" s="62">
        <f t="shared" ca="1" si="0"/>
        <v>0</v>
      </c>
      <c r="AD77" s="108">
        <f t="shared" si="6"/>
        <v>0</v>
      </c>
      <c r="AE77" s="175" t="str">
        <f>IF(G77="","0",VLOOKUP(G77,'登録データ（男）'!$R$4:$S$23,2,FALSE))</f>
        <v>0</v>
      </c>
      <c r="AF77" s="62" t="str">
        <f t="shared" si="1"/>
        <v>00</v>
      </c>
      <c r="AG77" s="76" t="str">
        <f>IF(G77="","0",IF(OR(RIGHT(G77,1)="m",RIGHT(G77,1)="H",RIGHT(G77,1)="W",RIGHT(G77,1)="C"),1,2))</f>
        <v>0</v>
      </c>
      <c r="AH77" s="62" t="str">
        <f t="shared" si="2"/>
        <v>000000</v>
      </c>
      <c r="AI77" s="64" t="str">
        <f t="shared" ca="1" si="3"/>
        <v/>
      </c>
      <c r="AJ77" s="62">
        <f t="shared" si="7"/>
        <v>0</v>
      </c>
      <c r="AK77" s="108"/>
      <c r="AL77" s="62">
        <f t="shared" si="4"/>
        <v>0</v>
      </c>
      <c r="AM77" s="68">
        <f t="shared" si="5"/>
        <v>0</v>
      </c>
      <c r="AN77" s="14" t="str">
        <f ca="1">IF(OFFSET(B77,-MOD(ROW(B77),3),0)&lt;&gt;"",IF(RIGHT(G77,1)=")",VALUE(VLOOKUP(OFFSET(B77,-MOD(ROW(B77),3),0),'登録データ（男）'!A62:J1380,8,FALSE)),"0"),"0")</f>
        <v>0</v>
      </c>
      <c r="AO77" s="76">
        <f t="shared" ca="1" si="8"/>
        <v>0</v>
      </c>
      <c r="AP77" s="62"/>
      <c r="AQ77" s="62"/>
      <c r="AR77" s="62"/>
      <c r="AS77" s="62"/>
      <c r="AT77" s="62"/>
      <c r="AU77" s="62"/>
      <c r="AV77" s="62"/>
      <c r="AW77" s="62"/>
    </row>
    <row r="78" spans="1:49" ht="18.75" customHeight="1" thickTop="1">
      <c r="A78" s="263">
        <v>21</v>
      </c>
      <c r="B78" s="298"/>
      <c r="C78" s="288" t="str">
        <f>IF(B78="","",VLOOKUP(B78,'登録データ（男）'!$A$3:$W$2000,2,FALSE))</f>
        <v/>
      </c>
      <c r="D78" s="288" t="str">
        <f>IF(B78="","",VLOOKUP(B78,'登録データ（男）'!$A$3:$W$2000,3,FALSE))</f>
        <v/>
      </c>
      <c r="E78" s="118" t="str">
        <f>IF(B78="","",VLOOKUP(B78,'登録データ（男）'!$A$3:$W$2000,7,FALSE))</f>
        <v/>
      </c>
      <c r="F78" s="288" t="s">
        <v>6158</v>
      </c>
      <c r="G78" s="304"/>
      <c r="H78" s="285"/>
      <c r="I78" s="288" t="str">
        <f t="shared" ref="I78" si="103">IF(G78="","",IF(AG78=2,"","分"))</f>
        <v/>
      </c>
      <c r="J78" s="285"/>
      <c r="K78" s="288" t="str">
        <f t="shared" ref="K78" si="104">IF(OR(G78="",G78="十種競技"),"",IF(AG78=2,"m","秒"))</f>
        <v/>
      </c>
      <c r="L78" s="285"/>
      <c r="M78" s="285"/>
      <c r="N78" s="291"/>
      <c r="O78" s="292"/>
      <c r="P78" s="293"/>
      <c r="Q78" s="272"/>
      <c r="R78" s="269"/>
      <c r="U78" s="66"/>
      <c r="V78" s="75">
        <f>IF(B78="",0,IF(VLOOKUP(B78,'登録データ（男）'!$A$3:$AT$1687,29,FALSE)=1,0,1))</f>
        <v>0</v>
      </c>
      <c r="W78" s="69">
        <f>IF(B78="",1,0)</f>
        <v>1</v>
      </c>
      <c r="X78" s="62">
        <f>IF(C78="",1,0)</f>
        <v>1</v>
      </c>
      <c r="Y78" s="62">
        <f>IF(D78="",1,0)</f>
        <v>1</v>
      </c>
      <c r="Z78" s="62">
        <f>IF(E78="",1,0)</f>
        <v>1</v>
      </c>
      <c r="AA78" s="62">
        <f>IF(E79="",1,0)</f>
        <v>1</v>
      </c>
      <c r="AB78" s="62">
        <f>SUM(W78:AA78)</f>
        <v>5</v>
      </c>
      <c r="AC78" s="62">
        <f t="shared" ca="1" si="0"/>
        <v>0</v>
      </c>
      <c r="AD78" s="108">
        <f t="shared" si="6"/>
        <v>0</v>
      </c>
      <c r="AE78" s="175" t="str">
        <f>IF(G78="","0",VLOOKUP(G78,'登録データ（男）'!$R$4:$S$23,2,FALSE))</f>
        <v>0</v>
      </c>
      <c r="AF78" s="62" t="str">
        <f t="shared" si="1"/>
        <v>00</v>
      </c>
      <c r="AG78" s="76" t="str">
        <f>IF(G78="","0",IF(OR(RIGHT(G78,1)="m",RIGHT(G78,1)="H",RIGHT(G78,1)="W",RIGHT(G78,1)="C",RIGHT(G78,1)="〉"),1,2))</f>
        <v>0</v>
      </c>
      <c r="AH78" s="62" t="str">
        <f t="shared" si="2"/>
        <v>000000</v>
      </c>
      <c r="AI78" s="64" t="str">
        <f t="shared" ca="1" si="3"/>
        <v/>
      </c>
      <c r="AJ78" s="62">
        <f t="shared" si="7"/>
        <v>0</v>
      </c>
      <c r="AK78" s="108"/>
      <c r="AL78" s="62">
        <f t="shared" si="4"/>
        <v>0</v>
      </c>
      <c r="AM78" s="68">
        <f t="shared" si="5"/>
        <v>0</v>
      </c>
      <c r="AN78" s="14" t="str">
        <f ca="1">IF(OFFSET(B78,-MOD(ROW(B78),3),0)&lt;&gt;"",IF(RIGHT(G78,1)=")",VALUE(VLOOKUP(OFFSET(B78,-MOD(ROW(B78),3),0),'登録データ（男）'!A63:J1381,8,FALSE)),"0"),"0")</f>
        <v>0</v>
      </c>
      <c r="AO78" s="76">
        <f t="shared" ca="1" si="8"/>
        <v>0</v>
      </c>
      <c r="AP78" s="62" t="str">
        <f t="shared" ref="AP78" si="105">IF(AQ78="","",RANK(AQ78,$AQ$18:$AQ$467,1))</f>
        <v/>
      </c>
      <c r="AQ78" s="62" t="str">
        <f>IF(Q78="","",B78)</f>
        <v/>
      </c>
      <c r="AR78" s="62" t="str">
        <f t="shared" ref="AR78" si="106">IF(AS78="","",RANK(AS78,$AS$18:$AS$467,1))</f>
        <v/>
      </c>
      <c r="AS78" s="62" t="str">
        <f>IF(R78="","",B78)</f>
        <v/>
      </c>
      <c r="AT78" s="62" t="str">
        <f t="shared" ref="AT78" si="107">IF(AU78="","",RANK(AU78,$AU$18:$AU$467,1))</f>
        <v/>
      </c>
      <c r="AU78" s="62" t="str">
        <f>IF(OR(G78="十種競技",G79="十種競技",G80="十種競技"),B78,"")</f>
        <v/>
      </c>
      <c r="AV78" s="62"/>
      <c r="AW78" s="62">
        <f>B78</f>
        <v>0</v>
      </c>
    </row>
    <row r="79" spans="1:49" ht="18.75" customHeight="1">
      <c r="A79" s="264"/>
      <c r="B79" s="299"/>
      <c r="C79" s="289"/>
      <c r="D79" s="289"/>
      <c r="E79" s="116" t="str">
        <f>IF(B78="","",VLOOKUP(B78,'登録データ（男）'!$A$3:$W$2000,4,FALSE))</f>
        <v/>
      </c>
      <c r="F79" s="289"/>
      <c r="G79" s="305"/>
      <c r="H79" s="286"/>
      <c r="I79" s="289"/>
      <c r="J79" s="286"/>
      <c r="K79" s="289"/>
      <c r="L79" s="286"/>
      <c r="M79" s="286"/>
      <c r="N79" s="294"/>
      <c r="O79" s="295"/>
      <c r="P79" s="296"/>
      <c r="Q79" s="267"/>
      <c r="R79" s="270"/>
      <c r="U79" s="66"/>
      <c r="V79" s="75"/>
      <c r="W79" s="69"/>
      <c r="X79" s="62"/>
      <c r="Y79" s="62"/>
      <c r="Z79" s="62"/>
      <c r="AA79" s="62"/>
      <c r="AB79" s="62"/>
      <c r="AC79" s="62">
        <f t="shared" ca="1" si="0"/>
        <v>0</v>
      </c>
      <c r="AD79" s="108">
        <f t="shared" si="6"/>
        <v>0</v>
      </c>
      <c r="AE79" s="175" t="str">
        <f>IF(G79="","0",VLOOKUP(G79,'登録データ（男）'!$R$4:$S$23,2,FALSE))</f>
        <v>0</v>
      </c>
      <c r="AF79" s="62" t="str">
        <f t="shared" si="1"/>
        <v>00</v>
      </c>
      <c r="AG79" s="76" t="str">
        <f>IF(G79="","0",IF(OR(RIGHT(G79,1)="m",RIGHT(G79,1)="H",RIGHT(G79,1)="W",RIGHT(G79,1)="C"),1,2))</f>
        <v>0</v>
      </c>
      <c r="AH79" s="62" t="str">
        <f t="shared" si="2"/>
        <v>000000</v>
      </c>
      <c r="AI79" s="64" t="str">
        <f t="shared" ca="1" si="3"/>
        <v/>
      </c>
      <c r="AJ79" s="62">
        <f t="shared" si="7"/>
        <v>0</v>
      </c>
      <c r="AK79" s="108"/>
      <c r="AL79" s="62">
        <f t="shared" si="4"/>
        <v>0</v>
      </c>
      <c r="AM79" s="68">
        <f t="shared" si="5"/>
        <v>0</v>
      </c>
      <c r="AN79" s="14" t="str">
        <f ca="1">IF(OFFSET(B79,-MOD(ROW(B79),3),0)&lt;&gt;"",IF(RIGHT(G79,1)=")",VALUE(VLOOKUP(OFFSET(B79,-MOD(ROW(B79),3),0),'登録データ（男）'!A64:J1382,8,FALSE)),"0"),"0")</f>
        <v>0</v>
      </c>
      <c r="AO79" s="76">
        <f t="shared" ca="1" si="8"/>
        <v>0</v>
      </c>
      <c r="AP79" s="62"/>
      <c r="AQ79" s="62"/>
      <c r="AR79" s="62"/>
      <c r="AS79" s="62"/>
      <c r="AT79" s="62"/>
      <c r="AU79" s="62"/>
      <c r="AV79" s="62"/>
      <c r="AW79" s="62"/>
    </row>
    <row r="80" spans="1:49" ht="18.75" customHeight="1" thickBot="1">
      <c r="A80" s="265"/>
      <c r="B80" s="300"/>
      <c r="C80" s="290"/>
      <c r="D80" s="290"/>
      <c r="E80" s="120" t="s">
        <v>1918</v>
      </c>
      <c r="F80" s="290"/>
      <c r="G80" s="306"/>
      <c r="H80" s="287"/>
      <c r="I80" s="290"/>
      <c r="J80" s="287"/>
      <c r="K80" s="290"/>
      <c r="L80" s="287"/>
      <c r="M80" s="287"/>
      <c r="N80" s="222"/>
      <c r="O80" s="223"/>
      <c r="P80" s="297"/>
      <c r="Q80" s="268"/>
      <c r="R80" s="271"/>
      <c r="U80" s="66"/>
      <c r="V80" s="75"/>
      <c r="W80" s="69"/>
      <c r="X80" s="62"/>
      <c r="Y80" s="62"/>
      <c r="Z80" s="62"/>
      <c r="AA80" s="62"/>
      <c r="AB80" s="62"/>
      <c r="AC80" s="62">
        <f t="shared" ca="1" si="0"/>
        <v>0</v>
      </c>
      <c r="AD80" s="108">
        <f t="shared" si="6"/>
        <v>0</v>
      </c>
      <c r="AE80" s="175" t="str">
        <f>IF(G80="","0",VLOOKUP(G80,'登録データ（男）'!$R$4:$S$23,2,FALSE))</f>
        <v>0</v>
      </c>
      <c r="AF80" s="62" t="str">
        <f t="shared" si="1"/>
        <v>00</v>
      </c>
      <c r="AG80" s="76" t="str">
        <f>IF(G80="","0",IF(OR(RIGHT(G80,1)="m",RIGHT(G80,1)="H",RIGHT(G80,1)="W",RIGHT(G80,1)="C"),1,2))</f>
        <v>0</v>
      </c>
      <c r="AH80" s="62" t="str">
        <f t="shared" si="2"/>
        <v>000000</v>
      </c>
      <c r="AI80" s="64" t="str">
        <f t="shared" ca="1" si="3"/>
        <v/>
      </c>
      <c r="AJ80" s="62">
        <f t="shared" si="7"/>
        <v>0</v>
      </c>
      <c r="AK80" s="108"/>
      <c r="AL80" s="62">
        <f t="shared" si="4"/>
        <v>0</v>
      </c>
      <c r="AM80" s="68">
        <f t="shared" si="5"/>
        <v>0</v>
      </c>
      <c r="AN80" s="14" t="str">
        <f ca="1">IF(OFFSET(B80,-MOD(ROW(B80),3),0)&lt;&gt;"",IF(RIGHT(G80,1)=")",VALUE(VLOOKUP(OFFSET(B80,-MOD(ROW(B80),3),0),'登録データ（男）'!A65:J1383,8,FALSE)),"0"),"0")</f>
        <v>0</v>
      </c>
      <c r="AO80" s="76">
        <f t="shared" ca="1" si="8"/>
        <v>0</v>
      </c>
      <c r="AP80" s="62"/>
      <c r="AQ80" s="62"/>
      <c r="AR80" s="62"/>
      <c r="AS80" s="62"/>
      <c r="AT80" s="62"/>
      <c r="AU80" s="62"/>
      <c r="AV80" s="62"/>
      <c r="AW80" s="62"/>
    </row>
    <row r="81" spans="1:49" ht="18.75" customHeight="1" thickTop="1">
      <c r="A81" s="263">
        <v>22</v>
      </c>
      <c r="B81" s="298"/>
      <c r="C81" s="288" t="str">
        <f>IF(B81="","",VLOOKUP(B81,'登録データ（男）'!$A$3:$W$2000,2,FALSE))</f>
        <v/>
      </c>
      <c r="D81" s="288" t="str">
        <f>IF(B81="","",VLOOKUP(B81,'登録データ（男）'!$A$3:$W$2000,3,FALSE))</f>
        <v/>
      </c>
      <c r="E81" s="118" t="str">
        <f>IF(B81="","",VLOOKUP(B81,'登録データ（男）'!$A$3:$W$2000,7,FALSE))</f>
        <v/>
      </c>
      <c r="F81" s="288" t="s">
        <v>6158</v>
      </c>
      <c r="G81" s="304"/>
      <c r="H81" s="285"/>
      <c r="I81" s="288" t="str">
        <f t="shared" ref="I81" si="108">IF(G81="","",IF(AG81=2,"","分"))</f>
        <v/>
      </c>
      <c r="J81" s="285"/>
      <c r="K81" s="288" t="str">
        <f t="shared" ref="K81" si="109">IF(OR(G81="",G81="十種競技"),"",IF(AG81=2,"m","秒"))</f>
        <v/>
      </c>
      <c r="L81" s="285"/>
      <c r="M81" s="285"/>
      <c r="N81" s="291"/>
      <c r="O81" s="292"/>
      <c r="P81" s="293"/>
      <c r="Q81" s="272"/>
      <c r="R81" s="269"/>
      <c r="U81" s="66"/>
      <c r="V81" s="75">
        <f>IF(B81="",0,IF(VLOOKUP(B81,'登録データ（男）'!$A$3:$AT$1687,29,FALSE)=1,0,1))</f>
        <v>0</v>
      </c>
      <c r="W81" s="69">
        <f>IF(B81="",1,0)</f>
        <v>1</v>
      </c>
      <c r="X81" s="62">
        <f>IF(C81="",1,0)</f>
        <v>1</v>
      </c>
      <c r="Y81" s="62">
        <f>IF(D81="",1,0)</f>
        <v>1</v>
      </c>
      <c r="Z81" s="62">
        <f>IF(E81="",1,0)</f>
        <v>1</v>
      </c>
      <c r="AA81" s="62">
        <f>IF(E82="",1,0)</f>
        <v>1</v>
      </c>
      <c r="AB81" s="62">
        <f>SUM(W81:AA81)</f>
        <v>5</v>
      </c>
      <c r="AC81" s="62">
        <f t="shared" ca="1" si="0"/>
        <v>0</v>
      </c>
      <c r="AD81" s="108">
        <f t="shared" si="6"/>
        <v>0</v>
      </c>
      <c r="AE81" s="175" t="str">
        <f>IF(G81="","0",VLOOKUP(G81,'登録データ（男）'!$R$4:$S$23,2,FALSE))</f>
        <v>0</v>
      </c>
      <c r="AF81" s="62" t="str">
        <f t="shared" si="1"/>
        <v>00</v>
      </c>
      <c r="AG81" s="76" t="str">
        <f>IF(G81="","0",IF(OR(RIGHT(G81,1)="m",RIGHT(G81,1)="H",RIGHT(G81,1)="W",RIGHT(G81,1)="C",RIGHT(G81,1)="〉"),1,2))</f>
        <v>0</v>
      </c>
      <c r="AH81" s="62" t="str">
        <f t="shared" si="2"/>
        <v>000000</v>
      </c>
      <c r="AI81" s="64" t="str">
        <f t="shared" ca="1" si="3"/>
        <v/>
      </c>
      <c r="AJ81" s="62">
        <f t="shared" si="7"/>
        <v>0</v>
      </c>
      <c r="AK81" s="108"/>
      <c r="AL81" s="62">
        <f t="shared" si="4"/>
        <v>0</v>
      </c>
      <c r="AM81" s="68">
        <f t="shared" si="5"/>
        <v>0</v>
      </c>
      <c r="AN81" s="14" t="str">
        <f ca="1">IF(OFFSET(B81,-MOD(ROW(B81),3),0)&lt;&gt;"",IF(RIGHT(G81,1)=")",VALUE(VLOOKUP(OFFSET(B81,-MOD(ROW(B81),3),0),'登録データ（男）'!A66:J1384,8,FALSE)),"0"),"0")</f>
        <v>0</v>
      </c>
      <c r="AO81" s="76">
        <f t="shared" ca="1" si="8"/>
        <v>0</v>
      </c>
      <c r="AP81" s="62" t="str">
        <f t="shared" ref="AP81" si="110">IF(AQ81="","",RANK(AQ81,$AQ$18:$AQ$467,1))</f>
        <v/>
      </c>
      <c r="AQ81" s="62" t="str">
        <f>IF(Q81="","",B81)</f>
        <v/>
      </c>
      <c r="AR81" s="62" t="str">
        <f t="shared" ref="AR81" si="111">IF(AS81="","",RANK(AS81,$AS$18:$AS$467,1))</f>
        <v/>
      </c>
      <c r="AS81" s="62" t="str">
        <f>IF(R81="","",B81)</f>
        <v/>
      </c>
      <c r="AT81" s="62" t="str">
        <f t="shared" ref="AT81" si="112">IF(AU81="","",RANK(AU81,$AU$18:$AU$467,1))</f>
        <v/>
      </c>
      <c r="AU81" s="62" t="str">
        <f>IF(OR(G81="十種競技",G82="十種競技",G83="十種競技"),B81,"")</f>
        <v/>
      </c>
      <c r="AV81" s="62"/>
      <c r="AW81" s="62">
        <f>B81</f>
        <v>0</v>
      </c>
    </row>
    <row r="82" spans="1:49" ht="18.75" customHeight="1">
      <c r="A82" s="264"/>
      <c r="B82" s="299"/>
      <c r="C82" s="289"/>
      <c r="D82" s="289"/>
      <c r="E82" s="116" t="str">
        <f>IF(B81="","",VLOOKUP(B81,'登録データ（男）'!$A$3:$W$2000,4,FALSE))</f>
        <v/>
      </c>
      <c r="F82" s="289"/>
      <c r="G82" s="305"/>
      <c r="H82" s="286"/>
      <c r="I82" s="289"/>
      <c r="J82" s="286"/>
      <c r="K82" s="289"/>
      <c r="L82" s="286"/>
      <c r="M82" s="286"/>
      <c r="N82" s="294"/>
      <c r="O82" s="295"/>
      <c r="P82" s="296"/>
      <c r="Q82" s="267"/>
      <c r="R82" s="270"/>
      <c r="U82" s="66"/>
      <c r="V82" s="75"/>
      <c r="W82" s="69"/>
      <c r="X82" s="62"/>
      <c r="Y82" s="62"/>
      <c r="Z82" s="62"/>
      <c r="AA82" s="62"/>
      <c r="AB82" s="62"/>
      <c r="AC82" s="62">
        <f t="shared" ref="AC82:AC145" ca="1" si="113">COUNTIF(OFFSET(G82,-MOD(ROW(G82),3),0,3,1),G82)</f>
        <v>0</v>
      </c>
      <c r="AD82" s="108">
        <f t="shared" si="6"/>
        <v>0</v>
      </c>
      <c r="AE82" s="175" t="str">
        <f>IF(G82="","0",VLOOKUP(G82,'登録データ（男）'!$R$4:$S$23,2,FALSE))</f>
        <v>0</v>
      </c>
      <c r="AF82" s="62" t="str">
        <f t="shared" ref="AF82:AF145" si="114">IF(L82="","00",IF(LEN(L82)=1,L82*10,L82))</f>
        <v>00</v>
      </c>
      <c r="AG82" s="76" t="str">
        <f>IF(G82="","0",IF(OR(RIGHT(G82,1)="m",RIGHT(G82,1)="H",RIGHT(G82,1)="W",RIGHT(G82,1)="C"),1,2))</f>
        <v>0</v>
      </c>
      <c r="AH82" s="62" t="str">
        <f t="shared" ref="AH82:AH145" si="115">IF(AG82=2,IF(J82="","0000",CONCATENATE(RIGHT(J82+100,2),RIGHT(AF82+100,2))),IF(J82="","000000",CONCATENATE(RIGHT(H82+100,2),RIGHT(J82+100,2),RIGHT(AF82+100,2))))</f>
        <v>000000</v>
      </c>
      <c r="AI82" s="64" t="str">
        <f t="shared" ref="AI82:AI145" ca="1" si="116">IF(G82="","",IF(OFFSET(B82,-MOD(ROW(B82),3),0)="","0",CONCATENATE(AE82," ",IF(AG82=1,RIGHT(AH82+10000000,7),RIGHT(AH82+100000,5)))))</f>
        <v/>
      </c>
      <c r="AJ82" s="62">
        <f t="shared" si="7"/>
        <v>0</v>
      </c>
      <c r="AK82" s="108"/>
      <c r="AL82" s="62">
        <f t="shared" ref="AL82:AL145" si="117">IF(G82="",0,IF(G82="十種競技",0,IF(J82&lt;&gt;"",0,1)))</f>
        <v>0</v>
      </c>
      <c r="AM82" s="68">
        <f t="shared" ref="AM82:AM145" si="118">IF(OR(G82="",G82="十種競技"),0,IF(AG82=1,IF(AJ82&gt;AK82,1,0),IF(AJ82&lt;AK82,1,0)))</f>
        <v>0</v>
      </c>
      <c r="AN82" s="14" t="str">
        <f ca="1">IF(OFFSET(B82,-MOD(ROW(B82),3),0)&lt;&gt;"",IF(RIGHT(G82,1)=")",VALUE(VLOOKUP(OFFSET(B82,-MOD(ROW(B82),3),0),'登録データ（男）'!A67:J1385,8,FALSE)),"0"),"0")</f>
        <v>0</v>
      </c>
      <c r="AO82" s="76">
        <f t="shared" ca="1" si="8"/>
        <v>0</v>
      </c>
      <c r="AP82" s="62"/>
      <c r="AQ82" s="62"/>
      <c r="AR82" s="62"/>
      <c r="AS82" s="62"/>
      <c r="AT82" s="62"/>
      <c r="AU82" s="62"/>
      <c r="AV82" s="62"/>
      <c r="AW82" s="62"/>
    </row>
    <row r="83" spans="1:49" ht="18.75" customHeight="1" thickBot="1">
      <c r="A83" s="265"/>
      <c r="B83" s="300"/>
      <c r="C83" s="290"/>
      <c r="D83" s="290"/>
      <c r="E83" s="120" t="s">
        <v>1918</v>
      </c>
      <c r="F83" s="290"/>
      <c r="G83" s="306"/>
      <c r="H83" s="287"/>
      <c r="I83" s="290"/>
      <c r="J83" s="287"/>
      <c r="K83" s="290"/>
      <c r="L83" s="287"/>
      <c r="M83" s="287"/>
      <c r="N83" s="222"/>
      <c r="O83" s="223"/>
      <c r="P83" s="297"/>
      <c r="Q83" s="268"/>
      <c r="R83" s="271"/>
      <c r="U83" s="66"/>
      <c r="V83" s="75"/>
      <c r="W83" s="69"/>
      <c r="X83" s="62"/>
      <c r="Y83" s="62"/>
      <c r="Z83" s="62"/>
      <c r="AA83" s="62"/>
      <c r="AB83" s="62"/>
      <c r="AC83" s="62">
        <f t="shared" ca="1" si="113"/>
        <v>0</v>
      </c>
      <c r="AD83" s="108">
        <f t="shared" ref="AD83:AD146" si="119">IF(OR(RIGHT(G83,1)="m",RIGHT(G83,1)="H",RIGHT(G83,1)="C"),IF(VALUE(J83)&gt;59,1,0),0)</f>
        <v>0</v>
      </c>
      <c r="AE83" s="175" t="str">
        <f>IF(G83="","0",VLOOKUP(G83,'登録データ（男）'!$R$4:$S$23,2,FALSE))</f>
        <v>0</v>
      </c>
      <c r="AF83" s="62" t="str">
        <f t="shared" si="114"/>
        <v>00</v>
      </c>
      <c r="AG83" s="76" t="str">
        <f>IF(G83="","0",IF(OR(RIGHT(G83,1)="m",RIGHT(G83,1)="H",RIGHT(G83,1)="W",RIGHT(G83,1)="C"),1,2))</f>
        <v>0</v>
      </c>
      <c r="AH83" s="62" t="str">
        <f t="shared" si="115"/>
        <v>000000</v>
      </c>
      <c r="AI83" s="64" t="str">
        <f t="shared" ca="1" si="116"/>
        <v/>
      </c>
      <c r="AJ83" s="62">
        <f t="shared" ref="AJ83:AJ146" si="120">VALUE(AH83)</f>
        <v>0</v>
      </c>
      <c r="AK83" s="108"/>
      <c r="AL83" s="62">
        <f t="shared" si="117"/>
        <v>0</v>
      </c>
      <c r="AM83" s="68">
        <f t="shared" si="118"/>
        <v>0</v>
      </c>
      <c r="AN83" s="14" t="str">
        <f ca="1">IF(OFFSET(B83,-MOD(ROW(B83),3),0)&lt;&gt;"",IF(RIGHT(G83,1)=")",VALUE(VLOOKUP(OFFSET(B83,-MOD(ROW(B83),3),0),'登録データ（男）'!A68:J1386,8,FALSE)),"0"),"0")</f>
        <v>0</v>
      </c>
      <c r="AO83" s="76">
        <f t="shared" ref="AO83:AO146" ca="1" si="121">IF(AN83=0,0,IF(RIGHT(G83,1)&lt;&gt;")",0,IF(VALUE(LEFT(AN83,1))=1,0,IF(VALUE(LEFT(AN83,1))=2,0,1))))</f>
        <v>0</v>
      </c>
      <c r="AP83" s="62"/>
      <c r="AQ83" s="62"/>
      <c r="AR83" s="62"/>
      <c r="AS83" s="62"/>
      <c r="AT83" s="62"/>
      <c r="AU83" s="62"/>
      <c r="AV83" s="62"/>
      <c r="AW83" s="62"/>
    </row>
    <row r="84" spans="1:49" ht="18.75" customHeight="1" thickTop="1">
      <c r="A84" s="263">
        <v>23</v>
      </c>
      <c r="B84" s="298"/>
      <c r="C84" s="288" t="str">
        <f>IF(B84="","",VLOOKUP(B84,'登録データ（男）'!$A$3:$W$2000,2,FALSE))</f>
        <v/>
      </c>
      <c r="D84" s="288" t="str">
        <f>IF(B84="","",VLOOKUP(B84,'登録データ（男）'!$A$3:$W$2000,3,FALSE))</f>
        <v/>
      </c>
      <c r="E84" s="118" t="str">
        <f>IF(B84="","",VLOOKUP(B84,'登録データ（男）'!$A$3:$W$2000,7,FALSE))</f>
        <v/>
      </c>
      <c r="F84" s="288" t="s">
        <v>6158</v>
      </c>
      <c r="G84" s="304"/>
      <c r="H84" s="285"/>
      <c r="I84" s="288" t="str">
        <f t="shared" ref="I84" si="122">IF(G84="","",IF(AG84=2,"","分"))</f>
        <v/>
      </c>
      <c r="J84" s="285"/>
      <c r="K84" s="288" t="str">
        <f t="shared" ref="K84" si="123">IF(OR(G84="",G84="十種競技"),"",IF(AG84=2,"m","秒"))</f>
        <v/>
      </c>
      <c r="L84" s="285"/>
      <c r="M84" s="285"/>
      <c r="N84" s="291"/>
      <c r="O84" s="292"/>
      <c r="P84" s="293"/>
      <c r="Q84" s="272"/>
      <c r="R84" s="269"/>
      <c r="U84" s="66"/>
      <c r="V84" s="75">
        <f>IF(B84="",0,IF(VLOOKUP(B84,'登録データ（男）'!$A$3:$AT$1687,29,FALSE)=1,0,1))</f>
        <v>0</v>
      </c>
      <c r="W84" s="69">
        <f>IF(B84="",1,0)</f>
        <v>1</v>
      </c>
      <c r="X84" s="62">
        <f>IF(C84="",1,0)</f>
        <v>1</v>
      </c>
      <c r="Y84" s="62">
        <f>IF(D84="",1,0)</f>
        <v>1</v>
      </c>
      <c r="Z84" s="62">
        <f>IF(E84="",1,0)</f>
        <v>1</v>
      </c>
      <c r="AA84" s="62">
        <f>IF(E85="",1,0)</f>
        <v>1</v>
      </c>
      <c r="AB84" s="62">
        <f>SUM(W84:AA84)</f>
        <v>5</v>
      </c>
      <c r="AC84" s="62">
        <f t="shared" ca="1" si="113"/>
        <v>0</v>
      </c>
      <c r="AD84" s="108">
        <f t="shared" si="119"/>
        <v>0</v>
      </c>
      <c r="AE84" s="175" t="str">
        <f>IF(G84="","0",VLOOKUP(G84,'登録データ（男）'!$R$4:$S$23,2,FALSE))</f>
        <v>0</v>
      </c>
      <c r="AF84" s="62" t="str">
        <f t="shared" si="114"/>
        <v>00</v>
      </c>
      <c r="AG84" s="76" t="str">
        <f>IF(G84="","0",IF(OR(RIGHT(G84,1)="m",RIGHT(G84,1)="H",RIGHT(G84,1)="W",RIGHT(G84,1)="C",RIGHT(G84,1)="〉"),1,2))</f>
        <v>0</v>
      </c>
      <c r="AH84" s="62" t="str">
        <f t="shared" si="115"/>
        <v>000000</v>
      </c>
      <c r="AI84" s="64" t="str">
        <f t="shared" ca="1" si="116"/>
        <v/>
      </c>
      <c r="AJ84" s="62">
        <f t="shared" si="120"/>
        <v>0</v>
      </c>
      <c r="AK84" s="108"/>
      <c r="AL84" s="62">
        <f t="shared" si="117"/>
        <v>0</v>
      </c>
      <c r="AM84" s="68">
        <f t="shared" si="118"/>
        <v>0</v>
      </c>
      <c r="AN84" s="14" t="str">
        <f ca="1">IF(OFFSET(B84,-MOD(ROW(B84),3),0)&lt;&gt;"",IF(RIGHT(G84,1)=")",VALUE(VLOOKUP(OFFSET(B84,-MOD(ROW(B84),3),0),'登録データ（男）'!A69:J1387,8,FALSE)),"0"),"0")</f>
        <v>0</v>
      </c>
      <c r="AO84" s="76">
        <f t="shared" ca="1" si="121"/>
        <v>0</v>
      </c>
      <c r="AP84" s="62" t="str">
        <f t="shared" ref="AP84" si="124">IF(AQ84="","",RANK(AQ84,$AQ$18:$AQ$467,1))</f>
        <v/>
      </c>
      <c r="AQ84" s="62" t="str">
        <f>IF(Q84="","",B84)</f>
        <v/>
      </c>
      <c r="AR84" s="62" t="str">
        <f t="shared" ref="AR84" si="125">IF(AS84="","",RANK(AS84,$AS$18:$AS$467,1))</f>
        <v/>
      </c>
      <c r="AS84" s="62" t="str">
        <f>IF(R84="","",B84)</f>
        <v/>
      </c>
      <c r="AT84" s="62" t="str">
        <f t="shared" ref="AT84" si="126">IF(AU84="","",RANK(AU84,$AU$18:$AU$467,1))</f>
        <v/>
      </c>
      <c r="AU84" s="62" t="str">
        <f>IF(OR(G84="十種競技",G85="十種競技",G86="十種競技"),B84,"")</f>
        <v/>
      </c>
      <c r="AV84" s="62"/>
      <c r="AW84" s="62">
        <f>B84</f>
        <v>0</v>
      </c>
    </row>
    <row r="85" spans="1:49" ht="18.75" customHeight="1">
      <c r="A85" s="264"/>
      <c r="B85" s="299"/>
      <c r="C85" s="289"/>
      <c r="D85" s="289"/>
      <c r="E85" s="116" t="str">
        <f>IF(B84="","",VLOOKUP(B84,'登録データ（男）'!$A$3:$W$2000,4,FALSE))</f>
        <v/>
      </c>
      <c r="F85" s="289"/>
      <c r="G85" s="305"/>
      <c r="H85" s="286"/>
      <c r="I85" s="289"/>
      <c r="J85" s="286"/>
      <c r="K85" s="289"/>
      <c r="L85" s="286"/>
      <c r="M85" s="286"/>
      <c r="N85" s="294"/>
      <c r="O85" s="295"/>
      <c r="P85" s="296"/>
      <c r="Q85" s="267"/>
      <c r="R85" s="270"/>
      <c r="U85" s="66"/>
      <c r="V85" s="75"/>
      <c r="W85" s="69"/>
      <c r="X85" s="62"/>
      <c r="Y85" s="62"/>
      <c r="Z85" s="62"/>
      <c r="AA85" s="62"/>
      <c r="AB85" s="62"/>
      <c r="AC85" s="62">
        <f t="shared" ca="1" si="113"/>
        <v>0</v>
      </c>
      <c r="AD85" s="108">
        <f t="shared" si="119"/>
        <v>0</v>
      </c>
      <c r="AE85" s="175" t="str">
        <f>IF(G85="","0",VLOOKUP(G85,'登録データ（男）'!$R$4:$S$23,2,FALSE))</f>
        <v>0</v>
      </c>
      <c r="AF85" s="62" t="str">
        <f t="shared" si="114"/>
        <v>00</v>
      </c>
      <c r="AG85" s="76" t="str">
        <f>IF(G85="","0",IF(OR(RIGHT(G85,1)="m",RIGHT(G85,1)="H",RIGHT(G85,1)="W",RIGHT(G85,1)="C"),1,2))</f>
        <v>0</v>
      </c>
      <c r="AH85" s="62" t="str">
        <f t="shared" si="115"/>
        <v>000000</v>
      </c>
      <c r="AI85" s="64" t="str">
        <f t="shared" ca="1" si="116"/>
        <v/>
      </c>
      <c r="AJ85" s="62">
        <f t="shared" si="120"/>
        <v>0</v>
      </c>
      <c r="AK85" s="108"/>
      <c r="AL85" s="62">
        <f t="shared" si="117"/>
        <v>0</v>
      </c>
      <c r="AM85" s="68">
        <f t="shared" si="118"/>
        <v>0</v>
      </c>
      <c r="AN85" s="14" t="str">
        <f ca="1">IF(OFFSET(B85,-MOD(ROW(B85),3),0)&lt;&gt;"",IF(RIGHT(G85,1)=")",VALUE(VLOOKUP(OFFSET(B85,-MOD(ROW(B85),3),0),'登録データ（男）'!A70:J1388,8,FALSE)),"0"),"0")</f>
        <v>0</v>
      </c>
      <c r="AO85" s="76">
        <f t="shared" ca="1" si="121"/>
        <v>0</v>
      </c>
      <c r="AP85" s="62"/>
      <c r="AQ85" s="62"/>
      <c r="AR85" s="62"/>
      <c r="AS85" s="62"/>
      <c r="AT85" s="62"/>
      <c r="AU85" s="62"/>
      <c r="AV85" s="62"/>
      <c r="AW85" s="62"/>
    </row>
    <row r="86" spans="1:49" ht="18.75" customHeight="1" thickBot="1">
      <c r="A86" s="265"/>
      <c r="B86" s="300"/>
      <c r="C86" s="290"/>
      <c r="D86" s="290"/>
      <c r="E86" s="120" t="s">
        <v>1918</v>
      </c>
      <c r="F86" s="290"/>
      <c r="G86" s="306"/>
      <c r="H86" s="287"/>
      <c r="I86" s="290"/>
      <c r="J86" s="287"/>
      <c r="K86" s="290"/>
      <c r="L86" s="287"/>
      <c r="M86" s="287"/>
      <c r="N86" s="222"/>
      <c r="O86" s="223"/>
      <c r="P86" s="297"/>
      <c r="Q86" s="268"/>
      <c r="R86" s="271"/>
      <c r="U86" s="66"/>
      <c r="V86" s="75"/>
      <c r="W86" s="69"/>
      <c r="X86" s="62"/>
      <c r="Y86" s="62"/>
      <c r="Z86" s="62"/>
      <c r="AA86" s="62"/>
      <c r="AB86" s="62"/>
      <c r="AC86" s="62">
        <f t="shared" ca="1" si="113"/>
        <v>0</v>
      </c>
      <c r="AD86" s="108">
        <f t="shared" si="119"/>
        <v>0</v>
      </c>
      <c r="AE86" s="175" t="str">
        <f>IF(G86="","0",VLOOKUP(G86,'登録データ（男）'!$R$4:$S$23,2,FALSE))</f>
        <v>0</v>
      </c>
      <c r="AF86" s="62" t="str">
        <f t="shared" si="114"/>
        <v>00</v>
      </c>
      <c r="AG86" s="76" t="str">
        <f>IF(G86="","0",IF(OR(RIGHT(G86,1)="m",RIGHT(G86,1)="H",RIGHT(G86,1)="W",RIGHT(G86,1)="C"),1,2))</f>
        <v>0</v>
      </c>
      <c r="AH86" s="62" t="str">
        <f t="shared" si="115"/>
        <v>000000</v>
      </c>
      <c r="AI86" s="64" t="str">
        <f t="shared" ca="1" si="116"/>
        <v/>
      </c>
      <c r="AJ86" s="62">
        <f t="shared" si="120"/>
        <v>0</v>
      </c>
      <c r="AK86" s="108"/>
      <c r="AL86" s="62">
        <f t="shared" si="117"/>
        <v>0</v>
      </c>
      <c r="AM86" s="68">
        <f t="shared" si="118"/>
        <v>0</v>
      </c>
      <c r="AN86" s="14" t="str">
        <f ca="1">IF(OFFSET(B86,-MOD(ROW(B86),3),0)&lt;&gt;"",IF(RIGHT(G86,1)=")",VALUE(VLOOKUP(OFFSET(B86,-MOD(ROW(B86),3),0),'登録データ（男）'!A71:J1389,8,FALSE)),"0"),"0")</f>
        <v>0</v>
      </c>
      <c r="AO86" s="76">
        <f t="shared" ca="1" si="121"/>
        <v>0</v>
      </c>
      <c r="AP86" s="62"/>
      <c r="AQ86" s="62"/>
      <c r="AR86" s="62"/>
      <c r="AS86" s="62"/>
      <c r="AT86" s="62"/>
      <c r="AU86" s="62"/>
      <c r="AV86" s="62"/>
      <c r="AW86" s="62"/>
    </row>
    <row r="87" spans="1:49" ht="18.75" customHeight="1" thickTop="1">
      <c r="A87" s="263">
        <v>24</v>
      </c>
      <c r="B87" s="298"/>
      <c r="C87" s="288" t="str">
        <f>IF(B87="","",VLOOKUP(B87,'登録データ（男）'!$A$3:$W$2000,2,FALSE))</f>
        <v/>
      </c>
      <c r="D87" s="288" t="str">
        <f>IF(B87="","",VLOOKUP(B87,'登録データ（男）'!$A$3:$W$2000,3,FALSE))</f>
        <v/>
      </c>
      <c r="E87" s="118" t="str">
        <f>IF(B87="","",VLOOKUP(B87,'登録データ（男）'!$A$3:$W$2000,7,FALSE))</f>
        <v/>
      </c>
      <c r="F87" s="288" t="s">
        <v>6158</v>
      </c>
      <c r="G87" s="304"/>
      <c r="H87" s="285"/>
      <c r="I87" s="288" t="str">
        <f t="shared" ref="I87" si="127">IF(G87="","",IF(AG87=2,"","分"))</f>
        <v/>
      </c>
      <c r="J87" s="285"/>
      <c r="K87" s="288" t="str">
        <f t="shared" ref="K87" si="128">IF(OR(G87="",G87="十種競技"),"",IF(AG87=2,"m","秒"))</f>
        <v/>
      </c>
      <c r="L87" s="285"/>
      <c r="M87" s="285"/>
      <c r="N87" s="291"/>
      <c r="O87" s="292"/>
      <c r="P87" s="293"/>
      <c r="Q87" s="272"/>
      <c r="R87" s="269"/>
      <c r="U87" s="66"/>
      <c r="V87" s="75">
        <f>IF(B87="",0,IF(VLOOKUP(B87,'登録データ（男）'!$A$3:$AT$1687,29,FALSE)=1,0,1))</f>
        <v>0</v>
      </c>
      <c r="W87" s="69">
        <f>IF(B87="",1,0)</f>
        <v>1</v>
      </c>
      <c r="X87" s="62">
        <f>IF(C87="",1,0)</f>
        <v>1</v>
      </c>
      <c r="Y87" s="62">
        <f>IF(D87="",1,0)</f>
        <v>1</v>
      </c>
      <c r="Z87" s="62">
        <f>IF(E87="",1,0)</f>
        <v>1</v>
      </c>
      <c r="AA87" s="62">
        <f>IF(E88="",1,0)</f>
        <v>1</v>
      </c>
      <c r="AB87" s="62">
        <f>SUM(W87:AA87)</f>
        <v>5</v>
      </c>
      <c r="AC87" s="62">
        <f t="shared" ca="1" si="113"/>
        <v>0</v>
      </c>
      <c r="AD87" s="108">
        <f t="shared" si="119"/>
        <v>0</v>
      </c>
      <c r="AE87" s="175" t="str">
        <f>IF(G87="","0",VLOOKUP(G87,'登録データ（男）'!$R$4:$S$23,2,FALSE))</f>
        <v>0</v>
      </c>
      <c r="AF87" s="62" t="str">
        <f t="shared" si="114"/>
        <v>00</v>
      </c>
      <c r="AG87" s="76" t="str">
        <f>IF(G87="","0",IF(OR(RIGHT(G87,1)="m",RIGHT(G87,1)="H",RIGHT(G87,1)="W",RIGHT(G87,1)="C",RIGHT(G87,1)="〉"),1,2))</f>
        <v>0</v>
      </c>
      <c r="AH87" s="62" t="str">
        <f t="shared" si="115"/>
        <v>000000</v>
      </c>
      <c r="AI87" s="64" t="str">
        <f t="shared" ca="1" si="116"/>
        <v/>
      </c>
      <c r="AJ87" s="62">
        <f t="shared" si="120"/>
        <v>0</v>
      </c>
      <c r="AK87" s="108"/>
      <c r="AL87" s="62">
        <f t="shared" si="117"/>
        <v>0</v>
      </c>
      <c r="AM87" s="68">
        <f t="shared" si="118"/>
        <v>0</v>
      </c>
      <c r="AN87" s="14" t="str">
        <f ca="1">IF(OFFSET(B87,-MOD(ROW(B87),3),0)&lt;&gt;"",IF(RIGHT(G87,1)=")",VALUE(VLOOKUP(OFFSET(B87,-MOD(ROW(B87),3),0),'登録データ（男）'!A72:J1390,8,FALSE)),"0"),"0")</f>
        <v>0</v>
      </c>
      <c r="AO87" s="76">
        <f t="shared" ca="1" si="121"/>
        <v>0</v>
      </c>
      <c r="AP87" s="62" t="str">
        <f t="shared" ref="AP87" si="129">IF(AQ87="","",RANK(AQ87,$AQ$18:$AQ$467,1))</f>
        <v/>
      </c>
      <c r="AQ87" s="62" t="str">
        <f>IF(Q87="","",B87)</f>
        <v/>
      </c>
      <c r="AR87" s="62" t="str">
        <f t="shared" ref="AR87" si="130">IF(AS87="","",RANK(AS87,$AS$18:$AS$467,1))</f>
        <v/>
      </c>
      <c r="AS87" s="62" t="str">
        <f>IF(R87="","",B87)</f>
        <v/>
      </c>
      <c r="AT87" s="62" t="str">
        <f t="shared" ref="AT87" si="131">IF(AU87="","",RANK(AU87,$AU$18:$AU$467,1))</f>
        <v/>
      </c>
      <c r="AU87" s="62" t="str">
        <f>IF(OR(G87="十種競技",G88="十種競技",G89="十種競技"),B87,"")</f>
        <v/>
      </c>
      <c r="AV87" s="62"/>
      <c r="AW87" s="62">
        <f>B87</f>
        <v>0</v>
      </c>
    </row>
    <row r="88" spans="1:49" ht="18.75" customHeight="1">
      <c r="A88" s="264"/>
      <c r="B88" s="299"/>
      <c r="C88" s="289"/>
      <c r="D88" s="289"/>
      <c r="E88" s="116" t="str">
        <f>IF(B87="","",VLOOKUP(B87,'登録データ（男）'!$A$3:$W$2000,4,FALSE))</f>
        <v/>
      </c>
      <c r="F88" s="289"/>
      <c r="G88" s="305"/>
      <c r="H88" s="286"/>
      <c r="I88" s="289"/>
      <c r="J88" s="286"/>
      <c r="K88" s="289"/>
      <c r="L88" s="286"/>
      <c r="M88" s="286"/>
      <c r="N88" s="294"/>
      <c r="O88" s="295"/>
      <c r="P88" s="296"/>
      <c r="Q88" s="267"/>
      <c r="R88" s="270"/>
      <c r="U88" s="66"/>
      <c r="V88" s="75"/>
      <c r="W88" s="69"/>
      <c r="X88" s="62"/>
      <c r="Y88" s="62"/>
      <c r="Z88" s="62"/>
      <c r="AA88" s="62"/>
      <c r="AB88" s="62"/>
      <c r="AC88" s="62">
        <f t="shared" ca="1" si="113"/>
        <v>0</v>
      </c>
      <c r="AD88" s="108">
        <f t="shared" si="119"/>
        <v>0</v>
      </c>
      <c r="AE88" s="175" t="str">
        <f>IF(G88="","0",VLOOKUP(G88,'登録データ（男）'!$R$4:$S$23,2,FALSE))</f>
        <v>0</v>
      </c>
      <c r="AF88" s="62" t="str">
        <f t="shared" si="114"/>
        <v>00</v>
      </c>
      <c r="AG88" s="76" t="str">
        <f>IF(G88="","0",IF(OR(RIGHT(G88,1)="m",RIGHT(G88,1)="H",RIGHT(G88,1)="W",RIGHT(G88,1)="C"),1,2))</f>
        <v>0</v>
      </c>
      <c r="AH88" s="62" t="str">
        <f t="shared" si="115"/>
        <v>000000</v>
      </c>
      <c r="AI88" s="64" t="str">
        <f t="shared" ca="1" si="116"/>
        <v/>
      </c>
      <c r="AJ88" s="62">
        <f t="shared" si="120"/>
        <v>0</v>
      </c>
      <c r="AK88" s="108"/>
      <c r="AL88" s="62">
        <f t="shared" si="117"/>
        <v>0</v>
      </c>
      <c r="AM88" s="68">
        <f t="shared" si="118"/>
        <v>0</v>
      </c>
      <c r="AN88" s="14" t="str">
        <f ca="1">IF(OFFSET(B88,-MOD(ROW(B88),3),0)&lt;&gt;"",IF(RIGHT(G88,1)=")",VALUE(VLOOKUP(OFFSET(B88,-MOD(ROW(B88),3),0),'登録データ（男）'!A73:J1391,8,FALSE)),"0"),"0")</f>
        <v>0</v>
      </c>
      <c r="AO88" s="76">
        <f t="shared" ca="1" si="121"/>
        <v>0</v>
      </c>
      <c r="AP88" s="62"/>
      <c r="AQ88" s="62"/>
      <c r="AR88" s="62"/>
      <c r="AS88" s="62"/>
      <c r="AT88" s="62"/>
      <c r="AU88" s="62"/>
      <c r="AV88" s="62"/>
      <c r="AW88" s="62"/>
    </row>
    <row r="89" spans="1:49" ht="18.75" customHeight="1" thickBot="1">
      <c r="A89" s="265"/>
      <c r="B89" s="300"/>
      <c r="C89" s="290"/>
      <c r="D89" s="290"/>
      <c r="E89" s="120" t="s">
        <v>1918</v>
      </c>
      <c r="F89" s="290"/>
      <c r="G89" s="306"/>
      <c r="H89" s="287"/>
      <c r="I89" s="290"/>
      <c r="J89" s="287"/>
      <c r="K89" s="290"/>
      <c r="L89" s="287"/>
      <c r="M89" s="287"/>
      <c r="N89" s="222"/>
      <c r="O89" s="223"/>
      <c r="P89" s="297"/>
      <c r="Q89" s="268"/>
      <c r="R89" s="271"/>
      <c r="U89" s="66"/>
      <c r="V89" s="75"/>
      <c r="W89" s="69"/>
      <c r="X89" s="62"/>
      <c r="Y89" s="62"/>
      <c r="Z89" s="62"/>
      <c r="AA89" s="62"/>
      <c r="AB89" s="62"/>
      <c r="AC89" s="62">
        <f t="shared" ca="1" si="113"/>
        <v>0</v>
      </c>
      <c r="AD89" s="108">
        <f t="shared" si="119"/>
        <v>0</v>
      </c>
      <c r="AE89" s="175" t="str">
        <f>IF(G89="","0",VLOOKUP(G89,'登録データ（男）'!$R$4:$S$23,2,FALSE))</f>
        <v>0</v>
      </c>
      <c r="AF89" s="62" t="str">
        <f t="shared" si="114"/>
        <v>00</v>
      </c>
      <c r="AG89" s="76" t="str">
        <f>IF(G89="","0",IF(OR(RIGHT(G89,1)="m",RIGHT(G89,1)="H",RIGHT(G89,1)="W",RIGHT(G89,1)="C"),1,2))</f>
        <v>0</v>
      </c>
      <c r="AH89" s="62" t="str">
        <f t="shared" si="115"/>
        <v>000000</v>
      </c>
      <c r="AI89" s="64" t="str">
        <f t="shared" ca="1" si="116"/>
        <v/>
      </c>
      <c r="AJ89" s="62">
        <f t="shared" si="120"/>
        <v>0</v>
      </c>
      <c r="AK89" s="108"/>
      <c r="AL89" s="62">
        <f t="shared" si="117"/>
        <v>0</v>
      </c>
      <c r="AM89" s="68">
        <f t="shared" si="118"/>
        <v>0</v>
      </c>
      <c r="AN89" s="14" t="str">
        <f ca="1">IF(OFFSET(B89,-MOD(ROW(B89),3),0)&lt;&gt;"",IF(RIGHT(G89,1)=")",VALUE(VLOOKUP(OFFSET(B89,-MOD(ROW(B89),3),0),'登録データ（男）'!A74:J1392,8,FALSE)),"0"),"0")</f>
        <v>0</v>
      </c>
      <c r="AO89" s="76">
        <f t="shared" ca="1" si="121"/>
        <v>0</v>
      </c>
      <c r="AP89" s="62"/>
      <c r="AQ89" s="62"/>
      <c r="AR89" s="62"/>
      <c r="AS89" s="62"/>
      <c r="AT89" s="62"/>
      <c r="AU89" s="62"/>
      <c r="AV89" s="62"/>
      <c r="AW89" s="62"/>
    </row>
    <row r="90" spans="1:49" ht="18.75" customHeight="1" thickTop="1">
      <c r="A90" s="263">
        <v>25</v>
      </c>
      <c r="B90" s="298"/>
      <c r="C90" s="288" t="str">
        <f>IF(B90="","",VLOOKUP(B90,'登録データ（男）'!$A$3:$W$2000,2,FALSE))</f>
        <v/>
      </c>
      <c r="D90" s="288" t="str">
        <f>IF(B90="","",VLOOKUP(B90,'登録データ（男）'!$A$3:$W$2000,3,FALSE))</f>
        <v/>
      </c>
      <c r="E90" s="118" t="str">
        <f>IF(B90="","",VLOOKUP(B90,'登録データ（男）'!$A$3:$W$2000,7,FALSE))</f>
        <v/>
      </c>
      <c r="F90" s="288" t="s">
        <v>6158</v>
      </c>
      <c r="G90" s="304"/>
      <c r="H90" s="285"/>
      <c r="I90" s="288" t="str">
        <f t="shared" ref="I90" si="132">IF(G90="","",IF(AG90=2,"","分"))</f>
        <v/>
      </c>
      <c r="J90" s="285"/>
      <c r="K90" s="288" t="str">
        <f t="shared" ref="K90" si="133">IF(OR(G90="",G90="十種競技"),"",IF(AG90=2,"m","秒"))</f>
        <v/>
      </c>
      <c r="L90" s="285"/>
      <c r="M90" s="285"/>
      <c r="N90" s="291"/>
      <c r="O90" s="292"/>
      <c r="P90" s="293"/>
      <c r="Q90" s="272"/>
      <c r="R90" s="269"/>
      <c r="U90" s="66"/>
      <c r="V90" s="75">
        <f>IF(B90="",0,IF(VLOOKUP(B90,'登録データ（男）'!$A$3:$AT$1687,29,FALSE)=1,0,1))</f>
        <v>0</v>
      </c>
      <c r="W90" s="69">
        <f>IF(B90="",1,0)</f>
        <v>1</v>
      </c>
      <c r="X90" s="62">
        <f>IF(C90="",1,0)</f>
        <v>1</v>
      </c>
      <c r="Y90" s="62">
        <f>IF(D90="",1,0)</f>
        <v>1</v>
      </c>
      <c r="Z90" s="62">
        <f>IF(E90="",1,0)</f>
        <v>1</v>
      </c>
      <c r="AA90" s="62">
        <f>IF(E91="",1,0)</f>
        <v>1</v>
      </c>
      <c r="AB90" s="62">
        <f>SUM(W90:AA90)</f>
        <v>5</v>
      </c>
      <c r="AC90" s="62">
        <f t="shared" ca="1" si="113"/>
        <v>0</v>
      </c>
      <c r="AD90" s="108">
        <f t="shared" si="119"/>
        <v>0</v>
      </c>
      <c r="AE90" s="175" t="str">
        <f>IF(G90="","0",VLOOKUP(G90,'登録データ（男）'!$R$4:$S$23,2,FALSE))</f>
        <v>0</v>
      </c>
      <c r="AF90" s="62" t="str">
        <f t="shared" si="114"/>
        <v>00</v>
      </c>
      <c r="AG90" s="76" t="str">
        <f>IF(G90="","0",IF(OR(RIGHT(G90,1)="m",RIGHT(G90,1)="H",RIGHT(G90,1)="W",RIGHT(G90,1)="C",RIGHT(G90,1)="〉"),1,2))</f>
        <v>0</v>
      </c>
      <c r="AH90" s="62" t="str">
        <f t="shared" si="115"/>
        <v>000000</v>
      </c>
      <c r="AI90" s="64" t="str">
        <f t="shared" ca="1" si="116"/>
        <v/>
      </c>
      <c r="AJ90" s="62">
        <f t="shared" si="120"/>
        <v>0</v>
      </c>
      <c r="AK90" s="108"/>
      <c r="AL90" s="62">
        <f t="shared" si="117"/>
        <v>0</v>
      </c>
      <c r="AM90" s="68">
        <f t="shared" si="118"/>
        <v>0</v>
      </c>
      <c r="AN90" s="14" t="str">
        <f ca="1">IF(OFFSET(B90,-MOD(ROW(B90),3),0)&lt;&gt;"",IF(RIGHT(G90,1)=")",VALUE(VLOOKUP(OFFSET(B90,-MOD(ROW(B90),3),0),'登録データ（男）'!A75:J1393,8,FALSE)),"0"),"0")</f>
        <v>0</v>
      </c>
      <c r="AO90" s="76">
        <f t="shared" ca="1" si="121"/>
        <v>0</v>
      </c>
      <c r="AP90" s="62" t="str">
        <f t="shared" ref="AP90" si="134">IF(AQ90="","",RANK(AQ90,$AQ$18:$AQ$467,1))</f>
        <v/>
      </c>
      <c r="AQ90" s="62" t="str">
        <f>IF(Q90="","",B90)</f>
        <v/>
      </c>
      <c r="AR90" s="62" t="str">
        <f t="shared" ref="AR90" si="135">IF(AS90="","",RANK(AS90,$AS$18:$AS$467,1))</f>
        <v/>
      </c>
      <c r="AS90" s="62" t="str">
        <f>IF(R90="","",B90)</f>
        <v/>
      </c>
      <c r="AT90" s="62" t="str">
        <f t="shared" ref="AT90" si="136">IF(AU90="","",RANK(AU90,$AU$18:$AU$467,1))</f>
        <v/>
      </c>
      <c r="AU90" s="62" t="str">
        <f>IF(OR(G90="十種競技",G91="十種競技",G92="十種競技"),B90,"")</f>
        <v/>
      </c>
      <c r="AV90" s="62"/>
      <c r="AW90" s="62">
        <f>B90</f>
        <v>0</v>
      </c>
    </row>
    <row r="91" spans="1:49" ht="18.75" customHeight="1">
      <c r="A91" s="264"/>
      <c r="B91" s="299"/>
      <c r="C91" s="289"/>
      <c r="D91" s="289"/>
      <c r="E91" s="116" t="str">
        <f>IF(B90="","",VLOOKUP(B90,'登録データ（男）'!$A$3:$W$2000,4,FALSE))</f>
        <v/>
      </c>
      <c r="F91" s="289"/>
      <c r="G91" s="305"/>
      <c r="H91" s="286"/>
      <c r="I91" s="289"/>
      <c r="J91" s="286"/>
      <c r="K91" s="289"/>
      <c r="L91" s="286"/>
      <c r="M91" s="286"/>
      <c r="N91" s="294"/>
      <c r="O91" s="295"/>
      <c r="P91" s="296"/>
      <c r="Q91" s="267"/>
      <c r="R91" s="270"/>
      <c r="U91" s="66"/>
      <c r="V91" s="75"/>
      <c r="W91" s="69"/>
      <c r="X91" s="62"/>
      <c r="Y91" s="62"/>
      <c r="Z91" s="62"/>
      <c r="AA91" s="62"/>
      <c r="AB91" s="62"/>
      <c r="AC91" s="62">
        <f t="shared" ca="1" si="113"/>
        <v>0</v>
      </c>
      <c r="AD91" s="108">
        <f t="shared" si="119"/>
        <v>0</v>
      </c>
      <c r="AE91" s="175" t="str">
        <f>IF(G91="","0",VLOOKUP(G91,'登録データ（男）'!$R$4:$S$23,2,FALSE))</f>
        <v>0</v>
      </c>
      <c r="AF91" s="62" t="str">
        <f t="shared" si="114"/>
        <v>00</v>
      </c>
      <c r="AG91" s="76" t="str">
        <f>IF(G91="","0",IF(OR(RIGHT(G91,1)="m",RIGHT(G91,1)="H",RIGHT(G91,1)="W",RIGHT(G91,1)="C"),1,2))</f>
        <v>0</v>
      </c>
      <c r="AH91" s="62" t="str">
        <f t="shared" si="115"/>
        <v>000000</v>
      </c>
      <c r="AI91" s="64" t="str">
        <f t="shared" ca="1" si="116"/>
        <v/>
      </c>
      <c r="AJ91" s="62">
        <f t="shared" si="120"/>
        <v>0</v>
      </c>
      <c r="AK91" s="108"/>
      <c r="AL91" s="62">
        <f t="shared" si="117"/>
        <v>0</v>
      </c>
      <c r="AM91" s="68">
        <f t="shared" si="118"/>
        <v>0</v>
      </c>
      <c r="AN91" s="14" t="str">
        <f ca="1">IF(OFFSET(B91,-MOD(ROW(B91),3),0)&lt;&gt;"",IF(RIGHT(G91,1)=")",VALUE(VLOOKUP(OFFSET(B91,-MOD(ROW(B91),3),0),'登録データ（男）'!A76:J1394,8,FALSE)),"0"),"0")</f>
        <v>0</v>
      </c>
      <c r="AO91" s="76">
        <f t="shared" ca="1" si="121"/>
        <v>0</v>
      </c>
      <c r="AP91" s="62"/>
      <c r="AQ91" s="62"/>
      <c r="AR91" s="62"/>
      <c r="AS91" s="62"/>
      <c r="AT91" s="62"/>
      <c r="AU91" s="62"/>
      <c r="AV91" s="62"/>
      <c r="AW91" s="62"/>
    </row>
    <row r="92" spans="1:49" ht="18.75" customHeight="1" thickBot="1">
      <c r="A92" s="265"/>
      <c r="B92" s="300"/>
      <c r="C92" s="290"/>
      <c r="D92" s="290"/>
      <c r="E92" s="120" t="s">
        <v>1918</v>
      </c>
      <c r="F92" s="290"/>
      <c r="G92" s="306"/>
      <c r="H92" s="287"/>
      <c r="I92" s="290"/>
      <c r="J92" s="287"/>
      <c r="K92" s="290"/>
      <c r="L92" s="287"/>
      <c r="M92" s="287"/>
      <c r="N92" s="222"/>
      <c r="O92" s="223"/>
      <c r="P92" s="297"/>
      <c r="Q92" s="268"/>
      <c r="R92" s="271"/>
      <c r="U92" s="66"/>
      <c r="V92" s="75"/>
      <c r="W92" s="69"/>
      <c r="X92" s="62"/>
      <c r="Y92" s="62"/>
      <c r="Z92" s="62"/>
      <c r="AA92" s="62"/>
      <c r="AB92" s="62"/>
      <c r="AC92" s="62">
        <f t="shared" ca="1" si="113"/>
        <v>0</v>
      </c>
      <c r="AD92" s="108">
        <f t="shared" si="119"/>
        <v>0</v>
      </c>
      <c r="AE92" s="175" t="str">
        <f>IF(G92="","0",VLOOKUP(G92,'登録データ（男）'!$R$4:$S$23,2,FALSE))</f>
        <v>0</v>
      </c>
      <c r="AF92" s="62" t="str">
        <f t="shared" si="114"/>
        <v>00</v>
      </c>
      <c r="AG92" s="76" t="str">
        <f>IF(G92="","0",IF(OR(RIGHT(G92,1)="m",RIGHT(G92,1)="H",RIGHT(G92,1)="W",RIGHT(G92,1)="C"),1,2))</f>
        <v>0</v>
      </c>
      <c r="AH92" s="62" t="str">
        <f t="shared" si="115"/>
        <v>000000</v>
      </c>
      <c r="AI92" s="64" t="str">
        <f t="shared" ca="1" si="116"/>
        <v/>
      </c>
      <c r="AJ92" s="62">
        <f t="shared" si="120"/>
        <v>0</v>
      </c>
      <c r="AK92" s="108"/>
      <c r="AL92" s="62">
        <f t="shared" si="117"/>
        <v>0</v>
      </c>
      <c r="AM92" s="68">
        <f t="shared" si="118"/>
        <v>0</v>
      </c>
      <c r="AN92" s="14" t="str">
        <f ca="1">IF(OFFSET(B92,-MOD(ROW(B92),3),0)&lt;&gt;"",IF(RIGHT(G92,1)=")",VALUE(VLOOKUP(OFFSET(B92,-MOD(ROW(B92),3),0),'登録データ（男）'!A77:J1395,8,FALSE)),"0"),"0")</f>
        <v>0</v>
      </c>
      <c r="AO92" s="76">
        <f t="shared" ca="1" si="121"/>
        <v>0</v>
      </c>
      <c r="AP92" s="62"/>
      <c r="AQ92" s="62"/>
      <c r="AR92" s="62"/>
      <c r="AS92" s="62"/>
      <c r="AT92" s="62"/>
      <c r="AU92" s="62"/>
      <c r="AV92" s="62"/>
      <c r="AW92" s="62"/>
    </row>
    <row r="93" spans="1:49" ht="18.75" customHeight="1" thickTop="1">
      <c r="A93" s="263">
        <v>26</v>
      </c>
      <c r="B93" s="298"/>
      <c r="C93" s="288" t="str">
        <f>IF(B93="","",VLOOKUP(B93,'登録データ（男）'!$A$3:$W$2000,2,FALSE))</f>
        <v/>
      </c>
      <c r="D93" s="288" t="str">
        <f>IF(B93="","",VLOOKUP(B93,'登録データ（男）'!$A$3:$W$2000,3,FALSE))</f>
        <v/>
      </c>
      <c r="E93" s="118" t="str">
        <f>IF(B93="","",VLOOKUP(B93,'登録データ（男）'!$A$3:$W$2000,7,FALSE))</f>
        <v/>
      </c>
      <c r="F93" s="288" t="s">
        <v>6158</v>
      </c>
      <c r="G93" s="304"/>
      <c r="H93" s="285"/>
      <c r="I93" s="288" t="str">
        <f t="shared" ref="I93" si="137">IF(G93="","",IF(AG93=2,"","分"))</f>
        <v/>
      </c>
      <c r="J93" s="285"/>
      <c r="K93" s="288" t="str">
        <f t="shared" ref="K93" si="138">IF(OR(G93="",G93="十種競技"),"",IF(AG93=2,"m","秒"))</f>
        <v/>
      </c>
      <c r="L93" s="285"/>
      <c r="M93" s="285"/>
      <c r="N93" s="291"/>
      <c r="O93" s="292"/>
      <c r="P93" s="293"/>
      <c r="Q93" s="272"/>
      <c r="R93" s="269"/>
      <c r="U93" s="66"/>
      <c r="V93" s="75">
        <f>IF(B93="",0,IF(VLOOKUP(B93,'登録データ（男）'!$A$3:$AT$1687,29,FALSE)=1,0,1))</f>
        <v>0</v>
      </c>
      <c r="W93" s="69">
        <f>IF(B93="",1,0)</f>
        <v>1</v>
      </c>
      <c r="X93" s="62">
        <f>IF(C93="",1,0)</f>
        <v>1</v>
      </c>
      <c r="Y93" s="62">
        <f>IF(D93="",1,0)</f>
        <v>1</v>
      </c>
      <c r="Z93" s="62">
        <f>IF(E93="",1,0)</f>
        <v>1</v>
      </c>
      <c r="AA93" s="62">
        <f>IF(E94="",1,0)</f>
        <v>1</v>
      </c>
      <c r="AB93" s="62">
        <f>SUM(W93:AA93)</f>
        <v>5</v>
      </c>
      <c r="AC93" s="62">
        <f t="shared" ca="1" si="113"/>
        <v>0</v>
      </c>
      <c r="AD93" s="108">
        <f t="shared" si="119"/>
        <v>0</v>
      </c>
      <c r="AE93" s="175" t="str">
        <f>IF(G93="","0",VLOOKUP(G93,'登録データ（男）'!$R$4:$S$23,2,FALSE))</f>
        <v>0</v>
      </c>
      <c r="AF93" s="62" t="str">
        <f t="shared" si="114"/>
        <v>00</v>
      </c>
      <c r="AG93" s="76" t="str">
        <f>IF(G93="","0",IF(OR(RIGHT(G93,1)="m",RIGHT(G93,1)="H",RIGHT(G93,1)="W",RIGHT(G93,1)="C",RIGHT(G93,1)="〉"),1,2))</f>
        <v>0</v>
      </c>
      <c r="AH93" s="62" t="str">
        <f t="shared" si="115"/>
        <v>000000</v>
      </c>
      <c r="AI93" s="64" t="str">
        <f t="shared" ca="1" si="116"/>
        <v/>
      </c>
      <c r="AJ93" s="62">
        <f t="shared" si="120"/>
        <v>0</v>
      </c>
      <c r="AK93" s="108"/>
      <c r="AL93" s="62">
        <f t="shared" si="117"/>
        <v>0</v>
      </c>
      <c r="AM93" s="68">
        <f t="shared" si="118"/>
        <v>0</v>
      </c>
      <c r="AN93" s="14" t="str">
        <f ca="1">IF(OFFSET(B93,-MOD(ROW(B93),3),0)&lt;&gt;"",IF(RIGHT(G93,1)=")",VALUE(VLOOKUP(OFFSET(B93,-MOD(ROW(B93),3),0),'登録データ（男）'!A78:J1396,8,FALSE)),"0"),"0")</f>
        <v>0</v>
      </c>
      <c r="AO93" s="76">
        <f t="shared" ca="1" si="121"/>
        <v>0</v>
      </c>
      <c r="AP93" s="62" t="str">
        <f t="shared" ref="AP93" si="139">IF(AQ93="","",RANK(AQ93,$AQ$18:$AQ$467,1))</f>
        <v/>
      </c>
      <c r="AQ93" s="62" t="str">
        <f>IF(Q93="","",B93)</f>
        <v/>
      </c>
      <c r="AR93" s="62" t="str">
        <f t="shared" ref="AR93" si="140">IF(AS93="","",RANK(AS93,$AS$18:$AS$467,1))</f>
        <v/>
      </c>
      <c r="AS93" s="62" t="str">
        <f>IF(R93="","",B93)</f>
        <v/>
      </c>
      <c r="AT93" s="62" t="str">
        <f t="shared" ref="AT93" si="141">IF(AU93="","",RANK(AU93,$AU$18:$AU$467,1))</f>
        <v/>
      </c>
      <c r="AU93" s="62" t="str">
        <f>IF(OR(G93="十種競技",G94="十種競技",G95="十種競技"),B93,"")</f>
        <v/>
      </c>
      <c r="AV93" s="62"/>
      <c r="AW93" s="62">
        <f>B93</f>
        <v>0</v>
      </c>
    </row>
    <row r="94" spans="1:49" ht="18.75" customHeight="1">
      <c r="A94" s="264"/>
      <c r="B94" s="299"/>
      <c r="C94" s="289"/>
      <c r="D94" s="289"/>
      <c r="E94" s="116" t="str">
        <f>IF(B93="","",VLOOKUP(B93,'登録データ（男）'!$A$3:$W$2000,4,FALSE))</f>
        <v/>
      </c>
      <c r="F94" s="289"/>
      <c r="G94" s="305"/>
      <c r="H94" s="286"/>
      <c r="I94" s="289"/>
      <c r="J94" s="286"/>
      <c r="K94" s="289"/>
      <c r="L94" s="286"/>
      <c r="M94" s="286"/>
      <c r="N94" s="294"/>
      <c r="O94" s="295"/>
      <c r="P94" s="296"/>
      <c r="Q94" s="267"/>
      <c r="R94" s="270"/>
      <c r="U94" s="66"/>
      <c r="V94" s="75"/>
      <c r="W94" s="69"/>
      <c r="X94" s="62"/>
      <c r="Y94" s="62"/>
      <c r="Z94" s="62"/>
      <c r="AA94" s="62"/>
      <c r="AB94" s="62"/>
      <c r="AC94" s="62">
        <f t="shared" ca="1" si="113"/>
        <v>0</v>
      </c>
      <c r="AD94" s="108">
        <f t="shared" si="119"/>
        <v>0</v>
      </c>
      <c r="AE94" s="175" t="str">
        <f>IF(G94="","0",VLOOKUP(G94,'登録データ（男）'!$R$4:$S$23,2,FALSE))</f>
        <v>0</v>
      </c>
      <c r="AF94" s="62" t="str">
        <f t="shared" si="114"/>
        <v>00</v>
      </c>
      <c r="AG94" s="76" t="str">
        <f>IF(G94="","0",IF(OR(RIGHT(G94,1)="m",RIGHT(G94,1)="H",RIGHT(G94,1)="W",RIGHT(G94,1)="C"),1,2))</f>
        <v>0</v>
      </c>
      <c r="AH94" s="62" t="str">
        <f t="shared" si="115"/>
        <v>000000</v>
      </c>
      <c r="AI94" s="64" t="str">
        <f t="shared" ca="1" si="116"/>
        <v/>
      </c>
      <c r="AJ94" s="62">
        <f t="shared" si="120"/>
        <v>0</v>
      </c>
      <c r="AK94" s="108"/>
      <c r="AL94" s="62">
        <f t="shared" si="117"/>
        <v>0</v>
      </c>
      <c r="AM94" s="68">
        <f t="shared" si="118"/>
        <v>0</v>
      </c>
      <c r="AN94" s="14" t="str">
        <f ca="1">IF(OFFSET(B94,-MOD(ROW(B94),3),0)&lt;&gt;"",IF(RIGHT(G94,1)=")",VALUE(VLOOKUP(OFFSET(B94,-MOD(ROW(B94),3),0),'登録データ（男）'!A79:J1397,8,FALSE)),"0"),"0")</f>
        <v>0</v>
      </c>
      <c r="AO94" s="76">
        <f t="shared" ca="1" si="121"/>
        <v>0</v>
      </c>
      <c r="AP94" s="62"/>
      <c r="AQ94" s="62"/>
      <c r="AR94" s="62"/>
      <c r="AS94" s="62"/>
      <c r="AT94" s="62"/>
      <c r="AU94" s="62"/>
      <c r="AV94" s="62"/>
      <c r="AW94" s="62"/>
    </row>
    <row r="95" spans="1:49" ht="18.75" customHeight="1" thickBot="1">
      <c r="A95" s="265"/>
      <c r="B95" s="300"/>
      <c r="C95" s="290"/>
      <c r="D95" s="290"/>
      <c r="E95" s="120" t="s">
        <v>1918</v>
      </c>
      <c r="F95" s="290"/>
      <c r="G95" s="306"/>
      <c r="H95" s="287"/>
      <c r="I95" s="290"/>
      <c r="J95" s="287"/>
      <c r="K95" s="290"/>
      <c r="L95" s="287"/>
      <c r="M95" s="287"/>
      <c r="N95" s="222"/>
      <c r="O95" s="223"/>
      <c r="P95" s="297"/>
      <c r="Q95" s="268"/>
      <c r="R95" s="271"/>
      <c r="U95" s="66"/>
      <c r="V95" s="75"/>
      <c r="W95" s="69"/>
      <c r="X95" s="62"/>
      <c r="Y95" s="62"/>
      <c r="Z95" s="62"/>
      <c r="AA95" s="62"/>
      <c r="AB95" s="62"/>
      <c r="AC95" s="62">
        <f t="shared" ca="1" si="113"/>
        <v>0</v>
      </c>
      <c r="AD95" s="108">
        <f t="shared" si="119"/>
        <v>0</v>
      </c>
      <c r="AE95" s="175" t="str">
        <f>IF(G95="","0",VLOOKUP(G95,'登録データ（男）'!$R$4:$S$23,2,FALSE))</f>
        <v>0</v>
      </c>
      <c r="AF95" s="62" t="str">
        <f t="shared" si="114"/>
        <v>00</v>
      </c>
      <c r="AG95" s="76" t="str">
        <f>IF(G95="","0",IF(OR(RIGHT(G95,1)="m",RIGHT(G95,1)="H",RIGHT(G95,1)="W",RIGHT(G95,1)="C"),1,2))</f>
        <v>0</v>
      </c>
      <c r="AH95" s="62" t="str">
        <f t="shared" si="115"/>
        <v>000000</v>
      </c>
      <c r="AI95" s="64" t="str">
        <f t="shared" ca="1" si="116"/>
        <v/>
      </c>
      <c r="AJ95" s="62">
        <f t="shared" si="120"/>
        <v>0</v>
      </c>
      <c r="AK95" s="108"/>
      <c r="AL95" s="62">
        <f t="shared" si="117"/>
        <v>0</v>
      </c>
      <c r="AM95" s="68">
        <f t="shared" si="118"/>
        <v>0</v>
      </c>
      <c r="AN95" s="14" t="str">
        <f ca="1">IF(OFFSET(B95,-MOD(ROW(B95),3),0)&lt;&gt;"",IF(RIGHT(G95,1)=")",VALUE(VLOOKUP(OFFSET(B95,-MOD(ROW(B95),3),0),'登録データ（男）'!A80:J1398,8,FALSE)),"0"),"0")</f>
        <v>0</v>
      </c>
      <c r="AO95" s="76">
        <f t="shared" ca="1" si="121"/>
        <v>0</v>
      </c>
      <c r="AP95" s="62"/>
      <c r="AQ95" s="62"/>
      <c r="AR95" s="62"/>
      <c r="AS95" s="62"/>
      <c r="AT95" s="62"/>
      <c r="AU95" s="62"/>
      <c r="AV95" s="62"/>
      <c r="AW95" s="62"/>
    </row>
    <row r="96" spans="1:49" ht="18.75" customHeight="1" thickTop="1">
      <c r="A96" s="263">
        <v>27</v>
      </c>
      <c r="B96" s="298"/>
      <c r="C96" s="288" t="str">
        <f>IF(B96="","",VLOOKUP(B96,'登録データ（男）'!$A$3:$W$2000,2,FALSE))</f>
        <v/>
      </c>
      <c r="D96" s="288" t="str">
        <f>IF(B96="","",VLOOKUP(B96,'登録データ（男）'!$A$3:$W$2000,3,FALSE))</f>
        <v/>
      </c>
      <c r="E96" s="118" t="str">
        <f>IF(B96="","",VLOOKUP(B96,'登録データ（男）'!$A$3:$W$2000,7,FALSE))</f>
        <v/>
      </c>
      <c r="F96" s="288" t="s">
        <v>6158</v>
      </c>
      <c r="G96" s="304"/>
      <c r="H96" s="285"/>
      <c r="I96" s="288" t="str">
        <f t="shared" ref="I96" si="142">IF(G96="","",IF(AG96=2,"","分"))</f>
        <v/>
      </c>
      <c r="J96" s="285"/>
      <c r="K96" s="288" t="str">
        <f t="shared" ref="K96" si="143">IF(OR(G96="",G96="十種競技"),"",IF(AG96=2,"m","秒"))</f>
        <v/>
      </c>
      <c r="L96" s="285"/>
      <c r="M96" s="285"/>
      <c r="N96" s="291"/>
      <c r="O96" s="292"/>
      <c r="P96" s="293"/>
      <c r="Q96" s="272"/>
      <c r="R96" s="269"/>
      <c r="U96" s="66"/>
      <c r="V96" s="75">
        <f>IF(B96="",0,IF(VLOOKUP(B96,'登録データ（男）'!$A$3:$AT$1687,29,FALSE)=1,0,1))</f>
        <v>0</v>
      </c>
      <c r="W96" s="69">
        <f>IF(B96="",1,0)</f>
        <v>1</v>
      </c>
      <c r="X96" s="62">
        <f>IF(C96="",1,0)</f>
        <v>1</v>
      </c>
      <c r="Y96" s="62">
        <f>IF(D96="",1,0)</f>
        <v>1</v>
      </c>
      <c r="Z96" s="62">
        <f>IF(E96="",1,0)</f>
        <v>1</v>
      </c>
      <c r="AA96" s="62">
        <f>IF(E97="",1,0)</f>
        <v>1</v>
      </c>
      <c r="AB96" s="62">
        <f>SUM(W96:AA96)</f>
        <v>5</v>
      </c>
      <c r="AC96" s="62">
        <f t="shared" ca="1" si="113"/>
        <v>0</v>
      </c>
      <c r="AD96" s="108">
        <f t="shared" si="119"/>
        <v>0</v>
      </c>
      <c r="AE96" s="175" t="str">
        <f>IF(G96="","0",VLOOKUP(G96,'登録データ（男）'!$R$4:$S$23,2,FALSE))</f>
        <v>0</v>
      </c>
      <c r="AF96" s="62" t="str">
        <f t="shared" si="114"/>
        <v>00</v>
      </c>
      <c r="AG96" s="76" t="str">
        <f>IF(G96="","0",IF(OR(RIGHT(G96,1)="m",RIGHT(G96,1)="H",RIGHT(G96,1)="W",RIGHT(G96,1)="C",RIGHT(G96,1)="〉"),1,2))</f>
        <v>0</v>
      </c>
      <c r="AH96" s="62" t="str">
        <f t="shared" si="115"/>
        <v>000000</v>
      </c>
      <c r="AI96" s="64" t="str">
        <f t="shared" ca="1" si="116"/>
        <v/>
      </c>
      <c r="AJ96" s="62">
        <f t="shared" si="120"/>
        <v>0</v>
      </c>
      <c r="AK96" s="108"/>
      <c r="AL96" s="62">
        <f t="shared" si="117"/>
        <v>0</v>
      </c>
      <c r="AM96" s="68">
        <f t="shared" si="118"/>
        <v>0</v>
      </c>
      <c r="AN96" s="14" t="str">
        <f ca="1">IF(OFFSET(B96,-MOD(ROW(B96),3),0)&lt;&gt;"",IF(RIGHT(G96,1)=")",VALUE(VLOOKUP(OFFSET(B96,-MOD(ROW(B96),3),0),'登録データ（男）'!A81:J1399,8,FALSE)),"0"),"0")</f>
        <v>0</v>
      </c>
      <c r="AO96" s="76">
        <f t="shared" ca="1" si="121"/>
        <v>0</v>
      </c>
      <c r="AP96" s="62" t="str">
        <f t="shared" ref="AP96" si="144">IF(AQ96="","",RANK(AQ96,$AQ$18:$AQ$467,1))</f>
        <v/>
      </c>
      <c r="AQ96" s="62" t="str">
        <f>IF(Q96="","",B96)</f>
        <v/>
      </c>
      <c r="AR96" s="62" t="str">
        <f t="shared" ref="AR96" si="145">IF(AS96="","",RANK(AS96,$AS$18:$AS$467,1))</f>
        <v/>
      </c>
      <c r="AS96" s="62" t="str">
        <f>IF(R96="","",B96)</f>
        <v/>
      </c>
      <c r="AT96" s="62" t="str">
        <f t="shared" ref="AT96" si="146">IF(AU96="","",RANK(AU96,$AU$18:$AU$467,1))</f>
        <v/>
      </c>
      <c r="AU96" s="62" t="str">
        <f>IF(OR(G96="十種競技",G97="十種競技",G98="十種競技"),B96,"")</f>
        <v/>
      </c>
      <c r="AV96" s="62"/>
      <c r="AW96" s="62">
        <f>B96</f>
        <v>0</v>
      </c>
    </row>
    <row r="97" spans="1:49" ht="18.75" customHeight="1">
      <c r="A97" s="264"/>
      <c r="B97" s="299"/>
      <c r="C97" s="289"/>
      <c r="D97" s="289"/>
      <c r="E97" s="116" t="str">
        <f>IF(B96="","",VLOOKUP(B96,'登録データ（男）'!$A$3:$W$2000,4,FALSE))</f>
        <v/>
      </c>
      <c r="F97" s="289"/>
      <c r="G97" s="305"/>
      <c r="H97" s="286"/>
      <c r="I97" s="289"/>
      <c r="J97" s="286"/>
      <c r="K97" s="289"/>
      <c r="L97" s="286"/>
      <c r="M97" s="286"/>
      <c r="N97" s="294"/>
      <c r="O97" s="295"/>
      <c r="P97" s="296"/>
      <c r="Q97" s="267"/>
      <c r="R97" s="270"/>
      <c r="U97" s="66"/>
      <c r="V97" s="75"/>
      <c r="W97" s="69"/>
      <c r="X97" s="62"/>
      <c r="Y97" s="62"/>
      <c r="Z97" s="62"/>
      <c r="AA97" s="62"/>
      <c r="AB97" s="62"/>
      <c r="AC97" s="62">
        <f t="shared" ca="1" si="113"/>
        <v>0</v>
      </c>
      <c r="AD97" s="108">
        <f t="shared" si="119"/>
        <v>0</v>
      </c>
      <c r="AE97" s="175" t="str">
        <f>IF(G97="","0",VLOOKUP(G97,'登録データ（男）'!$R$4:$S$23,2,FALSE))</f>
        <v>0</v>
      </c>
      <c r="AF97" s="62" t="str">
        <f t="shared" si="114"/>
        <v>00</v>
      </c>
      <c r="AG97" s="76" t="str">
        <f>IF(G97="","0",IF(OR(RIGHT(G97,1)="m",RIGHT(G97,1)="H",RIGHT(G97,1)="W",RIGHT(G97,1)="C"),1,2))</f>
        <v>0</v>
      </c>
      <c r="AH97" s="62" t="str">
        <f t="shared" si="115"/>
        <v>000000</v>
      </c>
      <c r="AI97" s="64" t="str">
        <f t="shared" ca="1" si="116"/>
        <v/>
      </c>
      <c r="AJ97" s="62">
        <f t="shared" si="120"/>
        <v>0</v>
      </c>
      <c r="AK97" s="108"/>
      <c r="AL97" s="62">
        <f t="shared" si="117"/>
        <v>0</v>
      </c>
      <c r="AM97" s="68">
        <f t="shared" si="118"/>
        <v>0</v>
      </c>
      <c r="AN97" s="14" t="str">
        <f ca="1">IF(OFFSET(B97,-MOD(ROW(B97),3),0)&lt;&gt;"",IF(RIGHT(G97,1)=")",VALUE(VLOOKUP(OFFSET(B97,-MOD(ROW(B97),3),0),'登録データ（男）'!A82:J1400,8,FALSE)),"0"),"0")</f>
        <v>0</v>
      </c>
      <c r="AO97" s="76">
        <f t="shared" ca="1" si="121"/>
        <v>0</v>
      </c>
      <c r="AP97" s="62"/>
      <c r="AQ97" s="62"/>
      <c r="AR97" s="62"/>
      <c r="AS97" s="62"/>
      <c r="AT97" s="62"/>
      <c r="AU97" s="62"/>
      <c r="AV97" s="62"/>
      <c r="AW97" s="62"/>
    </row>
    <row r="98" spans="1:49" ht="18.75" customHeight="1" thickBot="1">
      <c r="A98" s="265"/>
      <c r="B98" s="300"/>
      <c r="C98" s="290"/>
      <c r="D98" s="290"/>
      <c r="E98" s="120" t="s">
        <v>1918</v>
      </c>
      <c r="F98" s="290"/>
      <c r="G98" s="306"/>
      <c r="H98" s="287"/>
      <c r="I98" s="290"/>
      <c r="J98" s="287"/>
      <c r="K98" s="290"/>
      <c r="L98" s="287"/>
      <c r="M98" s="287"/>
      <c r="N98" s="222"/>
      <c r="O98" s="223"/>
      <c r="P98" s="297"/>
      <c r="Q98" s="268"/>
      <c r="R98" s="271"/>
      <c r="U98" s="66"/>
      <c r="V98" s="75"/>
      <c r="W98" s="69"/>
      <c r="X98" s="62"/>
      <c r="Y98" s="62"/>
      <c r="Z98" s="62"/>
      <c r="AA98" s="62"/>
      <c r="AB98" s="62"/>
      <c r="AC98" s="62">
        <f t="shared" ca="1" si="113"/>
        <v>0</v>
      </c>
      <c r="AD98" s="108">
        <f t="shared" si="119"/>
        <v>0</v>
      </c>
      <c r="AE98" s="175" t="str">
        <f>IF(G98="","0",VLOOKUP(G98,'登録データ（男）'!$R$4:$S$23,2,FALSE))</f>
        <v>0</v>
      </c>
      <c r="AF98" s="62" t="str">
        <f t="shared" si="114"/>
        <v>00</v>
      </c>
      <c r="AG98" s="76" t="str">
        <f>IF(G98="","0",IF(OR(RIGHT(G98,1)="m",RIGHT(G98,1)="H",RIGHT(G98,1)="W",RIGHT(G98,1)="C"),1,2))</f>
        <v>0</v>
      </c>
      <c r="AH98" s="62" t="str">
        <f t="shared" si="115"/>
        <v>000000</v>
      </c>
      <c r="AI98" s="64" t="str">
        <f t="shared" ca="1" si="116"/>
        <v/>
      </c>
      <c r="AJ98" s="62">
        <f t="shared" si="120"/>
        <v>0</v>
      </c>
      <c r="AK98" s="108"/>
      <c r="AL98" s="62">
        <f t="shared" si="117"/>
        <v>0</v>
      </c>
      <c r="AM98" s="68">
        <f t="shared" si="118"/>
        <v>0</v>
      </c>
      <c r="AN98" s="14" t="str">
        <f ca="1">IF(OFFSET(B98,-MOD(ROW(B98),3),0)&lt;&gt;"",IF(RIGHT(G98,1)=")",VALUE(VLOOKUP(OFFSET(B98,-MOD(ROW(B98),3),0),'登録データ（男）'!A83:J1401,8,FALSE)),"0"),"0")</f>
        <v>0</v>
      </c>
      <c r="AO98" s="76">
        <f t="shared" ca="1" si="121"/>
        <v>0</v>
      </c>
      <c r="AP98" s="62"/>
      <c r="AQ98" s="62"/>
      <c r="AR98" s="62"/>
      <c r="AS98" s="62"/>
      <c r="AT98" s="62"/>
      <c r="AU98" s="62"/>
      <c r="AV98" s="62"/>
      <c r="AW98" s="62"/>
    </row>
    <row r="99" spans="1:49" ht="18.75" customHeight="1" thickTop="1">
      <c r="A99" s="263">
        <v>28</v>
      </c>
      <c r="B99" s="298"/>
      <c r="C99" s="288" t="str">
        <f>IF(B99="","",VLOOKUP(B99,'登録データ（男）'!$A$3:$W$2000,2,FALSE))</f>
        <v/>
      </c>
      <c r="D99" s="288" t="str">
        <f>IF(B99="","",VLOOKUP(B99,'登録データ（男）'!$A$3:$W$2000,3,FALSE))</f>
        <v/>
      </c>
      <c r="E99" s="118" t="str">
        <f>IF(B99="","",VLOOKUP(B99,'登録データ（男）'!$A$3:$W$2000,7,FALSE))</f>
        <v/>
      </c>
      <c r="F99" s="288" t="s">
        <v>6158</v>
      </c>
      <c r="G99" s="304"/>
      <c r="H99" s="285"/>
      <c r="I99" s="288" t="str">
        <f t="shared" ref="I99" si="147">IF(G99="","",IF(AG99=2,"","分"))</f>
        <v/>
      </c>
      <c r="J99" s="285"/>
      <c r="K99" s="288" t="str">
        <f t="shared" ref="K99" si="148">IF(OR(G99="",G99="十種競技"),"",IF(AG99=2,"m","秒"))</f>
        <v/>
      </c>
      <c r="L99" s="285"/>
      <c r="M99" s="285"/>
      <c r="N99" s="291"/>
      <c r="O99" s="292"/>
      <c r="P99" s="293"/>
      <c r="Q99" s="272"/>
      <c r="R99" s="269"/>
      <c r="U99" s="66"/>
      <c r="V99" s="75">
        <f>IF(B99="",0,IF(VLOOKUP(B99,'登録データ（男）'!$A$3:$AT$1687,29,FALSE)=1,0,1))</f>
        <v>0</v>
      </c>
      <c r="W99" s="69">
        <f>IF(B99="",1,0)</f>
        <v>1</v>
      </c>
      <c r="X99" s="62">
        <f>IF(C99="",1,0)</f>
        <v>1</v>
      </c>
      <c r="Y99" s="62">
        <f>IF(D99="",1,0)</f>
        <v>1</v>
      </c>
      <c r="Z99" s="62">
        <f>IF(E99="",1,0)</f>
        <v>1</v>
      </c>
      <c r="AA99" s="62">
        <f>IF(E100="",1,0)</f>
        <v>1</v>
      </c>
      <c r="AB99" s="62">
        <f>SUM(W99:AA99)</f>
        <v>5</v>
      </c>
      <c r="AC99" s="62">
        <f t="shared" ca="1" si="113"/>
        <v>0</v>
      </c>
      <c r="AD99" s="108">
        <f t="shared" si="119"/>
        <v>0</v>
      </c>
      <c r="AE99" s="175" t="str">
        <f>IF(G99="","0",VLOOKUP(G99,'登録データ（男）'!$R$4:$S$23,2,FALSE))</f>
        <v>0</v>
      </c>
      <c r="AF99" s="62" t="str">
        <f t="shared" si="114"/>
        <v>00</v>
      </c>
      <c r="AG99" s="76" t="str">
        <f>IF(G99="","0",IF(OR(RIGHT(G99,1)="m",RIGHT(G99,1)="H",RIGHT(G99,1)="W",RIGHT(G99,1)="C",RIGHT(G99,1)="〉"),1,2))</f>
        <v>0</v>
      </c>
      <c r="AH99" s="62" t="str">
        <f t="shared" si="115"/>
        <v>000000</v>
      </c>
      <c r="AI99" s="64" t="str">
        <f t="shared" ca="1" si="116"/>
        <v/>
      </c>
      <c r="AJ99" s="62">
        <f t="shared" si="120"/>
        <v>0</v>
      </c>
      <c r="AK99" s="108"/>
      <c r="AL99" s="62">
        <f t="shared" si="117"/>
        <v>0</v>
      </c>
      <c r="AM99" s="68">
        <f t="shared" si="118"/>
        <v>0</v>
      </c>
      <c r="AN99" s="14" t="str">
        <f ca="1">IF(OFFSET(B99,-MOD(ROW(B99),3),0)&lt;&gt;"",IF(RIGHT(G99,1)=")",VALUE(VLOOKUP(OFFSET(B99,-MOD(ROW(B99),3),0),'登録データ（男）'!A84:J1402,8,FALSE)),"0"),"0")</f>
        <v>0</v>
      </c>
      <c r="AO99" s="76">
        <f t="shared" ca="1" si="121"/>
        <v>0</v>
      </c>
      <c r="AP99" s="62" t="str">
        <f t="shared" ref="AP99" si="149">IF(AQ99="","",RANK(AQ99,$AQ$18:$AQ$467,1))</f>
        <v/>
      </c>
      <c r="AQ99" s="62" t="str">
        <f>IF(Q99="","",B99)</f>
        <v/>
      </c>
      <c r="AR99" s="62" t="str">
        <f t="shared" ref="AR99" si="150">IF(AS99="","",RANK(AS99,$AS$18:$AS$467,1))</f>
        <v/>
      </c>
      <c r="AS99" s="62" t="str">
        <f>IF(R99="","",B99)</f>
        <v/>
      </c>
      <c r="AT99" s="62" t="str">
        <f t="shared" ref="AT99" si="151">IF(AU99="","",RANK(AU99,$AU$18:$AU$467,1))</f>
        <v/>
      </c>
      <c r="AU99" s="62" t="str">
        <f>IF(OR(G99="十種競技",G100="十種競技",G101="十種競技"),B99,"")</f>
        <v/>
      </c>
      <c r="AV99" s="62"/>
      <c r="AW99" s="62">
        <f>B99</f>
        <v>0</v>
      </c>
    </row>
    <row r="100" spans="1:49" ht="18.75" customHeight="1">
      <c r="A100" s="264"/>
      <c r="B100" s="299"/>
      <c r="C100" s="289"/>
      <c r="D100" s="289"/>
      <c r="E100" s="116" t="str">
        <f>IF(B99="","",VLOOKUP(B99,'登録データ（男）'!$A$3:$W$2000,4,FALSE))</f>
        <v/>
      </c>
      <c r="F100" s="289"/>
      <c r="G100" s="305"/>
      <c r="H100" s="286"/>
      <c r="I100" s="289"/>
      <c r="J100" s="286"/>
      <c r="K100" s="289"/>
      <c r="L100" s="286"/>
      <c r="M100" s="286"/>
      <c r="N100" s="294"/>
      <c r="O100" s="295"/>
      <c r="P100" s="296"/>
      <c r="Q100" s="267"/>
      <c r="R100" s="270"/>
      <c r="U100" s="66"/>
      <c r="V100" s="75"/>
      <c r="W100" s="69"/>
      <c r="X100" s="62"/>
      <c r="Y100" s="62"/>
      <c r="Z100" s="62"/>
      <c r="AA100" s="62"/>
      <c r="AB100" s="62"/>
      <c r="AC100" s="62">
        <f t="shared" ca="1" si="113"/>
        <v>0</v>
      </c>
      <c r="AD100" s="108">
        <f t="shared" si="119"/>
        <v>0</v>
      </c>
      <c r="AE100" s="175" t="str">
        <f>IF(G100="","0",VLOOKUP(G100,'登録データ（男）'!$R$4:$S$23,2,FALSE))</f>
        <v>0</v>
      </c>
      <c r="AF100" s="62" t="str">
        <f t="shared" si="114"/>
        <v>00</v>
      </c>
      <c r="AG100" s="76" t="str">
        <f>IF(G100="","0",IF(OR(RIGHT(G100,1)="m",RIGHT(G100,1)="H",RIGHT(G100,1)="W",RIGHT(G100,1)="C"),1,2))</f>
        <v>0</v>
      </c>
      <c r="AH100" s="62" t="str">
        <f t="shared" si="115"/>
        <v>000000</v>
      </c>
      <c r="AI100" s="64" t="str">
        <f t="shared" ca="1" si="116"/>
        <v/>
      </c>
      <c r="AJ100" s="62">
        <f t="shared" si="120"/>
        <v>0</v>
      </c>
      <c r="AK100" s="108"/>
      <c r="AL100" s="62">
        <f t="shared" si="117"/>
        <v>0</v>
      </c>
      <c r="AM100" s="68">
        <f t="shared" si="118"/>
        <v>0</v>
      </c>
      <c r="AN100" s="14" t="str">
        <f ca="1">IF(OFFSET(B100,-MOD(ROW(B100),3),0)&lt;&gt;"",IF(RIGHT(G100,1)=")",VALUE(VLOOKUP(OFFSET(B100,-MOD(ROW(B100),3),0),'登録データ（男）'!A85:J1403,8,FALSE)),"0"),"0")</f>
        <v>0</v>
      </c>
      <c r="AO100" s="76">
        <f t="shared" ca="1" si="121"/>
        <v>0</v>
      </c>
      <c r="AP100" s="62"/>
      <c r="AQ100" s="62"/>
      <c r="AR100" s="62"/>
      <c r="AS100" s="62"/>
      <c r="AT100" s="62"/>
      <c r="AU100" s="62"/>
      <c r="AV100" s="62"/>
      <c r="AW100" s="62"/>
    </row>
    <row r="101" spans="1:49" ht="18.75" customHeight="1" thickBot="1">
      <c r="A101" s="265"/>
      <c r="B101" s="300"/>
      <c r="C101" s="290"/>
      <c r="D101" s="290"/>
      <c r="E101" s="120" t="s">
        <v>1918</v>
      </c>
      <c r="F101" s="290"/>
      <c r="G101" s="306"/>
      <c r="H101" s="287"/>
      <c r="I101" s="290"/>
      <c r="J101" s="287"/>
      <c r="K101" s="290"/>
      <c r="L101" s="287"/>
      <c r="M101" s="287"/>
      <c r="N101" s="222"/>
      <c r="O101" s="223"/>
      <c r="P101" s="297"/>
      <c r="Q101" s="268"/>
      <c r="R101" s="271"/>
      <c r="U101" s="66"/>
      <c r="V101" s="75"/>
      <c r="W101" s="69"/>
      <c r="X101" s="62"/>
      <c r="Y101" s="62"/>
      <c r="Z101" s="62"/>
      <c r="AA101" s="62"/>
      <c r="AB101" s="62"/>
      <c r="AC101" s="62">
        <f t="shared" ca="1" si="113"/>
        <v>0</v>
      </c>
      <c r="AD101" s="108">
        <f t="shared" si="119"/>
        <v>0</v>
      </c>
      <c r="AE101" s="175" t="str">
        <f>IF(G101="","0",VLOOKUP(G101,'登録データ（男）'!$R$4:$S$23,2,FALSE))</f>
        <v>0</v>
      </c>
      <c r="AF101" s="62" t="str">
        <f t="shared" si="114"/>
        <v>00</v>
      </c>
      <c r="AG101" s="76" t="str">
        <f>IF(G101="","0",IF(OR(RIGHT(G101,1)="m",RIGHT(G101,1)="H",RIGHT(G101,1)="W",RIGHT(G101,1)="C"),1,2))</f>
        <v>0</v>
      </c>
      <c r="AH101" s="62" t="str">
        <f t="shared" si="115"/>
        <v>000000</v>
      </c>
      <c r="AI101" s="64" t="str">
        <f t="shared" ca="1" si="116"/>
        <v/>
      </c>
      <c r="AJ101" s="62">
        <f t="shared" si="120"/>
        <v>0</v>
      </c>
      <c r="AK101" s="108"/>
      <c r="AL101" s="62">
        <f t="shared" si="117"/>
        <v>0</v>
      </c>
      <c r="AM101" s="68">
        <f t="shared" si="118"/>
        <v>0</v>
      </c>
      <c r="AN101" s="14" t="str">
        <f ca="1">IF(OFFSET(B101,-MOD(ROW(B101),3),0)&lt;&gt;"",IF(RIGHT(G101,1)=")",VALUE(VLOOKUP(OFFSET(B101,-MOD(ROW(B101),3),0),'登録データ（男）'!A86:J1404,8,FALSE)),"0"),"0")</f>
        <v>0</v>
      </c>
      <c r="AO101" s="76">
        <f t="shared" ca="1" si="121"/>
        <v>0</v>
      </c>
      <c r="AP101" s="62"/>
      <c r="AQ101" s="62"/>
      <c r="AR101" s="62"/>
      <c r="AS101" s="62"/>
      <c r="AT101" s="62"/>
      <c r="AU101" s="62"/>
      <c r="AV101" s="62"/>
      <c r="AW101" s="62"/>
    </row>
    <row r="102" spans="1:49" ht="18.75" customHeight="1" thickTop="1">
      <c r="A102" s="263">
        <v>29</v>
      </c>
      <c r="B102" s="298"/>
      <c r="C102" s="288" t="str">
        <f>IF(B102="","",VLOOKUP(B102,'登録データ（男）'!$A$3:$W$2000,2,FALSE))</f>
        <v/>
      </c>
      <c r="D102" s="288" t="str">
        <f>IF(B102="","",VLOOKUP(B102,'登録データ（男）'!$A$3:$W$2000,3,FALSE))</f>
        <v/>
      </c>
      <c r="E102" s="118" t="str">
        <f>IF(B102="","",VLOOKUP(B102,'登録データ（男）'!$A$3:$W$2000,7,FALSE))</f>
        <v/>
      </c>
      <c r="F102" s="288" t="s">
        <v>6158</v>
      </c>
      <c r="G102" s="304"/>
      <c r="H102" s="285"/>
      <c r="I102" s="288" t="str">
        <f t="shared" ref="I102" si="152">IF(G102="","",IF(AG102=2,"","分"))</f>
        <v/>
      </c>
      <c r="J102" s="285"/>
      <c r="K102" s="288" t="str">
        <f t="shared" ref="K102" si="153">IF(OR(G102="",G102="十種競技"),"",IF(AG102=2,"m","秒"))</f>
        <v/>
      </c>
      <c r="L102" s="285"/>
      <c r="M102" s="285"/>
      <c r="N102" s="291"/>
      <c r="O102" s="292"/>
      <c r="P102" s="293"/>
      <c r="Q102" s="272"/>
      <c r="R102" s="269"/>
      <c r="U102" s="66"/>
      <c r="V102" s="75">
        <f>IF(B102="",0,IF(VLOOKUP(B102,'登録データ（男）'!$A$3:$AT$1687,29,FALSE)=1,0,1))</f>
        <v>0</v>
      </c>
      <c r="W102" s="69">
        <f>IF(B102="",1,0)</f>
        <v>1</v>
      </c>
      <c r="X102" s="62">
        <f>IF(C102="",1,0)</f>
        <v>1</v>
      </c>
      <c r="Y102" s="62">
        <f>IF(D102="",1,0)</f>
        <v>1</v>
      </c>
      <c r="Z102" s="62">
        <f>IF(E102="",1,0)</f>
        <v>1</v>
      </c>
      <c r="AA102" s="62">
        <f>IF(E103="",1,0)</f>
        <v>1</v>
      </c>
      <c r="AB102" s="62">
        <f>SUM(W102:AA102)</f>
        <v>5</v>
      </c>
      <c r="AC102" s="62">
        <f t="shared" ca="1" si="113"/>
        <v>0</v>
      </c>
      <c r="AD102" s="108">
        <f t="shared" si="119"/>
        <v>0</v>
      </c>
      <c r="AE102" s="175" t="str">
        <f>IF(G102="","0",VLOOKUP(G102,'登録データ（男）'!$R$4:$S$23,2,FALSE))</f>
        <v>0</v>
      </c>
      <c r="AF102" s="62" t="str">
        <f t="shared" si="114"/>
        <v>00</v>
      </c>
      <c r="AG102" s="76" t="str">
        <f>IF(G102="","0",IF(OR(RIGHT(G102,1)="m",RIGHT(G102,1)="H",RIGHT(G102,1)="W",RIGHT(G102,1)="C",RIGHT(G102,1)="〉"),1,2))</f>
        <v>0</v>
      </c>
      <c r="AH102" s="62" t="str">
        <f t="shared" si="115"/>
        <v>000000</v>
      </c>
      <c r="AI102" s="64" t="str">
        <f t="shared" ca="1" si="116"/>
        <v/>
      </c>
      <c r="AJ102" s="62">
        <f t="shared" si="120"/>
        <v>0</v>
      </c>
      <c r="AK102" s="108"/>
      <c r="AL102" s="62">
        <f t="shared" si="117"/>
        <v>0</v>
      </c>
      <c r="AM102" s="68">
        <f t="shared" si="118"/>
        <v>0</v>
      </c>
      <c r="AN102" s="14" t="str">
        <f ca="1">IF(OFFSET(B102,-MOD(ROW(B102),3),0)&lt;&gt;"",IF(RIGHT(G102,1)=")",VALUE(VLOOKUP(OFFSET(B102,-MOD(ROW(B102),3),0),'登録データ（男）'!A87:J1405,8,FALSE)),"0"),"0")</f>
        <v>0</v>
      </c>
      <c r="AO102" s="76">
        <f t="shared" ca="1" si="121"/>
        <v>0</v>
      </c>
      <c r="AP102" s="62" t="str">
        <f t="shared" ref="AP102" si="154">IF(AQ102="","",RANK(AQ102,$AQ$18:$AQ$467,1))</f>
        <v/>
      </c>
      <c r="AQ102" s="62" t="str">
        <f>IF(Q102="","",B102)</f>
        <v/>
      </c>
      <c r="AR102" s="62" t="str">
        <f t="shared" ref="AR102" si="155">IF(AS102="","",RANK(AS102,$AS$18:$AS$467,1))</f>
        <v/>
      </c>
      <c r="AS102" s="62" t="str">
        <f>IF(R102="","",B102)</f>
        <v/>
      </c>
      <c r="AT102" s="62" t="str">
        <f t="shared" ref="AT102" si="156">IF(AU102="","",RANK(AU102,$AU$18:$AU$467,1))</f>
        <v/>
      </c>
      <c r="AU102" s="62" t="str">
        <f>IF(OR(G102="十種競技",G103="十種競技",G104="十種競技"),B102,"")</f>
        <v/>
      </c>
      <c r="AV102" s="62"/>
      <c r="AW102" s="62">
        <f>B102</f>
        <v>0</v>
      </c>
    </row>
    <row r="103" spans="1:49" ht="18.75" customHeight="1">
      <c r="A103" s="264"/>
      <c r="B103" s="299"/>
      <c r="C103" s="289"/>
      <c r="D103" s="289"/>
      <c r="E103" s="116" t="str">
        <f>IF(B102="","",VLOOKUP(B102,'登録データ（男）'!$A$3:$W$2000,4,FALSE))</f>
        <v/>
      </c>
      <c r="F103" s="289"/>
      <c r="G103" s="305"/>
      <c r="H103" s="286"/>
      <c r="I103" s="289"/>
      <c r="J103" s="286"/>
      <c r="K103" s="289"/>
      <c r="L103" s="286"/>
      <c r="M103" s="286"/>
      <c r="N103" s="294"/>
      <c r="O103" s="295"/>
      <c r="P103" s="296"/>
      <c r="Q103" s="267"/>
      <c r="R103" s="270"/>
      <c r="U103" s="66"/>
      <c r="V103" s="75"/>
      <c r="W103" s="69"/>
      <c r="X103" s="62"/>
      <c r="Y103" s="62"/>
      <c r="Z103" s="62"/>
      <c r="AA103" s="62"/>
      <c r="AB103" s="62"/>
      <c r="AC103" s="62">
        <f t="shared" ca="1" si="113"/>
        <v>0</v>
      </c>
      <c r="AD103" s="108">
        <f t="shared" si="119"/>
        <v>0</v>
      </c>
      <c r="AE103" s="175" t="str">
        <f>IF(G103="","0",VLOOKUP(G103,'登録データ（男）'!$R$4:$S$23,2,FALSE))</f>
        <v>0</v>
      </c>
      <c r="AF103" s="62" t="str">
        <f t="shared" si="114"/>
        <v>00</v>
      </c>
      <c r="AG103" s="76" t="str">
        <f>IF(G103="","0",IF(OR(RIGHT(G103,1)="m",RIGHT(G103,1)="H",RIGHT(G103,1)="W",RIGHT(G103,1)="C"),1,2))</f>
        <v>0</v>
      </c>
      <c r="AH103" s="62" t="str">
        <f t="shared" si="115"/>
        <v>000000</v>
      </c>
      <c r="AI103" s="64" t="str">
        <f t="shared" ca="1" si="116"/>
        <v/>
      </c>
      <c r="AJ103" s="62">
        <f t="shared" si="120"/>
        <v>0</v>
      </c>
      <c r="AK103" s="108"/>
      <c r="AL103" s="62">
        <f t="shared" si="117"/>
        <v>0</v>
      </c>
      <c r="AM103" s="68">
        <f t="shared" si="118"/>
        <v>0</v>
      </c>
      <c r="AN103" s="14" t="str">
        <f ca="1">IF(OFFSET(B103,-MOD(ROW(B103),3),0)&lt;&gt;"",IF(RIGHT(G103,1)=")",VALUE(VLOOKUP(OFFSET(B103,-MOD(ROW(B103),3),0),'登録データ（男）'!A88:J1406,8,FALSE)),"0"),"0")</f>
        <v>0</v>
      </c>
      <c r="AO103" s="76">
        <f t="shared" ca="1" si="121"/>
        <v>0</v>
      </c>
      <c r="AP103" s="62"/>
      <c r="AQ103" s="62"/>
      <c r="AR103" s="62"/>
      <c r="AS103" s="62"/>
      <c r="AT103" s="62"/>
      <c r="AU103" s="62"/>
      <c r="AV103" s="62"/>
      <c r="AW103" s="62"/>
    </row>
    <row r="104" spans="1:49" ht="18.75" customHeight="1" thickBot="1">
      <c r="A104" s="265"/>
      <c r="B104" s="300"/>
      <c r="C104" s="290"/>
      <c r="D104" s="290"/>
      <c r="E104" s="120" t="s">
        <v>1918</v>
      </c>
      <c r="F104" s="290"/>
      <c r="G104" s="306"/>
      <c r="H104" s="287"/>
      <c r="I104" s="290"/>
      <c r="J104" s="287"/>
      <c r="K104" s="290"/>
      <c r="L104" s="287"/>
      <c r="M104" s="287"/>
      <c r="N104" s="222"/>
      <c r="O104" s="223"/>
      <c r="P104" s="297"/>
      <c r="Q104" s="268"/>
      <c r="R104" s="271"/>
      <c r="U104" s="66"/>
      <c r="V104" s="75"/>
      <c r="W104" s="69"/>
      <c r="X104" s="62"/>
      <c r="Y104" s="62"/>
      <c r="Z104" s="62"/>
      <c r="AA104" s="62"/>
      <c r="AB104" s="62"/>
      <c r="AC104" s="62">
        <f t="shared" ca="1" si="113"/>
        <v>0</v>
      </c>
      <c r="AD104" s="108">
        <f t="shared" si="119"/>
        <v>0</v>
      </c>
      <c r="AE104" s="175" t="str">
        <f>IF(G104="","0",VLOOKUP(G104,'登録データ（男）'!$R$4:$S$23,2,FALSE))</f>
        <v>0</v>
      </c>
      <c r="AF104" s="62" t="str">
        <f t="shared" si="114"/>
        <v>00</v>
      </c>
      <c r="AG104" s="76" t="str">
        <f>IF(G104="","0",IF(OR(RIGHT(G104,1)="m",RIGHT(G104,1)="H",RIGHT(G104,1)="W",RIGHT(G104,1)="C"),1,2))</f>
        <v>0</v>
      </c>
      <c r="AH104" s="62" t="str">
        <f t="shared" si="115"/>
        <v>000000</v>
      </c>
      <c r="AI104" s="64" t="str">
        <f t="shared" ca="1" si="116"/>
        <v/>
      </c>
      <c r="AJ104" s="62">
        <f t="shared" si="120"/>
        <v>0</v>
      </c>
      <c r="AK104" s="108"/>
      <c r="AL104" s="62">
        <f t="shared" si="117"/>
        <v>0</v>
      </c>
      <c r="AM104" s="68">
        <f t="shared" si="118"/>
        <v>0</v>
      </c>
      <c r="AN104" s="14" t="str">
        <f ca="1">IF(OFFSET(B104,-MOD(ROW(B104),3),0)&lt;&gt;"",IF(RIGHT(G104,1)=")",VALUE(VLOOKUP(OFFSET(B104,-MOD(ROW(B104),3),0),'登録データ（男）'!A89:J1407,8,FALSE)),"0"),"0")</f>
        <v>0</v>
      </c>
      <c r="AO104" s="76">
        <f t="shared" ca="1" si="121"/>
        <v>0</v>
      </c>
      <c r="AP104" s="62"/>
      <c r="AQ104" s="62"/>
      <c r="AR104" s="62"/>
      <c r="AS104" s="62"/>
      <c r="AT104" s="62"/>
      <c r="AU104" s="62"/>
      <c r="AV104" s="62"/>
      <c r="AW104" s="62"/>
    </row>
    <row r="105" spans="1:49" ht="18.75" customHeight="1" thickTop="1">
      <c r="A105" s="263">
        <v>30</v>
      </c>
      <c r="B105" s="298"/>
      <c r="C105" s="288" t="str">
        <f>IF(B105="","",VLOOKUP(B105,'登録データ（男）'!$A$3:$W$2000,2,FALSE))</f>
        <v/>
      </c>
      <c r="D105" s="288" t="str">
        <f>IF(B105="","",VLOOKUP(B105,'登録データ（男）'!$A$3:$W$2000,3,FALSE))</f>
        <v/>
      </c>
      <c r="E105" s="118" t="str">
        <f>IF(B105="","",VLOOKUP(B105,'登録データ（男）'!$A$3:$W$2000,7,FALSE))</f>
        <v/>
      </c>
      <c r="F105" s="288" t="s">
        <v>6158</v>
      </c>
      <c r="G105" s="304"/>
      <c r="H105" s="285"/>
      <c r="I105" s="288" t="str">
        <f t="shared" ref="I105" si="157">IF(G105="","",IF(AG105=2,"","分"))</f>
        <v/>
      </c>
      <c r="J105" s="285"/>
      <c r="K105" s="288" t="str">
        <f t="shared" ref="K105" si="158">IF(OR(G105="",G105="十種競技"),"",IF(AG105=2,"m","秒"))</f>
        <v/>
      </c>
      <c r="L105" s="285"/>
      <c r="M105" s="285"/>
      <c r="N105" s="291"/>
      <c r="O105" s="292"/>
      <c r="P105" s="293"/>
      <c r="Q105" s="272"/>
      <c r="R105" s="269"/>
      <c r="U105" s="66"/>
      <c r="V105" s="75">
        <f>IF(B105="",0,IF(VLOOKUP(B105,'登録データ（男）'!$A$3:$AT$1687,29,FALSE)=1,0,1))</f>
        <v>0</v>
      </c>
      <c r="W105" s="69">
        <f>IF(B105="",1,0)</f>
        <v>1</v>
      </c>
      <c r="X105" s="62">
        <f>IF(C105="",1,0)</f>
        <v>1</v>
      </c>
      <c r="Y105" s="62">
        <f>IF(D105="",1,0)</f>
        <v>1</v>
      </c>
      <c r="Z105" s="62">
        <f>IF(E105="",1,0)</f>
        <v>1</v>
      </c>
      <c r="AA105" s="62">
        <f>IF(E106="",1,0)</f>
        <v>1</v>
      </c>
      <c r="AB105" s="62">
        <f>SUM(W105:AA105)</f>
        <v>5</v>
      </c>
      <c r="AC105" s="62">
        <f t="shared" ca="1" si="113"/>
        <v>0</v>
      </c>
      <c r="AD105" s="108">
        <f t="shared" si="119"/>
        <v>0</v>
      </c>
      <c r="AE105" s="175" t="str">
        <f>IF(G105="","0",VLOOKUP(G105,'登録データ（男）'!$R$4:$S$23,2,FALSE))</f>
        <v>0</v>
      </c>
      <c r="AF105" s="62" t="str">
        <f t="shared" si="114"/>
        <v>00</v>
      </c>
      <c r="AG105" s="76" t="str">
        <f>IF(G105="","0",IF(OR(RIGHT(G105,1)="m",RIGHT(G105,1)="H",RIGHT(G105,1)="W",RIGHT(G105,1)="C",RIGHT(G105,1)="〉"),1,2))</f>
        <v>0</v>
      </c>
      <c r="AH105" s="62" t="str">
        <f t="shared" si="115"/>
        <v>000000</v>
      </c>
      <c r="AI105" s="64" t="str">
        <f t="shared" ca="1" si="116"/>
        <v/>
      </c>
      <c r="AJ105" s="62">
        <f t="shared" si="120"/>
        <v>0</v>
      </c>
      <c r="AK105" s="108"/>
      <c r="AL105" s="62">
        <f t="shared" si="117"/>
        <v>0</v>
      </c>
      <c r="AM105" s="68">
        <f t="shared" si="118"/>
        <v>0</v>
      </c>
      <c r="AN105" s="14" t="str">
        <f ca="1">IF(OFFSET(B105,-MOD(ROW(B105),3),0)&lt;&gt;"",IF(RIGHT(G105,1)=")",VALUE(VLOOKUP(OFFSET(B105,-MOD(ROW(B105),3),0),'登録データ（男）'!A90:J1408,8,FALSE)),"0"),"0")</f>
        <v>0</v>
      </c>
      <c r="AO105" s="76">
        <f t="shared" ca="1" si="121"/>
        <v>0</v>
      </c>
      <c r="AP105" s="62" t="str">
        <f t="shared" ref="AP105" si="159">IF(AQ105="","",RANK(AQ105,$AQ$18:$AQ$467,1))</f>
        <v/>
      </c>
      <c r="AQ105" s="62" t="str">
        <f>IF(Q105="","",B105)</f>
        <v/>
      </c>
      <c r="AR105" s="62" t="str">
        <f t="shared" ref="AR105" si="160">IF(AS105="","",RANK(AS105,$AS$18:$AS$467,1))</f>
        <v/>
      </c>
      <c r="AS105" s="62" t="str">
        <f>IF(R105="","",B105)</f>
        <v/>
      </c>
      <c r="AT105" s="62" t="str">
        <f t="shared" ref="AT105" si="161">IF(AU105="","",RANK(AU105,$AU$18:$AU$467,1))</f>
        <v/>
      </c>
      <c r="AU105" s="62" t="str">
        <f>IF(OR(G105="十種競技",G106="十種競技",G107="十種競技"),B105,"")</f>
        <v/>
      </c>
      <c r="AV105" s="62"/>
      <c r="AW105" s="62">
        <f>B105</f>
        <v>0</v>
      </c>
    </row>
    <row r="106" spans="1:49" ht="18.75" customHeight="1">
      <c r="A106" s="264"/>
      <c r="B106" s="299"/>
      <c r="C106" s="289"/>
      <c r="D106" s="289"/>
      <c r="E106" s="116" t="str">
        <f>IF(B105="","",VLOOKUP(B105,'登録データ（男）'!$A$3:$W$2000,4,FALSE))</f>
        <v/>
      </c>
      <c r="F106" s="289"/>
      <c r="G106" s="305"/>
      <c r="H106" s="286"/>
      <c r="I106" s="289"/>
      <c r="J106" s="286"/>
      <c r="K106" s="289"/>
      <c r="L106" s="286"/>
      <c r="M106" s="286"/>
      <c r="N106" s="294"/>
      <c r="O106" s="295"/>
      <c r="P106" s="296"/>
      <c r="Q106" s="267"/>
      <c r="R106" s="270"/>
      <c r="U106" s="66"/>
      <c r="V106" s="75"/>
      <c r="W106" s="69"/>
      <c r="X106" s="62"/>
      <c r="Y106" s="62"/>
      <c r="Z106" s="62"/>
      <c r="AA106" s="62"/>
      <c r="AB106" s="62"/>
      <c r="AC106" s="62">
        <f t="shared" ca="1" si="113"/>
        <v>0</v>
      </c>
      <c r="AD106" s="108">
        <f t="shared" si="119"/>
        <v>0</v>
      </c>
      <c r="AE106" s="175" t="str">
        <f>IF(G106="","0",VLOOKUP(G106,'登録データ（男）'!$R$4:$S$23,2,FALSE))</f>
        <v>0</v>
      </c>
      <c r="AF106" s="62" t="str">
        <f t="shared" si="114"/>
        <v>00</v>
      </c>
      <c r="AG106" s="76" t="str">
        <f>IF(G106="","0",IF(OR(RIGHT(G106,1)="m",RIGHT(G106,1)="H",RIGHT(G106,1)="W",RIGHT(G106,1)="C"),1,2))</f>
        <v>0</v>
      </c>
      <c r="AH106" s="62" t="str">
        <f t="shared" si="115"/>
        <v>000000</v>
      </c>
      <c r="AI106" s="64" t="str">
        <f t="shared" ca="1" si="116"/>
        <v/>
      </c>
      <c r="AJ106" s="62">
        <f t="shared" si="120"/>
        <v>0</v>
      </c>
      <c r="AK106" s="108"/>
      <c r="AL106" s="62">
        <f t="shared" si="117"/>
        <v>0</v>
      </c>
      <c r="AM106" s="68">
        <f t="shared" si="118"/>
        <v>0</v>
      </c>
      <c r="AN106" s="14" t="str">
        <f ca="1">IF(OFFSET(B106,-MOD(ROW(B106),3),0)&lt;&gt;"",IF(RIGHT(G106,1)=")",VALUE(VLOOKUP(OFFSET(B106,-MOD(ROW(B106),3),0),'登録データ（男）'!A91:J1409,8,FALSE)),"0"),"0")</f>
        <v>0</v>
      </c>
      <c r="AO106" s="76">
        <f t="shared" ca="1" si="121"/>
        <v>0</v>
      </c>
      <c r="AP106" s="62"/>
      <c r="AQ106" s="62"/>
      <c r="AR106" s="62"/>
      <c r="AS106" s="62"/>
      <c r="AT106" s="62"/>
      <c r="AU106" s="62"/>
      <c r="AV106" s="62"/>
      <c r="AW106" s="62"/>
    </row>
    <row r="107" spans="1:49" ht="18.75" customHeight="1" thickBot="1">
      <c r="A107" s="265"/>
      <c r="B107" s="300"/>
      <c r="C107" s="290"/>
      <c r="D107" s="290"/>
      <c r="E107" s="120" t="s">
        <v>1918</v>
      </c>
      <c r="F107" s="290"/>
      <c r="G107" s="306"/>
      <c r="H107" s="287"/>
      <c r="I107" s="290"/>
      <c r="J107" s="287"/>
      <c r="K107" s="290"/>
      <c r="L107" s="287"/>
      <c r="M107" s="287"/>
      <c r="N107" s="222"/>
      <c r="O107" s="223"/>
      <c r="P107" s="297"/>
      <c r="Q107" s="268"/>
      <c r="R107" s="271"/>
      <c r="U107" s="66"/>
      <c r="V107" s="75"/>
      <c r="W107" s="69"/>
      <c r="X107" s="62"/>
      <c r="Y107" s="62"/>
      <c r="Z107" s="62"/>
      <c r="AA107" s="62"/>
      <c r="AB107" s="62"/>
      <c r="AC107" s="62">
        <f t="shared" ca="1" si="113"/>
        <v>0</v>
      </c>
      <c r="AD107" s="108">
        <f t="shared" si="119"/>
        <v>0</v>
      </c>
      <c r="AE107" s="175" t="str">
        <f>IF(G107="","0",VLOOKUP(G107,'登録データ（男）'!$R$4:$S$23,2,FALSE))</f>
        <v>0</v>
      </c>
      <c r="AF107" s="62" t="str">
        <f t="shared" si="114"/>
        <v>00</v>
      </c>
      <c r="AG107" s="76" t="str">
        <f>IF(G107="","0",IF(OR(RIGHT(G107,1)="m",RIGHT(G107,1)="H",RIGHT(G107,1)="W",RIGHT(G107,1)="C"),1,2))</f>
        <v>0</v>
      </c>
      <c r="AH107" s="62" t="str">
        <f t="shared" si="115"/>
        <v>000000</v>
      </c>
      <c r="AI107" s="64" t="str">
        <f t="shared" ca="1" si="116"/>
        <v/>
      </c>
      <c r="AJ107" s="62">
        <f t="shared" si="120"/>
        <v>0</v>
      </c>
      <c r="AK107" s="108"/>
      <c r="AL107" s="62">
        <f t="shared" si="117"/>
        <v>0</v>
      </c>
      <c r="AM107" s="68">
        <f t="shared" si="118"/>
        <v>0</v>
      </c>
      <c r="AN107" s="14" t="str">
        <f ca="1">IF(OFFSET(B107,-MOD(ROW(B107),3),0)&lt;&gt;"",IF(RIGHT(G107,1)=")",VALUE(VLOOKUP(OFFSET(B107,-MOD(ROW(B107),3),0),'登録データ（男）'!A92:J1410,8,FALSE)),"0"),"0")</f>
        <v>0</v>
      </c>
      <c r="AO107" s="76">
        <f t="shared" ca="1" si="121"/>
        <v>0</v>
      </c>
      <c r="AP107" s="62"/>
      <c r="AQ107" s="62"/>
      <c r="AR107" s="62"/>
      <c r="AS107" s="62"/>
      <c r="AT107" s="62"/>
      <c r="AU107" s="62"/>
      <c r="AV107" s="62"/>
      <c r="AW107" s="62"/>
    </row>
    <row r="108" spans="1:49" ht="18.75" customHeight="1" thickTop="1">
      <c r="A108" s="263">
        <v>31</v>
      </c>
      <c r="B108" s="298"/>
      <c r="C108" s="288" t="str">
        <f>IF(B108="","",VLOOKUP(B108,'登録データ（男）'!$A$3:$W$2000,2,FALSE))</f>
        <v/>
      </c>
      <c r="D108" s="288" t="str">
        <f>IF(B108="","",VLOOKUP(B108,'登録データ（男）'!$A$3:$W$2000,3,FALSE))</f>
        <v/>
      </c>
      <c r="E108" s="118" t="str">
        <f>IF(B108="","",VLOOKUP(B108,'登録データ（男）'!$A$3:$W$2000,7,FALSE))</f>
        <v/>
      </c>
      <c r="F108" s="288" t="s">
        <v>6158</v>
      </c>
      <c r="G108" s="304"/>
      <c r="H108" s="285"/>
      <c r="I108" s="288" t="str">
        <f t="shared" ref="I108" si="162">IF(G108="","",IF(AG108=2,"","分"))</f>
        <v/>
      </c>
      <c r="J108" s="285"/>
      <c r="K108" s="288" t="str">
        <f t="shared" ref="K108" si="163">IF(OR(G108="",G108="十種競技"),"",IF(AG108=2,"m","秒"))</f>
        <v/>
      </c>
      <c r="L108" s="285"/>
      <c r="M108" s="285"/>
      <c r="N108" s="291"/>
      <c r="O108" s="292"/>
      <c r="P108" s="293"/>
      <c r="Q108" s="272"/>
      <c r="R108" s="269"/>
      <c r="U108" s="66"/>
      <c r="V108" s="75">
        <f>IF(B108="",0,IF(VLOOKUP(B108,'登録データ（男）'!$A$3:$AT$1687,29,FALSE)=1,0,1))</f>
        <v>0</v>
      </c>
      <c r="W108" s="69">
        <f>IF(B108="",1,0)</f>
        <v>1</v>
      </c>
      <c r="X108" s="62">
        <f>IF(C108="",1,0)</f>
        <v>1</v>
      </c>
      <c r="Y108" s="62">
        <f>IF(D108="",1,0)</f>
        <v>1</v>
      </c>
      <c r="Z108" s="62">
        <f>IF(E108="",1,0)</f>
        <v>1</v>
      </c>
      <c r="AA108" s="62">
        <f>IF(E109="",1,0)</f>
        <v>1</v>
      </c>
      <c r="AB108" s="62">
        <f>SUM(W108:AA108)</f>
        <v>5</v>
      </c>
      <c r="AC108" s="62">
        <f t="shared" ca="1" si="113"/>
        <v>0</v>
      </c>
      <c r="AD108" s="108">
        <f t="shared" si="119"/>
        <v>0</v>
      </c>
      <c r="AE108" s="175" t="str">
        <f>IF(G108="","0",VLOOKUP(G108,'登録データ（男）'!$R$4:$S$23,2,FALSE))</f>
        <v>0</v>
      </c>
      <c r="AF108" s="62" t="str">
        <f t="shared" si="114"/>
        <v>00</v>
      </c>
      <c r="AG108" s="76" t="str">
        <f>IF(G108="","0",IF(OR(RIGHT(G108,1)="m",RIGHT(G108,1)="H",RIGHT(G108,1)="W",RIGHT(G108,1)="C",RIGHT(G108,1)="〉"),1,2))</f>
        <v>0</v>
      </c>
      <c r="AH108" s="62" t="str">
        <f t="shared" si="115"/>
        <v>000000</v>
      </c>
      <c r="AI108" s="64" t="str">
        <f t="shared" ca="1" si="116"/>
        <v/>
      </c>
      <c r="AJ108" s="62">
        <f t="shared" si="120"/>
        <v>0</v>
      </c>
      <c r="AK108" s="108"/>
      <c r="AL108" s="62">
        <f t="shared" si="117"/>
        <v>0</v>
      </c>
      <c r="AM108" s="68">
        <f t="shared" si="118"/>
        <v>0</v>
      </c>
      <c r="AN108" s="14" t="str">
        <f ca="1">IF(OFFSET(B108,-MOD(ROW(B108),3),0)&lt;&gt;"",IF(RIGHT(G108,1)=")",VALUE(VLOOKUP(OFFSET(B108,-MOD(ROW(B108),3),0),'登録データ（男）'!A93:J1411,8,FALSE)),"0"),"0")</f>
        <v>0</v>
      </c>
      <c r="AO108" s="76">
        <f t="shared" ca="1" si="121"/>
        <v>0</v>
      </c>
      <c r="AP108" s="62" t="str">
        <f t="shared" ref="AP108" si="164">IF(AQ108="","",RANK(AQ108,$AQ$18:$AQ$467,1))</f>
        <v/>
      </c>
      <c r="AQ108" s="62" t="str">
        <f>IF(Q108="","",B108)</f>
        <v/>
      </c>
      <c r="AR108" s="62" t="str">
        <f t="shared" ref="AR108" si="165">IF(AS108="","",RANK(AS108,$AS$18:$AS$467,1))</f>
        <v/>
      </c>
      <c r="AS108" s="62" t="str">
        <f>IF(R108="","",B108)</f>
        <v/>
      </c>
      <c r="AT108" s="62" t="str">
        <f t="shared" ref="AT108" si="166">IF(AU108="","",RANK(AU108,$AU$18:$AU$467,1))</f>
        <v/>
      </c>
      <c r="AU108" s="62" t="str">
        <f>IF(OR(G108="十種競技",G109="十種競技",G110="十種競技"),B108,"")</f>
        <v/>
      </c>
      <c r="AV108" s="62"/>
      <c r="AW108" s="62">
        <f>B108</f>
        <v>0</v>
      </c>
    </row>
    <row r="109" spans="1:49" ht="18.75" customHeight="1">
      <c r="A109" s="264"/>
      <c r="B109" s="299"/>
      <c r="C109" s="289"/>
      <c r="D109" s="289"/>
      <c r="E109" s="116" t="str">
        <f>IF(B108="","",VLOOKUP(B108,'登録データ（男）'!$A$3:$W$2000,4,FALSE))</f>
        <v/>
      </c>
      <c r="F109" s="289"/>
      <c r="G109" s="305"/>
      <c r="H109" s="286"/>
      <c r="I109" s="289"/>
      <c r="J109" s="286"/>
      <c r="K109" s="289"/>
      <c r="L109" s="286"/>
      <c r="M109" s="286"/>
      <c r="N109" s="294"/>
      <c r="O109" s="295"/>
      <c r="P109" s="296"/>
      <c r="Q109" s="267"/>
      <c r="R109" s="270"/>
      <c r="U109" s="66"/>
      <c r="V109" s="75"/>
      <c r="W109" s="69"/>
      <c r="X109" s="62"/>
      <c r="Y109" s="62"/>
      <c r="Z109" s="62"/>
      <c r="AA109" s="62"/>
      <c r="AB109" s="62"/>
      <c r="AC109" s="62">
        <f t="shared" ca="1" si="113"/>
        <v>0</v>
      </c>
      <c r="AD109" s="108">
        <f t="shared" si="119"/>
        <v>0</v>
      </c>
      <c r="AE109" s="175" t="str">
        <f>IF(G109="","0",VLOOKUP(G109,'登録データ（男）'!$R$4:$S$23,2,FALSE))</f>
        <v>0</v>
      </c>
      <c r="AF109" s="62" t="str">
        <f t="shared" si="114"/>
        <v>00</v>
      </c>
      <c r="AG109" s="76" t="str">
        <f>IF(G109="","0",IF(OR(RIGHT(G109,1)="m",RIGHT(G109,1)="H",RIGHT(G109,1)="W",RIGHT(G109,1)="C"),1,2))</f>
        <v>0</v>
      </c>
      <c r="AH109" s="62" t="str">
        <f t="shared" si="115"/>
        <v>000000</v>
      </c>
      <c r="AI109" s="64" t="str">
        <f t="shared" ca="1" si="116"/>
        <v/>
      </c>
      <c r="AJ109" s="62">
        <f t="shared" si="120"/>
        <v>0</v>
      </c>
      <c r="AK109" s="108"/>
      <c r="AL109" s="62">
        <f t="shared" si="117"/>
        <v>0</v>
      </c>
      <c r="AM109" s="68">
        <f t="shared" si="118"/>
        <v>0</v>
      </c>
      <c r="AN109" s="14" t="str">
        <f ca="1">IF(OFFSET(B109,-MOD(ROW(B109),3),0)&lt;&gt;"",IF(RIGHT(G109,1)=")",VALUE(VLOOKUP(OFFSET(B109,-MOD(ROW(B109),3),0),'登録データ（男）'!A94:J1412,8,FALSE)),"0"),"0")</f>
        <v>0</v>
      </c>
      <c r="AO109" s="76">
        <f t="shared" ca="1" si="121"/>
        <v>0</v>
      </c>
      <c r="AP109" s="62"/>
      <c r="AQ109" s="62"/>
      <c r="AR109" s="62"/>
      <c r="AS109" s="62"/>
      <c r="AT109" s="62"/>
      <c r="AU109" s="62"/>
      <c r="AV109" s="62"/>
      <c r="AW109" s="62"/>
    </row>
    <row r="110" spans="1:49" ht="18.75" customHeight="1" thickBot="1">
      <c r="A110" s="265"/>
      <c r="B110" s="300"/>
      <c r="C110" s="290"/>
      <c r="D110" s="290"/>
      <c r="E110" s="120" t="s">
        <v>1918</v>
      </c>
      <c r="F110" s="290"/>
      <c r="G110" s="306"/>
      <c r="H110" s="287"/>
      <c r="I110" s="290"/>
      <c r="J110" s="287"/>
      <c r="K110" s="290"/>
      <c r="L110" s="287"/>
      <c r="M110" s="287"/>
      <c r="N110" s="222"/>
      <c r="O110" s="223"/>
      <c r="P110" s="297"/>
      <c r="Q110" s="268"/>
      <c r="R110" s="271"/>
      <c r="U110" s="66"/>
      <c r="V110" s="75"/>
      <c r="W110" s="69"/>
      <c r="X110" s="62"/>
      <c r="Y110" s="62"/>
      <c r="Z110" s="62"/>
      <c r="AA110" s="62"/>
      <c r="AB110" s="62"/>
      <c r="AC110" s="62">
        <f t="shared" ca="1" si="113"/>
        <v>0</v>
      </c>
      <c r="AD110" s="108">
        <f t="shared" si="119"/>
        <v>0</v>
      </c>
      <c r="AE110" s="175" t="str">
        <f>IF(G110="","0",VLOOKUP(G110,'登録データ（男）'!$R$4:$S$23,2,FALSE))</f>
        <v>0</v>
      </c>
      <c r="AF110" s="62" t="str">
        <f t="shared" si="114"/>
        <v>00</v>
      </c>
      <c r="AG110" s="76" t="str">
        <f>IF(G110="","0",IF(OR(RIGHT(G110,1)="m",RIGHT(G110,1)="H",RIGHT(G110,1)="W",RIGHT(G110,1)="C"),1,2))</f>
        <v>0</v>
      </c>
      <c r="AH110" s="62" t="str">
        <f t="shared" si="115"/>
        <v>000000</v>
      </c>
      <c r="AI110" s="64" t="str">
        <f t="shared" ca="1" si="116"/>
        <v/>
      </c>
      <c r="AJ110" s="62">
        <f t="shared" si="120"/>
        <v>0</v>
      </c>
      <c r="AK110" s="108"/>
      <c r="AL110" s="62">
        <f t="shared" si="117"/>
        <v>0</v>
      </c>
      <c r="AM110" s="68">
        <f t="shared" si="118"/>
        <v>0</v>
      </c>
      <c r="AN110" s="14" t="str">
        <f ca="1">IF(OFFSET(B110,-MOD(ROW(B110),3),0)&lt;&gt;"",IF(RIGHT(G110,1)=")",VALUE(VLOOKUP(OFFSET(B110,-MOD(ROW(B110),3),0),'登録データ（男）'!A95:J1413,8,FALSE)),"0"),"0")</f>
        <v>0</v>
      </c>
      <c r="AO110" s="76">
        <f t="shared" ca="1" si="121"/>
        <v>0</v>
      </c>
      <c r="AP110" s="62"/>
      <c r="AQ110" s="62"/>
      <c r="AR110" s="62"/>
      <c r="AS110" s="62"/>
      <c r="AT110" s="62"/>
      <c r="AU110" s="62"/>
      <c r="AV110" s="62"/>
      <c r="AW110" s="62"/>
    </row>
    <row r="111" spans="1:49" ht="18.75" customHeight="1" thickTop="1">
      <c r="A111" s="263">
        <v>32</v>
      </c>
      <c r="B111" s="298"/>
      <c r="C111" s="288" t="str">
        <f>IF(B111="","",VLOOKUP(B111,'登録データ（男）'!$A$3:$W$2000,2,FALSE))</f>
        <v/>
      </c>
      <c r="D111" s="288" t="str">
        <f>IF(B111="","",VLOOKUP(B111,'登録データ（男）'!$A$3:$W$2000,3,FALSE))</f>
        <v/>
      </c>
      <c r="E111" s="118" t="str">
        <f>IF(B111="","",VLOOKUP(B111,'登録データ（男）'!$A$3:$W$2000,7,FALSE))</f>
        <v/>
      </c>
      <c r="F111" s="288" t="s">
        <v>6158</v>
      </c>
      <c r="G111" s="304"/>
      <c r="H111" s="285"/>
      <c r="I111" s="288" t="str">
        <f t="shared" ref="I111" si="167">IF(G111="","",IF(AG111=2,"","分"))</f>
        <v/>
      </c>
      <c r="J111" s="285"/>
      <c r="K111" s="288" t="str">
        <f t="shared" ref="K111" si="168">IF(OR(G111="",G111="十種競技"),"",IF(AG111=2,"m","秒"))</f>
        <v/>
      </c>
      <c r="L111" s="285"/>
      <c r="M111" s="285"/>
      <c r="N111" s="291"/>
      <c r="O111" s="292"/>
      <c r="P111" s="293"/>
      <c r="Q111" s="272"/>
      <c r="R111" s="269"/>
      <c r="U111" s="66"/>
      <c r="V111" s="75">
        <f>IF(B111="",0,IF(VLOOKUP(B111,'登録データ（男）'!$A$3:$AT$1687,29,FALSE)=1,0,1))</f>
        <v>0</v>
      </c>
      <c r="W111" s="69">
        <f>IF(B111="",1,0)</f>
        <v>1</v>
      </c>
      <c r="X111" s="62">
        <f>IF(C111="",1,0)</f>
        <v>1</v>
      </c>
      <c r="Y111" s="62">
        <f>IF(D111="",1,0)</f>
        <v>1</v>
      </c>
      <c r="Z111" s="62">
        <f>IF(E111="",1,0)</f>
        <v>1</v>
      </c>
      <c r="AA111" s="62">
        <f>IF(E112="",1,0)</f>
        <v>1</v>
      </c>
      <c r="AB111" s="62">
        <f>SUM(W111:AA111)</f>
        <v>5</v>
      </c>
      <c r="AC111" s="62">
        <f t="shared" ca="1" si="113"/>
        <v>0</v>
      </c>
      <c r="AD111" s="108">
        <f t="shared" si="119"/>
        <v>0</v>
      </c>
      <c r="AE111" s="175" t="str">
        <f>IF(G111="","0",VLOOKUP(G111,'登録データ（男）'!$R$4:$S$23,2,FALSE))</f>
        <v>0</v>
      </c>
      <c r="AF111" s="62" t="str">
        <f t="shared" si="114"/>
        <v>00</v>
      </c>
      <c r="AG111" s="76" t="str">
        <f>IF(G111="","0",IF(OR(RIGHT(G111,1)="m",RIGHT(G111,1)="H",RIGHT(G111,1)="W",RIGHT(G111,1)="C",RIGHT(G111,1)="〉"),1,2))</f>
        <v>0</v>
      </c>
      <c r="AH111" s="62" t="str">
        <f t="shared" si="115"/>
        <v>000000</v>
      </c>
      <c r="AI111" s="64" t="str">
        <f t="shared" ca="1" si="116"/>
        <v/>
      </c>
      <c r="AJ111" s="62">
        <f t="shared" si="120"/>
        <v>0</v>
      </c>
      <c r="AK111" s="108"/>
      <c r="AL111" s="62">
        <f t="shared" si="117"/>
        <v>0</v>
      </c>
      <c r="AM111" s="68">
        <f t="shared" si="118"/>
        <v>0</v>
      </c>
      <c r="AN111" s="14" t="str">
        <f ca="1">IF(OFFSET(B111,-MOD(ROW(B111),3),0)&lt;&gt;"",IF(RIGHT(G111,1)=")",VALUE(VLOOKUP(OFFSET(B111,-MOD(ROW(B111),3),0),'登録データ（男）'!A96:J1414,8,FALSE)),"0"),"0")</f>
        <v>0</v>
      </c>
      <c r="AO111" s="76">
        <f t="shared" ca="1" si="121"/>
        <v>0</v>
      </c>
      <c r="AP111" s="62" t="str">
        <f t="shared" ref="AP111" si="169">IF(AQ111="","",RANK(AQ111,$AQ$18:$AQ$467,1))</f>
        <v/>
      </c>
      <c r="AQ111" s="62" t="str">
        <f>IF(Q111="","",B111)</f>
        <v/>
      </c>
      <c r="AR111" s="62" t="str">
        <f t="shared" ref="AR111" si="170">IF(AS111="","",RANK(AS111,$AS$18:$AS$467,1))</f>
        <v/>
      </c>
      <c r="AS111" s="62" t="str">
        <f>IF(R111="","",B111)</f>
        <v/>
      </c>
      <c r="AT111" s="62" t="str">
        <f t="shared" ref="AT111" si="171">IF(AU111="","",RANK(AU111,$AU$18:$AU$467,1))</f>
        <v/>
      </c>
      <c r="AU111" s="62" t="str">
        <f>IF(OR(G111="十種競技",G112="十種競技",G113="十種競技"),B111,"")</f>
        <v/>
      </c>
      <c r="AV111" s="62"/>
      <c r="AW111" s="62">
        <f>B111</f>
        <v>0</v>
      </c>
    </row>
    <row r="112" spans="1:49" ht="18.75" customHeight="1">
      <c r="A112" s="264"/>
      <c r="B112" s="299"/>
      <c r="C112" s="289"/>
      <c r="D112" s="289"/>
      <c r="E112" s="116" t="str">
        <f>IF(B111="","",VLOOKUP(B111,'登録データ（男）'!$A$3:$W$2000,4,FALSE))</f>
        <v/>
      </c>
      <c r="F112" s="289"/>
      <c r="G112" s="305"/>
      <c r="H112" s="286"/>
      <c r="I112" s="289"/>
      <c r="J112" s="286"/>
      <c r="K112" s="289"/>
      <c r="L112" s="286"/>
      <c r="M112" s="286"/>
      <c r="N112" s="294"/>
      <c r="O112" s="295"/>
      <c r="P112" s="296"/>
      <c r="Q112" s="267"/>
      <c r="R112" s="270"/>
      <c r="U112" s="66"/>
      <c r="V112" s="75"/>
      <c r="W112" s="69"/>
      <c r="X112" s="62"/>
      <c r="Y112" s="62"/>
      <c r="Z112" s="62"/>
      <c r="AA112" s="62"/>
      <c r="AB112" s="62"/>
      <c r="AC112" s="62">
        <f t="shared" ca="1" si="113"/>
        <v>0</v>
      </c>
      <c r="AD112" s="108">
        <f t="shared" si="119"/>
        <v>0</v>
      </c>
      <c r="AE112" s="175" t="str">
        <f>IF(G112="","0",VLOOKUP(G112,'登録データ（男）'!$R$4:$S$23,2,FALSE))</f>
        <v>0</v>
      </c>
      <c r="AF112" s="62" t="str">
        <f t="shared" si="114"/>
        <v>00</v>
      </c>
      <c r="AG112" s="76" t="str">
        <f>IF(G112="","0",IF(OR(RIGHT(G112,1)="m",RIGHT(G112,1)="H",RIGHT(G112,1)="W",RIGHT(G112,1)="C"),1,2))</f>
        <v>0</v>
      </c>
      <c r="AH112" s="62" t="str">
        <f t="shared" si="115"/>
        <v>000000</v>
      </c>
      <c r="AI112" s="64" t="str">
        <f t="shared" ca="1" si="116"/>
        <v/>
      </c>
      <c r="AJ112" s="62">
        <f t="shared" si="120"/>
        <v>0</v>
      </c>
      <c r="AK112" s="108"/>
      <c r="AL112" s="62">
        <f t="shared" si="117"/>
        <v>0</v>
      </c>
      <c r="AM112" s="68">
        <f t="shared" si="118"/>
        <v>0</v>
      </c>
      <c r="AN112" s="14" t="str">
        <f ca="1">IF(OFFSET(B112,-MOD(ROW(B112),3),0)&lt;&gt;"",IF(RIGHT(G112,1)=")",VALUE(VLOOKUP(OFFSET(B112,-MOD(ROW(B112),3),0),'登録データ（男）'!A97:J1415,8,FALSE)),"0"),"0")</f>
        <v>0</v>
      </c>
      <c r="AO112" s="76">
        <f t="shared" ca="1" si="121"/>
        <v>0</v>
      </c>
      <c r="AP112" s="62"/>
      <c r="AQ112" s="62"/>
      <c r="AR112" s="62"/>
      <c r="AS112" s="62"/>
      <c r="AT112" s="62"/>
      <c r="AU112" s="62"/>
      <c r="AV112" s="62"/>
      <c r="AW112" s="62"/>
    </row>
    <row r="113" spans="1:49" ht="18.75" customHeight="1" thickBot="1">
      <c r="A113" s="265"/>
      <c r="B113" s="300"/>
      <c r="C113" s="290"/>
      <c r="D113" s="290"/>
      <c r="E113" s="120" t="s">
        <v>1918</v>
      </c>
      <c r="F113" s="290"/>
      <c r="G113" s="306"/>
      <c r="H113" s="287"/>
      <c r="I113" s="290"/>
      <c r="J113" s="287"/>
      <c r="K113" s="290"/>
      <c r="L113" s="287"/>
      <c r="M113" s="287"/>
      <c r="N113" s="222"/>
      <c r="O113" s="223"/>
      <c r="P113" s="297"/>
      <c r="Q113" s="268"/>
      <c r="R113" s="271"/>
      <c r="U113" s="66"/>
      <c r="V113" s="75"/>
      <c r="W113" s="69"/>
      <c r="X113" s="62"/>
      <c r="Y113" s="62"/>
      <c r="Z113" s="62"/>
      <c r="AA113" s="62"/>
      <c r="AB113" s="62"/>
      <c r="AC113" s="62">
        <f t="shared" ca="1" si="113"/>
        <v>0</v>
      </c>
      <c r="AD113" s="108">
        <f t="shared" si="119"/>
        <v>0</v>
      </c>
      <c r="AE113" s="175" t="str">
        <f>IF(G113="","0",VLOOKUP(G113,'登録データ（男）'!$R$4:$S$23,2,FALSE))</f>
        <v>0</v>
      </c>
      <c r="AF113" s="62" t="str">
        <f t="shared" si="114"/>
        <v>00</v>
      </c>
      <c r="AG113" s="76" t="str">
        <f>IF(G113="","0",IF(OR(RIGHT(G113,1)="m",RIGHT(G113,1)="H",RIGHT(G113,1)="W",RIGHT(G113,1)="C"),1,2))</f>
        <v>0</v>
      </c>
      <c r="AH113" s="62" t="str">
        <f t="shared" si="115"/>
        <v>000000</v>
      </c>
      <c r="AI113" s="64" t="str">
        <f t="shared" ca="1" si="116"/>
        <v/>
      </c>
      <c r="AJ113" s="62">
        <f t="shared" si="120"/>
        <v>0</v>
      </c>
      <c r="AK113" s="108"/>
      <c r="AL113" s="62">
        <f t="shared" si="117"/>
        <v>0</v>
      </c>
      <c r="AM113" s="68">
        <f t="shared" si="118"/>
        <v>0</v>
      </c>
      <c r="AN113" s="14" t="str">
        <f ca="1">IF(OFFSET(B113,-MOD(ROW(B113),3),0)&lt;&gt;"",IF(RIGHT(G113,1)=")",VALUE(VLOOKUP(OFFSET(B113,-MOD(ROW(B113),3),0),'登録データ（男）'!A98:J1416,8,FALSE)),"0"),"0")</f>
        <v>0</v>
      </c>
      <c r="AO113" s="76">
        <f t="shared" ca="1" si="121"/>
        <v>0</v>
      </c>
      <c r="AP113" s="62"/>
      <c r="AQ113" s="62"/>
      <c r="AR113" s="62"/>
      <c r="AS113" s="62"/>
      <c r="AT113" s="62"/>
      <c r="AU113" s="62"/>
      <c r="AV113" s="62"/>
      <c r="AW113" s="62"/>
    </row>
    <row r="114" spans="1:49" ht="18.75" customHeight="1" thickTop="1">
      <c r="A114" s="263">
        <v>33</v>
      </c>
      <c r="B114" s="298"/>
      <c r="C114" s="288" t="str">
        <f>IF(B114="","",VLOOKUP(B114,'登録データ（男）'!$A$3:$W$2000,2,FALSE))</f>
        <v/>
      </c>
      <c r="D114" s="288" t="str">
        <f>IF(B114="","",VLOOKUP(B114,'登録データ（男）'!$A$3:$W$2000,3,FALSE))</f>
        <v/>
      </c>
      <c r="E114" s="118" t="str">
        <f>IF(B114="","",VLOOKUP(B114,'登録データ（男）'!$A$3:$W$2000,7,FALSE))</f>
        <v/>
      </c>
      <c r="F114" s="288" t="s">
        <v>6158</v>
      </c>
      <c r="G114" s="304"/>
      <c r="H114" s="285"/>
      <c r="I114" s="288" t="str">
        <f t="shared" ref="I114" si="172">IF(G114="","",IF(AG114=2,"","分"))</f>
        <v/>
      </c>
      <c r="J114" s="285"/>
      <c r="K114" s="288" t="str">
        <f t="shared" ref="K114" si="173">IF(OR(G114="",G114="十種競技"),"",IF(AG114=2,"m","秒"))</f>
        <v/>
      </c>
      <c r="L114" s="285"/>
      <c r="M114" s="285"/>
      <c r="N114" s="291"/>
      <c r="O114" s="292"/>
      <c r="P114" s="293"/>
      <c r="Q114" s="272"/>
      <c r="R114" s="269"/>
      <c r="U114" s="66"/>
      <c r="V114" s="75">
        <f>IF(B114="",0,IF(VLOOKUP(B114,'登録データ（男）'!$A$3:$AT$1687,29,FALSE)=1,0,1))</f>
        <v>0</v>
      </c>
      <c r="W114" s="69">
        <f>IF(B114="",1,0)</f>
        <v>1</v>
      </c>
      <c r="X114" s="62">
        <f>IF(C114="",1,0)</f>
        <v>1</v>
      </c>
      <c r="Y114" s="62">
        <f>IF(D114="",1,0)</f>
        <v>1</v>
      </c>
      <c r="Z114" s="62">
        <f>IF(E114="",1,0)</f>
        <v>1</v>
      </c>
      <c r="AA114" s="62">
        <f>IF(E115="",1,0)</f>
        <v>1</v>
      </c>
      <c r="AB114" s="62">
        <f>SUM(W114:AA114)</f>
        <v>5</v>
      </c>
      <c r="AC114" s="62">
        <f t="shared" ca="1" si="113"/>
        <v>0</v>
      </c>
      <c r="AD114" s="108">
        <f t="shared" si="119"/>
        <v>0</v>
      </c>
      <c r="AE114" s="175" t="str">
        <f>IF(G114="","0",VLOOKUP(G114,'登録データ（男）'!$R$4:$S$23,2,FALSE))</f>
        <v>0</v>
      </c>
      <c r="AF114" s="62" t="str">
        <f t="shared" si="114"/>
        <v>00</v>
      </c>
      <c r="AG114" s="76" t="str">
        <f>IF(G114="","0",IF(OR(RIGHT(G114,1)="m",RIGHT(G114,1)="H",RIGHT(G114,1)="W",RIGHT(G114,1)="C",RIGHT(G114,1)="〉"),1,2))</f>
        <v>0</v>
      </c>
      <c r="AH114" s="62" t="str">
        <f t="shared" si="115"/>
        <v>000000</v>
      </c>
      <c r="AI114" s="64" t="str">
        <f t="shared" ca="1" si="116"/>
        <v/>
      </c>
      <c r="AJ114" s="62">
        <f t="shared" si="120"/>
        <v>0</v>
      </c>
      <c r="AK114" s="108"/>
      <c r="AL114" s="62">
        <f t="shared" si="117"/>
        <v>0</v>
      </c>
      <c r="AM114" s="68">
        <f t="shared" si="118"/>
        <v>0</v>
      </c>
      <c r="AN114" s="14" t="str">
        <f ca="1">IF(OFFSET(B114,-MOD(ROW(B114),3),0)&lt;&gt;"",IF(RIGHT(G114,1)=")",VALUE(VLOOKUP(OFFSET(B114,-MOD(ROW(B114),3),0),'登録データ（男）'!A99:J1417,8,FALSE)),"0"),"0")</f>
        <v>0</v>
      </c>
      <c r="AO114" s="76">
        <f t="shared" ca="1" si="121"/>
        <v>0</v>
      </c>
      <c r="AP114" s="62" t="str">
        <f t="shared" ref="AP114" si="174">IF(AQ114="","",RANK(AQ114,$AQ$18:$AQ$467,1))</f>
        <v/>
      </c>
      <c r="AQ114" s="62" t="str">
        <f>IF(Q114="","",B114)</f>
        <v/>
      </c>
      <c r="AR114" s="62" t="str">
        <f t="shared" ref="AR114" si="175">IF(AS114="","",RANK(AS114,$AS$18:$AS$467,1))</f>
        <v/>
      </c>
      <c r="AS114" s="62" t="str">
        <f>IF(R114="","",B114)</f>
        <v/>
      </c>
      <c r="AT114" s="62" t="str">
        <f t="shared" ref="AT114" si="176">IF(AU114="","",RANK(AU114,$AU$18:$AU$467,1))</f>
        <v/>
      </c>
      <c r="AU114" s="62" t="str">
        <f>IF(OR(G114="十種競技",G115="十種競技",G116="十種競技"),B114,"")</f>
        <v/>
      </c>
      <c r="AV114" s="62"/>
      <c r="AW114" s="62">
        <f>B114</f>
        <v>0</v>
      </c>
    </row>
    <row r="115" spans="1:49" ht="18.75" customHeight="1">
      <c r="A115" s="264"/>
      <c r="B115" s="299"/>
      <c r="C115" s="289"/>
      <c r="D115" s="289"/>
      <c r="E115" s="116" t="str">
        <f>IF(B114="","",VLOOKUP(B114,'登録データ（男）'!$A$3:$W$2000,4,FALSE))</f>
        <v/>
      </c>
      <c r="F115" s="289"/>
      <c r="G115" s="305"/>
      <c r="H115" s="286"/>
      <c r="I115" s="289"/>
      <c r="J115" s="286"/>
      <c r="K115" s="289"/>
      <c r="L115" s="286"/>
      <c r="M115" s="286"/>
      <c r="N115" s="294"/>
      <c r="O115" s="295"/>
      <c r="P115" s="296"/>
      <c r="Q115" s="267"/>
      <c r="R115" s="270"/>
      <c r="U115" s="66"/>
      <c r="V115" s="75"/>
      <c r="W115" s="69"/>
      <c r="X115" s="62"/>
      <c r="Y115" s="62"/>
      <c r="Z115" s="62"/>
      <c r="AA115" s="62"/>
      <c r="AB115" s="62"/>
      <c r="AC115" s="62">
        <f t="shared" ca="1" si="113"/>
        <v>0</v>
      </c>
      <c r="AD115" s="108">
        <f t="shared" si="119"/>
        <v>0</v>
      </c>
      <c r="AE115" s="175" t="str">
        <f>IF(G115="","0",VLOOKUP(G115,'登録データ（男）'!$R$4:$S$23,2,FALSE))</f>
        <v>0</v>
      </c>
      <c r="AF115" s="62" t="str">
        <f t="shared" si="114"/>
        <v>00</v>
      </c>
      <c r="AG115" s="76" t="str">
        <f>IF(G115="","0",IF(OR(RIGHT(G115,1)="m",RIGHT(G115,1)="H",RIGHT(G115,1)="W",RIGHT(G115,1)="C"),1,2))</f>
        <v>0</v>
      </c>
      <c r="AH115" s="62" t="str">
        <f t="shared" si="115"/>
        <v>000000</v>
      </c>
      <c r="AI115" s="64" t="str">
        <f t="shared" ca="1" si="116"/>
        <v/>
      </c>
      <c r="AJ115" s="62">
        <f t="shared" si="120"/>
        <v>0</v>
      </c>
      <c r="AK115" s="108"/>
      <c r="AL115" s="62">
        <f t="shared" si="117"/>
        <v>0</v>
      </c>
      <c r="AM115" s="68">
        <f t="shared" si="118"/>
        <v>0</v>
      </c>
      <c r="AN115" s="14" t="str">
        <f ca="1">IF(OFFSET(B115,-MOD(ROW(B115),3),0)&lt;&gt;"",IF(RIGHT(G115,1)=")",VALUE(VLOOKUP(OFFSET(B115,-MOD(ROW(B115),3),0),'登録データ（男）'!A100:J1418,8,FALSE)),"0"),"0")</f>
        <v>0</v>
      </c>
      <c r="AO115" s="76">
        <f t="shared" ca="1" si="121"/>
        <v>0</v>
      </c>
      <c r="AP115" s="62"/>
      <c r="AQ115" s="62"/>
      <c r="AR115" s="62"/>
      <c r="AS115" s="62"/>
      <c r="AT115" s="62"/>
      <c r="AU115" s="62"/>
      <c r="AV115" s="62"/>
      <c r="AW115" s="62"/>
    </row>
    <row r="116" spans="1:49" ht="18.75" customHeight="1" thickBot="1">
      <c r="A116" s="265"/>
      <c r="B116" s="300"/>
      <c r="C116" s="290"/>
      <c r="D116" s="290"/>
      <c r="E116" s="120" t="s">
        <v>1918</v>
      </c>
      <c r="F116" s="290"/>
      <c r="G116" s="306"/>
      <c r="H116" s="287"/>
      <c r="I116" s="290"/>
      <c r="J116" s="287"/>
      <c r="K116" s="290"/>
      <c r="L116" s="287"/>
      <c r="M116" s="287"/>
      <c r="N116" s="222"/>
      <c r="O116" s="223"/>
      <c r="P116" s="297"/>
      <c r="Q116" s="268"/>
      <c r="R116" s="271"/>
      <c r="U116" s="66"/>
      <c r="V116" s="75"/>
      <c r="W116" s="69"/>
      <c r="X116" s="62"/>
      <c r="Y116" s="62"/>
      <c r="Z116" s="62"/>
      <c r="AA116" s="62"/>
      <c r="AB116" s="62"/>
      <c r="AC116" s="62">
        <f t="shared" ca="1" si="113"/>
        <v>0</v>
      </c>
      <c r="AD116" s="108">
        <f t="shared" si="119"/>
        <v>0</v>
      </c>
      <c r="AE116" s="175" t="str">
        <f>IF(G116="","0",VLOOKUP(G116,'登録データ（男）'!$R$4:$S$23,2,FALSE))</f>
        <v>0</v>
      </c>
      <c r="AF116" s="62" t="str">
        <f t="shared" si="114"/>
        <v>00</v>
      </c>
      <c r="AG116" s="76" t="str">
        <f>IF(G116="","0",IF(OR(RIGHT(G116,1)="m",RIGHT(G116,1)="H",RIGHT(G116,1)="W",RIGHT(G116,1)="C"),1,2))</f>
        <v>0</v>
      </c>
      <c r="AH116" s="62" t="str">
        <f t="shared" si="115"/>
        <v>000000</v>
      </c>
      <c r="AI116" s="64" t="str">
        <f t="shared" ca="1" si="116"/>
        <v/>
      </c>
      <c r="AJ116" s="62">
        <f t="shared" si="120"/>
        <v>0</v>
      </c>
      <c r="AK116" s="108"/>
      <c r="AL116" s="62">
        <f t="shared" si="117"/>
        <v>0</v>
      </c>
      <c r="AM116" s="68">
        <f t="shared" si="118"/>
        <v>0</v>
      </c>
      <c r="AN116" s="14" t="str">
        <f ca="1">IF(OFFSET(B116,-MOD(ROW(B116),3),0)&lt;&gt;"",IF(RIGHT(G116,1)=")",VALUE(VLOOKUP(OFFSET(B116,-MOD(ROW(B116),3),0),'登録データ（男）'!A101:J1419,8,FALSE)),"0"),"0")</f>
        <v>0</v>
      </c>
      <c r="AO116" s="76">
        <f t="shared" ca="1" si="121"/>
        <v>0</v>
      </c>
      <c r="AP116" s="62"/>
      <c r="AQ116" s="62"/>
      <c r="AR116" s="62"/>
      <c r="AS116" s="62"/>
      <c r="AT116" s="62"/>
      <c r="AU116" s="62"/>
      <c r="AV116" s="62"/>
      <c r="AW116" s="62"/>
    </row>
    <row r="117" spans="1:49" ht="18.75" customHeight="1" thickTop="1">
      <c r="A117" s="263">
        <v>34</v>
      </c>
      <c r="B117" s="298"/>
      <c r="C117" s="288" t="str">
        <f>IF(B117="","",VLOOKUP(B117,'登録データ（男）'!$A$3:$W$2000,2,FALSE))</f>
        <v/>
      </c>
      <c r="D117" s="288" t="str">
        <f>IF(B117="","",VLOOKUP(B117,'登録データ（男）'!$A$3:$W$2000,3,FALSE))</f>
        <v/>
      </c>
      <c r="E117" s="118" t="str">
        <f>IF(B117="","",VLOOKUP(B117,'登録データ（男）'!$A$3:$W$2000,7,FALSE))</f>
        <v/>
      </c>
      <c r="F117" s="288" t="s">
        <v>6158</v>
      </c>
      <c r="G117" s="304"/>
      <c r="H117" s="285"/>
      <c r="I117" s="288" t="str">
        <f t="shared" ref="I117" si="177">IF(G117="","",IF(AG117=2,"","分"))</f>
        <v/>
      </c>
      <c r="J117" s="285"/>
      <c r="K117" s="288" t="str">
        <f t="shared" ref="K117" si="178">IF(OR(G117="",G117="十種競技"),"",IF(AG117=2,"m","秒"))</f>
        <v/>
      </c>
      <c r="L117" s="285"/>
      <c r="M117" s="285"/>
      <c r="N117" s="291"/>
      <c r="O117" s="292"/>
      <c r="P117" s="293"/>
      <c r="Q117" s="272"/>
      <c r="R117" s="269"/>
      <c r="U117" s="66"/>
      <c r="V117" s="75">
        <f>IF(B117="",0,IF(VLOOKUP(B117,'登録データ（男）'!$A$3:$AT$1687,29,FALSE)=1,0,1))</f>
        <v>0</v>
      </c>
      <c r="W117" s="69">
        <f>IF(B117="",1,0)</f>
        <v>1</v>
      </c>
      <c r="X117" s="62">
        <f>IF(C117="",1,0)</f>
        <v>1</v>
      </c>
      <c r="Y117" s="62">
        <f>IF(D117="",1,0)</f>
        <v>1</v>
      </c>
      <c r="Z117" s="62">
        <f>IF(E117="",1,0)</f>
        <v>1</v>
      </c>
      <c r="AA117" s="62">
        <f>IF(E118="",1,0)</f>
        <v>1</v>
      </c>
      <c r="AB117" s="62">
        <f>SUM(W117:AA117)</f>
        <v>5</v>
      </c>
      <c r="AC117" s="62">
        <f t="shared" ca="1" si="113"/>
        <v>0</v>
      </c>
      <c r="AD117" s="108">
        <f t="shared" si="119"/>
        <v>0</v>
      </c>
      <c r="AE117" s="175" t="str">
        <f>IF(G117="","0",VLOOKUP(G117,'登録データ（男）'!$R$4:$S$23,2,FALSE))</f>
        <v>0</v>
      </c>
      <c r="AF117" s="62" t="str">
        <f t="shared" si="114"/>
        <v>00</v>
      </c>
      <c r="AG117" s="76" t="str">
        <f>IF(G117="","0",IF(OR(RIGHT(G117,1)="m",RIGHT(G117,1)="H",RIGHT(G117,1)="W",RIGHT(G117,1)="C",RIGHT(G117,1)="〉"),1,2))</f>
        <v>0</v>
      </c>
      <c r="AH117" s="62" t="str">
        <f t="shared" si="115"/>
        <v>000000</v>
      </c>
      <c r="AI117" s="64" t="str">
        <f t="shared" ca="1" si="116"/>
        <v/>
      </c>
      <c r="AJ117" s="62">
        <f t="shared" si="120"/>
        <v>0</v>
      </c>
      <c r="AK117" s="108"/>
      <c r="AL117" s="62">
        <f t="shared" si="117"/>
        <v>0</v>
      </c>
      <c r="AM117" s="68">
        <f t="shared" si="118"/>
        <v>0</v>
      </c>
      <c r="AN117" s="14" t="str">
        <f ca="1">IF(OFFSET(B117,-MOD(ROW(B117),3),0)&lt;&gt;"",IF(RIGHT(G117,1)=")",VALUE(VLOOKUP(OFFSET(B117,-MOD(ROW(B117),3),0),'登録データ（男）'!A102:J1420,8,FALSE)),"0"),"0")</f>
        <v>0</v>
      </c>
      <c r="AO117" s="76">
        <f t="shared" ca="1" si="121"/>
        <v>0</v>
      </c>
      <c r="AP117" s="62" t="str">
        <f t="shared" ref="AP117" si="179">IF(AQ117="","",RANK(AQ117,$AQ$18:$AQ$467,1))</f>
        <v/>
      </c>
      <c r="AQ117" s="62" t="str">
        <f>IF(Q117="","",B117)</f>
        <v/>
      </c>
      <c r="AR117" s="62" t="str">
        <f t="shared" ref="AR117" si="180">IF(AS117="","",RANK(AS117,$AS$18:$AS$467,1))</f>
        <v/>
      </c>
      <c r="AS117" s="62" t="str">
        <f>IF(R117="","",B117)</f>
        <v/>
      </c>
      <c r="AT117" s="62" t="str">
        <f t="shared" ref="AT117" si="181">IF(AU117="","",RANK(AU117,$AU$18:$AU$467,1))</f>
        <v/>
      </c>
      <c r="AU117" s="62" t="str">
        <f>IF(OR(G117="十種競技",G118="十種競技",G119="十種競技"),B117,"")</f>
        <v/>
      </c>
      <c r="AV117" s="62"/>
      <c r="AW117" s="62">
        <f>B117</f>
        <v>0</v>
      </c>
    </row>
    <row r="118" spans="1:49" ht="18.75" customHeight="1">
      <c r="A118" s="264"/>
      <c r="B118" s="299"/>
      <c r="C118" s="289"/>
      <c r="D118" s="289"/>
      <c r="E118" s="116" t="str">
        <f>IF(B117="","",VLOOKUP(B117,'登録データ（男）'!$A$3:$W$2000,4,FALSE))</f>
        <v/>
      </c>
      <c r="F118" s="289"/>
      <c r="G118" s="305"/>
      <c r="H118" s="286"/>
      <c r="I118" s="289"/>
      <c r="J118" s="286"/>
      <c r="K118" s="289"/>
      <c r="L118" s="286"/>
      <c r="M118" s="286"/>
      <c r="N118" s="294"/>
      <c r="O118" s="295"/>
      <c r="P118" s="296"/>
      <c r="Q118" s="267"/>
      <c r="R118" s="270"/>
      <c r="U118" s="66"/>
      <c r="V118" s="75"/>
      <c r="W118" s="69"/>
      <c r="X118" s="62"/>
      <c r="Y118" s="62"/>
      <c r="Z118" s="62"/>
      <c r="AA118" s="62"/>
      <c r="AB118" s="62"/>
      <c r="AC118" s="62">
        <f t="shared" ca="1" si="113"/>
        <v>0</v>
      </c>
      <c r="AD118" s="108">
        <f t="shared" si="119"/>
        <v>0</v>
      </c>
      <c r="AE118" s="175" t="str">
        <f>IF(G118="","0",VLOOKUP(G118,'登録データ（男）'!$R$4:$S$23,2,FALSE))</f>
        <v>0</v>
      </c>
      <c r="AF118" s="62" t="str">
        <f t="shared" si="114"/>
        <v>00</v>
      </c>
      <c r="AG118" s="76" t="str">
        <f>IF(G118="","0",IF(OR(RIGHT(G118,1)="m",RIGHT(G118,1)="H",RIGHT(G118,1)="W",RIGHT(G118,1)="C"),1,2))</f>
        <v>0</v>
      </c>
      <c r="AH118" s="62" t="str">
        <f t="shared" si="115"/>
        <v>000000</v>
      </c>
      <c r="AI118" s="64" t="str">
        <f t="shared" ca="1" si="116"/>
        <v/>
      </c>
      <c r="AJ118" s="62">
        <f t="shared" si="120"/>
        <v>0</v>
      </c>
      <c r="AK118" s="108"/>
      <c r="AL118" s="62">
        <f t="shared" si="117"/>
        <v>0</v>
      </c>
      <c r="AM118" s="68">
        <f t="shared" si="118"/>
        <v>0</v>
      </c>
      <c r="AN118" s="14" t="str">
        <f ca="1">IF(OFFSET(B118,-MOD(ROW(B118),3),0)&lt;&gt;"",IF(RIGHT(G118,1)=")",VALUE(VLOOKUP(OFFSET(B118,-MOD(ROW(B118),3),0),'登録データ（男）'!A103:J1421,8,FALSE)),"0"),"0")</f>
        <v>0</v>
      </c>
      <c r="AO118" s="76">
        <f t="shared" ca="1" si="121"/>
        <v>0</v>
      </c>
      <c r="AP118" s="62"/>
      <c r="AQ118" s="62"/>
      <c r="AR118" s="62"/>
      <c r="AS118" s="62"/>
      <c r="AT118" s="62"/>
      <c r="AU118" s="62"/>
      <c r="AV118" s="62"/>
      <c r="AW118" s="62"/>
    </row>
    <row r="119" spans="1:49" ht="18.75" customHeight="1" thickBot="1">
      <c r="A119" s="265"/>
      <c r="B119" s="300"/>
      <c r="C119" s="290"/>
      <c r="D119" s="290"/>
      <c r="E119" s="120" t="s">
        <v>1918</v>
      </c>
      <c r="F119" s="290"/>
      <c r="G119" s="306"/>
      <c r="H119" s="287"/>
      <c r="I119" s="290"/>
      <c r="J119" s="287"/>
      <c r="K119" s="290"/>
      <c r="L119" s="287"/>
      <c r="M119" s="287"/>
      <c r="N119" s="222"/>
      <c r="O119" s="223"/>
      <c r="P119" s="297"/>
      <c r="Q119" s="268"/>
      <c r="R119" s="271"/>
      <c r="U119" s="66"/>
      <c r="V119" s="75"/>
      <c r="W119" s="69"/>
      <c r="X119" s="62"/>
      <c r="Y119" s="62"/>
      <c r="Z119" s="62"/>
      <c r="AA119" s="62"/>
      <c r="AB119" s="62"/>
      <c r="AC119" s="62">
        <f t="shared" ca="1" si="113"/>
        <v>0</v>
      </c>
      <c r="AD119" s="108">
        <f t="shared" si="119"/>
        <v>0</v>
      </c>
      <c r="AE119" s="175" t="str">
        <f>IF(G119="","0",VLOOKUP(G119,'登録データ（男）'!$R$4:$S$23,2,FALSE))</f>
        <v>0</v>
      </c>
      <c r="AF119" s="62" t="str">
        <f t="shared" si="114"/>
        <v>00</v>
      </c>
      <c r="AG119" s="76" t="str">
        <f>IF(G119="","0",IF(OR(RIGHT(G119,1)="m",RIGHT(G119,1)="H",RIGHT(G119,1)="W",RIGHT(G119,1)="C"),1,2))</f>
        <v>0</v>
      </c>
      <c r="AH119" s="62" t="str">
        <f t="shared" si="115"/>
        <v>000000</v>
      </c>
      <c r="AI119" s="64" t="str">
        <f t="shared" ca="1" si="116"/>
        <v/>
      </c>
      <c r="AJ119" s="62">
        <f t="shared" si="120"/>
        <v>0</v>
      </c>
      <c r="AK119" s="108"/>
      <c r="AL119" s="62">
        <f t="shared" si="117"/>
        <v>0</v>
      </c>
      <c r="AM119" s="68">
        <f t="shared" si="118"/>
        <v>0</v>
      </c>
      <c r="AN119" s="14" t="str">
        <f ca="1">IF(OFFSET(B119,-MOD(ROW(B119),3),0)&lt;&gt;"",IF(RIGHT(G119,1)=")",VALUE(VLOOKUP(OFFSET(B119,-MOD(ROW(B119),3),0),'登録データ（男）'!A104:J1422,8,FALSE)),"0"),"0")</f>
        <v>0</v>
      </c>
      <c r="AO119" s="76">
        <f t="shared" ca="1" si="121"/>
        <v>0</v>
      </c>
      <c r="AP119" s="62"/>
      <c r="AQ119" s="62"/>
      <c r="AR119" s="62"/>
      <c r="AS119" s="62"/>
      <c r="AT119" s="62"/>
      <c r="AU119" s="62"/>
      <c r="AV119" s="62"/>
      <c r="AW119" s="62"/>
    </row>
    <row r="120" spans="1:49" ht="18.75" customHeight="1" thickTop="1">
      <c r="A120" s="263">
        <v>35</v>
      </c>
      <c r="B120" s="298"/>
      <c r="C120" s="288" t="str">
        <f>IF(B120="","",VLOOKUP(B120,'登録データ（男）'!$A$3:$W$2000,2,FALSE))</f>
        <v/>
      </c>
      <c r="D120" s="288" t="str">
        <f>IF(B120="","",VLOOKUP(B120,'登録データ（男）'!$A$3:$W$2000,3,FALSE))</f>
        <v/>
      </c>
      <c r="E120" s="118" t="str">
        <f>IF(B120="","",VLOOKUP(B120,'登録データ（男）'!$A$3:$W$2000,7,FALSE))</f>
        <v/>
      </c>
      <c r="F120" s="288" t="s">
        <v>6158</v>
      </c>
      <c r="G120" s="304"/>
      <c r="H120" s="285"/>
      <c r="I120" s="288" t="str">
        <f t="shared" ref="I120" si="182">IF(G120="","",IF(AG120=2,"","分"))</f>
        <v/>
      </c>
      <c r="J120" s="285"/>
      <c r="K120" s="288" t="str">
        <f t="shared" ref="K120" si="183">IF(OR(G120="",G120="十種競技"),"",IF(AG120=2,"m","秒"))</f>
        <v/>
      </c>
      <c r="L120" s="285"/>
      <c r="M120" s="285"/>
      <c r="N120" s="291"/>
      <c r="O120" s="292"/>
      <c r="P120" s="293"/>
      <c r="Q120" s="272"/>
      <c r="R120" s="269"/>
      <c r="U120" s="66"/>
      <c r="V120" s="75">
        <f>IF(B120="",0,IF(VLOOKUP(B120,'登録データ（男）'!$A$3:$AT$1687,29,FALSE)=1,0,1))</f>
        <v>0</v>
      </c>
      <c r="W120" s="69">
        <f>IF(B120="",1,0)</f>
        <v>1</v>
      </c>
      <c r="X120" s="62">
        <f>IF(C120="",1,0)</f>
        <v>1</v>
      </c>
      <c r="Y120" s="62">
        <f>IF(D120="",1,0)</f>
        <v>1</v>
      </c>
      <c r="Z120" s="62">
        <f>IF(E120="",1,0)</f>
        <v>1</v>
      </c>
      <c r="AA120" s="62">
        <f>IF(E121="",1,0)</f>
        <v>1</v>
      </c>
      <c r="AB120" s="62">
        <f>SUM(W120:AA120)</f>
        <v>5</v>
      </c>
      <c r="AC120" s="62">
        <f t="shared" ca="1" si="113"/>
        <v>0</v>
      </c>
      <c r="AD120" s="108">
        <f t="shared" si="119"/>
        <v>0</v>
      </c>
      <c r="AE120" s="175" t="str">
        <f>IF(G120="","0",VLOOKUP(G120,'登録データ（男）'!$R$4:$S$23,2,FALSE))</f>
        <v>0</v>
      </c>
      <c r="AF120" s="62" t="str">
        <f t="shared" si="114"/>
        <v>00</v>
      </c>
      <c r="AG120" s="76" t="str">
        <f>IF(G120="","0",IF(OR(RIGHT(G120,1)="m",RIGHT(G120,1)="H",RIGHT(G120,1)="W",RIGHT(G120,1)="C",RIGHT(G120,1)="〉"),1,2))</f>
        <v>0</v>
      </c>
      <c r="AH120" s="62" t="str">
        <f t="shared" si="115"/>
        <v>000000</v>
      </c>
      <c r="AI120" s="64" t="str">
        <f t="shared" ca="1" si="116"/>
        <v/>
      </c>
      <c r="AJ120" s="62">
        <f t="shared" si="120"/>
        <v>0</v>
      </c>
      <c r="AK120" s="108"/>
      <c r="AL120" s="62">
        <f t="shared" si="117"/>
        <v>0</v>
      </c>
      <c r="AM120" s="68">
        <f t="shared" si="118"/>
        <v>0</v>
      </c>
      <c r="AN120" s="14" t="str">
        <f ca="1">IF(OFFSET(B120,-MOD(ROW(B120),3),0)&lt;&gt;"",IF(RIGHT(G120,1)=")",VALUE(VLOOKUP(OFFSET(B120,-MOD(ROW(B120),3),0),'登録データ（男）'!A105:J1423,8,FALSE)),"0"),"0")</f>
        <v>0</v>
      </c>
      <c r="AO120" s="76">
        <f t="shared" ca="1" si="121"/>
        <v>0</v>
      </c>
      <c r="AP120" s="62" t="str">
        <f t="shared" ref="AP120" si="184">IF(AQ120="","",RANK(AQ120,$AQ$18:$AQ$467,1))</f>
        <v/>
      </c>
      <c r="AQ120" s="62" t="str">
        <f>IF(Q120="","",B120)</f>
        <v/>
      </c>
      <c r="AR120" s="62" t="str">
        <f t="shared" ref="AR120" si="185">IF(AS120="","",RANK(AS120,$AS$18:$AS$467,1))</f>
        <v/>
      </c>
      <c r="AS120" s="62" t="str">
        <f>IF(R120="","",B120)</f>
        <v/>
      </c>
      <c r="AT120" s="62" t="str">
        <f t="shared" ref="AT120" si="186">IF(AU120="","",RANK(AU120,$AU$18:$AU$467,1))</f>
        <v/>
      </c>
      <c r="AU120" s="62" t="str">
        <f>IF(OR(G120="十種競技",G121="十種競技",G122="十種競技"),B120,"")</f>
        <v/>
      </c>
      <c r="AV120" s="62"/>
      <c r="AW120" s="62">
        <f>B120</f>
        <v>0</v>
      </c>
    </row>
    <row r="121" spans="1:49" ht="18.75" customHeight="1">
      <c r="A121" s="264"/>
      <c r="B121" s="299"/>
      <c r="C121" s="289"/>
      <c r="D121" s="289"/>
      <c r="E121" s="116" t="str">
        <f>IF(B120="","",VLOOKUP(B120,'登録データ（男）'!$A$3:$W$2000,4,FALSE))</f>
        <v/>
      </c>
      <c r="F121" s="289"/>
      <c r="G121" s="305"/>
      <c r="H121" s="286"/>
      <c r="I121" s="289"/>
      <c r="J121" s="286"/>
      <c r="K121" s="289"/>
      <c r="L121" s="286"/>
      <c r="M121" s="286"/>
      <c r="N121" s="294"/>
      <c r="O121" s="295"/>
      <c r="P121" s="296"/>
      <c r="Q121" s="267"/>
      <c r="R121" s="270"/>
      <c r="U121" s="66"/>
      <c r="V121" s="75"/>
      <c r="W121" s="69"/>
      <c r="X121" s="62"/>
      <c r="Y121" s="62"/>
      <c r="Z121" s="62"/>
      <c r="AA121" s="62"/>
      <c r="AB121" s="62"/>
      <c r="AC121" s="62">
        <f t="shared" ca="1" si="113"/>
        <v>0</v>
      </c>
      <c r="AD121" s="108">
        <f t="shared" si="119"/>
        <v>0</v>
      </c>
      <c r="AE121" s="175" t="str">
        <f>IF(G121="","0",VLOOKUP(G121,'登録データ（男）'!$R$4:$S$23,2,FALSE))</f>
        <v>0</v>
      </c>
      <c r="AF121" s="62" t="str">
        <f t="shared" si="114"/>
        <v>00</v>
      </c>
      <c r="AG121" s="76" t="str">
        <f>IF(G121="","0",IF(OR(RIGHT(G121,1)="m",RIGHT(G121,1)="H",RIGHT(G121,1)="W",RIGHT(G121,1)="C"),1,2))</f>
        <v>0</v>
      </c>
      <c r="AH121" s="62" t="str">
        <f t="shared" si="115"/>
        <v>000000</v>
      </c>
      <c r="AI121" s="64" t="str">
        <f t="shared" ca="1" si="116"/>
        <v/>
      </c>
      <c r="AJ121" s="62">
        <f t="shared" si="120"/>
        <v>0</v>
      </c>
      <c r="AK121" s="108"/>
      <c r="AL121" s="62">
        <f t="shared" si="117"/>
        <v>0</v>
      </c>
      <c r="AM121" s="68">
        <f t="shared" si="118"/>
        <v>0</v>
      </c>
      <c r="AN121" s="14" t="str">
        <f ca="1">IF(OFFSET(B121,-MOD(ROW(B121),3),0)&lt;&gt;"",IF(RIGHT(G121,1)=")",VALUE(VLOOKUP(OFFSET(B121,-MOD(ROW(B121),3),0),'登録データ（男）'!A106:J1424,8,FALSE)),"0"),"0")</f>
        <v>0</v>
      </c>
      <c r="AO121" s="76">
        <f t="shared" ca="1" si="121"/>
        <v>0</v>
      </c>
      <c r="AP121" s="62"/>
      <c r="AQ121" s="62"/>
      <c r="AR121" s="62"/>
      <c r="AS121" s="62"/>
      <c r="AT121" s="62"/>
      <c r="AU121" s="62"/>
      <c r="AV121" s="62"/>
      <c r="AW121" s="62"/>
    </row>
    <row r="122" spans="1:49" ht="18.75" customHeight="1" thickBot="1">
      <c r="A122" s="265"/>
      <c r="B122" s="300"/>
      <c r="C122" s="290"/>
      <c r="D122" s="290"/>
      <c r="E122" s="120" t="s">
        <v>1918</v>
      </c>
      <c r="F122" s="290"/>
      <c r="G122" s="306"/>
      <c r="H122" s="287"/>
      <c r="I122" s="290"/>
      <c r="J122" s="287"/>
      <c r="K122" s="290"/>
      <c r="L122" s="287"/>
      <c r="M122" s="287"/>
      <c r="N122" s="222"/>
      <c r="O122" s="223"/>
      <c r="P122" s="297"/>
      <c r="Q122" s="268"/>
      <c r="R122" s="271"/>
      <c r="U122" s="66"/>
      <c r="V122" s="75"/>
      <c r="W122" s="69"/>
      <c r="X122" s="62"/>
      <c r="Y122" s="62"/>
      <c r="Z122" s="62"/>
      <c r="AA122" s="62"/>
      <c r="AB122" s="62"/>
      <c r="AC122" s="62">
        <f t="shared" ca="1" si="113"/>
        <v>0</v>
      </c>
      <c r="AD122" s="108">
        <f t="shared" si="119"/>
        <v>0</v>
      </c>
      <c r="AE122" s="175" t="str">
        <f>IF(G122="","0",VLOOKUP(G122,'登録データ（男）'!$R$4:$S$23,2,FALSE))</f>
        <v>0</v>
      </c>
      <c r="AF122" s="62" t="str">
        <f t="shared" si="114"/>
        <v>00</v>
      </c>
      <c r="AG122" s="76" t="str">
        <f>IF(G122="","0",IF(OR(RIGHT(G122,1)="m",RIGHT(G122,1)="H",RIGHT(G122,1)="W",RIGHT(G122,1)="C"),1,2))</f>
        <v>0</v>
      </c>
      <c r="AH122" s="62" t="str">
        <f t="shared" si="115"/>
        <v>000000</v>
      </c>
      <c r="AI122" s="64" t="str">
        <f t="shared" ca="1" si="116"/>
        <v/>
      </c>
      <c r="AJ122" s="62">
        <f t="shared" si="120"/>
        <v>0</v>
      </c>
      <c r="AK122" s="108"/>
      <c r="AL122" s="62">
        <f t="shared" si="117"/>
        <v>0</v>
      </c>
      <c r="AM122" s="68">
        <f t="shared" si="118"/>
        <v>0</v>
      </c>
      <c r="AN122" s="14" t="str">
        <f ca="1">IF(OFFSET(B122,-MOD(ROW(B122),3),0)&lt;&gt;"",IF(RIGHT(G122,1)=")",VALUE(VLOOKUP(OFFSET(B122,-MOD(ROW(B122),3),0),'登録データ（男）'!A107:J1425,8,FALSE)),"0"),"0")</f>
        <v>0</v>
      </c>
      <c r="AO122" s="76">
        <f t="shared" ca="1" si="121"/>
        <v>0</v>
      </c>
      <c r="AP122" s="62"/>
      <c r="AQ122" s="62"/>
      <c r="AR122" s="62"/>
      <c r="AS122" s="62"/>
      <c r="AT122" s="62"/>
      <c r="AU122" s="62"/>
      <c r="AV122" s="62"/>
      <c r="AW122" s="62"/>
    </row>
    <row r="123" spans="1:49" ht="18.75" customHeight="1" thickTop="1">
      <c r="A123" s="263">
        <v>36</v>
      </c>
      <c r="B123" s="298"/>
      <c r="C123" s="288" t="str">
        <f>IF(B123="","",VLOOKUP(B123,'登録データ（男）'!$A$3:$W$2000,2,FALSE))</f>
        <v/>
      </c>
      <c r="D123" s="288" t="str">
        <f>IF(B123="","",VLOOKUP(B123,'登録データ（男）'!$A$3:$W$2000,3,FALSE))</f>
        <v/>
      </c>
      <c r="E123" s="118" t="str">
        <f>IF(B123="","",VLOOKUP(B123,'登録データ（男）'!$A$3:$W$2000,7,FALSE))</f>
        <v/>
      </c>
      <c r="F123" s="288" t="s">
        <v>6158</v>
      </c>
      <c r="G123" s="304"/>
      <c r="H123" s="285"/>
      <c r="I123" s="288" t="str">
        <f t="shared" ref="I123" si="187">IF(G123="","",IF(AG123=2,"","分"))</f>
        <v/>
      </c>
      <c r="J123" s="285"/>
      <c r="K123" s="288" t="str">
        <f t="shared" ref="K123" si="188">IF(OR(G123="",G123="十種競技"),"",IF(AG123=2,"m","秒"))</f>
        <v/>
      </c>
      <c r="L123" s="285"/>
      <c r="M123" s="285"/>
      <c r="N123" s="291"/>
      <c r="O123" s="292"/>
      <c r="P123" s="293"/>
      <c r="Q123" s="272"/>
      <c r="R123" s="269"/>
      <c r="U123" s="66"/>
      <c r="V123" s="75">
        <f>IF(B123="",0,IF(VLOOKUP(B123,'登録データ（男）'!$A$3:$AT$1687,29,FALSE)=1,0,1))</f>
        <v>0</v>
      </c>
      <c r="W123" s="69">
        <f>IF(B123="",1,0)</f>
        <v>1</v>
      </c>
      <c r="X123" s="62">
        <f>IF(C123="",1,0)</f>
        <v>1</v>
      </c>
      <c r="Y123" s="62">
        <f>IF(D123="",1,0)</f>
        <v>1</v>
      </c>
      <c r="Z123" s="62">
        <f>IF(E123="",1,0)</f>
        <v>1</v>
      </c>
      <c r="AA123" s="62">
        <f>IF(E124="",1,0)</f>
        <v>1</v>
      </c>
      <c r="AB123" s="62">
        <f>SUM(W123:AA123)</f>
        <v>5</v>
      </c>
      <c r="AC123" s="62">
        <f t="shared" ca="1" si="113"/>
        <v>0</v>
      </c>
      <c r="AD123" s="108">
        <f t="shared" si="119"/>
        <v>0</v>
      </c>
      <c r="AE123" s="175" t="str">
        <f>IF(G123="","0",VLOOKUP(G123,'登録データ（男）'!$R$4:$S$23,2,FALSE))</f>
        <v>0</v>
      </c>
      <c r="AF123" s="62" t="str">
        <f t="shared" si="114"/>
        <v>00</v>
      </c>
      <c r="AG123" s="76" t="str">
        <f>IF(G123="","0",IF(OR(RIGHT(G123,1)="m",RIGHT(G123,1)="H",RIGHT(G123,1)="W",RIGHT(G123,1)="C",RIGHT(G123,1)="〉"),1,2))</f>
        <v>0</v>
      </c>
      <c r="AH123" s="62" t="str">
        <f t="shared" si="115"/>
        <v>000000</v>
      </c>
      <c r="AI123" s="64" t="str">
        <f t="shared" ca="1" si="116"/>
        <v/>
      </c>
      <c r="AJ123" s="62">
        <f t="shared" si="120"/>
        <v>0</v>
      </c>
      <c r="AK123" s="108"/>
      <c r="AL123" s="62">
        <f t="shared" si="117"/>
        <v>0</v>
      </c>
      <c r="AM123" s="68">
        <f t="shared" si="118"/>
        <v>0</v>
      </c>
      <c r="AN123" s="14" t="str">
        <f ca="1">IF(OFFSET(B123,-MOD(ROW(B123),3),0)&lt;&gt;"",IF(RIGHT(G123,1)=")",VALUE(VLOOKUP(OFFSET(B123,-MOD(ROW(B123),3),0),'登録データ（男）'!A108:J1426,8,FALSE)),"0"),"0")</f>
        <v>0</v>
      </c>
      <c r="AO123" s="76">
        <f t="shared" ca="1" si="121"/>
        <v>0</v>
      </c>
      <c r="AP123" s="62" t="str">
        <f t="shared" ref="AP123" si="189">IF(AQ123="","",RANK(AQ123,$AQ$18:$AQ$467,1))</f>
        <v/>
      </c>
      <c r="AQ123" s="62" t="str">
        <f>IF(Q123="","",B123)</f>
        <v/>
      </c>
      <c r="AR123" s="62" t="str">
        <f t="shared" ref="AR123" si="190">IF(AS123="","",RANK(AS123,$AS$18:$AS$467,1))</f>
        <v/>
      </c>
      <c r="AS123" s="62" t="str">
        <f>IF(R123="","",B123)</f>
        <v/>
      </c>
      <c r="AT123" s="62" t="str">
        <f t="shared" ref="AT123" si="191">IF(AU123="","",RANK(AU123,$AU$18:$AU$467,1))</f>
        <v/>
      </c>
      <c r="AU123" s="62" t="str">
        <f>IF(OR(G123="十種競技",G124="十種競技",G125="十種競技"),B123,"")</f>
        <v/>
      </c>
      <c r="AV123" s="62"/>
      <c r="AW123" s="62">
        <f>B123</f>
        <v>0</v>
      </c>
    </row>
    <row r="124" spans="1:49" ht="18.75" customHeight="1">
      <c r="A124" s="264"/>
      <c r="B124" s="299"/>
      <c r="C124" s="289"/>
      <c r="D124" s="289"/>
      <c r="E124" s="116" t="str">
        <f>IF(B123="","",VLOOKUP(B123,'登録データ（男）'!$A$3:$W$2000,4,FALSE))</f>
        <v/>
      </c>
      <c r="F124" s="289"/>
      <c r="G124" s="305"/>
      <c r="H124" s="286"/>
      <c r="I124" s="289"/>
      <c r="J124" s="286"/>
      <c r="K124" s="289"/>
      <c r="L124" s="286"/>
      <c r="M124" s="286"/>
      <c r="N124" s="294"/>
      <c r="O124" s="295"/>
      <c r="P124" s="296"/>
      <c r="Q124" s="267"/>
      <c r="R124" s="270"/>
      <c r="U124" s="66"/>
      <c r="V124" s="75"/>
      <c r="W124" s="69"/>
      <c r="X124" s="62"/>
      <c r="Y124" s="62"/>
      <c r="Z124" s="62"/>
      <c r="AA124" s="62"/>
      <c r="AB124" s="62"/>
      <c r="AC124" s="62">
        <f t="shared" ca="1" si="113"/>
        <v>0</v>
      </c>
      <c r="AD124" s="108">
        <f t="shared" si="119"/>
        <v>0</v>
      </c>
      <c r="AE124" s="175" t="str">
        <f>IF(G124="","0",VLOOKUP(G124,'登録データ（男）'!$R$4:$S$23,2,FALSE))</f>
        <v>0</v>
      </c>
      <c r="AF124" s="62" t="str">
        <f t="shared" si="114"/>
        <v>00</v>
      </c>
      <c r="AG124" s="76" t="str">
        <f>IF(G124="","0",IF(OR(RIGHT(G124,1)="m",RIGHT(G124,1)="H",RIGHT(G124,1)="W",RIGHT(G124,1)="C"),1,2))</f>
        <v>0</v>
      </c>
      <c r="AH124" s="62" t="str">
        <f t="shared" si="115"/>
        <v>000000</v>
      </c>
      <c r="AI124" s="64" t="str">
        <f t="shared" ca="1" si="116"/>
        <v/>
      </c>
      <c r="AJ124" s="62">
        <f t="shared" si="120"/>
        <v>0</v>
      </c>
      <c r="AK124" s="108"/>
      <c r="AL124" s="62">
        <f t="shared" si="117"/>
        <v>0</v>
      </c>
      <c r="AM124" s="68">
        <f t="shared" si="118"/>
        <v>0</v>
      </c>
      <c r="AN124" s="14" t="str">
        <f ca="1">IF(OFFSET(B124,-MOD(ROW(B124),3),0)&lt;&gt;"",IF(RIGHT(G124,1)=")",VALUE(VLOOKUP(OFFSET(B124,-MOD(ROW(B124),3),0),'登録データ（男）'!A109:J1427,8,FALSE)),"0"),"0")</f>
        <v>0</v>
      </c>
      <c r="AO124" s="76">
        <f t="shared" ca="1" si="121"/>
        <v>0</v>
      </c>
      <c r="AP124" s="62"/>
      <c r="AQ124" s="62"/>
      <c r="AR124" s="62"/>
      <c r="AS124" s="62"/>
      <c r="AT124" s="62"/>
      <c r="AU124" s="62"/>
      <c r="AV124" s="62"/>
      <c r="AW124" s="62"/>
    </row>
    <row r="125" spans="1:49" ht="18.75" customHeight="1" thickBot="1">
      <c r="A125" s="265"/>
      <c r="B125" s="300"/>
      <c r="C125" s="290"/>
      <c r="D125" s="290"/>
      <c r="E125" s="120" t="s">
        <v>1918</v>
      </c>
      <c r="F125" s="290"/>
      <c r="G125" s="306"/>
      <c r="H125" s="287"/>
      <c r="I125" s="290"/>
      <c r="J125" s="287"/>
      <c r="K125" s="290"/>
      <c r="L125" s="287"/>
      <c r="M125" s="287"/>
      <c r="N125" s="222"/>
      <c r="O125" s="223"/>
      <c r="P125" s="297"/>
      <c r="Q125" s="268"/>
      <c r="R125" s="271"/>
      <c r="U125" s="66"/>
      <c r="V125" s="75"/>
      <c r="W125" s="69"/>
      <c r="X125" s="62"/>
      <c r="Y125" s="62"/>
      <c r="Z125" s="62"/>
      <c r="AA125" s="62"/>
      <c r="AB125" s="62"/>
      <c r="AC125" s="62">
        <f t="shared" ca="1" si="113"/>
        <v>0</v>
      </c>
      <c r="AD125" s="108">
        <f t="shared" si="119"/>
        <v>0</v>
      </c>
      <c r="AE125" s="175" t="str">
        <f>IF(G125="","0",VLOOKUP(G125,'登録データ（男）'!$R$4:$S$23,2,FALSE))</f>
        <v>0</v>
      </c>
      <c r="AF125" s="62" t="str">
        <f t="shared" si="114"/>
        <v>00</v>
      </c>
      <c r="AG125" s="76" t="str">
        <f>IF(G125="","0",IF(OR(RIGHT(G125,1)="m",RIGHT(G125,1)="H",RIGHT(G125,1)="W",RIGHT(G125,1)="C"),1,2))</f>
        <v>0</v>
      </c>
      <c r="AH125" s="62" t="str">
        <f t="shared" si="115"/>
        <v>000000</v>
      </c>
      <c r="AI125" s="64" t="str">
        <f t="shared" ca="1" si="116"/>
        <v/>
      </c>
      <c r="AJ125" s="62">
        <f t="shared" si="120"/>
        <v>0</v>
      </c>
      <c r="AK125" s="108"/>
      <c r="AL125" s="62">
        <f t="shared" si="117"/>
        <v>0</v>
      </c>
      <c r="AM125" s="68">
        <f t="shared" si="118"/>
        <v>0</v>
      </c>
      <c r="AN125" s="14" t="str">
        <f ca="1">IF(OFFSET(B125,-MOD(ROW(B125),3),0)&lt;&gt;"",IF(RIGHT(G125,1)=")",VALUE(VLOOKUP(OFFSET(B125,-MOD(ROW(B125),3),0),'登録データ（男）'!A110:J1428,8,FALSE)),"0"),"0")</f>
        <v>0</v>
      </c>
      <c r="AO125" s="76">
        <f t="shared" ca="1" si="121"/>
        <v>0</v>
      </c>
      <c r="AP125" s="62"/>
      <c r="AQ125" s="62"/>
      <c r="AR125" s="62"/>
      <c r="AS125" s="62"/>
      <c r="AT125" s="62"/>
      <c r="AU125" s="62"/>
      <c r="AV125" s="62"/>
      <c r="AW125" s="62"/>
    </row>
    <row r="126" spans="1:49" ht="18.75" customHeight="1" thickTop="1">
      <c r="A126" s="263">
        <v>37</v>
      </c>
      <c r="B126" s="298"/>
      <c r="C126" s="288" t="str">
        <f>IF(B126="","",VLOOKUP(B126,'登録データ（男）'!$A$3:$W$2000,2,FALSE))</f>
        <v/>
      </c>
      <c r="D126" s="288" t="str">
        <f>IF(B126="","",VLOOKUP(B126,'登録データ（男）'!$A$3:$W$2000,3,FALSE))</f>
        <v/>
      </c>
      <c r="E126" s="118" t="str">
        <f>IF(B126="","",VLOOKUP(B126,'登録データ（男）'!$A$3:$W$2000,7,FALSE))</f>
        <v/>
      </c>
      <c r="F126" s="288" t="s">
        <v>6158</v>
      </c>
      <c r="G126" s="304"/>
      <c r="H126" s="285"/>
      <c r="I126" s="288" t="str">
        <f t="shared" ref="I126" si="192">IF(G126="","",IF(AG126=2,"","分"))</f>
        <v/>
      </c>
      <c r="J126" s="285"/>
      <c r="K126" s="288" t="str">
        <f t="shared" ref="K126" si="193">IF(OR(G126="",G126="十種競技"),"",IF(AG126=2,"m","秒"))</f>
        <v/>
      </c>
      <c r="L126" s="285"/>
      <c r="M126" s="285"/>
      <c r="N126" s="291"/>
      <c r="O126" s="292"/>
      <c r="P126" s="293"/>
      <c r="Q126" s="272"/>
      <c r="R126" s="269"/>
      <c r="U126" s="66"/>
      <c r="V126" s="75">
        <f>IF(B126="",0,IF(VLOOKUP(B126,'登録データ（男）'!$A$3:$AT$1687,29,FALSE)=1,0,1))</f>
        <v>0</v>
      </c>
      <c r="W126" s="69">
        <f>IF(B126="",1,0)</f>
        <v>1</v>
      </c>
      <c r="X126" s="62">
        <f>IF(C126="",1,0)</f>
        <v>1</v>
      </c>
      <c r="Y126" s="62">
        <f>IF(D126="",1,0)</f>
        <v>1</v>
      </c>
      <c r="Z126" s="62">
        <f>IF(E126="",1,0)</f>
        <v>1</v>
      </c>
      <c r="AA126" s="62">
        <f>IF(E127="",1,0)</f>
        <v>1</v>
      </c>
      <c r="AB126" s="62">
        <f>SUM(W126:AA126)</f>
        <v>5</v>
      </c>
      <c r="AC126" s="62">
        <f t="shared" ca="1" si="113"/>
        <v>0</v>
      </c>
      <c r="AD126" s="108">
        <f t="shared" si="119"/>
        <v>0</v>
      </c>
      <c r="AE126" s="175" t="str">
        <f>IF(G126="","0",VLOOKUP(G126,'登録データ（男）'!$R$4:$S$23,2,FALSE))</f>
        <v>0</v>
      </c>
      <c r="AF126" s="62" t="str">
        <f t="shared" si="114"/>
        <v>00</v>
      </c>
      <c r="AG126" s="76" t="str">
        <f>IF(G126="","0",IF(OR(RIGHT(G126,1)="m",RIGHT(G126,1)="H",RIGHT(G126,1)="W",RIGHT(G126,1)="C",RIGHT(G126,1)="〉"),1,2))</f>
        <v>0</v>
      </c>
      <c r="AH126" s="62" t="str">
        <f t="shared" si="115"/>
        <v>000000</v>
      </c>
      <c r="AI126" s="64" t="str">
        <f t="shared" ca="1" si="116"/>
        <v/>
      </c>
      <c r="AJ126" s="62">
        <f t="shared" si="120"/>
        <v>0</v>
      </c>
      <c r="AK126" s="108"/>
      <c r="AL126" s="62">
        <f t="shared" si="117"/>
        <v>0</v>
      </c>
      <c r="AM126" s="68">
        <f t="shared" si="118"/>
        <v>0</v>
      </c>
      <c r="AN126" s="14" t="str">
        <f ca="1">IF(OFFSET(B126,-MOD(ROW(B126),3),0)&lt;&gt;"",IF(RIGHT(G126,1)=")",VALUE(VLOOKUP(OFFSET(B126,-MOD(ROW(B126),3),0),'登録データ（男）'!A111:J1429,8,FALSE)),"0"),"0")</f>
        <v>0</v>
      </c>
      <c r="AO126" s="76">
        <f t="shared" ca="1" si="121"/>
        <v>0</v>
      </c>
      <c r="AP126" s="62" t="str">
        <f t="shared" ref="AP126" si="194">IF(AQ126="","",RANK(AQ126,$AQ$18:$AQ$467,1))</f>
        <v/>
      </c>
      <c r="AQ126" s="62" t="str">
        <f>IF(Q126="","",B126)</f>
        <v/>
      </c>
      <c r="AR126" s="62" t="str">
        <f t="shared" ref="AR126" si="195">IF(AS126="","",RANK(AS126,$AS$18:$AS$467,1))</f>
        <v/>
      </c>
      <c r="AS126" s="62" t="str">
        <f>IF(R126="","",B126)</f>
        <v/>
      </c>
      <c r="AT126" s="62" t="str">
        <f t="shared" ref="AT126" si="196">IF(AU126="","",RANK(AU126,$AU$18:$AU$467,1))</f>
        <v/>
      </c>
      <c r="AU126" s="62" t="str">
        <f>IF(OR(G126="十種競技",G127="十種競技",G128="十種競技"),B126,"")</f>
        <v/>
      </c>
      <c r="AV126" s="62"/>
      <c r="AW126" s="62">
        <f>B126</f>
        <v>0</v>
      </c>
    </row>
    <row r="127" spans="1:49" ht="18.75" customHeight="1">
      <c r="A127" s="264"/>
      <c r="B127" s="299"/>
      <c r="C127" s="289"/>
      <c r="D127" s="289"/>
      <c r="E127" s="116" t="str">
        <f>IF(B126="","",VLOOKUP(B126,'登録データ（男）'!$A$3:$W$2000,4,FALSE))</f>
        <v/>
      </c>
      <c r="F127" s="289"/>
      <c r="G127" s="305"/>
      <c r="H127" s="286"/>
      <c r="I127" s="289"/>
      <c r="J127" s="286"/>
      <c r="K127" s="289"/>
      <c r="L127" s="286"/>
      <c r="M127" s="286"/>
      <c r="N127" s="294"/>
      <c r="O127" s="295"/>
      <c r="P127" s="296"/>
      <c r="Q127" s="267"/>
      <c r="R127" s="270"/>
      <c r="U127" s="66"/>
      <c r="V127" s="75"/>
      <c r="W127" s="69"/>
      <c r="X127" s="62"/>
      <c r="Y127" s="62"/>
      <c r="Z127" s="62"/>
      <c r="AA127" s="62"/>
      <c r="AB127" s="62"/>
      <c r="AC127" s="62">
        <f t="shared" ca="1" si="113"/>
        <v>0</v>
      </c>
      <c r="AD127" s="108">
        <f t="shared" si="119"/>
        <v>0</v>
      </c>
      <c r="AE127" s="175" t="str">
        <f>IF(G127="","0",VLOOKUP(G127,'登録データ（男）'!$R$4:$S$23,2,FALSE))</f>
        <v>0</v>
      </c>
      <c r="AF127" s="62" t="str">
        <f t="shared" si="114"/>
        <v>00</v>
      </c>
      <c r="AG127" s="76" t="str">
        <f>IF(G127="","0",IF(OR(RIGHT(G127,1)="m",RIGHT(G127,1)="H",RIGHT(G127,1)="W",RIGHT(G127,1)="C"),1,2))</f>
        <v>0</v>
      </c>
      <c r="AH127" s="62" t="str">
        <f t="shared" si="115"/>
        <v>000000</v>
      </c>
      <c r="AI127" s="64" t="str">
        <f t="shared" ca="1" si="116"/>
        <v/>
      </c>
      <c r="AJ127" s="62">
        <f t="shared" si="120"/>
        <v>0</v>
      </c>
      <c r="AK127" s="108"/>
      <c r="AL127" s="62">
        <f t="shared" si="117"/>
        <v>0</v>
      </c>
      <c r="AM127" s="68">
        <f t="shared" si="118"/>
        <v>0</v>
      </c>
      <c r="AN127" s="14" t="str">
        <f ca="1">IF(OFFSET(B127,-MOD(ROW(B127),3),0)&lt;&gt;"",IF(RIGHT(G127,1)=")",VALUE(VLOOKUP(OFFSET(B127,-MOD(ROW(B127),3),0),'登録データ（男）'!A112:J1430,8,FALSE)),"0"),"0")</f>
        <v>0</v>
      </c>
      <c r="AO127" s="76">
        <f t="shared" ca="1" si="121"/>
        <v>0</v>
      </c>
      <c r="AP127" s="62"/>
      <c r="AQ127" s="62"/>
      <c r="AR127" s="62"/>
      <c r="AS127" s="62"/>
      <c r="AT127" s="62"/>
      <c r="AU127" s="62"/>
      <c r="AV127" s="62"/>
      <c r="AW127" s="62"/>
    </row>
    <row r="128" spans="1:49" ht="18.75" customHeight="1" thickBot="1">
      <c r="A128" s="265"/>
      <c r="B128" s="300"/>
      <c r="C128" s="290"/>
      <c r="D128" s="290"/>
      <c r="E128" s="120" t="s">
        <v>1918</v>
      </c>
      <c r="F128" s="290"/>
      <c r="G128" s="306"/>
      <c r="H128" s="287"/>
      <c r="I128" s="290"/>
      <c r="J128" s="287"/>
      <c r="K128" s="290"/>
      <c r="L128" s="287"/>
      <c r="M128" s="287"/>
      <c r="N128" s="222"/>
      <c r="O128" s="223"/>
      <c r="P128" s="297"/>
      <c r="Q128" s="268"/>
      <c r="R128" s="271"/>
      <c r="U128" s="66"/>
      <c r="V128" s="75"/>
      <c r="W128" s="69"/>
      <c r="X128" s="62"/>
      <c r="Y128" s="62"/>
      <c r="Z128" s="62"/>
      <c r="AA128" s="62"/>
      <c r="AB128" s="62"/>
      <c r="AC128" s="62">
        <f t="shared" ca="1" si="113"/>
        <v>0</v>
      </c>
      <c r="AD128" s="108">
        <f t="shared" si="119"/>
        <v>0</v>
      </c>
      <c r="AE128" s="175" t="str">
        <f>IF(G128="","0",VLOOKUP(G128,'登録データ（男）'!$R$4:$S$23,2,FALSE))</f>
        <v>0</v>
      </c>
      <c r="AF128" s="62" t="str">
        <f t="shared" si="114"/>
        <v>00</v>
      </c>
      <c r="AG128" s="76" t="str">
        <f>IF(G128="","0",IF(OR(RIGHT(G128,1)="m",RIGHT(G128,1)="H",RIGHT(G128,1)="W",RIGHT(G128,1)="C"),1,2))</f>
        <v>0</v>
      </c>
      <c r="AH128" s="62" t="str">
        <f t="shared" si="115"/>
        <v>000000</v>
      </c>
      <c r="AI128" s="64" t="str">
        <f t="shared" ca="1" si="116"/>
        <v/>
      </c>
      <c r="AJ128" s="62">
        <f t="shared" si="120"/>
        <v>0</v>
      </c>
      <c r="AK128" s="108"/>
      <c r="AL128" s="62">
        <f t="shared" si="117"/>
        <v>0</v>
      </c>
      <c r="AM128" s="68">
        <f t="shared" si="118"/>
        <v>0</v>
      </c>
      <c r="AN128" s="14" t="str">
        <f ca="1">IF(OFFSET(B128,-MOD(ROW(B128),3),0)&lt;&gt;"",IF(RIGHT(G128,1)=")",VALUE(VLOOKUP(OFFSET(B128,-MOD(ROW(B128),3),0),'登録データ（男）'!A113:J1431,8,FALSE)),"0"),"0")</f>
        <v>0</v>
      </c>
      <c r="AO128" s="76">
        <f t="shared" ca="1" si="121"/>
        <v>0</v>
      </c>
      <c r="AP128" s="62"/>
      <c r="AQ128" s="62"/>
      <c r="AR128" s="62"/>
      <c r="AS128" s="62"/>
      <c r="AT128" s="62"/>
      <c r="AU128" s="62"/>
      <c r="AV128" s="62"/>
      <c r="AW128" s="62"/>
    </row>
    <row r="129" spans="1:49" ht="18.75" customHeight="1" thickTop="1">
      <c r="A129" s="263">
        <v>38</v>
      </c>
      <c r="B129" s="298"/>
      <c r="C129" s="288" t="str">
        <f>IF(B129="","",VLOOKUP(B129,'登録データ（男）'!$A$3:$W$2000,2,FALSE))</f>
        <v/>
      </c>
      <c r="D129" s="288" t="str">
        <f>IF(B129="","",VLOOKUP(B129,'登録データ（男）'!$A$3:$W$2000,3,FALSE))</f>
        <v/>
      </c>
      <c r="E129" s="118" t="str">
        <f>IF(B129="","",VLOOKUP(B129,'登録データ（男）'!$A$3:$W$2000,7,FALSE))</f>
        <v/>
      </c>
      <c r="F129" s="288" t="s">
        <v>6158</v>
      </c>
      <c r="G129" s="304"/>
      <c r="H129" s="285"/>
      <c r="I129" s="288" t="str">
        <f t="shared" ref="I129" si="197">IF(G129="","",IF(AG129=2,"","分"))</f>
        <v/>
      </c>
      <c r="J129" s="285"/>
      <c r="K129" s="288" t="str">
        <f t="shared" ref="K129" si="198">IF(OR(G129="",G129="十種競技"),"",IF(AG129=2,"m","秒"))</f>
        <v/>
      </c>
      <c r="L129" s="285"/>
      <c r="M129" s="285"/>
      <c r="N129" s="291"/>
      <c r="O129" s="292"/>
      <c r="P129" s="293"/>
      <c r="Q129" s="272"/>
      <c r="R129" s="269"/>
      <c r="U129" s="66"/>
      <c r="V129" s="75">
        <f>IF(B129="",0,IF(VLOOKUP(B129,'登録データ（男）'!$A$3:$AT$1687,29,FALSE)=1,0,1))</f>
        <v>0</v>
      </c>
      <c r="W129" s="69">
        <f>IF(B129="",1,0)</f>
        <v>1</v>
      </c>
      <c r="X129" s="62">
        <f>IF(C129="",1,0)</f>
        <v>1</v>
      </c>
      <c r="Y129" s="62">
        <f>IF(D129="",1,0)</f>
        <v>1</v>
      </c>
      <c r="Z129" s="62">
        <f>IF(E129="",1,0)</f>
        <v>1</v>
      </c>
      <c r="AA129" s="62">
        <f>IF(E130="",1,0)</f>
        <v>1</v>
      </c>
      <c r="AB129" s="62">
        <f>SUM(W129:AA129)</f>
        <v>5</v>
      </c>
      <c r="AC129" s="62">
        <f t="shared" ca="1" si="113"/>
        <v>0</v>
      </c>
      <c r="AD129" s="108">
        <f t="shared" si="119"/>
        <v>0</v>
      </c>
      <c r="AE129" s="175" t="str">
        <f>IF(G129="","0",VLOOKUP(G129,'登録データ（男）'!$R$4:$S$23,2,FALSE))</f>
        <v>0</v>
      </c>
      <c r="AF129" s="62" t="str">
        <f t="shared" si="114"/>
        <v>00</v>
      </c>
      <c r="AG129" s="76" t="str">
        <f>IF(G129="","0",IF(OR(RIGHT(G129,1)="m",RIGHT(G129,1)="H",RIGHT(G129,1)="W",RIGHT(G129,1)="C",RIGHT(G129,1)="〉"),1,2))</f>
        <v>0</v>
      </c>
      <c r="AH129" s="62" t="str">
        <f t="shared" si="115"/>
        <v>000000</v>
      </c>
      <c r="AI129" s="64" t="str">
        <f t="shared" ca="1" si="116"/>
        <v/>
      </c>
      <c r="AJ129" s="62">
        <f t="shared" si="120"/>
        <v>0</v>
      </c>
      <c r="AK129" s="108"/>
      <c r="AL129" s="62">
        <f t="shared" si="117"/>
        <v>0</v>
      </c>
      <c r="AM129" s="68">
        <f t="shared" si="118"/>
        <v>0</v>
      </c>
      <c r="AN129" s="14" t="str">
        <f ca="1">IF(OFFSET(B129,-MOD(ROW(B129),3),0)&lt;&gt;"",IF(RIGHT(G129,1)=")",VALUE(VLOOKUP(OFFSET(B129,-MOD(ROW(B129),3),0),'登録データ（男）'!A114:J1432,8,FALSE)),"0"),"0")</f>
        <v>0</v>
      </c>
      <c r="AO129" s="76">
        <f t="shared" ca="1" si="121"/>
        <v>0</v>
      </c>
      <c r="AP129" s="62" t="str">
        <f t="shared" ref="AP129" si="199">IF(AQ129="","",RANK(AQ129,$AQ$18:$AQ$467,1))</f>
        <v/>
      </c>
      <c r="AQ129" s="62" t="str">
        <f>IF(Q129="","",B129)</f>
        <v/>
      </c>
      <c r="AR129" s="62" t="str">
        <f t="shared" ref="AR129" si="200">IF(AS129="","",RANK(AS129,$AS$18:$AS$467,1))</f>
        <v/>
      </c>
      <c r="AS129" s="62" t="str">
        <f>IF(R129="","",B129)</f>
        <v/>
      </c>
      <c r="AT129" s="62" t="str">
        <f t="shared" ref="AT129" si="201">IF(AU129="","",RANK(AU129,$AU$18:$AU$467,1))</f>
        <v/>
      </c>
      <c r="AU129" s="62" t="str">
        <f>IF(OR(G129="十種競技",G130="十種競技",G131="十種競技"),B129,"")</f>
        <v/>
      </c>
      <c r="AV129" s="62"/>
      <c r="AW129" s="62">
        <f>B129</f>
        <v>0</v>
      </c>
    </row>
    <row r="130" spans="1:49" ht="18.75" customHeight="1">
      <c r="A130" s="264"/>
      <c r="B130" s="299"/>
      <c r="C130" s="289"/>
      <c r="D130" s="289"/>
      <c r="E130" s="116" t="str">
        <f>IF(B129="","",VLOOKUP(B129,'登録データ（男）'!$A$3:$W$2000,4,FALSE))</f>
        <v/>
      </c>
      <c r="F130" s="289"/>
      <c r="G130" s="305"/>
      <c r="H130" s="286"/>
      <c r="I130" s="289"/>
      <c r="J130" s="286"/>
      <c r="K130" s="289"/>
      <c r="L130" s="286"/>
      <c r="M130" s="286"/>
      <c r="N130" s="294"/>
      <c r="O130" s="295"/>
      <c r="P130" s="296"/>
      <c r="Q130" s="267"/>
      <c r="R130" s="270"/>
      <c r="U130" s="66"/>
      <c r="V130" s="75"/>
      <c r="W130" s="69"/>
      <c r="X130" s="62"/>
      <c r="Y130" s="62"/>
      <c r="Z130" s="62"/>
      <c r="AA130" s="62"/>
      <c r="AB130" s="62"/>
      <c r="AC130" s="62">
        <f t="shared" ca="1" si="113"/>
        <v>0</v>
      </c>
      <c r="AD130" s="108">
        <f t="shared" si="119"/>
        <v>0</v>
      </c>
      <c r="AE130" s="175" t="str">
        <f>IF(G130="","0",VLOOKUP(G130,'登録データ（男）'!$R$4:$S$23,2,FALSE))</f>
        <v>0</v>
      </c>
      <c r="AF130" s="62" t="str">
        <f t="shared" si="114"/>
        <v>00</v>
      </c>
      <c r="AG130" s="76" t="str">
        <f>IF(G130="","0",IF(OR(RIGHT(G130,1)="m",RIGHT(G130,1)="H",RIGHT(G130,1)="W",RIGHT(G130,1)="C"),1,2))</f>
        <v>0</v>
      </c>
      <c r="AH130" s="62" t="str">
        <f t="shared" si="115"/>
        <v>000000</v>
      </c>
      <c r="AI130" s="64" t="str">
        <f t="shared" ca="1" si="116"/>
        <v/>
      </c>
      <c r="AJ130" s="62">
        <f t="shared" si="120"/>
        <v>0</v>
      </c>
      <c r="AK130" s="108"/>
      <c r="AL130" s="62">
        <f t="shared" si="117"/>
        <v>0</v>
      </c>
      <c r="AM130" s="68">
        <f t="shared" si="118"/>
        <v>0</v>
      </c>
      <c r="AN130" s="14" t="str">
        <f ca="1">IF(OFFSET(B130,-MOD(ROW(B130),3),0)&lt;&gt;"",IF(RIGHT(G130,1)=")",VALUE(VLOOKUP(OFFSET(B130,-MOD(ROW(B130),3),0),'登録データ（男）'!A115:J1433,8,FALSE)),"0"),"0")</f>
        <v>0</v>
      </c>
      <c r="AO130" s="76">
        <f t="shared" ca="1" si="121"/>
        <v>0</v>
      </c>
      <c r="AP130" s="62"/>
      <c r="AQ130" s="62"/>
      <c r="AR130" s="62"/>
      <c r="AS130" s="62"/>
      <c r="AT130" s="62"/>
      <c r="AU130" s="62"/>
      <c r="AV130" s="62"/>
      <c r="AW130" s="62"/>
    </row>
    <row r="131" spans="1:49" ht="18.75" customHeight="1" thickBot="1">
      <c r="A131" s="265"/>
      <c r="B131" s="300"/>
      <c r="C131" s="290"/>
      <c r="D131" s="290"/>
      <c r="E131" s="120" t="s">
        <v>1918</v>
      </c>
      <c r="F131" s="290"/>
      <c r="G131" s="306"/>
      <c r="H131" s="287"/>
      <c r="I131" s="290"/>
      <c r="J131" s="287"/>
      <c r="K131" s="290"/>
      <c r="L131" s="287"/>
      <c r="M131" s="287"/>
      <c r="N131" s="222"/>
      <c r="O131" s="223"/>
      <c r="P131" s="297"/>
      <c r="Q131" s="268"/>
      <c r="R131" s="271"/>
      <c r="U131" s="66"/>
      <c r="V131" s="75"/>
      <c r="W131" s="69"/>
      <c r="X131" s="62"/>
      <c r="Y131" s="62"/>
      <c r="Z131" s="62"/>
      <c r="AA131" s="62"/>
      <c r="AB131" s="62"/>
      <c r="AC131" s="62">
        <f t="shared" ca="1" si="113"/>
        <v>0</v>
      </c>
      <c r="AD131" s="108">
        <f t="shared" si="119"/>
        <v>0</v>
      </c>
      <c r="AE131" s="175" t="str">
        <f>IF(G131="","0",VLOOKUP(G131,'登録データ（男）'!$R$4:$S$23,2,FALSE))</f>
        <v>0</v>
      </c>
      <c r="AF131" s="62" t="str">
        <f t="shared" si="114"/>
        <v>00</v>
      </c>
      <c r="AG131" s="76" t="str">
        <f>IF(G131="","0",IF(OR(RIGHT(G131,1)="m",RIGHT(G131,1)="H",RIGHT(G131,1)="W",RIGHT(G131,1)="C"),1,2))</f>
        <v>0</v>
      </c>
      <c r="AH131" s="62" t="str">
        <f t="shared" si="115"/>
        <v>000000</v>
      </c>
      <c r="AI131" s="64" t="str">
        <f t="shared" ca="1" si="116"/>
        <v/>
      </c>
      <c r="AJ131" s="62">
        <f t="shared" si="120"/>
        <v>0</v>
      </c>
      <c r="AK131" s="108"/>
      <c r="AL131" s="62">
        <f t="shared" si="117"/>
        <v>0</v>
      </c>
      <c r="AM131" s="68">
        <f t="shared" si="118"/>
        <v>0</v>
      </c>
      <c r="AN131" s="14" t="str">
        <f ca="1">IF(OFFSET(B131,-MOD(ROW(B131),3),0)&lt;&gt;"",IF(RIGHT(G131,1)=")",VALUE(VLOOKUP(OFFSET(B131,-MOD(ROW(B131),3),0),'登録データ（男）'!A116:J1434,8,FALSE)),"0"),"0")</f>
        <v>0</v>
      </c>
      <c r="AO131" s="76">
        <f t="shared" ca="1" si="121"/>
        <v>0</v>
      </c>
      <c r="AP131" s="62"/>
      <c r="AQ131" s="62"/>
      <c r="AR131" s="62"/>
      <c r="AS131" s="62"/>
      <c r="AT131" s="62"/>
      <c r="AU131" s="62"/>
      <c r="AV131" s="62"/>
      <c r="AW131" s="62"/>
    </row>
    <row r="132" spans="1:49" ht="18.75" customHeight="1" thickTop="1">
      <c r="A132" s="263">
        <v>39</v>
      </c>
      <c r="B132" s="298"/>
      <c r="C132" s="288" t="str">
        <f>IF(B132="","",VLOOKUP(B132,'登録データ（男）'!$A$3:$W$2000,2,FALSE))</f>
        <v/>
      </c>
      <c r="D132" s="288" t="str">
        <f>IF(B132="","",VLOOKUP(B132,'登録データ（男）'!$A$3:$W$2000,3,FALSE))</f>
        <v/>
      </c>
      <c r="E132" s="118" t="str">
        <f>IF(B132="","",VLOOKUP(B132,'登録データ（男）'!$A$3:$W$2000,7,FALSE))</f>
        <v/>
      </c>
      <c r="F132" s="288" t="s">
        <v>6158</v>
      </c>
      <c r="G132" s="304"/>
      <c r="H132" s="285"/>
      <c r="I132" s="288" t="str">
        <f t="shared" ref="I132" si="202">IF(G132="","",IF(AG132=2,"","分"))</f>
        <v/>
      </c>
      <c r="J132" s="285"/>
      <c r="K132" s="288" t="str">
        <f t="shared" ref="K132" si="203">IF(OR(G132="",G132="十種競技"),"",IF(AG132=2,"m","秒"))</f>
        <v/>
      </c>
      <c r="L132" s="285"/>
      <c r="M132" s="285"/>
      <c r="N132" s="291"/>
      <c r="O132" s="292"/>
      <c r="P132" s="293"/>
      <c r="Q132" s="272"/>
      <c r="R132" s="269"/>
      <c r="U132" s="66"/>
      <c r="V132" s="75">
        <f>IF(B132="",0,IF(VLOOKUP(B132,'登録データ（男）'!$A$3:$AT$1687,29,FALSE)=1,0,1))</f>
        <v>0</v>
      </c>
      <c r="W132" s="69">
        <f>IF(B132="",1,0)</f>
        <v>1</v>
      </c>
      <c r="X132" s="62">
        <f>IF(C132="",1,0)</f>
        <v>1</v>
      </c>
      <c r="Y132" s="62">
        <f>IF(D132="",1,0)</f>
        <v>1</v>
      </c>
      <c r="Z132" s="62">
        <f>IF(E132="",1,0)</f>
        <v>1</v>
      </c>
      <c r="AA132" s="62">
        <f>IF(E133="",1,0)</f>
        <v>1</v>
      </c>
      <c r="AB132" s="62">
        <f>SUM(W132:AA132)</f>
        <v>5</v>
      </c>
      <c r="AC132" s="62">
        <f t="shared" ca="1" si="113"/>
        <v>0</v>
      </c>
      <c r="AD132" s="108">
        <f t="shared" si="119"/>
        <v>0</v>
      </c>
      <c r="AE132" s="175" t="str">
        <f>IF(G132="","0",VLOOKUP(G132,'登録データ（男）'!$R$4:$S$23,2,FALSE))</f>
        <v>0</v>
      </c>
      <c r="AF132" s="62" t="str">
        <f t="shared" si="114"/>
        <v>00</v>
      </c>
      <c r="AG132" s="76" t="str">
        <f>IF(G132="","0",IF(OR(RIGHT(G132,1)="m",RIGHT(G132,1)="H",RIGHT(G132,1)="W",RIGHT(G132,1)="C",RIGHT(G132,1)="〉"),1,2))</f>
        <v>0</v>
      </c>
      <c r="AH132" s="62" t="str">
        <f t="shared" si="115"/>
        <v>000000</v>
      </c>
      <c r="AI132" s="64" t="str">
        <f t="shared" ca="1" si="116"/>
        <v/>
      </c>
      <c r="AJ132" s="62">
        <f t="shared" si="120"/>
        <v>0</v>
      </c>
      <c r="AK132" s="108"/>
      <c r="AL132" s="62">
        <f t="shared" si="117"/>
        <v>0</v>
      </c>
      <c r="AM132" s="68">
        <f t="shared" si="118"/>
        <v>0</v>
      </c>
      <c r="AN132" s="14" t="str">
        <f ca="1">IF(OFFSET(B132,-MOD(ROW(B132),3),0)&lt;&gt;"",IF(RIGHT(G132,1)=")",VALUE(VLOOKUP(OFFSET(B132,-MOD(ROW(B132),3),0),'登録データ（男）'!A117:J1435,8,FALSE)),"0"),"0")</f>
        <v>0</v>
      </c>
      <c r="AO132" s="76">
        <f t="shared" ca="1" si="121"/>
        <v>0</v>
      </c>
      <c r="AP132" s="62" t="str">
        <f t="shared" ref="AP132" si="204">IF(AQ132="","",RANK(AQ132,$AQ$18:$AQ$467,1))</f>
        <v/>
      </c>
      <c r="AQ132" s="62" t="str">
        <f>IF(Q132="","",B132)</f>
        <v/>
      </c>
      <c r="AR132" s="62" t="str">
        <f t="shared" ref="AR132" si="205">IF(AS132="","",RANK(AS132,$AS$18:$AS$467,1))</f>
        <v/>
      </c>
      <c r="AS132" s="62" t="str">
        <f>IF(R132="","",B132)</f>
        <v/>
      </c>
      <c r="AT132" s="62" t="str">
        <f t="shared" ref="AT132" si="206">IF(AU132="","",RANK(AU132,$AU$18:$AU$467,1))</f>
        <v/>
      </c>
      <c r="AU132" s="62" t="str">
        <f>IF(OR(G132="十種競技",G133="十種競技",G134="十種競技"),B132,"")</f>
        <v/>
      </c>
      <c r="AV132" s="62"/>
      <c r="AW132" s="62">
        <f>B132</f>
        <v>0</v>
      </c>
    </row>
    <row r="133" spans="1:49" ht="18.75" customHeight="1">
      <c r="A133" s="264"/>
      <c r="B133" s="299"/>
      <c r="C133" s="289"/>
      <c r="D133" s="289"/>
      <c r="E133" s="116" t="str">
        <f>IF(B132="","",VLOOKUP(B132,'登録データ（男）'!$A$3:$W$2000,4,FALSE))</f>
        <v/>
      </c>
      <c r="F133" s="289"/>
      <c r="G133" s="305"/>
      <c r="H133" s="286"/>
      <c r="I133" s="289"/>
      <c r="J133" s="286"/>
      <c r="K133" s="289"/>
      <c r="L133" s="286"/>
      <c r="M133" s="286"/>
      <c r="N133" s="294"/>
      <c r="O133" s="295"/>
      <c r="P133" s="296"/>
      <c r="Q133" s="267"/>
      <c r="R133" s="270"/>
      <c r="U133" s="66"/>
      <c r="V133" s="75"/>
      <c r="W133" s="69"/>
      <c r="X133" s="62"/>
      <c r="Y133" s="62"/>
      <c r="Z133" s="62"/>
      <c r="AA133" s="62"/>
      <c r="AB133" s="62"/>
      <c r="AC133" s="62">
        <f t="shared" ca="1" si="113"/>
        <v>0</v>
      </c>
      <c r="AD133" s="108">
        <f t="shared" si="119"/>
        <v>0</v>
      </c>
      <c r="AE133" s="175" t="str">
        <f>IF(G133="","0",VLOOKUP(G133,'登録データ（男）'!$R$4:$S$23,2,FALSE))</f>
        <v>0</v>
      </c>
      <c r="AF133" s="62" t="str">
        <f t="shared" si="114"/>
        <v>00</v>
      </c>
      <c r="AG133" s="76" t="str">
        <f>IF(G133="","0",IF(OR(RIGHT(G133,1)="m",RIGHT(G133,1)="H",RIGHT(G133,1)="W",RIGHT(G133,1)="C"),1,2))</f>
        <v>0</v>
      </c>
      <c r="AH133" s="62" t="str">
        <f t="shared" si="115"/>
        <v>000000</v>
      </c>
      <c r="AI133" s="64" t="str">
        <f t="shared" ca="1" si="116"/>
        <v/>
      </c>
      <c r="AJ133" s="62">
        <f t="shared" si="120"/>
        <v>0</v>
      </c>
      <c r="AK133" s="108"/>
      <c r="AL133" s="62">
        <f t="shared" si="117"/>
        <v>0</v>
      </c>
      <c r="AM133" s="68">
        <f t="shared" si="118"/>
        <v>0</v>
      </c>
      <c r="AN133" s="14" t="str">
        <f ca="1">IF(OFFSET(B133,-MOD(ROW(B133),3),0)&lt;&gt;"",IF(RIGHT(G133,1)=")",VALUE(VLOOKUP(OFFSET(B133,-MOD(ROW(B133),3),0),'登録データ（男）'!A118:J1436,8,FALSE)),"0"),"0")</f>
        <v>0</v>
      </c>
      <c r="AO133" s="76">
        <f t="shared" ca="1" si="121"/>
        <v>0</v>
      </c>
      <c r="AP133" s="62"/>
      <c r="AQ133" s="62"/>
      <c r="AR133" s="62"/>
      <c r="AS133" s="62"/>
      <c r="AT133" s="62"/>
      <c r="AU133" s="62"/>
      <c r="AV133" s="62"/>
      <c r="AW133" s="62"/>
    </row>
    <row r="134" spans="1:49" ht="18.75" customHeight="1" thickBot="1">
      <c r="A134" s="265"/>
      <c r="B134" s="300"/>
      <c r="C134" s="290"/>
      <c r="D134" s="290"/>
      <c r="E134" s="120" t="s">
        <v>1918</v>
      </c>
      <c r="F134" s="290"/>
      <c r="G134" s="306"/>
      <c r="H134" s="287"/>
      <c r="I134" s="290"/>
      <c r="J134" s="287"/>
      <c r="K134" s="290"/>
      <c r="L134" s="287"/>
      <c r="M134" s="287"/>
      <c r="N134" s="222"/>
      <c r="O134" s="223"/>
      <c r="P134" s="297"/>
      <c r="Q134" s="268"/>
      <c r="R134" s="271"/>
      <c r="U134" s="66"/>
      <c r="V134" s="75"/>
      <c r="W134" s="69"/>
      <c r="X134" s="62"/>
      <c r="Y134" s="62"/>
      <c r="Z134" s="62"/>
      <c r="AA134" s="62"/>
      <c r="AB134" s="62"/>
      <c r="AC134" s="62">
        <f t="shared" ca="1" si="113"/>
        <v>0</v>
      </c>
      <c r="AD134" s="108">
        <f t="shared" si="119"/>
        <v>0</v>
      </c>
      <c r="AE134" s="175" t="str">
        <f>IF(G134="","0",VLOOKUP(G134,'登録データ（男）'!$R$4:$S$23,2,FALSE))</f>
        <v>0</v>
      </c>
      <c r="AF134" s="62" t="str">
        <f t="shared" si="114"/>
        <v>00</v>
      </c>
      <c r="AG134" s="76" t="str">
        <f>IF(G134="","0",IF(OR(RIGHT(G134,1)="m",RIGHT(G134,1)="H",RIGHT(G134,1)="W",RIGHT(G134,1)="C"),1,2))</f>
        <v>0</v>
      </c>
      <c r="AH134" s="62" t="str">
        <f t="shared" si="115"/>
        <v>000000</v>
      </c>
      <c r="AI134" s="64" t="str">
        <f t="shared" ca="1" si="116"/>
        <v/>
      </c>
      <c r="AJ134" s="62">
        <f t="shared" si="120"/>
        <v>0</v>
      </c>
      <c r="AK134" s="108"/>
      <c r="AL134" s="62">
        <f t="shared" si="117"/>
        <v>0</v>
      </c>
      <c r="AM134" s="68">
        <f t="shared" si="118"/>
        <v>0</v>
      </c>
      <c r="AN134" s="14" t="str">
        <f ca="1">IF(OFFSET(B134,-MOD(ROW(B134),3),0)&lt;&gt;"",IF(RIGHT(G134,1)=")",VALUE(VLOOKUP(OFFSET(B134,-MOD(ROW(B134),3),0),'登録データ（男）'!A119:J1437,8,FALSE)),"0"),"0")</f>
        <v>0</v>
      </c>
      <c r="AO134" s="76">
        <f t="shared" ca="1" si="121"/>
        <v>0</v>
      </c>
      <c r="AP134" s="62"/>
      <c r="AQ134" s="62"/>
      <c r="AR134" s="62"/>
      <c r="AS134" s="62"/>
      <c r="AT134" s="62"/>
      <c r="AU134" s="62"/>
      <c r="AV134" s="62"/>
      <c r="AW134" s="62"/>
    </row>
    <row r="135" spans="1:49" ht="18.75" customHeight="1" thickTop="1">
      <c r="A135" s="263">
        <v>40</v>
      </c>
      <c r="B135" s="298"/>
      <c r="C135" s="288" t="str">
        <f>IF(B135="","",VLOOKUP(B135,'登録データ（男）'!$A$3:$W$2000,2,FALSE))</f>
        <v/>
      </c>
      <c r="D135" s="288" t="str">
        <f>IF(B135="","",VLOOKUP(B135,'登録データ（男）'!$A$3:$W$2000,3,FALSE))</f>
        <v/>
      </c>
      <c r="E135" s="118" t="str">
        <f>IF(B135="","",VLOOKUP(B135,'登録データ（男）'!$A$3:$W$2000,7,FALSE))</f>
        <v/>
      </c>
      <c r="F135" s="288" t="s">
        <v>6158</v>
      </c>
      <c r="G135" s="304"/>
      <c r="H135" s="285"/>
      <c r="I135" s="288" t="str">
        <f t="shared" ref="I135" si="207">IF(G135="","",IF(AG135=2,"","分"))</f>
        <v/>
      </c>
      <c r="J135" s="285"/>
      <c r="K135" s="288" t="str">
        <f t="shared" ref="K135" si="208">IF(OR(G135="",G135="十種競技"),"",IF(AG135=2,"m","秒"))</f>
        <v/>
      </c>
      <c r="L135" s="285"/>
      <c r="M135" s="285"/>
      <c r="N135" s="291"/>
      <c r="O135" s="292"/>
      <c r="P135" s="293"/>
      <c r="Q135" s="272"/>
      <c r="R135" s="269"/>
      <c r="U135" s="66"/>
      <c r="V135" s="75">
        <f>IF(B135="",0,IF(VLOOKUP(B135,'登録データ（男）'!$A$3:$AT$1687,29,FALSE)=1,0,1))</f>
        <v>0</v>
      </c>
      <c r="W135" s="69">
        <f>IF(B135="",1,0)</f>
        <v>1</v>
      </c>
      <c r="X135" s="62">
        <f>IF(C135="",1,0)</f>
        <v>1</v>
      </c>
      <c r="Y135" s="62">
        <f>IF(D135="",1,0)</f>
        <v>1</v>
      </c>
      <c r="Z135" s="62">
        <f>IF(E135="",1,0)</f>
        <v>1</v>
      </c>
      <c r="AA135" s="62">
        <f>IF(E136="",1,0)</f>
        <v>1</v>
      </c>
      <c r="AB135" s="62">
        <f>SUM(W135:AA135)</f>
        <v>5</v>
      </c>
      <c r="AC135" s="62">
        <f t="shared" ca="1" si="113"/>
        <v>0</v>
      </c>
      <c r="AD135" s="108">
        <f t="shared" si="119"/>
        <v>0</v>
      </c>
      <c r="AE135" s="175" t="str">
        <f>IF(G135="","0",VLOOKUP(G135,'登録データ（男）'!$R$4:$S$23,2,FALSE))</f>
        <v>0</v>
      </c>
      <c r="AF135" s="62" t="str">
        <f t="shared" si="114"/>
        <v>00</v>
      </c>
      <c r="AG135" s="76" t="str">
        <f>IF(G135="","0",IF(OR(RIGHT(G135,1)="m",RIGHT(G135,1)="H",RIGHT(G135,1)="W",RIGHT(G135,1)="C",RIGHT(G135,1)="〉"),1,2))</f>
        <v>0</v>
      </c>
      <c r="AH135" s="62" t="str">
        <f t="shared" si="115"/>
        <v>000000</v>
      </c>
      <c r="AI135" s="64" t="str">
        <f t="shared" ca="1" si="116"/>
        <v/>
      </c>
      <c r="AJ135" s="62">
        <f t="shared" si="120"/>
        <v>0</v>
      </c>
      <c r="AK135" s="108"/>
      <c r="AL135" s="62">
        <f t="shared" si="117"/>
        <v>0</v>
      </c>
      <c r="AM135" s="68">
        <f t="shared" si="118"/>
        <v>0</v>
      </c>
      <c r="AN135" s="14" t="str">
        <f ca="1">IF(OFFSET(B135,-MOD(ROW(B135),3),0)&lt;&gt;"",IF(RIGHT(G135,1)=")",VALUE(VLOOKUP(OFFSET(B135,-MOD(ROW(B135),3),0),'登録データ（男）'!A120:J1438,8,FALSE)),"0"),"0")</f>
        <v>0</v>
      </c>
      <c r="AO135" s="76">
        <f t="shared" ca="1" si="121"/>
        <v>0</v>
      </c>
      <c r="AP135" s="62" t="str">
        <f t="shared" ref="AP135" si="209">IF(AQ135="","",RANK(AQ135,$AQ$18:$AQ$467,1))</f>
        <v/>
      </c>
      <c r="AQ135" s="62" t="str">
        <f>IF(Q135="","",B135)</f>
        <v/>
      </c>
      <c r="AR135" s="62" t="str">
        <f t="shared" ref="AR135" si="210">IF(AS135="","",RANK(AS135,$AS$18:$AS$467,1))</f>
        <v/>
      </c>
      <c r="AS135" s="62" t="str">
        <f>IF(R135="","",B135)</f>
        <v/>
      </c>
      <c r="AT135" s="62" t="str">
        <f t="shared" ref="AT135" si="211">IF(AU135="","",RANK(AU135,$AU$18:$AU$467,1))</f>
        <v/>
      </c>
      <c r="AU135" s="62" t="str">
        <f>IF(OR(G135="十種競技",G136="十種競技",G137="十種競技"),B135,"")</f>
        <v/>
      </c>
      <c r="AV135" s="62"/>
      <c r="AW135" s="62">
        <f>B135</f>
        <v>0</v>
      </c>
    </row>
    <row r="136" spans="1:49" ht="18.75" customHeight="1">
      <c r="A136" s="264"/>
      <c r="B136" s="299"/>
      <c r="C136" s="289"/>
      <c r="D136" s="289"/>
      <c r="E136" s="116" t="str">
        <f>IF(B135="","",VLOOKUP(B135,'登録データ（男）'!$A$3:$W$2000,4,FALSE))</f>
        <v/>
      </c>
      <c r="F136" s="289"/>
      <c r="G136" s="305"/>
      <c r="H136" s="286"/>
      <c r="I136" s="289"/>
      <c r="J136" s="286"/>
      <c r="K136" s="289"/>
      <c r="L136" s="286"/>
      <c r="M136" s="286"/>
      <c r="N136" s="294"/>
      <c r="O136" s="295"/>
      <c r="P136" s="296"/>
      <c r="Q136" s="267"/>
      <c r="R136" s="270"/>
      <c r="U136" s="66"/>
      <c r="V136" s="75"/>
      <c r="W136" s="69"/>
      <c r="X136" s="62"/>
      <c r="Y136" s="62"/>
      <c r="Z136" s="62"/>
      <c r="AA136" s="62"/>
      <c r="AB136" s="62"/>
      <c r="AC136" s="62">
        <f t="shared" ca="1" si="113"/>
        <v>0</v>
      </c>
      <c r="AD136" s="108">
        <f t="shared" si="119"/>
        <v>0</v>
      </c>
      <c r="AE136" s="175" t="str">
        <f>IF(G136="","0",VLOOKUP(G136,'登録データ（男）'!$R$4:$S$23,2,FALSE))</f>
        <v>0</v>
      </c>
      <c r="AF136" s="62" t="str">
        <f t="shared" si="114"/>
        <v>00</v>
      </c>
      <c r="AG136" s="76" t="str">
        <f>IF(G136="","0",IF(OR(RIGHT(G136,1)="m",RIGHT(G136,1)="H",RIGHT(G136,1)="W",RIGHT(G136,1)="C"),1,2))</f>
        <v>0</v>
      </c>
      <c r="AH136" s="62" t="str">
        <f t="shared" si="115"/>
        <v>000000</v>
      </c>
      <c r="AI136" s="64" t="str">
        <f t="shared" ca="1" si="116"/>
        <v/>
      </c>
      <c r="AJ136" s="62">
        <f t="shared" si="120"/>
        <v>0</v>
      </c>
      <c r="AK136" s="108"/>
      <c r="AL136" s="62">
        <f t="shared" si="117"/>
        <v>0</v>
      </c>
      <c r="AM136" s="68">
        <f t="shared" si="118"/>
        <v>0</v>
      </c>
      <c r="AN136" s="14" t="str">
        <f ca="1">IF(OFFSET(B136,-MOD(ROW(B136),3),0)&lt;&gt;"",IF(RIGHT(G136,1)=")",VALUE(VLOOKUP(OFFSET(B136,-MOD(ROW(B136),3),0),'登録データ（男）'!A121:J1439,8,FALSE)),"0"),"0")</f>
        <v>0</v>
      </c>
      <c r="AO136" s="76">
        <f t="shared" ca="1" si="121"/>
        <v>0</v>
      </c>
      <c r="AP136" s="62"/>
      <c r="AQ136" s="62"/>
      <c r="AR136" s="62"/>
      <c r="AS136" s="62"/>
      <c r="AT136" s="62"/>
      <c r="AU136" s="62"/>
      <c r="AV136" s="62"/>
      <c r="AW136" s="62"/>
    </row>
    <row r="137" spans="1:49" ht="18.75" customHeight="1" thickBot="1">
      <c r="A137" s="265"/>
      <c r="B137" s="300"/>
      <c r="C137" s="290"/>
      <c r="D137" s="290"/>
      <c r="E137" s="120" t="s">
        <v>1918</v>
      </c>
      <c r="F137" s="290"/>
      <c r="G137" s="306"/>
      <c r="H137" s="287"/>
      <c r="I137" s="290"/>
      <c r="J137" s="287"/>
      <c r="K137" s="290"/>
      <c r="L137" s="287"/>
      <c r="M137" s="287"/>
      <c r="N137" s="222"/>
      <c r="O137" s="223"/>
      <c r="P137" s="297"/>
      <c r="Q137" s="268"/>
      <c r="R137" s="271"/>
      <c r="U137" s="66"/>
      <c r="V137" s="75"/>
      <c r="W137" s="69"/>
      <c r="X137" s="62"/>
      <c r="Y137" s="62"/>
      <c r="Z137" s="62"/>
      <c r="AA137" s="62"/>
      <c r="AB137" s="62"/>
      <c r="AC137" s="62">
        <f t="shared" ca="1" si="113"/>
        <v>0</v>
      </c>
      <c r="AD137" s="108">
        <f t="shared" si="119"/>
        <v>0</v>
      </c>
      <c r="AE137" s="175" t="str">
        <f>IF(G137="","0",VLOOKUP(G137,'登録データ（男）'!$R$4:$S$23,2,FALSE))</f>
        <v>0</v>
      </c>
      <c r="AF137" s="62" t="str">
        <f t="shared" si="114"/>
        <v>00</v>
      </c>
      <c r="AG137" s="76" t="str">
        <f>IF(G137="","0",IF(OR(RIGHT(G137,1)="m",RIGHT(G137,1)="H",RIGHT(G137,1)="W",RIGHT(G137,1)="C"),1,2))</f>
        <v>0</v>
      </c>
      <c r="AH137" s="62" t="str">
        <f t="shared" si="115"/>
        <v>000000</v>
      </c>
      <c r="AI137" s="64" t="str">
        <f t="shared" ca="1" si="116"/>
        <v/>
      </c>
      <c r="AJ137" s="62">
        <f t="shared" si="120"/>
        <v>0</v>
      </c>
      <c r="AK137" s="108"/>
      <c r="AL137" s="62">
        <f t="shared" si="117"/>
        <v>0</v>
      </c>
      <c r="AM137" s="68">
        <f t="shared" si="118"/>
        <v>0</v>
      </c>
      <c r="AN137" s="14" t="str">
        <f ca="1">IF(OFFSET(B137,-MOD(ROW(B137),3),0)&lt;&gt;"",IF(RIGHT(G137,1)=")",VALUE(VLOOKUP(OFFSET(B137,-MOD(ROW(B137),3),0),'登録データ（男）'!A122:J1440,8,FALSE)),"0"),"0")</f>
        <v>0</v>
      </c>
      <c r="AO137" s="76">
        <f t="shared" ca="1" si="121"/>
        <v>0</v>
      </c>
      <c r="AP137" s="62"/>
      <c r="AQ137" s="62"/>
      <c r="AR137" s="62"/>
      <c r="AS137" s="62"/>
      <c r="AT137" s="62"/>
      <c r="AU137" s="62"/>
      <c r="AV137" s="62"/>
      <c r="AW137" s="62"/>
    </row>
    <row r="138" spans="1:49" ht="18.75" customHeight="1" thickTop="1">
      <c r="A138" s="263">
        <v>41</v>
      </c>
      <c r="B138" s="298"/>
      <c r="C138" s="288" t="str">
        <f>IF(B138="","",VLOOKUP(B138,'登録データ（男）'!$A$3:$W$2000,2,FALSE))</f>
        <v/>
      </c>
      <c r="D138" s="288" t="str">
        <f>IF(B138="","",VLOOKUP(B138,'登録データ（男）'!$A$3:$W$2000,3,FALSE))</f>
        <v/>
      </c>
      <c r="E138" s="118" t="str">
        <f>IF(B138="","",VLOOKUP(B138,'登録データ（男）'!$A$3:$W$2000,7,FALSE))</f>
        <v/>
      </c>
      <c r="F138" s="288" t="s">
        <v>6158</v>
      </c>
      <c r="G138" s="304"/>
      <c r="H138" s="285"/>
      <c r="I138" s="288" t="str">
        <f t="shared" ref="I138" si="212">IF(G138="","",IF(AG138=2,"","分"))</f>
        <v/>
      </c>
      <c r="J138" s="285"/>
      <c r="K138" s="288" t="str">
        <f t="shared" ref="K138" si="213">IF(OR(G138="",G138="十種競技"),"",IF(AG138=2,"m","秒"))</f>
        <v/>
      </c>
      <c r="L138" s="285"/>
      <c r="M138" s="285"/>
      <c r="N138" s="291"/>
      <c r="O138" s="292"/>
      <c r="P138" s="293"/>
      <c r="Q138" s="272"/>
      <c r="R138" s="269"/>
      <c r="U138" s="66"/>
      <c r="V138" s="75">
        <f>IF(B138="",0,IF(VLOOKUP(B138,'登録データ（男）'!$A$3:$AT$1687,29,FALSE)=1,0,1))</f>
        <v>0</v>
      </c>
      <c r="W138" s="69">
        <f>IF(B138="",1,0)</f>
        <v>1</v>
      </c>
      <c r="X138" s="62">
        <f>IF(C138="",1,0)</f>
        <v>1</v>
      </c>
      <c r="Y138" s="62">
        <f>IF(D138="",1,0)</f>
        <v>1</v>
      </c>
      <c r="Z138" s="62">
        <f>IF(E138="",1,0)</f>
        <v>1</v>
      </c>
      <c r="AA138" s="62">
        <f>IF(E139="",1,0)</f>
        <v>1</v>
      </c>
      <c r="AB138" s="62">
        <f>SUM(W138:AA138)</f>
        <v>5</v>
      </c>
      <c r="AC138" s="62">
        <f t="shared" ca="1" si="113"/>
        <v>0</v>
      </c>
      <c r="AD138" s="108">
        <f t="shared" si="119"/>
        <v>0</v>
      </c>
      <c r="AE138" s="175" t="str">
        <f>IF(G138="","0",VLOOKUP(G138,'登録データ（男）'!$R$4:$S$23,2,FALSE))</f>
        <v>0</v>
      </c>
      <c r="AF138" s="62" t="str">
        <f t="shared" si="114"/>
        <v>00</v>
      </c>
      <c r="AG138" s="76" t="str">
        <f>IF(G138="","0",IF(OR(RIGHT(G138,1)="m",RIGHT(G138,1)="H",RIGHT(G138,1)="W",RIGHT(G138,1)="C",RIGHT(G138,1)="〉"),1,2))</f>
        <v>0</v>
      </c>
      <c r="AH138" s="62" t="str">
        <f t="shared" si="115"/>
        <v>000000</v>
      </c>
      <c r="AI138" s="64" t="str">
        <f t="shared" ca="1" si="116"/>
        <v/>
      </c>
      <c r="AJ138" s="62">
        <f t="shared" si="120"/>
        <v>0</v>
      </c>
      <c r="AK138" s="108"/>
      <c r="AL138" s="62">
        <f t="shared" si="117"/>
        <v>0</v>
      </c>
      <c r="AM138" s="68">
        <f t="shared" si="118"/>
        <v>0</v>
      </c>
      <c r="AN138" s="14" t="str">
        <f ca="1">IF(OFFSET(B138,-MOD(ROW(B138),3),0)&lt;&gt;"",IF(RIGHT(G138,1)=")",VALUE(VLOOKUP(OFFSET(B138,-MOD(ROW(B138),3),0),'登録データ（男）'!A123:J1441,8,FALSE)),"0"),"0")</f>
        <v>0</v>
      </c>
      <c r="AO138" s="76">
        <f t="shared" ca="1" si="121"/>
        <v>0</v>
      </c>
      <c r="AP138" s="62" t="str">
        <f t="shared" ref="AP138" si="214">IF(AQ138="","",RANK(AQ138,$AQ$18:$AQ$467,1))</f>
        <v/>
      </c>
      <c r="AQ138" s="62" t="str">
        <f>IF(Q138="","",B138)</f>
        <v/>
      </c>
      <c r="AR138" s="62" t="str">
        <f t="shared" ref="AR138" si="215">IF(AS138="","",RANK(AS138,$AS$18:$AS$467,1))</f>
        <v/>
      </c>
      <c r="AS138" s="62" t="str">
        <f>IF(R138="","",B138)</f>
        <v/>
      </c>
      <c r="AT138" s="62" t="str">
        <f t="shared" ref="AT138" si="216">IF(AU138="","",RANK(AU138,$AU$18:$AU$467,1))</f>
        <v/>
      </c>
      <c r="AU138" s="62" t="str">
        <f>IF(OR(G138="十種競技",G139="十種競技",G140="十種競技"),B138,"")</f>
        <v/>
      </c>
      <c r="AV138" s="62"/>
      <c r="AW138" s="62">
        <f>B138</f>
        <v>0</v>
      </c>
    </row>
    <row r="139" spans="1:49" ht="18.75" customHeight="1">
      <c r="A139" s="264"/>
      <c r="B139" s="299"/>
      <c r="C139" s="289"/>
      <c r="D139" s="289"/>
      <c r="E139" s="116" t="str">
        <f>IF(B138="","",VLOOKUP(B138,'登録データ（男）'!$A$3:$W$2000,4,FALSE))</f>
        <v/>
      </c>
      <c r="F139" s="289"/>
      <c r="G139" s="305"/>
      <c r="H139" s="286"/>
      <c r="I139" s="289"/>
      <c r="J139" s="286"/>
      <c r="K139" s="289"/>
      <c r="L139" s="286"/>
      <c r="M139" s="286"/>
      <c r="N139" s="294"/>
      <c r="O139" s="295"/>
      <c r="P139" s="296"/>
      <c r="Q139" s="267"/>
      <c r="R139" s="270"/>
      <c r="U139" s="66"/>
      <c r="V139" s="75"/>
      <c r="W139" s="69"/>
      <c r="X139" s="62"/>
      <c r="Y139" s="62"/>
      <c r="Z139" s="62"/>
      <c r="AA139" s="62"/>
      <c r="AB139" s="62"/>
      <c r="AC139" s="62">
        <f t="shared" ca="1" si="113"/>
        <v>0</v>
      </c>
      <c r="AD139" s="108">
        <f t="shared" si="119"/>
        <v>0</v>
      </c>
      <c r="AE139" s="175" t="str">
        <f>IF(G139="","0",VLOOKUP(G139,'登録データ（男）'!$R$4:$S$23,2,FALSE))</f>
        <v>0</v>
      </c>
      <c r="AF139" s="62" t="str">
        <f t="shared" si="114"/>
        <v>00</v>
      </c>
      <c r="AG139" s="76" t="str">
        <f>IF(G139="","0",IF(OR(RIGHT(G139,1)="m",RIGHT(G139,1)="H",RIGHT(G139,1)="W",RIGHT(G139,1)="C"),1,2))</f>
        <v>0</v>
      </c>
      <c r="AH139" s="62" t="str">
        <f t="shared" si="115"/>
        <v>000000</v>
      </c>
      <c r="AI139" s="64" t="str">
        <f t="shared" ca="1" si="116"/>
        <v/>
      </c>
      <c r="AJ139" s="62">
        <f t="shared" si="120"/>
        <v>0</v>
      </c>
      <c r="AK139" s="108"/>
      <c r="AL139" s="62">
        <f t="shared" si="117"/>
        <v>0</v>
      </c>
      <c r="AM139" s="68">
        <f t="shared" si="118"/>
        <v>0</v>
      </c>
      <c r="AN139" s="14" t="str">
        <f ca="1">IF(OFFSET(B139,-MOD(ROW(B139),3),0)&lt;&gt;"",IF(RIGHT(G139,1)=")",VALUE(VLOOKUP(OFFSET(B139,-MOD(ROW(B139),3),0),'登録データ（男）'!A124:J1442,8,FALSE)),"0"),"0")</f>
        <v>0</v>
      </c>
      <c r="AO139" s="76">
        <f t="shared" ca="1" si="121"/>
        <v>0</v>
      </c>
      <c r="AP139" s="62"/>
      <c r="AQ139" s="62"/>
      <c r="AR139" s="62"/>
      <c r="AS139" s="62"/>
      <c r="AT139" s="62"/>
      <c r="AU139" s="62"/>
      <c r="AV139" s="62"/>
      <c r="AW139" s="62"/>
    </row>
    <row r="140" spans="1:49" ht="18.75" customHeight="1" thickBot="1">
      <c r="A140" s="265"/>
      <c r="B140" s="300"/>
      <c r="C140" s="290"/>
      <c r="D140" s="290"/>
      <c r="E140" s="120" t="s">
        <v>1918</v>
      </c>
      <c r="F140" s="290"/>
      <c r="G140" s="306"/>
      <c r="H140" s="287"/>
      <c r="I140" s="290"/>
      <c r="J140" s="287"/>
      <c r="K140" s="290"/>
      <c r="L140" s="287"/>
      <c r="M140" s="287"/>
      <c r="N140" s="222"/>
      <c r="O140" s="223"/>
      <c r="P140" s="297"/>
      <c r="Q140" s="268"/>
      <c r="R140" s="271"/>
      <c r="U140" s="66"/>
      <c r="V140" s="75"/>
      <c r="W140" s="69"/>
      <c r="X140" s="62"/>
      <c r="Y140" s="62"/>
      <c r="Z140" s="62"/>
      <c r="AA140" s="62"/>
      <c r="AB140" s="62"/>
      <c r="AC140" s="62">
        <f t="shared" ca="1" si="113"/>
        <v>0</v>
      </c>
      <c r="AD140" s="108">
        <f t="shared" si="119"/>
        <v>0</v>
      </c>
      <c r="AE140" s="175" t="str">
        <f>IF(G140="","0",VLOOKUP(G140,'登録データ（男）'!$R$4:$S$23,2,FALSE))</f>
        <v>0</v>
      </c>
      <c r="AF140" s="62" t="str">
        <f t="shared" si="114"/>
        <v>00</v>
      </c>
      <c r="AG140" s="76" t="str">
        <f>IF(G140="","0",IF(OR(RIGHT(G140,1)="m",RIGHT(G140,1)="H",RIGHT(G140,1)="W",RIGHT(G140,1)="C"),1,2))</f>
        <v>0</v>
      </c>
      <c r="AH140" s="62" t="str">
        <f t="shared" si="115"/>
        <v>000000</v>
      </c>
      <c r="AI140" s="64" t="str">
        <f t="shared" ca="1" si="116"/>
        <v/>
      </c>
      <c r="AJ140" s="62">
        <f t="shared" si="120"/>
        <v>0</v>
      </c>
      <c r="AK140" s="108"/>
      <c r="AL140" s="62">
        <f t="shared" si="117"/>
        <v>0</v>
      </c>
      <c r="AM140" s="68">
        <f t="shared" si="118"/>
        <v>0</v>
      </c>
      <c r="AN140" s="14" t="str">
        <f ca="1">IF(OFFSET(B140,-MOD(ROW(B140),3),0)&lt;&gt;"",IF(RIGHT(G140,1)=")",VALUE(VLOOKUP(OFFSET(B140,-MOD(ROW(B140),3),0),'登録データ（男）'!A125:J1443,8,FALSE)),"0"),"0")</f>
        <v>0</v>
      </c>
      <c r="AO140" s="76">
        <f t="shared" ca="1" si="121"/>
        <v>0</v>
      </c>
      <c r="AP140" s="62"/>
      <c r="AQ140" s="62"/>
      <c r="AR140" s="62"/>
      <c r="AS140" s="62"/>
      <c r="AT140" s="62"/>
      <c r="AU140" s="62"/>
      <c r="AV140" s="62"/>
      <c r="AW140" s="62"/>
    </row>
    <row r="141" spans="1:49" ht="18.75" customHeight="1" thickTop="1">
      <c r="A141" s="263">
        <v>42</v>
      </c>
      <c r="B141" s="298"/>
      <c r="C141" s="288" t="str">
        <f>IF(B141="","",VLOOKUP(B141,'登録データ（男）'!$A$3:$W$2000,2,FALSE))</f>
        <v/>
      </c>
      <c r="D141" s="288" t="str">
        <f>IF(B141="","",VLOOKUP(B141,'登録データ（男）'!$A$3:$W$2000,3,FALSE))</f>
        <v/>
      </c>
      <c r="E141" s="118" t="str">
        <f>IF(B141="","",VLOOKUP(B141,'登録データ（男）'!$A$3:$W$2000,7,FALSE))</f>
        <v/>
      </c>
      <c r="F141" s="288" t="s">
        <v>6158</v>
      </c>
      <c r="G141" s="304"/>
      <c r="H141" s="285"/>
      <c r="I141" s="288" t="str">
        <f t="shared" ref="I141" si="217">IF(G141="","",IF(AG141=2,"","分"))</f>
        <v/>
      </c>
      <c r="J141" s="285"/>
      <c r="K141" s="288" t="str">
        <f t="shared" ref="K141" si="218">IF(OR(G141="",G141="十種競技"),"",IF(AG141=2,"m","秒"))</f>
        <v/>
      </c>
      <c r="L141" s="285"/>
      <c r="M141" s="285"/>
      <c r="N141" s="291"/>
      <c r="O141" s="292"/>
      <c r="P141" s="293"/>
      <c r="Q141" s="272"/>
      <c r="R141" s="269"/>
      <c r="U141" s="66"/>
      <c r="V141" s="75">
        <f>IF(B141="",0,IF(VLOOKUP(B141,'登録データ（男）'!$A$3:$AT$1687,29,FALSE)=1,0,1))</f>
        <v>0</v>
      </c>
      <c r="W141" s="69">
        <f>IF(B141="",1,0)</f>
        <v>1</v>
      </c>
      <c r="X141" s="62">
        <f>IF(C141="",1,0)</f>
        <v>1</v>
      </c>
      <c r="Y141" s="62">
        <f>IF(D141="",1,0)</f>
        <v>1</v>
      </c>
      <c r="Z141" s="62">
        <f>IF(E141="",1,0)</f>
        <v>1</v>
      </c>
      <c r="AA141" s="62">
        <f>IF(E142="",1,0)</f>
        <v>1</v>
      </c>
      <c r="AB141" s="62">
        <f>SUM(W141:AA141)</f>
        <v>5</v>
      </c>
      <c r="AC141" s="62">
        <f t="shared" ca="1" si="113"/>
        <v>0</v>
      </c>
      <c r="AD141" s="108">
        <f t="shared" si="119"/>
        <v>0</v>
      </c>
      <c r="AE141" s="175" t="str">
        <f>IF(G141="","0",VLOOKUP(G141,'登録データ（男）'!$R$4:$S$23,2,FALSE))</f>
        <v>0</v>
      </c>
      <c r="AF141" s="62" t="str">
        <f t="shared" si="114"/>
        <v>00</v>
      </c>
      <c r="AG141" s="76" t="str">
        <f>IF(G141="","0",IF(OR(RIGHT(G141,1)="m",RIGHT(G141,1)="H",RIGHT(G141,1)="W",RIGHT(G141,1)="C",RIGHT(G141,1)="〉"),1,2))</f>
        <v>0</v>
      </c>
      <c r="AH141" s="62" t="str">
        <f t="shared" si="115"/>
        <v>000000</v>
      </c>
      <c r="AI141" s="64" t="str">
        <f t="shared" ca="1" si="116"/>
        <v/>
      </c>
      <c r="AJ141" s="62">
        <f t="shared" si="120"/>
        <v>0</v>
      </c>
      <c r="AK141" s="108"/>
      <c r="AL141" s="62">
        <f t="shared" si="117"/>
        <v>0</v>
      </c>
      <c r="AM141" s="68">
        <f t="shared" si="118"/>
        <v>0</v>
      </c>
      <c r="AN141" s="14" t="str">
        <f ca="1">IF(OFFSET(B141,-MOD(ROW(B141),3),0)&lt;&gt;"",IF(RIGHT(G141,1)=")",VALUE(VLOOKUP(OFFSET(B141,-MOD(ROW(B141),3),0),'登録データ（男）'!A126:J1444,8,FALSE)),"0"),"0")</f>
        <v>0</v>
      </c>
      <c r="AO141" s="76">
        <f t="shared" ca="1" si="121"/>
        <v>0</v>
      </c>
      <c r="AP141" s="62" t="str">
        <f t="shared" ref="AP141" si="219">IF(AQ141="","",RANK(AQ141,$AQ$18:$AQ$467,1))</f>
        <v/>
      </c>
      <c r="AQ141" s="62" t="str">
        <f>IF(Q141="","",B141)</f>
        <v/>
      </c>
      <c r="AR141" s="62" t="str">
        <f t="shared" ref="AR141" si="220">IF(AS141="","",RANK(AS141,$AS$18:$AS$467,1))</f>
        <v/>
      </c>
      <c r="AS141" s="62" t="str">
        <f>IF(R141="","",B141)</f>
        <v/>
      </c>
      <c r="AT141" s="62" t="str">
        <f t="shared" ref="AT141" si="221">IF(AU141="","",RANK(AU141,$AU$18:$AU$467,1))</f>
        <v/>
      </c>
      <c r="AU141" s="62" t="str">
        <f>IF(OR(G141="十種競技",G142="十種競技",G143="十種競技"),B141,"")</f>
        <v/>
      </c>
      <c r="AV141" s="62"/>
      <c r="AW141" s="62">
        <f>B141</f>
        <v>0</v>
      </c>
    </row>
    <row r="142" spans="1:49" ht="18.75" customHeight="1">
      <c r="A142" s="264"/>
      <c r="B142" s="299"/>
      <c r="C142" s="289"/>
      <c r="D142" s="289"/>
      <c r="E142" s="116" t="str">
        <f>IF(B141="","",VLOOKUP(B141,'登録データ（男）'!$A$3:$W$2000,4,FALSE))</f>
        <v/>
      </c>
      <c r="F142" s="289"/>
      <c r="G142" s="305"/>
      <c r="H142" s="286"/>
      <c r="I142" s="289"/>
      <c r="J142" s="286"/>
      <c r="K142" s="289"/>
      <c r="L142" s="286"/>
      <c r="M142" s="286"/>
      <c r="N142" s="294"/>
      <c r="O142" s="295"/>
      <c r="P142" s="296"/>
      <c r="Q142" s="267"/>
      <c r="R142" s="270"/>
      <c r="U142" s="66"/>
      <c r="V142" s="75"/>
      <c r="W142" s="69"/>
      <c r="X142" s="62"/>
      <c r="Y142" s="62"/>
      <c r="Z142" s="62"/>
      <c r="AA142" s="62"/>
      <c r="AB142" s="62"/>
      <c r="AC142" s="62">
        <f t="shared" ca="1" si="113"/>
        <v>0</v>
      </c>
      <c r="AD142" s="108">
        <f t="shared" si="119"/>
        <v>0</v>
      </c>
      <c r="AE142" s="175" t="str">
        <f>IF(G142="","0",VLOOKUP(G142,'登録データ（男）'!$R$4:$S$23,2,FALSE))</f>
        <v>0</v>
      </c>
      <c r="AF142" s="62" t="str">
        <f t="shared" si="114"/>
        <v>00</v>
      </c>
      <c r="AG142" s="76" t="str">
        <f>IF(G142="","0",IF(OR(RIGHT(G142,1)="m",RIGHT(G142,1)="H",RIGHT(G142,1)="W",RIGHT(G142,1)="C"),1,2))</f>
        <v>0</v>
      </c>
      <c r="AH142" s="62" t="str">
        <f t="shared" si="115"/>
        <v>000000</v>
      </c>
      <c r="AI142" s="64" t="str">
        <f t="shared" ca="1" si="116"/>
        <v/>
      </c>
      <c r="AJ142" s="62">
        <f t="shared" si="120"/>
        <v>0</v>
      </c>
      <c r="AK142" s="108"/>
      <c r="AL142" s="62">
        <f t="shared" si="117"/>
        <v>0</v>
      </c>
      <c r="AM142" s="68">
        <f t="shared" si="118"/>
        <v>0</v>
      </c>
      <c r="AN142" s="14" t="str">
        <f ca="1">IF(OFFSET(B142,-MOD(ROW(B142),3),0)&lt;&gt;"",IF(RIGHT(G142,1)=")",VALUE(VLOOKUP(OFFSET(B142,-MOD(ROW(B142),3),0),'登録データ（男）'!A127:J1445,8,FALSE)),"0"),"0")</f>
        <v>0</v>
      </c>
      <c r="AO142" s="76">
        <f t="shared" ca="1" si="121"/>
        <v>0</v>
      </c>
      <c r="AP142" s="62"/>
      <c r="AQ142" s="62"/>
      <c r="AR142" s="62"/>
      <c r="AS142" s="62"/>
      <c r="AT142" s="62"/>
      <c r="AU142" s="62"/>
      <c r="AV142" s="62"/>
      <c r="AW142" s="62"/>
    </row>
    <row r="143" spans="1:49" ht="18.75" customHeight="1" thickBot="1">
      <c r="A143" s="265"/>
      <c r="B143" s="300"/>
      <c r="C143" s="290"/>
      <c r="D143" s="290"/>
      <c r="E143" s="120" t="s">
        <v>1918</v>
      </c>
      <c r="F143" s="290"/>
      <c r="G143" s="306"/>
      <c r="H143" s="287"/>
      <c r="I143" s="290"/>
      <c r="J143" s="287"/>
      <c r="K143" s="290"/>
      <c r="L143" s="287"/>
      <c r="M143" s="287"/>
      <c r="N143" s="222"/>
      <c r="O143" s="223"/>
      <c r="P143" s="297"/>
      <c r="Q143" s="268"/>
      <c r="R143" s="271"/>
      <c r="U143" s="66"/>
      <c r="V143" s="75"/>
      <c r="W143" s="69"/>
      <c r="X143" s="62"/>
      <c r="Y143" s="62"/>
      <c r="Z143" s="62"/>
      <c r="AA143" s="62"/>
      <c r="AB143" s="62"/>
      <c r="AC143" s="62">
        <f t="shared" ca="1" si="113"/>
        <v>0</v>
      </c>
      <c r="AD143" s="108">
        <f t="shared" si="119"/>
        <v>0</v>
      </c>
      <c r="AE143" s="175" t="str">
        <f>IF(G143="","0",VLOOKUP(G143,'登録データ（男）'!$R$4:$S$23,2,FALSE))</f>
        <v>0</v>
      </c>
      <c r="AF143" s="62" t="str">
        <f t="shared" si="114"/>
        <v>00</v>
      </c>
      <c r="AG143" s="76" t="str">
        <f>IF(G143="","0",IF(OR(RIGHT(G143,1)="m",RIGHT(G143,1)="H",RIGHT(G143,1)="W",RIGHT(G143,1)="C"),1,2))</f>
        <v>0</v>
      </c>
      <c r="AH143" s="62" t="str">
        <f t="shared" si="115"/>
        <v>000000</v>
      </c>
      <c r="AI143" s="64" t="str">
        <f t="shared" ca="1" si="116"/>
        <v/>
      </c>
      <c r="AJ143" s="62">
        <f t="shared" si="120"/>
        <v>0</v>
      </c>
      <c r="AK143" s="108"/>
      <c r="AL143" s="62">
        <f t="shared" si="117"/>
        <v>0</v>
      </c>
      <c r="AM143" s="68">
        <f t="shared" si="118"/>
        <v>0</v>
      </c>
      <c r="AN143" s="14" t="str">
        <f ca="1">IF(OFFSET(B143,-MOD(ROW(B143),3),0)&lt;&gt;"",IF(RIGHT(G143,1)=")",VALUE(VLOOKUP(OFFSET(B143,-MOD(ROW(B143),3),0),'登録データ（男）'!A128:J1446,8,FALSE)),"0"),"0")</f>
        <v>0</v>
      </c>
      <c r="AO143" s="76">
        <f t="shared" ca="1" si="121"/>
        <v>0</v>
      </c>
      <c r="AP143" s="62"/>
      <c r="AQ143" s="62"/>
      <c r="AR143" s="62"/>
      <c r="AS143" s="62"/>
      <c r="AT143" s="62"/>
      <c r="AU143" s="62"/>
      <c r="AV143" s="62"/>
      <c r="AW143" s="62"/>
    </row>
    <row r="144" spans="1:49" ht="18.75" customHeight="1" thickTop="1">
      <c r="A144" s="263">
        <v>43</v>
      </c>
      <c r="B144" s="298"/>
      <c r="C144" s="288" t="str">
        <f>IF(B144="","",VLOOKUP(B144,'登録データ（男）'!$A$3:$W$2000,2,FALSE))</f>
        <v/>
      </c>
      <c r="D144" s="288" t="str">
        <f>IF(B144="","",VLOOKUP(B144,'登録データ（男）'!$A$3:$W$2000,3,FALSE))</f>
        <v/>
      </c>
      <c r="E144" s="118" t="str">
        <f>IF(B144="","",VLOOKUP(B144,'登録データ（男）'!$A$3:$W$2000,7,FALSE))</f>
        <v/>
      </c>
      <c r="F144" s="288" t="s">
        <v>6158</v>
      </c>
      <c r="G144" s="304"/>
      <c r="H144" s="285"/>
      <c r="I144" s="288" t="str">
        <f t="shared" ref="I144" si="222">IF(G144="","",IF(AG144=2,"","分"))</f>
        <v/>
      </c>
      <c r="J144" s="285"/>
      <c r="K144" s="288" t="str">
        <f t="shared" ref="K144" si="223">IF(OR(G144="",G144="十種競技"),"",IF(AG144=2,"m","秒"))</f>
        <v/>
      </c>
      <c r="L144" s="285"/>
      <c r="M144" s="285"/>
      <c r="N144" s="291"/>
      <c r="O144" s="292"/>
      <c r="P144" s="293"/>
      <c r="Q144" s="272"/>
      <c r="R144" s="269"/>
      <c r="U144" s="66"/>
      <c r="V144" s="75">
        <f>IF(B144="",0,IF(VLOOKUP(B144,'登録データ（男）'!$A$3:$AT$1687,29,FALSE)=1,0,1))</f>
        <v>0</v>
      </c>
      <c r="W144" s="69">
        <f>IF(B144="",1,0)</f>
        <v>1</v>
      </c>
      <c r="X144" s="62">
        <f>IF(C144="",1,0)</f>
        <v>1</v>
      </c>
      <c r="Y144" s="62">
        <f>IF(D144="",1,0)</f>
        <v>1</v>
      </c>
      <c r="Z144" s="62">
        <f>IF(E144="",1,0)</f>
        <v>1</v>
      </c>
      <c r="AA144" s="62">
        <f>IF(E145="",1,0)</f>
        <v>1</v>
      </c>
      <c r="AB144" s="62">
        <f>SUM(W144:AA144)</f>
        <v>5</v>
      </c>
      <c r="AC144" s="62">
        <f t="shared" ca="1" si="113"/>
        <v>0</v>
      </c>
      <c r="AD144" s="108">
        <f t="shared" si="119"/>
        <v>0</v>
      </c>
      <c r="AE144" s="175" t="str">
        <f>IF(G144="","0",VLOOKUP(G144,'登録データ（男）'!$R$4:$S$23,2,FALSE))</f>
        <v>0</v>
      </c>
      <c r="AF144" s="62" t="str">
        <f t="shared" si="114"/>
        <v>00</v>
      </c>
      <c r="AG144" s="76" t="str">
        <f>IF(G144="","0",IF(OR(RIGHT(G144,1)="m",RIGHT(G144,1)="H",RIGHT(G144,1)="W",RIGHT(G144,1)="C",RIGHT(G144,1)="〉"),1,2))</f>
        <v>0</v>
      </c>
      <c r="AH144" s="62" t="str">
        <f t="shared" si="115"/>
        <v>000000</v>
      </c>
      <c r="AI144" s="64" t="str">
        <f t="shared" ca="1" si="116"/>
        <v/>
      </c>
      <c r="AJ144" s="62">
        <f t="shared" si="120"/>
        <v>0</v>
      </c>
      <c r="AK144" s="108"/>
      <c r="AL144" s="62">
        <f t="shared" si="117"/>
        <v>0</v>
      </c>
      <c r="AM144" s="68">
        <f t="shared" si="118"/>
        <v>0</v>
      </c>
      <c r="AN144" s="14" t="str">
        <f ca="1">IF(OFFSET(B144,-MOD(ROW(B144),3),0)&lt;&gt;"",IF(RIGHT(G144,1)=")",VALUE(VLOOKUP(OFFSET(B144,-MOD(ROW(B144),3),0),'登録データ（男）'!A129:J1447,8,FALSE)),"0"),"0")</f>
        <v>0</v>
      </c>
      <c r="AO144" s="76">
        <f t="shared" ca="1" si="121"/>
        <v>0</v>
      </c>
      <c r="AP144" s="62" t="str">
        <f t="shared" ref="AP144" si="224">IF(AQ144="","",RANK(AQ144,$AQ$18:$AQ$467,1))</f>
        <v/>
      </c>
      <c r="AQ144" s="62" t="str">
        <f>IF(Q144="","",B144)</f>
        <v/>
      </c>
      <c r="AR144" s="62" t="str">
        <f t="shared" ref="AR144" si="225">IF(AS144="","",RANK(AS144,$AS$18:$AS$467,1))</f>
        <v/>
      </c>
      <c r="AS144" s="62" t="str">
        <f>IF(R144="","",B144)</f>
        <v/>
      </c>
      <c r="AT144" s="62" t="str">
        <f t="shared" ref="AT144" si="226">IF(AU144="","",RANK(AU144,$AU$18:$AU$467,1))</f>
        <v/>
      </c>
      <c r="AU144" s="62" t="str">
        <f>IF(OR(G144="十種競技",G145="十種競技",G146="十種競技"),B144,"")</f>
        <v/>
      </c>
      <c r="AV144" s="62"/>
      <c r="AW144" s="62">
        <f>B144</f>
        <v>0</v>
      </c>
    </row>
    <row r="145" spans="1:49" ht="18.75" customHeight="1">
      <c r="A145" s="264"/>
      <c r="B145" s="299"/>
      <c r="C145" s="289"/>
      <c r="D145" s="289"/>
      <c r="E145" s="116" t="str">
        <f>IF(B144="","",VLOOKUP(B144,'登録データ（男）'!$A$3:$W$2000,4,FALSE))</f>
        <v/>
      </c>
      <c r="F145" s="289"/>
      <c r="G145" s="305"/>
      <c r="H145" s="286"/>
      <c r="I145" s="289"/>
      <c r="J145" s="286"/>
      <c r="K145" s="289"/>
      <c r="L145" s="286"/>
      <c r="M145" s="286"/>
      <c r="N145" s="294"/>
      <c r="O145" s="295"/>
      <c r="P145" s="296"/>
      <c r="Q145" s="267"/>
      <c r="R145" s="270"/>
      <c r="U145" s="66"/>
      <c r="V145" s="75"/>
      <c r="W145" s="69"/>
      <c r="X145" s="62"/>
      <c r="Y145" s="62"/>
      <c r="Z145" s="62"/>
      <c r="AA145" s="62"/>
      <c r="AB145" s="62"/>
      <c r="AC145" s="62">
        <f t="shared" ca="1" si="113"/>
        <v>0</v>
      </c>
      <c r="AD145" s="108">
        <f t="shared" si="119"/>
        <v>0</v>
      </c>
      <c r="AE145" s="175" t="str">
        <f>IF(G145="","0",VLOOKUP(G145,'登録データ（男）'!$R$4:$S$23,2,FALSE))</f>
        <v>0</v>
      </c>
      <c r="AF145" s="62" t="str">
        <f t="shared" si="114"/>
        <v>00</v>
      </c>
      <c r="AG145" s="76" t="str">
        <f>IF(G145="","0",IF(OR(RIGHT(G145,1)="m",RIGHT(G145,1)="H",RIGHT(G145,1)="W",RIGHT(G145,1)="C"),1,2))</f>
        <v>0</v>
      </c>
      <c r="AH145" s="62" t="str">
        <f t="shared" si="115"/>
        <v>000000</v>
      </c>
      <c r="AI145" s="64" t="str">
        <f t="shared" ca="1" si="116"/>
        <v/>
      </c>
      <c r="AJ145" s="62">
        <f t="shared" si="120"/>
        <v>0</v>
      </c>
      <c r="AK145" s="108"/>
      <c r="AL145" s="62">
        <f t="shared" si="117"/>
        <v>0</v>
      </c>
      <c r="AM145" s="68">
        <f t="shared" si="118"/>
        <v>0</v>
      </c>
      <c r="AN145" s="14" t="str">
        <f ca="1">IF(OFFSET(B145,-MOD(ROW(B145),3),0)&lt;&gt;"",IF(RIGHT(G145,1)=")",VALUE(VLOOKUP(OFFSET(B145,-MOD(ROW(B145),3),0),'登録データ（男）'!A130:J1448,8,FALSE)),"0"),"0")</f>
        <v>0</v>
      </c>
      <c r="AO145" s="76">
        <f t="shared" ca="1" si="121"/>
        <v>0</v>
      </c>
      <c r="AP145" s="62"/>
      <c r="AQ145" s="62"/>
      <c r="AR145" s="62"/>
      <c r="AS145" s="62"/>
      <c r="AT145" s="62"/>
      <c r="AU145" s="62"/>
      <c r="AV145" s="62"/>
      <c r="AW145" s="62"/>
    </row>
    <row r="146" spans="1:49" ht="18.75" customHeight="1" thickBot="1">
      <c r="A146" s="265"/>
      <c r="B146" s="300"/>
      <c r="C146" s="290"/>
      <c r="D146" s="290"/>
      <c r="E146" s="120" t="s">
        <v>1918</v>
      </c>
      <c r="F146" s="290"/>
      <c r="G146" s="306"/>
      <c r="H146" s="287"/>
      <c r="I146" s="290"/>
      <c r="J146" s="287"/>
      <c r="K146" s="290"/>
      <c r="L146" s="287"/>
      <c r="M146" s="287"/>
      <c r="N146" s="222"/>
      <c r="O146" s="223"/>
      <c r="P146" s="297"/>
      <c r="Q146" s="268"/>
      <c r="R146" s="271"/>
      <c r="U146" s="66"/>
      <c r="V146" s="75"/>
      <c r="W146" s="69"/>
      <c r="X146" s="62"/>
      <c r="Y146" s="62"/>
      <c r="Z146" s="62"/>
      <c r="AA146" s="62"/>
      <c r="AB146" s="62"/>
      <c r="AC146" s="62">
        <f t="shared" ref="AC146:AC209" ca="1" si="227">COUNTIF(OFFSET(G146,-MOD(ROW(G146),3),0,3,1),G146)</f>
        <v>0</v>
      </c>
      <c r="AD146" s="108">
        <f t="shared" si="119"/>
        <v>0</v>
      </c>
      <c r="AE146" s="175" t="str">
        <f>IF(G146="","0",VLOOKUP(G146,'登録データ（男）'!$R$4:$S$23,2,FALSE))</f>
        <v>0</v>
      </c>
      <c r="AF146" s="62" t="str">
        <f t="shared" ref="AF146:AF209" si="228">IF(L146="","00",IF(LEN(L146)=1,L146*10,L146))</f>
        <v>00</v>
      </c>
      <c r="AG146" s="76" t="str">
        <f>IF(G146="","0",IF(OR(RIGHT(G146,1)="m",RIGHT(G146,1)="H",RIGHT(G146,1)="W",RIGHT(G146,1)="C"),1,2))</f>
        <v>0</v>
      </c>
      <c r="AH146" s="62" t="str">
        <f t="shared" ref="AH146:AH209" si="229">IF(AG146=2,IF(J146="","0000",CONCATENATE(RIGHT(J146+100,2),RIGHT(AF146+100,2))),IF(J146="","000000",CONCATENATE(RIGHT(H146+100,2),RIGHT(J146+100,2),RIGHT(AF146+100,2))))</f>
        <v>000000</v>
      </c>
      <c r="AI146" s="64" t="str">
        <f t="shared" ref="AI146:AI209" ca="1" si="230">IF(G146="","",IF(OFFSET(B146,-MOD(ROW(B146),3),0)="","0",CONCATENATE(AE146," ",IF(AG146=1,RIGHT(AH146+10000000,7),RIGHT(AH146+100000,5)))))</f>
        <v/>
      </c>
      <c r="AJ146" s="62">
        <f t="shared" si="120"/>
        <v>0</v>
      </c>
      <c r="AK146" s="108"/>
      <c r="AL146" s="62">
        <f t="shared" ref="AL146:AL209" si="231">IF(G146="",0,IF(G146="十種競技",0,IF(J146&lt;&gt;"",0,1)))</f>
        <v>0</v>
      </c>
      <c r="AM146" s="68">
        <f t="shared" ref="AM146:AM209" si="232">IF(OR(G146="",G146="十種競技"),0,IF(AG146=1,IF(AJ146&gt;AK146,1,0),IF(AJ146&lt;AK146,1,0)))</f>
        <v>0</v>
      </c>
      <c r="AN146" s="14" t="str">
        <f ca="1">IF(OFFSET(B146,-MOD(ROW(B146),3),0)&lt;&gt;"",IF(RIGHT(G146,1)=")",VALUE(VLOOKUP(OFFSET(B146,-MOD(ROW(B146),3),0),'登録データ（男）'!A131:J1449,8,FALSE)),"0"),"0")</f>
        <v>0</v>
      </c>
      <c r="AO146" s="76">
        <f t="shared" ca="1" si="121"/>
        <v>0</v>
      </c>
      <c r="AP146" s="62"/>
      <c r="AQ146" s="62"/>
      <c r="AR146" s="62"/>
      <c r="AS146" s="62"/>
      <c r="AT146" s="62"/>
      <c r="AU146" s="62"/>
      <c r="AV146" s="62"/>
      <c r="AW146" s="62"/>
    </row>
    <row r="147" spans="1:49" ht="18.75" customHeight="1" thickTop="1">
      <c r="A147" s="263">
        <v>44</v>
      </c>
      <c r="B147" s="298"/>
      <c r="C147" s="288" t="str">
        <f>IF(B147="","",VLOOKUP(B147,'登録データ（男）'!$A$3:$W$2000,2,FALSE))</f>
        <v/>
      </c>
      <c r="D147" s="288" t="str">
        <f>IF(B147="","",VLOOKUP(B147,'登録データ（男）'!$A$3:$W$2000,3,FALSE))</f>
        <v/>
      </c>
      <c r="E147" s="118" t="str">
        <f>IF(B147="","",VLOOKUP(B147,'登録データ（男）'!$A$3:$W$2000,7,FALSE))</f>
        <v/>
      </c>
      <c r="F147" s="288" t="s">
        <v>6158</v>
      </c>
      <c r="G147" s="304"/>
      <c r="H147" s="285"/>
      <c r="I147" s="288" t="str">
        <f t="shared" ref="I147" si="233">IF(G147="","",IF(AG147=2,"","分"))</f>
        <v/>
      </c>
      <c r="J147" s="285"/>
      <c r="K147" s="288" t="str">
        <f t="shared" ref="K147" si="234">IF(OR(G147="",G147="十種競技"),"",IF(AG147=2,"m","秒"))</f>
        <v/>
      </c>
      <c r="L147" s="285"/>
      <c r="M147" s="285"/>
      <c r="N147" s="291"/>
      <c r="O147" s="292"/>
      <c r="P147" s="293"/>
      <c r="Q147" s="272"/>
      <c r="R147" s="269"/>
      <c r="U147" s="66"/>
      <c r="V147" s="75">
        <f>IF(B147="",0,IF(VLOOKUP(B147,'登録データ（男）'!$A$3:$AT$1687,29,FALSE)=1,0,1))</f>
        <v>0</v>
      </c>
      <c r="W147" s="69">
        <f>IF(B147="",1,0)</f>
        <v>1</v>
      </c>
      <c r="X147" s="62">
        <f>IF(C147="",1,0)</f>
        <v>1</v>
      </c>
      <c r="Y147" s="62">
        <f>IF(D147="",1,0)</f>
        <v>1</v>
      </c>
      <c r="Z147" s="62">
        <f>IF(E147="",1,0)</f>
        <v>1</v>
      </c>
      <c r="AA147" s="62">
        <f>IF(E148="",1,0)</f>
        <v>1</v>
      </c>
      <c r="AB147" s="62">
        <f>SUM(W147:AA147)</f>
        <v>5</v>
      </c>
      <c r="AC147" s="62">
        <f t="shared" ca="1" si="227"/>
        <v>0</v>
      </c>
      <c r="AD147" s="108">
        <f t="shared" ref="AD147:AD210" si="235">IF(OR(RIGHT(G147,1)="m",RIGHT(G147,1)="H",RIGHT(G147,1)="C"),IF(VALUE(J147)&gt;59,1,0),0)</f>
        <v>0</v>
      </c>
      <c r="AE147" s="175" t="str">
        <f>IF(G147="","0",VLOOKUP(G147,'登録データ（男）'!$R$4:$S$23,2,FALSE))</f>
        <v>0</v>
      </c>
      <c r="AF147" s="62" t="str">
        <f t="shared" si="228"/>
        <v>00</v>
      </c>
      <c r="AG147" s="76" t="str">
        <f>IF(G147="","0",IF(OR(RIGHT(G147,1)="m",RIGHT(G147,1)="H",RIGHT(G147,1)="W",RIGHT(G147,1)="C",RIGHT(G147,1)="〉"),1,2))</f>
        <v>0</v>
      </c>
      <c r="AH147" s="62" t="str">
        <f t="shared" si="229"/>
        <v>000000</v>
      </c>
      <c r="AI147" s="64" t="str">
        <f t="shared" ca="1" si="230"/>
        <v/>
      </c>
      <c r="AJ147" s="62">
        <f t="shared" ref="AJ147:AJ210" si="236">VALUE(AH147)</f>
        <v>0</v>
      </c>
      <c r="AK147" s="108"/>
      <c r="AL147" s="62">
        <f t="shared" si="231"/>
        <v>0</v>
      </c>
      <c r="AM147" s="68">
        <f t="shared" si="232"/>
        <v>0</v>
      </c>
      <c r="AN147" s="14" t="str">
        <f ca="1">IF(OFFSET(B147,-MOD(ROW(B147),3),0)&lt;&gt;"",IF(RIGHT(G147,1)=")",VALUE(VLOOKUP(OFFSET(B147,-MOD(ROW(B147),3),0),'登録データ（男）'!A132:J1450,8,FALSE)),"0"),"0")</f>
        <v>0</v>
      </c>
      <c r="AO147" s="76">
        <f t="shared" ref="AO147:AO210" ca="1" si="237">IF(AN147=0,0,IF(RIGHT(G147,1)&lt;&gt;")",0,IF(VALUE(LEFT(AN147,1))=1,0,IF(VALUE(LEFT(AN147,1))=2,0,1))))</f>
        <v>0</v>
      </c>
      <c r="AP147" s="62" t="str">
        <f t="shared" ref="AP147" si="238">IF(AQ147="","",RANK(AQ147,$AQ$18:$AQ$467,1))</f>
        <v/>
      </c>
      <c r="AQ147" s="62" t="str">
        <f>IF(Q147="","",B147)</f>
        <v/>
      </c>
      <c r="AR147" s="62" t="str">
        <f t="shared" ref="AR147" si="239">IF(AS147="","",RANK(AS147,$AS$18:$AS$467,1))</f>
        <v/>
      </c>
      <c r="AS147" s="62" t="str">
        <f>IF(R147="","",B147)</f>
        <v/>
      </c>
      <c r="AT147" s="62" t="str">
        <f t="shared" ref="AT147" si="240">IF(AU147="","",RANK(AU147,$AU$18:$AU$467,1))</f>
        <v/>
      </c>
      <c r="AU147" s="62" t="str">
        <f>IF(OR(G147="十種競技",G148="十種競技",G149="十種競技"),B147,"")</f>
        <v/>
      </c>
      <c r="AV147" s="62"/>
      <c r="AW147" s="62">
        <f>B147</f>
        <v>0</v>
      </c>
    </row>
    <row r="148" spans="1:49" ht="18.75" customHeight="1">
      <c r="A148" s="264"/>
      <c r="B148" s="299"/>
      <c r="C148" s="289"/>
      <c r="D148" s="289"/>
      <c r="E148" s="116" t="str">
        <f>IF(B147="","",VLOOKUP(B147,'登録データ（男）'!$A$3:$W$2000,4,FALSE))</f>
        <v/>
      </c>
      <c r="F148" s="289"/>
      <c r="G148" s="305"/>
      <c r="H148" s="286"/>
      <c r="I148" s="289"/>
      <c r="J148" s="286"/>
      <c r="K148" s="289"/>
      <c r="L148" s="286"/>
      <c r="M148" s="286"/>
      <c r="N148" s="294"/>
      <c r="O148" s="295"/>
      <c r="P148" s="296"/>
      <c r="Q148" s="267"/>
      <c r="R148" s="270"/>
      <c r="U148" s="66"/>
      <c r="V148" s="75"/>
      <c r="W148" s="69"/>
      <c r="X148" s="62"/>
      <c r="Y148" s="62"/>
      <c r="Z148" s="62"/>
      <c r="AA148" s="62"/>
      <c r="AB148" s="62"/>
      <c r="AC148" s="62">
        <f t="shared" ca="1" si="227"/>
        <v>0</v>
      </c>
      <c r="AD148" s="108">
        <f t="shared" si="235"/>
        <v>0</v>
      </c>
      <c r="AE148" s="175" t="str">
        <f>IF(G148="","0",VLOOKUP(G148,'登録データ（男）'!$R$4:$S$23,2,FALSE))</f>
        <v>0</v>
      </c>
      <c r="AF148" s="62" t="str">
        <f t="shared" si="228"/>
        <v>00</v>
      </c>
      <c r="AG148" s="76" t="str">
        <f>IF(G148="","0",IF(OR(RIGHT(G148,1)="m",RIGHT(G148,1)="H",RIGHT(G148,1)="W",RIGHT(G148,1)="C"),1,2))</f>
        <v>0</v>
      </c>
      <c r="AH148" s="62" t="str">
        <f t="shared" si="229"/>
        <v>000000</v>
      </c>
      <c r="AI148" s="64" t="str">
        <f t="shared" ca="1" si="230"/>
        <v/>
      </c>
      <c r="AJ148" s="62">
        <f t="shared" si="236"/>
        <v>0</v>
      </c>
      <c r="AK148" s="108"/>
      <c r="AL148" s="62">
        <f t="shared" si="231"/>
        <v>0</v>
      </c>
      <c r="AM148" s="68">
        <f t="shared" si="232"/>
        <v>0</v>
      </c>
      <c r="AN148" s="14" t="str">
        <f ca="1">IF(OFFSET(B148,-MOD(ROW(B148),3),0)&lt;&gt;"",IF(RIGHT(G148,1)=")",VALUE(VLOOKUP(OFFSET(B148,-MOD(ROW(B148),3),0),'登録データ（男）'!A133:J1451,8,FALSE)),"0"),"0")</f>
        <v>0</v>
      </c>
      <c r="AO148" s="76">
        <f t="shared" ca="1" si="237"/>
        <v>0</v>
      </c>
      <c r="AP148" s="62"/>
      <c r="AQ148" s="62"/>
      <c r="AR148" s="62"/>
      <c r="AS148" s="62"/>
      <c r="AT148" s="62"/>
      <c r="AU148" s="62"/>
      <c r="AV148" s="62"/>
      <c r="AW148" s="62"/>
    </row>
    <row r="149" spans="1:49" ht="18.75" customHeight="1" thickBot="1">
      <c r="A149" s="265"/>
      <c r="B149" s="300"/>
      <c r="C149" s="290"/>
      <c r="D149" s="290"/>
      <c r="E149" s="120" t="s">
        <v>1918</v>
      </c>
      <c r="F149" s="290"/>
      <c r="G149" s="306"/>
      <c r="H149" s="287"/>
      <c r="I149" s="290"/>
      <c r="J149" s="287"/>
      <c r="K149" s="290"/>
      <c r="L149" s="287"/>
      <c r="M149" s="287"/>
      <c r="N149" s="222"/>
      <c r="O149" s="223"/>
      <c r="P149" s="297"/>
      <c r="Q149" s="268"/>
      <c r="R149" s="271"/>
      <c r="U149" s="66"/>
      <c r="V149" s="75"/>
      <c r="W149" s="69"/>
      <c r="X149" s="62"/>
      <c r="Y149" s="62"/>
      <c r="Z149" s="62"/>
      <c r="AA149" s="62"/>
      <c r="AB149" s="62"/>
      <c r="AC149" s="62">
        <f t="shared" ca="1" si="227"/>
        <v>0</v>
      </c>
      <c r="AD149" s="108">
        <f t="shared" si="235"/>
        <v>0</v>
      </c>
      <c r="AE149" s="175" t="str">
        <f>IF(G149="","0",VLOOKUP(G149,'登録データ（男）'!$R$4:$S$23,2,FALSE))</f>
        <v>0</v>
      </c>
      <c r="AF149" s="62" t="str">
        <f t="shared" si="228"/>
        <v>00</v>
      </c>
      <c r="AG149" s="76" t="str">
        <f>IF(G149="","0",IF(OR(RIGHT(G149,1)="m",RIGHT(G149,1)="H",RIGHT(G149,1)="W",RIGHT(G149,1)="C"),1,2))</f>
        <v>0</v>
      </c>
      <c r="AH149" s="62" t="str">
        <f t="shared" si="229"/>
        <v>000000</v>
      </c>
      <c r="AI149" s="64" t="str">
        <f t="shared" ca="1" si="230"/>
        <v/>
      </c>
      <c r="AJ149" s="62">
        <f t="shared" si="236"/>
        <v>0</v>
      </c>
      <c r="AK149" s="108"/>
      <c r="AL149" s="62">
        <f t="shared" si="231"/>
        <v>0</v>
      </c>
      <c r="AM149" s="68">
        <f t="shared" si="232"/>
        <v>0</v>
      </c>
      <c r="AN149" s="14" t="str">
        <f ca="1">IF(OFFSET(B149,-MOD(ROW(B149),3),0)&lt;&gt;"",IF(RIGHT(G149,1)=")",VALUE(VLOOKUP(OFFSET(B149,-MOD(ROW(B149),3),0),'登録データ（男）'!A134:J1452,8,FALSE)),"0"),"0")</f>
        <v>0</v>
      </c>
      <c r="AO149" s="76">
        <f t="shared" ca="1" si="237"/>
        <v>0</v>
      </c>
      <c r="AP149" s="62"/>
      <c r="AQ149" s="62"/>
      <c r="AR149" s="62"/>
      <c r="AS149" s="62"/>
      <c r="AT149" s="62"/>
      <c r="AU149" s="62"/>
      <c r="AV149" s="62"/>
      <c r="AW149" s="62"/>
    </row>
    <row r="150" spans="1:49" ht="18.75" customHeight="1" thickTop="1">
      <c r="A150" s="263">
        <v>45</v>
      </c>
      <c r="B150" s="298"/>
      <c r="C150" s="288" t="str">
        <f>IF(B150="","",VLOOKUP(B150,'登録データ（男）'!$A$3:$W$2000,2,FALSE))</f>
        <v/>
      </c>
      <c r="D150" s="288" t="str">
        <f>IF(B150="","",VLOOKUP(B150,'登録データ（男）'!$A$3:$W$2000,3,FALSE))</f>
        <v/>
      </c>
      <c r="E150" s="118" t="str">
        <f>IF(B150="","",VLOOKUP(B150,'登録データ（男）'!$A$3:$W$2000,7,FALSE))</f>
        <v/>
      </c>
      <c r="F150" s="288" t="s">
        <v>6158</v>
      </c>
      <c r="G150" s="304"/>
      <c r="H150" s="285"/>
      <c r="I150" s="288" t="str">
        <f t="shared" ref="I150" si="241">IF(G150="","",IF(AG150=2,"","分"))</f>
        <v/>
      </c>
      <c r="J150" s="285"/>
      <c r="K150" s="288" t="str">
        <f t="shared" ref="K150" si="242">IF(OR(G150="",G150="十種競技"),"",IF(AG150=2,"m","秒"))</f>
        <v/>
      </c>
      <c r="L150" s="285"/>
      <c r="M150" s="285"/>
      <c r="N150" s="291"/>
      <c r="O150" s="292"/>
      <c r="P150" s="293"/>
      <c r="Q150" s="272"/>
      <c r="R150" s="269"/>
      <c r="U150" s="66"/>
      <c r="V150" s="75">
        <f>IF(B150="",0,IF(VLOOKUP(B150,'登録データ（男）'!$A$3:$AT$1687,29,FALSE)=1,0,1))</f>
        <v>0</v>
      </c>
      <c r="W150" s="69">
        <f>IF(B150="",1,0)</f>
        <v>1</v>
      </c>
      <c r="X150" s="62">
        <f>IF(C150="",1,0)</f>
        <v>1</v>
      </c>
      <c r="Y150" s="62">
        <f>IF(D150="",1,0)</f>
        <v>1</v>
      </c>
      <c r="Z150" s="62">
        <f>IF(E150="",1,0)</f>
        <v>1</v>
      </c>
      <c r="AA150" s="62">
        <f>IF(E151="",1,0)</f>
        <v>1</v>
      </c>
      <c r="AB150" s="62">
        <f>SUM(W150:AA150)</f>
        <v>5</v>
      </c>
      <c r="AC150" s="62">
        <f t="shared" ca="1" si="227"/>
        <v>0</v>
      </c>
      <c r="AD150" s="108">
        <f t="shared" si="235"/>
        <v>0</v>
      </c>
      <c r="AE150" s="175" t="str">
        <f>IF(G150="","0",VLOOKUP(G150,'登録データ（男）'!$R$4:$S$23,2,FALSE))</f>
        <v>0</v>
      </c>
      <c r="AF150" s="62" t="str">
        <f t="shared" si="228"/>
        <v>00</v>
      </c>
      <c r="AG150" s="76" t="str">
        <f>IF(G150="","0",IF(OR(RIGHT(G150,1)="m",RIGHT(G150,1)="H",RIGHT(G150,1)="W",RIGHT(G150,1)="C",RIGHT(G150,1)="〉"),1,2))</f>
        <v>0</v>
      </c>
      <c r="AH150" s="62" t="str">
        <f t="shared" si="229"/>
        <v>000000</v>
      </c>
      <c r="AI150" s="64" t="str">
        <f t="shared" ca="1" si="230"/>
        <v/>
      </c>
      <c r="AJ150" s="62">
        <f t="shared" si="236"/>
        <v>0</v>
      </c>
      <c r="AK150" s="108"/>
      <c r="AL150" s="62">
        <f t="shared" si="231"/>
        <v>0</v>
      </c>
      <c r="AM150" s="68">
        <f t="shared" si="232"/>
        <v>0</v>
      </c>
      <c r="AN150" s="14" t="str">
        <f ca="1">IF(OFFSET(B150,-MOD(ROW(B150),3),0)&lt;&gt;"",IF(RIGHT(G150,1)=")",VALUE(VLOOKUP(OFFSET(B150,-MOD(ROW(B150),3),0),'登録データ（男）'!A135:J1453,8,FALSE)),"0"),"0")</f>
        <v>0</v>
      </c>
      <c r="AO150" s="76">
        <f t="shared" ca="1" si="237"/>
        <v>0</v>
      </c>
      <c r="AP150" s="62" t="str">
        <f t="shared" ref="AP150" si="243">IF(AQ150="","",RANK(AQ150,$AQ$18:$AQ$467,1))</f>
        <v/>
      </c>
      <c r="AQ150" s="62" t="str">
        <f>IF(Q150="","",B150)</f>
        <v/>
      </c>
      <c r="AR150" s="62" t="str">
        <f t="shared" ref="AR150" si="244">IF(AS150="","",RANK(AS150,$AS$18:$AS$467,1))</f>
        <v/>
      </c>
      <c r="AS150" s="62" t="str">
        <f>IF(R150="","",B150)</f>
        <v/>
      </c>
      <c r="AT150" s="62" t="str">
        <f t="shared" ref="AT150" si="245">IF(AU150="","",RANK(AU150,$AU$18:$AU$467,1))</f>
        <v/>
      </c>
      <c r="AU150" s="62" t="str">
        <f>IF(OR(G150="十種競技",G151="十種競技",G152="十種競技"),B150,"")</f>
        <v/>
      </c>
      <c r="AV150" s="62"/>
      <c r="AW150" s="62">
        <f>B150</f>
        <v>0</v>
      </c>
    </row>
    <row r="151" spans="1:49" ht="18.75" customHeight="1">
      <c r="A151" s="264"/>
      <c r="B151" s="299"/>
      <c r="C151" s="289"/>
      <c r="D151" s="289"/>
      <c r="E151" s="116" t="str">
        <f>IF(B150="","",VLOOKUP(B150,'登録データ（男）'!$A$3:$W$2000,4,FALSE))</f>
        <v/>
      </c>
      <c r="F151" s="289"/>
      <c r="G151" s="305"/>
      <c r="H151" s="286"/>
      <c r="I151" s="289"/>
      <c r="J151" s="286"/>
      <c r="K151" s="289"/>
      <c r="L151" s="286"/>
      <c r="M151" s="286"/>
      <c r="N151" s="294"/>
      <c r="O151" s="295"/>
      <c r="P151" s="296"/>
      <c r="Q151" s="267"/>
      <c r="R151" s="270"/>
      <c r="U151" s="66"/>
      <c r="V151" s="75"/>
      <c r="W151" s="69"/>
      <c r="X151" s="62"/>
      <c r="Y151" s="62"/>
      <c r="Z151" s="62"/>
      <c r="AA151" s="62"/>
      <c r="AB151" s="62"/>
      <c r="AC151" s="62">
        <f t="shared" ca="1" si="227"/>
        <v>0</v>
      </c>
      <c r="AD151" s="108">
        <f t="shared" si="235"/>
        <v>0</v>
      </c>
      <c r="AE151" s="175" t="str">
        <f>IF(G151="","0",VLOOKUP(G151,'登録データ（男）'!$R$4:$S$23,2,FALSE))</f>
        <v>0</v>
      </c>
      <c r="AF151" s="62" t="str">
        <f t="shared" si="228"/>
        <v>00</v>
      </c>
      <c r="AG151" s="76" t="str">
        <f>IF(G151="","0",IF(OR(RIGHT(G151,1)="m",RIGHT(G151,1)="H",RIGHT(G151,1)="W",RIGHT(G151,1)="C"),1,2))</f>
        <v>0</v>
      </c>
      <c r="AH151" s="62" t="str">
        <f t="shared" si="229"/>
        <v>000000</v>
      </c>
      <c r="AI151" s="64" t="str">
        <f t="shared" ca="1" si="230"/>
        <v/>
      </c>
      <c r="AJ151" s="62">
        <f t="shared" si="236"/>
        <v>0</v>
      </c>
      <c r="AK151" s="108"/>
      <c r="AL151" s="62">
        <f t="shared" si="231"/>
        <v>0</v>
      </c>
      <c r="AM151" s="68">
        <f t="shared" si="232"/>
        <v>0</v>
      </c>
      <c r="AN151" s="14" t="str">
        <f ca="1">IF(OFFSET(B151,-MOD(ROW(B151),3),0)&lt;&gt;"",IF(RIGHT(G151,1)=")",VALUE(VLOOKUP(OFFSET(B151,-MOD(ROW(B151),3),0),'登録データ（男）'!A136:J1454,8,FALSE)),"0"),"0")</f>
        <v>0</v>
      </c>
      <c r="AO151" s="76">
        <f t="shared" ca="1" si="237"/>
        <v>0</v>
      </c>
      <c r="AP151" s="62"/>
      <c r="AQ151" s="62"/>
      <c r="AR151" s="62"/>
      <c r="AS151" s="62"/>
      <c r="AT151" s="62"/>
      <c r="AU151" s="62"/>
      <c r="AV151" s="62"/>
      <c r="AW151" s="62"/>
    </row>
    <row r="152" spans="1:49" ht="18.75" customHeight="1" thickBot="1">
      <c r="A152" s="265"/>
      <c r="B152" s="300"/>
      <c r="C152" s="290"/>
      <c r="D152" s="290"/>
      <c r="E152" s="120" t="s">
        <v>1918</v>
      </c>
      <c r="F152" s="290"/>
      <c r="G152" s="306"/>
      <c r="H152" s="287"/>
      <c r="I152" s="290"/>
      <c r="J152" s="287"/>
      <c r="K152" s="290"/>
      <c r="L152" s="287"/>
      <c r="M152" s="287"/>
      <c r="N152" s="222"/>
      <c r="O152" s="223"/>
      <c r="P152" s="297"/>
      <c r="Q152" s="268"/>
      <c r="R152" s="271"/>
      <c r="U152" s="66"/>
      <c r="V152" s="75"/>
      <c r="W152" s="69"/>
      <c r="X152" s="62"/>
      <c r="Y152" s="62"/>
      <c r="Z152" s="62"/>
      <c r="AA152" s="62"/>
      <c r="AB152" s="62"/>
      <c r="AC152" s="62">
        <f t="shared" ca="1" si="227"/>
        <v>0</v>
      </c>
      <c r="AD152" s="108">
        <f t="shared" si="235"/>
        <v>0</v>
      </c>
      <c r="AE152" s="175" t="str">
        <f>IF(G152="","0",VLOOKUP(G152,'登録データ（男）'!$R$4:$S$23,2,FALSE))</f>
        <v>0</v>
      </c>
      <c r="AF152" s="62" t="str">
        <f t="shared" si="228"/>
        <v>00</v>
      </c>
      <c r="AG152" s="76" t="str">
        <f>IF(G152="","0",IF(OR(RIGHT(G152,1)="m",RIGHT(G152,1)="H",RIGHT(G152,1)="W",RIGHT(G152,1)="C"),1,2))</f>
        <v>0</v>
      </c>
      <c r="AH152" s="62" t="str">
        <f t="shared" si="229"/>
        <v>000000</v>
      </c>
      <c r="AI152" s="64" t="str">
        <f t="shared" ca="1" si="230"/>
        <v/>
      </c>
      <c r="AJ152" s="62">
        <f t="shared" si="236"/>
        <v>0</v>
      </c>
      <c r="AK152" s="108"/>
      <c r="AL152" s="62">
        <f t="shared" si="231"/>
        <v>0</v>
      </c>
      <c r="AM152" s="68">
        <f t="shared" si="232"/>
        <v>0</v>
      </c>
      <c r="AN152" s="14" t="str">
        <f ca="1">IF(OFFSET(B152,-MOD(ROW(B152),3),0)&lt;&gt;"",IF(RIGHT(G152,1)=")",VALUE(VLOOKUP(OFFSET(B152,-MOD(ROW(B152),3),0),'登録データ（男）'!A137:J1455,8,FALSE)),"0"),"0")</f>
        <v>0</v>
      </c>
      <c r="AO152" s="76">
        <f t="shared" ca="1" si="237"/>
        <v>0</v>
      </c>
      <c r="AP152" s="62"/>
      <c r="AQ152" s="62"/>
      <c r="AR152" s="62"/>
      <c r="AS152" s="62"/>
      <c r="AT152" s="62"/>
      <c r="AU152" s="62"/>
      <c r="AV152" s="62"/>
      <c r="AW152" s="62"/>
    </row>
    <row r="153" spans="1:49" ht="18.75" customHeight="1" thickTop="1">
      <c r="A153" s="263">
        <v>46</v>
      </c>
      <c r="B153" s="298"/>
      <c r="C153" s="288" t="str">
        <f>IF(B153="","",VLOOKUP(B153,'登録データ（男）'!$A$3:$W$2000,2,FALSE))</f>
        <v/>
      </c>
      <c r="D153" s="288" t="str">
        <f>IF(B153="","",VLOOKUP(B153,'登録データ（男）'!$A$3:$W$2000,3,FALSE))</f>
        <v/>
      </c>
      <c r="E153" s="118" t="str">
        <f>IF(B153="","",VLOOKUP(B153,'登録データ（男）'!$A$3:$W$2000,7,FALSE))</f>
        <v/>
      </c>
      <c r="F153" s="288" t="s">
        <v>6158</v>
      </c>
      <c r="G153" s="304"/>
      <c r="H153" s="285"/>
      <c r="I153" s="288" t="str">
        <f t="shared" ref="I153" si="246">IF(G153="","",IF(AG153=2,"","分"))</f>
        <v/>
      </c>
      <c r="J153" s="285"/>
      <c r="K153" s="288" t="str">
        <f t="shared" ref="K153" si="247">IF(OR(G153="",G153="十種競技"),"",IF(AG153=2,"m","秒"))</f>
        <v/>
      </c>
      <c r="L153" s="285"/>
      <c r="M153" s="285"/>
      <c r="N153" s="291"/>
      <c r="O153" s="292"/>
      <c r="P153" s="293"/>
      <c r="Q153" s="272"/>
      <c r="R153" s="269"/>
      <c r="U153" s="66"/>
      <c r="V153" s="75">
        <f>IF(B153="",0,IF(VLOOKUP(B153,'登録データ（男）'!$A$3:$AT$1687,29,FALSE)=1,0,1))</f>
        <v>0</v>
      </c>
      <c r="W153" s="69">
        <f>IF(B153="",1,0)</f>
        <v>1</v>
      </c>
      <c r="X153" s="62">
        <f>IF(C153="",1,0)</f>
        <v>1</v>
      </c>
      <c r="Y153" s="62">
        <f>IF(D153="",1,0)</f>
        <v>1</v>
      </c>
      <c r="Z153" s="62">
        <f>IF(E153="",1,0)</f>
        <v>1</v>
      </c>
      <c r="AA153" s="62">
        <f>IF(E154="",1,0)</f>
        <v>1</v>
      </c>
      <c r="AB153" s="62">
        <f>SUM(W153:AA153)</f>
        <v>5</v>
      </c>
      <c r="AC153" s="62">
        <f t="shared" ca="1" si="227"/>
        <v>0</v>
      </c>
      <c r="AD153" s="108">
        <f t="shared" si="235"/>
        <v>0</v>
      </c>
      <c r="AE153" s="175" t="str">
        <f>IF(G153="","0",VLOOKUP(G153,'登録データ（男）'!$R$4:$S$23,2,FALSE))</f>
        <v>0</v>
      </c>
      <c r="AF153" s="62" t="str">
        <f t="shared" si="228"/>
        <v>00</v>
      </c>
      <c r="AG153" s="76" t="str">
        <f>IF(G153="","0",IF(OR(RIGHT(G153,1)="m",RIGHT(G153,1)="H",RIGHT(G153,1)="W",RIGHT(G153,1)="C",RIGHT(G153,1)="〉"),1,2))</f>
        <v>0</v>
      </c>
      <c r="AH153" s="62" t="str">
        <f t="shared" si="229"/>
        <v>000000</v>
      </c>
      <c r="AI153" s="64" t="str">
        <f t="shared" ca="1" si="230"/>
        <v/>
      </c>
      <c r="AJ153" s="62">
        <f t="shared" si="236"/>
        <v>0</v>
      </c>
      <c r="AK153" s="108"/>
      <c r="AL153" s="62">
        <f t="shared" si="231"/>
        <v>0</v>
      </c>
      <c r="AM153" s="68">
        <f t="shared" si="232"/>
        <v>0</v>
      </c>
      <c r="AN153" s="14" t="str">
        <f ca="1">IF(OFFSET(B153,-MOD(ROW(B153),3),0)&lt;&gt;"",IF(RIGHT(G153,1)=")",VALUE(VLOOKUP(OFFSET(B153,-MOD(ROW(B153),3),0),'登録データ（男）'!A138:J1456,8,FALSE)),"0"),"0")</f>
        <v>0</v>
      </c>
      <c r="AO153" s="76">
        <f t="shared" ca="1" si="237"/>
        <v>0</v>
      </c>
      <c r="AP153" s="62" t="str">
        <f t="shared" ref="AP153" si="248">IF(AQ153="","",RANK(AQ153,$AQ$18:$AQ$467,1))</f>
        <v/>
      </c>
      <c r="AQ153" s="62" t="str">
        <f>IF(Q153="","",B153)</f>
        <v/>
      </c>
      <c r="AR153" s="62" t="str">
        <f t="shared" ref="AR153" si="249">IF(AS153="","",RANK(AS153,$AS$18:$AS$467,1))</f>
        <v/>
      </c>
      <c r="AS153" s="62" t="str">
        <f>IF(R153="","",B153)</f>
        <v/>
      </c>
      <c r="AT153" s="62" t="str">
        <f t="shared" ref="AT153" si="250">IF(AU153="","",RANK(AU153,$AU$18:$AU$467,1))</f>
        <v/>
      </c>
      <c r="AU153" s="62" t="str">
        <f>IF(OR(G153="十種競技",G154="十種競技",G155="十種競技"),B153,"")</f>
        <v/>
      </c>
      <c r="AV153" s="62"/>
      <c r="AW153" s="62">
        <f>B153</f>
        <v>0</v>
      </c>
    </row>
    <row r="154" spans="1:49" ht="18.75" customHeight="1">
      <c r="A154" s="264"/>
      <c r="B154" s="299"/>
      <c r="C154" s="289"/>
      <c r="D154" s="289"/>
      <c r="E154" s="116" t="str">
        <f>IF(B153="","",VLOOKUP(B153,'登録データ（男）'!$A$3:$W$2000,4,FALSE))</f>
        <v/>
      </c>
      <c r="F154" s="289"/>
      <c r="G154" s="305"/>
      <c r="H154" s="286"/>
      <c r="I154" s="289"/>
      <c r="J154" s="286"/>
      <c r="K154" s="289"/>
      <c r="L154" s="286"/>
      <c r="M154" s="286"/>
      <c r="N154" s="294"/>
      <c r="O154" s="295"/>
      <c r="P154" s="296"/>
      <c r="Q154" s="267"/>
      <c r="R154" s="270"/>
      <c r="U154" s="66"/>
      <c r="V154" s="75"/>
      <c r="W154" s="69"/>
      <c r="X154" s="62"/>
      <c r="Y154" s="62"/>
      <c r="Z154" s="62"/>
      <c r="AA154" s="62"/>
      <c r="AB154" s="62"/>
      <c r="AC154" s="62">
        <f t="shared" ca="1" si="227"/>
        <v>0</v>
      </c>
      <c r="AD154" s="108">
        <f t="shared" si="235"/>
        <v>0</v>
      </c>
      <c r="AE154" s="175" t="str">
        <f>IF(G154="","0",VLOOKUP(G154,'登録データ（男）'!$R$4:$S$23,2,FALSE))</f>
        <v>0</v>
      </c>
      <c r="AF154" s="62" t="str">
        <f t="shared" si="228"/>
        <v>00</v>
      </c>
      <c r="AG154" s="76" t="str">
        <f>IF(G154="","0",IF(OR(RIGHT(G154,1)="m",RIGHT(G154,1)="H",RIGHT(G154,1)="W",RIGHT(G154,1)="C"),1,2))</f>
        <v>0</v>
      </c>
      <c r="AH154" s="62" t="str">
        <f t="shared" si="229"/>
        <v>000000</v>
      </c>
      <c r="AI154" s="64" t="str">
        <f t="shared" ca="1" si="230"/>
        <v/>
      </c>
      <c r="AJ154" s="62">
        <f t="shared" si="236"/>
        <v>0</v>
      </c>
      <c r="AK154" s="108"/>
      <c r="AL154" s="62">
        <f t="shared" si="231"/>
        <v>0</v>
      </c>
      <c r="AM154" s="68">
        <f t="shared" si="232"/>
        <v>0</v>
      </c>
      <c r="AN154" s="14" t="str">
        <f ca="1">IF(OFFSET(B154,-MOD(ROW(B154),3),0)&lt;&gt;"",IF(RIGHT(G154,1)=")",VALUE(VLOOKUP(OFFSET(B154,-MOD(ROW(B154),3),0),'登録データ（男）'!A139:J1457,8,FALSE)),"0"),"0")</f>
        <v>0</v>
      </c>
      <c r="AO154" s="76">
        <f t="shared" ca="1" si="237"/>
        <v>0</v>
      </c>
      <c r="AP154" s="62"/>
      <c r="AQ154" s="62"/>
      <c r="AR154" s="62"/>
      <c r="AS154" s="62"/>
      <c r="AT154" s="62"/>
      <c r="AU154" s="62"/>
      <c r="AV154" s="62"/>
      <c r="AW154" s="62"/>
    </row>
    <row r="155" spans="1:49" ht="18.75" customHeight="1" thickBot="1">
      <c r="A155" s="265"/>
      <c r="B155" s="300"/>
      <c r="C155" s="290"/>
      <c r="D155" s="290"/>
      <c r="E155" s="120" t="s">
        <v>1918</v>
      </c>
      <c r="F155" s="290"/>
      <c r="G155" s="306"/>
      <c r="H155" s="287"/>
      <c r="I155" s="290"/>
      <c r="J155" s="287"/>
      <c r="K155" s="290"/>
      <c r="L155" s="287"/>
      <c r="M155" s="287"/>
      <c r="N155" s="222"/>
      <c r="O155" s="223"/>
      <c r="P155" s="297"/>
      <c r="Q155" s="268"/>
      <c r="R155" s="271"/>
      <c r="U155" s="66"/>
      <c r="V155" s="75"/>
      <c r="W155" s="69"/>
      <c r="X155" s="62"/>
      <c r="Y155" s="62"/>
      <c r="Z155" s="62"/>
      <c r="AA155" s="62"/>
      <c r="AB155" s="62"/>
      <c r="AC155" s="62">
        <f t="shared" ca="1" si="227"/>
        <v>0</v>
      </c>
      <c r="AD155" s="108">
        <f t="shared" si="235"/>
        <v>0</v>
      </c>
      <c r="AE155" s="175" t="str">
        <f>IF(G155="","0",VLOOKUP(G155,'登録データ（男）'!$R$4:$S$23,2,FALSE))</f>
        <v>0</v>
      </c>
      <c r="AF155" s="62" t="str">
        <f t="shared" si="228"/>
        <v>00</v>
      </c>
      <c r="AG155" s="76" t="str">
        <f>IF(G155="","0",IF(OR(RIGHT(G155,1)="m",RIGHT(G155,1)="H",RIGHT(G155,1)="W",RIGHT(G155,1)="C"),1,2))</f>
        <v>0</v>
      </c>
      <c r="AH155" s="62" t="str">
        <f t="shared" si="229"/>
        <v>000000</v>
      </c>
      <c r="AI155" s="64" t="str">
        <f t="shared" ca="1" si="230"/>
        <v/>
      </c>
      <c r="AJ155" s="62">
        <f t="shared" si="236"/>
        <v>0</v>
      </c>
      <c r="AK155" s="108"/>
      <c r="AL155" s="62">
        <f t="shared" si="231"/>
        <v>0</v>
      </c>
      <c r="AM155" s="68">
        <f t="shared" si="232"/>
        <v>0</v>
      </c>
      <c r="AN155" s="14" t="str">
        <f ca="1">IF(OFFSET(B155,-MOD(ROW(B155),3),0)&lt;&gt;"",IF(RIGHT(G155,1)=")",VALUE(VLOOKUP(OFFSET(B155,-MOD(ROW(B155),3),0),'登録データ（男）'!A140:J1458,8,FALSE)),"0"),"0")</f>
        <v>0</v>
      </c>
      <c r="AO155" s="76">
        <f t="shared" ca="1" si="237"/>
        <v>0</v>
      </c>
      <c r="AP155" s="62"/>
      <c r="AQ155" s="62"/>
      <c r="AR155" s="62"/>
      <c r="AS155" s="62"/>
      <c r="AT155" s="62"/>
      <c r="AU155" s="62"/>
      <c r="AV155" s="62"/>
      <c r="AW155" s="62"/>
    </row>
    <row r="156" spans="1:49" ht="18.75" customHeight="1" thickTop="1">
      <c r="A156" s="263">
        <v>47</v>
      </c>
      <c r="B156" s="298"/>
      <c r="C156" s="288" t="str">
        <f>IF(B156="","",VLOOKUP(B156,'登録データ（男）'!$A$3:$W$2000,2,FALSE))</f>
        <v/>
      </c>
      <c r="D156" s="288" t="str">
        <f>IF(B156="","",VLOOKUP(B156,'登録データ（男）'!$A$3:$W$2000,3,FALSE))</f>
        <v/>
      </c>
      <c r="E156" s="118" t="str">
        <f>IF(B156="","",VLOOKUP(B156,'登録データ（男）'!$A$3:$W$2000,7,FALSE))</f>
        <v/>
      </c>
      <c r="F156" s="288" t="s">
        <v>6158</v>
      </c>
      <c r="G156" s="304"/>
      <c r="H156" s="285"/>
      <c r="I156" s="288" t="str">
        <f t="shared" ref="I156" si="251">IF(G156="","",IF(AG156=2,"","分"))</f>
        <v/>
      </c>
      <c r="J156" s="285"/>
      <c r="K156" s="288" t="str">
        <f t="shared" ref="K156" si="252">IF(OR(G156="",G156="十種競技"),"",IF(AG156=2,"m","秒"))</f>
        <v/>
      </c>
      <c r="L156" s="285"/>
      <c r="M156" s="285"/>
      <c r="N156" s="291"/>
      <c r="O156" s="292"/>
      <c r="P156" s="293"/>
      <c r="Q156" s="272"/>
      <c r="R156" s="269"/>
      <c r="U156" s="66"/>
      <c r="V156" s="75">
        <f>IF(B156="",0,IF(VLOOKUP(B156,'登録データ（男）'!$A$3:$AT$1687,29,FALSE)=1,0,1))</f>
        <v>0</v>
      </c>
      <c r="W156" s="69">
        <f>IF(B156="",1,0)</f>
        <v>1</v>
      </c>
      <c r="X156" s="62">
        <f>IF(C156="",1,0)</f>
        <v>1</v>
      </c>
      <c r="Y156" s="62">
        <f>IF(D156="",1,0)</f>
        <v>1</v>
      </c>
      <c r="Z156" s="62">
        <f>IF(E156="",1,0)</f>
        <v>1</v>
      </c>
      <c r="AA156" s="62">
        <f>IF(E157="",1,0)</f>
        <v>1</v>
      </c>
      <c r="AB156" s="62">
        <f>SUM(W156:AA156)</f>
        <v>5</v>
      </c>
      <c r="AC156" s="62">
        <f t="shared" ca="1" si="227"/>
        <v>0</v>
      </c>
      <c r="AD156" s="108">
        <f t="shared" si="235"/>
        <v>0</v>
      </c>
      <c r="AE156" s="175" t="str">
        <f>IF(G156="","0",VLOOKUP(G156,'登録データ（男）'!$R$4:$S$23,2,FALSE))</f>
        <v>0</v>
      </c>
      <c r="AF156" s="62" t="str">
        <f t="shared" si="228"/>
        <v>00</v>
      </c>
      <c r="AG156" s="76" t="str">
        <f>IF(G156="","0",IF(OR(RIGHT(G156,1)="m",RIGHT(G156,1)="H",RIGHT(G156,1)="W",RIGHT(G156,1)="C",RIGHT(G156,1)="〉"),1,2))</f>
        <v>0</v>
      </c>
      <c r="AH156" s="62" t="str">
        <f t="shared" si="229"/>
        <v>000000</v>
      </c>
      <c r="AI156" s="64" t="str">
        <f t="shared" ca="1" si="230"/>
        <v/>
      </c>
      <c r="AJ156" s="62">
        <f t="shared" si="236"/>
        <v>0</v>
      </c>
      <c r="AK156" s="108"/>
      <c r="AL156" s="62">
        <f t="shared" si="231"/>
        <v>0</v>
      </c>
      <c r="AM156" s="68">
        <f t="shared" si="232"/>
        <v>0</v>
      </c>
      <c r="AN156" s="14" t="str">
        <f ca="1">IF(OFFSET(B156,-MOD(ROW(B156),3),0)&lt;&gt;"",IF(RIGHT(G156,1)=")",VALUE(VLOOKUP(OFFSET(B156,-MOD(ROW(B156),3),0),'登録データ（男）'!A141:J1459,8,FALSE)),"0"),"0")</f>
        <v>0</v>
      </c>
      <c r="AO156" s="76">
        <f t="shared" ca="1" si="237"/>
        <v>0</v>
      </c>
      <c r="AP156" s="62" t="str">
        <f t="shared" ref="AP156" si="253">IF(AQ156="","",RANK(AQ156,$AQ$18:$AQ$467,1))</f>
        <v/>
      </c>
      <c r="AQ156" s="62" t="str">
        <f>IF(Q156="","",B156)</f>
        <v/>
      </c>
      <c r="AR156" s="62" t="str">
        <f t="shared" ref="AR156" si="254">IF(AS156="","",RANK(AS156,$AS$18:$AS$467,1))</f>
        <v/>
      </c>
      <c r="AS156" s="62" t="str">
        <f>IF(R156="","",B156)</f>
        <v/>
      </c>
      <c r="AT156" s="62" t="str">
        <f t="shared" ref="AT156" si="255">IF(AU156="","",RANK(AU156,$AU$18:$AU$467,1))</f>
        <v/>
      </c>
      <c r="AU156" s="62" t="str">
        <f>IF(OR(G156="十種競技",G157="十種競技",G158="十種競技"),B156,"")</f>
        <v/>
      </c>
      <c r="AV156" s="62"/>
      <c r="AW156" s="62">
        <f>B156</f>
        <v>0</v>
      </c>
    </row>
    <row r="157" spans="1:49" ht="18.75" customHeight="1">
      <c r="A157" s="264"/>
      <c r="B157" s="299"/>
      <c r="C157" s="289"/>
      <c r="D157" s="289"/>
      <c r="E157" s="116" t="str">
        <f>IF(B156="","",VLOOKUP(B156,'登録データ（男）'!$A$3:$W$2000,4,FALSE))</f>
        <v/>
      </c>
      <c r="F157" s="289"/>
      <c r="G157" s="305"/>
      <c r="H157" s="286"/>
      <c r="I157" s="289"/>
      <c r="J157" s="286"/>
      <c r="K157" s="289"/>
      <c r="L157" s="286"/>
      <c r="M157" s="286"/>
      <c r="N157" s="294"/>
      <c r="O157" s="295"/>
      <c r="P157" s="296"/>
      <c r="Q157" s="267"/>
      <c r="R157" s="270"/>
      <c r="U157" s="66"/>
      <c r="V157" s="75"/>
      <c r="W157" s="69"/>
      <c r="X157" s="62"/>
      <c r="Y157" s="62"/>
      <c r="Z157" s="62"/>
      <c r="AA157" s="62"/>
      <c r="AB157" s="62"/>
      <c r="AC157" s="62">
        <f t="shared" ca="1" si="227"/>
        <v>0</v>
      </c>
      <c r="AD157" s="108">
        <f t="shared" si="235"/>
        <v>0</v>
      </c>
      <c r="AE157" s="175" t="str">
        <f>IF(G157="","0",VLOOKUP(G157,'登録データ（男）'!$R$4:$S$23,2,FALSE))</f>
        <v>0</v>
      </c>
      <c r="AF157" s="62" t="str">
        <f t="shared" si="228"/>
        <v>00</v>
      </c>
      <c r="AG157" s="76" t="str">
        <f>IF(G157="","0",IF(OR(RIGHT(G157,1)="m",RIGHT(G157,1)="H",RIGHT(G157,1)="W",RIGHT(G157,1)="C"),1,2))</f>
        <v>0</v>
      </c>
      <c r="AH157" s="62" t="str">
        <f t="shared" si="229"/>
        <v>000000</v>
      </c>
      <c r="AI157" s="64" t="str">
        <f t="shared" ca="1" si="230"/>
        <v/>
      </c>
      <c r="AJ157" s="62">
        <f t="shared" si="236"/>
        <v>0</v>
      </c>
      <c r="AK157" s="108"/>
      <c r="AL157" s="62">
        <f t="shared" si="231"/>
        <v>0</v>
      </c>
      <c r="AM157" s="68">
        <f t="shared" si="232"/>
        <v>0</v>
      </c>
      <c r="AN157" s="14" t="str">
        <f ca="1">IF(OFFSET(B157,-MOD(ROW(B157),3),0)&lt;&gt;"",IF(RIGHT(G157,1)=")",VALUE(VLOOKUP(OFFSET(B157,-MOD(ROW(B157),3),0),'登録データ（男）'!A142:J1460,8,FALSE)),"0"),"0")</f>
        <v>0</v>
      </c>
      <c r="AO157" s="76">
        <f t="shared" ca="1" si="237"/>
        <v>0</v>
      </c>
      <c r="AP157" s="62"/>
      <c r="AQ157" s="62"/>
      <c r="AR157" s="62"/>
      <c r="AS157" s="62"/>
      <c r="AT157" s="62"/>
      <c r="AU157" s="62"/>
      <c r="AV157" s="62"/>
      <c r="AW157" s="62"/>
    </row>
    <row r="158" spans="1:49" ht="18.75" customHeight="1" thickBot="1">
      <c r="A158" s="265"/>
      <c r="B158" s="300"/>
      <c r="C158" s="290"/>
      <c r="D158" s="290"/>
      <c r="E158" s="120" t="s">
        <v>1918</v>
      </c>
      <c r="F158" s="290"/>
      <c r="G158" s="306"/>
      <c r="H158" s="287"/>
      <c r="I158" s="290"/>
      <c r="J158" s="287"/>
      <c r="K158" s="290"/>
      <c r="L158" s="287"/>
      <c r="M158" s="287"/>
      <c r="N158" s="222"/>
      <c r="O158" s="223"/>
      <c r="P158" s="297"/>
      <c r="Q158" s="268"/>
      <c r="R158" s="271"/>
      <c r="U158" s="66"/>
      <c r="V158" s="75"/>
      <c r="W158" s="69"/>
      <c r="X158" s="62"/>
      <c r="Y158" s="62"/>
      <c r="Z158" s="62"/>
      <c r="AA158" s="62"/>
      <c r="AB158" s="62"/>
      <c r="AC158" s="62">
        <f t="shared" ca="1" si="227"/>
        <v>0</v>
      </c>
      <c r="AD158" s="108">
        <f t="shared" si="235"/>
        <v>0</v>
      </c>
      <c r="AE158" s="175" t="str">
        <f>IF(G158="","0",VLOOKUP(G158,'登録データ（男）'!$R$4:$S$23,2,FALSE))</f>
        <v>0</v>
      </c>
      <c r="AF158" s="62" t="str">
        <f t="shared" si="228"/>
        <v>00</v>
      </c>
      <c r="AG158" s="76" t="str">
        <f>IF(G158="","0",IF(OR(RIGHT(G158,1)="m",RIGHT(G158,1)="H",RIGHT(G158,1)="W",RIGHT(G158,1)="C"),1,2))</f>
        <v>0</v>
      </c>
      <c r="AH158" s="62" t="str">
        <f t="shared" si="229"/>
        <v>000000</v>
      </c>
      <c r="AI158" s="64" t="str">
        <f t="shared" ca="1" si="230"/>
        <v/>
      </c>
      <c r="AJ158" s="62">
        <f t="shared" si="236"/>
        <v>0</v>
      </c>
      <c r="AK158" s="108"/>
      <c r="AL158" s="62">
        <f t="shared" si="231"/>
        <v>0</v>
      </c>
      <c r="AM158" s="68">
        <f t="shared" si="232"/>
        <v>0</v>
      </c>
      <c r="AN158" s="14" t="str">
        <f ca="1">IF(OFFSET(B158,-MOD(ROW(B158),3),0)&lt;&gt;"",IF(RIGHT(G158,1)=")",VALUE(VLOOKUP(OFFSET(B158,-MOD(ROW(B158),3),0),'登録データ（男）'!A143:J1461,8,FALSE)),"0"),"0")</f>
        <v>0</v>
      </c>
      <c r="AO158" s="76">
        <f t="shared" ca="1" si="237"/>
        <v>0</v>
      </c>
      <c r="AP158" s="62"/>
      <c r="AQ158" s="62"/>
      <c r="AR158" s="62"/>
      <c r="AS158" s="62"/>
      <c r="AT158" s="62"/>
      <c r="AU158" s="62"/>
      <c r="AV158" s="62"/>
      <c r="AW158" s="62"/>
    </row>
    <row r="159" spans="1:49" ht="16.5" customHeight="1" thickTop="1">
      <c r="A159" s="263">
        <v>48</v>
      </c>
      <c r="B159" s="298"/>
      <c r="C159" s="288" t="str">
        <f>IF(B159="","",VLOOKUP(B159,'登録データ（男）'!$A$3:$W$2000,2,FALSE))</f>
        <v/>
      </c>
      <c r="D159" s="288" t="str">
        <f>IF(B159="","",VLOOKUP(B159,'登録データ（男）'!$A$3:$W$2000,3,FALSE))</f>
        <v/>
      </c>
      <c r="E159" s="118" t="str">
        <f>IF(B159="","",VLOOKUP(B159,'登録データ（男）'!$A$3:$W$2000,7,FALSE))</f>
        <v/>
      </c>
      <c r="F159" s="288" t="s">
        <v>6158</v>
      </c>
      <c r="G159" s="304"/>
      <c r="H159" s="285"/>
      <c r="I159" s="288" t="str">
        <f t="shared" ref="I159" si="256">IF(G159="","",IF(AG159=2,"","分"))</f>
        <v/>
      </c>
      <c r="J159" s="285"/>
      <c r="K159" s="288" t="str">
        <f t="shared" ref="K159" si="257">IF(OR(G159="",G159="十種競技"),"",IF(AG159=2,"m","秒"))</f>
        <v/>
      </c>
      <c r="L159" s="285"/>
      <c r="M159" s="285"/>
      <c r="N159" s="291"/>
      <c r="O159" s="292"/>
      <c r="P159" s="293"/>
      <c r="Q159" s="272"/>
      <c r="R159" s="269"/>
      <c r="U159" s="66"/>
      <c r="V159" s="75">
        <f>IF(B159="",0,IF(VLOOKUP(B159,'登録データ（男）'!$A$3:$AT$1687,29,FALSE)=1,0,1))</f>
        <v>0</v>
      </c>
      <c r="W159" s="69">
        <f>IF(B159="",1,0)</f>
        <v>1</v>
      </c>
      <c r="X159" s="62">
        <f>IF(C159="",1,0)</f>
        <v>1</v>
      </c>
      <c r="Y159" s="62">
        <f>IF(D159="",1,0)</f>
        <v>1</v>
      </c>
      <c r="Z159" s="62">
        <f>IF(E159="",1,0)</f>
        <v>1</v>
      </c>
      <c r="AA159" s="62">
        <f>IF(E160="",1,0)</f>
        <v>1</v>
      </c>
      <c r="AB159" s="62">
        <f>SUM(W159:AA159)</f>
        <v>5</v>
      </c>
      <c r="AC159" s="62">
        <f t="shared" ca="1" si="227"/>
        <v>0</v>
      </c>
      <c r="AD159" s="108">
        <f t="shared" si="235"/>
        <v>0</v>
      </c>
      <c r="AE159" s="175" t="str">
        <f>IF(G159="","0",VLOOKUP(G159,'登録データ（男）'!$R$4:$S$23,2,FALSE))</f>
        <v>0</v>
      </c>
      <c r="AF159" s="62" t="str">
        <f t="shared" si="228"/>
        <v>00</v>
      </c>
      <c r="AG159" s="76" t="str">
        <f>IF(G159="","0",IF(OR(RIGHT(G159,1)="m",RIGHT(G159,1)="H",RIGHT(G159,1)="W",RIGHT(G159,1)="C",RIGHT(G159,1)="〉"),1,2))</f>
        <v>0</v>
      </c>
      <c r="AH159" s="62" t="str">
        <f t="shared" si="229"/>
        <v>000000</v>
      </c>
      <c r="AI159" s="64" t="str">
        <f t="shared" ca="1" si="230"/>
        <v/>
      </c>
      <c r="AJ159" s="62">
        <f t="shared" si="236"/>
        <v>0</v>
      </c>
      <c r="AK159" s="108"/>
      <c r="AL159" s="62">
        <f t="shared" si="231"/>
        <v>0</v>
      </c>
      <c r="AM159" s="68">
        <f t="shared" si="232"/>
        <v>0</v>
      </c>
      <c r="AN159" s="14" t="str">
        <f ca="1">IF(OFFSET(B159,-MOD(ROW(B159),3),0)&lt;&gt;"",IF(RIGHT(G159,1)=")",VALUE(VLOOKUP(OFFSET(B159,-MOD(ROW(B159),3),0),'登録データ（男）'!A144:J1462,8,FALSE)),"0"),"0")</f>
        <v>0</v>
      </c>
      <c r="AO159" s="76">
        <f t="shared" ca="1" si="237"/>
        <v>0</v>
      </c>
      <c r="AP159" s="62" t="str">
        <f t="shared" ref="AP159" si="258">IF(AQ159="","",RANK(AQ159,$AQ$18:$AQ$467,1))</f>
        <v/>
      </c>
      <c r="AQ159" s="62" t="str">
        <f>IF(Q159="","",B159)</f>
        <v/>
      </c>
      <c r="AR159" s="62" t="str">
        <f t="shared" ref="AR159" si="259">IF(AS159="","",RANK(AS159,$AS$18:$AS$467,1))</f>
        <v/>
      </c>
      <c r="AS159" s="62" t="str">
        <f>IF(R159="","",B159)</f>
        <v/>
      </c>
      <c r="AT159" s="62" t="str">
        <f t="shared" ref="AT159" si="260">IF(AU159="","",RANK(AU159,$AU$18:$AU$467,1))</f>
        <v/>
      </c>
      <c r="AU159" s="62" t="str">
        <f>IF(OR(G159="十種競技",G160="十種競技",G161="十種競技"),B159,"")</f>
        <v/>
      </c>
      <c r="AV159" s="62"/>
      <c r="AW159" s="62">
        <f>B159</f>
        <v>0</v>
      </c>
    </row>
    <row r="160" spans="1:49" ht="16.5" customHeight="1">
      <c r="A160" s="264"/>
      <c r="B160" s="299"/>
      <c r="C160" s="289"/>
      <c r="D160" s="289"/>
      <c r="E160" s="116" t="str">
        <f>IF(B159="","",VLOOKUP(B159,'登録データ（男）'!$A$3:$W$2000,4,FALSE))</f>
        <v/>
      </c>
      <c r="F160" s="289"/>
      <c r="G160" s="305"/>
      <c r="H160" s="286"/>
      <c r="I160" s="289"/>
      <c r="J160" s="286"/>
      <c r="K160" s="289"/>
      <c r="L160" s="286"/>
      <c r="M160" s="286"/>
      <c r="N160" s="294"/>
      <c r="O160" s="295"/>
      <c r="P160" s="296"/>
      <c r="Q160" s="267"/>
      <c r="R160" s="270"/>
      <c r="U160" s="66"/>
      <c r="V160" s="75"/>
      <c r="W160" s="69"/>
      <c r="X160" s="62"/>
      <c r="Y160" s="62"/>
      <c r="Z160" s="62"/>
      <c r="AA160" s="62"/>
      <c r="AB160" s="62"/>
      <c r="AC160" s="62">
        <f t="shared" ca="1" si="227"/>
        <v>0</v>
      </c>
      <c r="AD160" s="108">
        <f t="shared" si="235"/>
        <v>0</v>
      </c>
      <c r="AE160" s="175" t="str">
        <f>IF(G160="","0",VLOOKUP(G160,'登録データ（男）'!$R$4:$S$23,2,FALSE))</f>
        <v>0</v>
      </c>
      <c r="AF160" s="62" t="str">
        <f t="shared" si="228"/>
        <v>00</v>
      </c>
      <c r="AG160" s="76" t="str">
        <f>IF(G160="","0",IF(OR(RIGHT(G160,1)="m",RIGHT(G160,1)="H",RIGHT(G160,1)="W",RIGHT(G160,1)="C"),1,2))</f>
        <v>0</v>
      </c>
      <c r="AH160" s="62" t="str">
        <f t="shared" si="229"/>
        <v>000000</v>
      </c>
      <c r="AI160" s="64" t="str">
        <f t="shared" ca="1" si="230"/>
        <v/>
      </c>
      <c r="AJ160" s="62">
        <f t="shared" si="236"/>
        <v>0</v>
      </c>
      <c r="AK160" s="108"/>
      <c r="AL160" s="62">
        <f t="shared" si="231"/>
        <v>0</v>
      </c>
      <c r="AM160" s="68">
        <f t="shared" si="232"/>
        <v>0</v>
      </c>
      <c r="AN160" s="14" t="str">
        <f ca="1">IF(OFFSET(B160,-MOD(ROW(B160),3),0)&lt;&gt;"",IF(RIGHT(G160,1)=")",VALUE(VLOOKUP(OFFSET(B160,-MOD(ROW(B160),3),0),'登録データ（男）'!A145:J1463,8,FALSE)),"0"),"0")</f>
        <v>0</v>
      </c>
      <c r="AO160" s="76">
        <f t="shared" ca="1" si="237"/>
        <v>0</v>
      </c>
      <c r="AP160" s="62"/>
      <c r="AQ160" s="62"/>
      <c r="AR160" s="62"/>
      <c r="AS160" s="62"/>
      <c r="AT160" s="62"/>
      <c r="AU160" s="62"/>
      <c r="AV160" s="62"/>
      <c r="AW160" s="62"/>
    </row>
    <row r="161" spans="1:49" ht="18.75" customHeight="1" thickBot="1">
      <c r="A161" s="265"/>
      <c r="B161" s="300"/>
      <c r="C161" s="290"/>
      <c r="D161" s="290"/>
      <c r="E161" s="120" t="s">
        <v>1918</v>
      </c>
      <c r="F161" s="290"/>
      <c r="G161" s="306"/>
      <c r="H161" s="287"/>
      <c r="I161" s="290"/>
      <c r="J161" s="287"/>
      <c r="K161" s="290"/>
      <c r="L161" s="287"/>
      <c r="M161" s="287"/>
      <c r="N161" s="222"/>
      <c r="O161" s="223"/>
      <c r="P161" s="297"/>
      <c r="Q161" s="268"/>
      <c r="R161" s="271"/>
      <c r="U161" s="66"/>
      <c r="V161" s="75"/>
      <c r="W161" s="69"/>
      <c r="X161" s="62"/>
      <c r="Y161" s="62"/>
      <c r="Z161" s="62"/>
      <c r="AA161" s="62"/>
      <c r="AB161" s="62"/>
      <c r="AC161" s="62">
        <f t="shared" ca="1" si="227"/>
        <v>0</v>
      </c>
      <c r="AD161" s="108">
        <f t="shared" si="235"/>
        <v>0</v>
      </c>
      <c r="AE161" s="175" t="str">
        <f>IF(G161="","0",VLOOKUP(G161,'登録データ（男）'!$R$4:$S$23,2,FALSE))</f>
        <v>0</v>
      </c>
      <c r="AF161" s="62" t="str">
        <f t="shared" si="228"/>
        <v>00</v>
      </c>
      <c r="AG161" s="76" t="str">
        <f>IF(G161="","0",IF(OR(RIGHT(G161,1)="m",RIGHT(G161,1)="H",RIGHT(G161,1)="W",RIGHT(G161,1)="C"),1,2))</f>
        <v>0</v>
      </c>
      <c r="AH161" s="62" t="str">
        <f t="shared" si="229"/>
        <v>000000</v>
      </c>
      <c r="AI161" s="64" t="str">
        <f t="shared" ca="1" si="230"/>
        <v/>
      </c>
      <c r="AJ161" s="62">
        <f t="shared" si="236"/>
        <v>0</v>
      </c>
      <c r="AK161" s="108"/>
      <c r="AL161" s="62">
        <f t="shared" si="231"/>
        <v>0</v>
      </c>
      <c r="AM161" s="68">
        <f t="shared" si="232"/>
        <v>0</v>
      </c>
      <c r="AN161" s="14" t="str">
        <f ca="1">IF(OFFSET(B161,-MOD(ROW(B161),3),0)&lt;&gt;"",IF(RIGHT(G161,1)=")",VALUE(VLOOKUP(OFFSET(B161,-MOD(ROW(B161),3),0),'登録データ（男）'!A146:J1464,8,FALSE)),"0"),"0")</f>
        <v>0</v>
      </c>
      <c r="AO161" s="76">
        <f t="shared" ca="1" si="237"/>
        <v>0</v>
      </c>
      <c r="AP161" s="62"/>
      <c r="AQ161" s="62"/>
      <c r="AR161" s="62"/>
      <c r="AS161" s="62"/>
      <c r="AT161" s="62"/>
      <c r="AU161" s="62"/>
      <c r="AV161" s="62"/>
      <c r="AW161" s="62"/>
    </row>
    <row r="162" spans="1:49" ht="15.75" customHeight="1" thickTop="1">
      <c r="A162" s="263">
        <v>49</v>
      </c>
      <c r="B162" s="298"/>
      <c r="C162" s="288" t="str">
        <f>IF(B162="","",VLOOKUP(B162,'登録データ（男）'!$A$3:$W$2000,2,FALSE))</f>
        <v/>
      </c>
      <c r="D162" s="288" t="str">
        <f>IF(B162="","",VLOOKUP(B162,'登録データ（男）'!$A$3:$W$2000,3,FALSE))</f>
        <v/>
      </c>
      <c r="E162" s="118" t="str">
        <f>IF(B162="","",VLOOKUP(B162,'登録データ（男）'!$A$3:$W$2000,7,FALSE))</f>
        <v/>
      </c>
      <c r="F162" s="288" t="s">
        <v>6158</v>
      </c>
      <c r="G162" s="304"/>
      <c r="H162" s="285"/>
      <c r="I162" s="288" t="str">
        <f t="shared" ref="I162" si="261">IF(G162="","",IF(AG162=2,"","分"))</f>
        <v/>
      </c>
      <c r="J162" s="285"/>
      <c r="K162" s="288" t="str">
        <f t="shared" ref="K162" si="262">IF(OR(G162="",G162="十種競技"),"",IF(AG162=2,"m","秒"))</f>
        <v/>
      </c>
      <c r="L162" s="285"/>
      <c r="M162" s="285"/>
      <c r="N162" s="291"/>
      <c r="O162" s="292"/>
      <c r="P162" s="293"/>
      <c r="Q162" s="272"/>
      <c r="R162" s="269"/>
      <c r="U162" s="66"/>
      <c r="V162" s="75">
        <f>IF(B162="",0,IF(VLOOKUP(B162,'登録データ（男）'!$A$3:$AT$1687,29,FALSE)=1,0,1))</f>
        <v>0</v>
      </c>
      <c r="W162" s="69">
        <f>IF(B162="",1,0)</f>
        <v>1</v>
      </c>
      <c r="X162" s="62">
        <f>IF(C162="",1,0)</f>
        <v>1</v>
      </c>
      <c r="Y162" s="62">
        <f>IF(D162="",1,0)</f>
        <v>1</v>
      </c>
      <c r="Z162" s="62">
        <f>IF(E162="",1,0)</f>
        <v>1</v>
      </c>
      <c r="AA162" s="62">
        <f>IF(E163="",1,0)</f>
        <v>1</v>
      </c>
      <c r="AB162" s="62">
        <f>SUM(W162:AA162)</f>
        <v>5</v>
      </c>
      <c r="AC162" s="62">
        <f t="shared" ca="1" si="227"/>
        <v>0</v>
      </c>
      <c r="AD162" s="108">
        <f t="shared" si="235"/>
        <v>0</v>
      </c>
      <c r="AE162" s="175" t="str">
        <f>IF(G162="","0",VLOOKUP(G162,'登録データ（男）'!$R$4:$S$23,2,FALSE))</f>
        <v>0</v>
      </c>
      <c r="AF162" s="62" t="str">
        <f t="shared" si="228"/>
        <v>00</v>
      </c>
      <c r="AG162" s="76" t="str">
        <f>IF(G162="","0",IF(OR(RIGHT(G162,1)="m",RIGHT(G162,1)="H",RIGHT(G162,1)="W",RIGHT(G162,1)="C",RIGHT(G162,1)="〉"),1,2))</f>
        <v>0</v>
      </c>
      <c r="AH162" s="62" t="str">
        <f t="shared" si="229"/>
        <v>000000</v>
      </c>
      <c r="AI162" s="64" t="str">
        <f t="shared" ca="1" si="230"/>
        <v/>
      </c>
      <c r="AJ162" s="62">
        <f t="shared" si="236"/>
        <v>0</v>
      </c>
      <c r="AK162" s="108"/>
      <c r="AL162" s="62">
        <f t="shared" si="231"/>
        <v>0</v>
      </c>
      <c r="AM162" s="68">
        <f t="shared" si="232"/>
        <v>0</v>
      </c>
      <c r="AN162" s="14" t="str">
        <f ca="1">IF(OFFSET(B162,-MOD(ROW(B162),3),0)&lt;&gt;"",IF(RIGHT(G162,1)=")",VALUE(VLOOKUP(OFFSET(B162,-MOD(ROW(B162),3),0),'登録データ（男）'!A147:J1465,8,FALSE)),"0"),"0")</f>
        <v>0</v>
      </c>
      <c r="AO162" s="76">
        <f t="shared" ca="1" si="237"/>
        <v>0</v>
      </c>
      <c r="AP162" s="62" t="str">
        <f t="shared" ref="AP162" si="263">IF(AQ162="","",RANK(AQ162,$AQ$18:$AQ$467,1))</f>
        <v/>
      </c>
      <c r="AQ162" s="62" t="str">
        <f>IF(Q162="","",B162)</f>
        <v/>
      </c>
      <c r="AR162" s="62" t="str">
        <f t="shared" ref="AR162" si="264">IF(AS162="","",RANK(AS162,$AS$18:$AS$467,1))</f>
        <v/>
      </c>
      <c r="AS162" s="62" t="str">
        <f>IF(R162="","",B162)</f>
        <v/>
      </c>
      <c r="AT162" s="62" t="str">
        <f t="shared" ref="AT162" si="265">IF(AU162="","",RANK(AU162,$AU$18:$AU$467,1))</f>
        <v/>
      </c>
      <c r="AU162" s="62" t="str">
        <f>IF(OR(G162="十種競技",G163="十種競技",G164="十種競技"),B162,"")</f>
        <v/>
      </c>
      <c r="AV162" s="62"/>
      <c r="AW162" s="62">
        <f>B162</f>
        <v>0</v>
      </c>
    </row>
    <row r="163" spans="1:49" ht="15.75" customHeight="1">
      <c r="A163" s="264"/>
      <c r="B163" s="299"/>
      <c r="C163" s="289"/>
      <c r="D163" s="289"/>
      <c r="E163" s="116" t="str">
        <f>IF(B162="","",VLOOKUP(B162,'登録データ（男）'!$A$3:$W$2000,4,FALSE))</f>
        <v/>
      </c>
      <c r="F163" s="289"/>
      <c r="G163" s="305"/>
      <c r="H163" s="286"/>
      <c r="I163" s="289"/>
      <c r="J163" s="286"/>
      <c r="K163" s="289"/>
      <c r="L163" s="286"/>
      <c r="M163" s="286"/>
      <c r="N163" s="294"/>
      <c r="O163" s="295"/>
      <c r="P163" s="296"/>
      <c r="Q163" s="267"/>
      <c r="R163" s="270"/>
      <c r="U163" s="66"/>
      <c r="V163" s="75"/>
      <c r="W163" s="69"/>
      <c r="X163" s="62"/>
      <c r="Y163" s="62"/>
      <c r="Z163" s="62"/>
      <c r="AA163" s="62"/>
      <c r="AB163" s="62"/>
      <c r="AC163" s="62">
        <f t="shared" ca="1" si="227"/>
        <v>0</v>
      </c>
      <c r="AD163" s="108">
        <f t="shared" si="235"/>
        <v>0</v>
      </c>
      <c r="AE163" s="175" t="str">
        <f>IF(G163="","0",VLOOKUP(G163,'登録データ（男）'!$R$4:$S$23,2,FALSE))</f>
        <v>0</v>
      </c>
      <c r="AF163" s="62" t="str">
        <f t="shared" si="228"/>
        <v>00</v>
      </c>
      <c r="AG163" s="76" t="str">
        <f>IF(G163="","0",IF(OR(RIGHT(G163,1)="m",RIGHT(G163,1)="H",RIGHT(G163,1)="W",RIGHT(G163,1)="C"),1,2))</f>
        <v>0</v>
      </c>
      <c r="AH163" s="62" t="str">
        <f t="shared" si="229"/>
        <v>000000</v>
      </c>
      <c r="AI163" s="64" t="str">
        <f t="shared" ca="1" si="230"/>
        <v/>
      </c>
      <c r="AJ163" s="62">
        <f t="shared" si="236"/>
        <v>0</v>
      </c>
      <c r="AK163" s="108"/>
      <c r="AL163" s="62">
        <f t="shared" si="231"/>
        <v>0</v>
      </c>
      <c r="AM163" s="68">
        <f t="shared" si="232"/>
        <v>0</v>
      </c>
      <c r="AN163" s="14" t="str">
        <f ca="1">IF(OFFSET(B163,-MOD(ROW(B163),3),0)&lt;&gt;"",IF(RIGHT(G163,1)=")",VALUE(VLOOKUP(OFFSET(B163,-MOD(ROW(B163),3),0),'登録データ（男）'!A148:J1466,8,FALSE)),"0"),"0")</f>
        <v>0</v>
      </c>
      <c r="AO163" s="76">
        <f t="shared" ca="1" si="237"/>
        <v>0</v>
      </c>
      <c r="AP163" s="62"/>
      <c r="AQ163" s="62"/>
      <c r="AR163" s="62"/>
      <c r="AS163" s="62"/>
      <c r="AT163" s="62"/>
      <c r="AU163" s="62"/>
      <c r="AV163" s="62"/>
      <c r="AW163" s="62"/>
    </row>
    <row r="164" spans="1:49" ht="18.75" customHeight="1" thickBot="1">
      <c r="A164" s="265"/>
      <c r="B164" s="300"/>
      <c r="C164" s="290"/>
      <c r="D164" s="290"/>
      <c r="E164" s="120" t="s">
        <v>1918</v>
      </c>
      <c r="F164" s="290"/>
      <c r="G164" s="306"/>
      <c r="H164" s="287"/>
      <c r="I164" s="290"/>
      <c r="J164" s="287"/>
      <c r="K164" s="290"/>
      <c r="L164" s="287"/>
      <c r="M164" s="287"/>
      <c r="N164" s="222"/>
      <c r="O164" s="223"/>
      <c r="P164" s="297"/>
      <c r="Q164" s="268"/>
      <c r="R164" s="271"/>
      <c r="U164" s="66"/>
      <c r="V164" s="75"/>
      <c r="W164" s="69"/>
      <c r="X164" s="62"/>
      <c r="Y164" s="62"/>
      <c r="Z164" s="62"/>
      <c r="AA164" s="62"/>
      <c r="AB164" s="62"/>
      <c r="AC164" s="62">
        <f t="shared" ca="1" si="227"/>
        <v>0</v>
      </c>
      <c r="AD164" s="108">
        <f t="shared" si="235"/>
        <v>0</v>
      </c>
      <c r="AE164" s="175" t="str">
        <f>IF(G164="","0",VLOOKUP(G164,'登録データ（男）'!$R$4:$S$23,2,FALSE))</f>
        <v>0</v>
      </c>
      <c r="AF164" s="62" t="str">
        <f t="shared" si="228"/>
        <v>00</v>
      </c>
      <c r="AG164" s="76" t="str">
        <f>IF(G164="","0",IF(OR(RIGHT(G164,1)="m",RIGHT(G164,1)="H",RIGHT(G164,1)="W",RIGHT(G164,1)="C"),1,2))</f>
        <v>0</v>
      </c>
      <c r="AH164" s="62" t="str">
        <f t="shared" si="229"/>
        <v>000000</v>
      </c>
      <c r="AI164" s="64" t="str">
        <f t="shared" ca="1" si="230"/>
        <v/>
      </c>
      <c r="AJ164" s="62">
        <f t="shared" si="236"/>
        <v>0</v>
      </c>
      <c r="AK164" s="108"/>
      <c r="AL164" s="62">
        <f t="shared" si="231"/>
        <v>0</v>
      </c>
      <c r="AM164" s="68">
        <f t="shared" si="232"/>
        <v>0</v>
      </c>
      <c r="AN164" s="14" t="str">
        <f ca="1">IF(OFFSET(B164,-MOD(ROW(B164),3),0)&lt;&gt;"",IF(RIGHT(G164,1)=")",VALUE(VLOOKUP(OFFSET(B164,-MOD(ROW(B164),3),0),'登録データ（男）'!A149:J1467,8,FALSE)),"0"),"0")</f>
        <v>0</v>
      </c>
      <c r="AO164" s="76">
        <f t="shared" ca="1" si="237"/>
        <v>0</v>
      </c>
      <c r="AP164" s="62"/>
      <c r="AQ164" s="62"/>
      <c r="AR164" s="62"/>
      <c r="AS164" s="62"/>
      <c r="AT164" s="62"/>
      <c r="AU164" s="62"/>
      <c r="AV164" s="62"/>
      <c r="AW164" s="62"/>
    </row>
    <row r="165" spans="1:49" ht="18.75" customHeight="1" thickTop="1">
      <c r="A165" s="263">
        <v>50</v>
      </c>
      <c r="B165" s="298"/>
      <c r="C165" s="288" t="str">
        <f>IF(B165="","",VLOOKUP(B165,'登録データ（男）'!$A$3:$W$2000,2,FALSE))</f>
        <v/>
      </c>
      <c r="D165" s="288" t="str">
        <f>IF(B165="","",VLOOKUP(B165,'登録データ（男）'!$A$3:$W$2000,3,FALSE))</f>
        <v/>
      </c>
      <c r="E165" s="118" t="str">
        <f>IF(B165="","",VLOOKUP(B165,'登録データ（男）'!$A$3:$W$2000,7,FALSE))</f>
        <v/>
      </c>
      <c r="F165" s="288" t="s">
        <v>6158</v>
      </c>
      <c r="G165" s="304"/>
      <c r="H165" s="285"/>
      <c r="I165" s="288" t="str">
        <f t="shared" ref="I165" si="266">IF(G165="","",IF(AG165=2,"","分"))</f>
        <v/>
      </c>
      <c r="J165" s="285"/>
      <c r="K165" s="288" t="str">
        <f t="shared" ref="K165" si="267">IF(OR(G165="",G165="十種競技"),"",IF(AG165=2,"m","秒"))</f>
        <v/>
      </c>
      <c r="L165" s="285"/>
      <c r="M165" s="285"/>
      <c r="N165" s="291"/>
      <c r="O165" s="292"/>
      <c r="P165" s="293"/>
      <c r="Q165" s="272"/>
      <c r="R165" s="269"/>
      <c r="U165" s="66"/>
      <c r="V165" s="75">
        <f>IF(B165="",0,IF(VLOOKUP(B165,'登録データ（男）'!$A$3:$AT$1687,29,FALSE)=1,0,1))</f>
        <v>0</v>
      </c>
      <c r="W165" s="69">
        <f>IF(B165="",1,0)</f>
        <v>1</v>
      </c>
      <c r="X165" s="62">
        <f>IF(C165="",1,0)</f>
        <v>1</v>
      </c>
      <c r="Y165" s="62">
        <f>IF(D165="",1,0)</f>
        <v>1</v>
      </c>
      <c r="Z165" s="62">
        <f>IF(E165="",1,0)</f>
        <v>1</v>
      </c>
      <c r="AA165" s="62">
        <f>IF(E166="",1,0)</f>
        <v>1</v>
      </c>
      <c r="AB165" s="62">
        <f>SUM(W165:AA165)</f>
        <v>5</v>
      </c>
      <c r="AC165" s="62">
        <f t="shared" ca="1" si="227"/>
        <v>0</v>
      </c>
      <c r="AD165" s="108">
        <f t="shared" si="235"/>
        <v>0</v>
      </c>
      <c r="AE165" s="175" t="str">
        <f>IF(G165="","0",VLOOKUP(G165,'登録データ（男）'!$R$4:$S$23,2,FALSE))</f>
        <v>0</v>
      </c>
      <c r="AF165" s="62" t="str">
        <f t="shared" si="228"/>
        <v>00</v>
      </c>
      <c r="AG165" s="76" t="str">
        <f>IF(G165="","0",IF(OR(RIGHT(G165,1)="m",RIGHT(G165,1)="H",RIGHT(G165,1)="W",RIGHT(G165,1)="C",RIGHT(G165,1)="〉"),1,2))</f>
        <v>0</v>
      </c>
      <c r="AH165" s="62" t="str">
        <f t="shared" si="229"/>
        <v>000000</v>
      </c>
      <c r="AI165" s="64" t="str">
        <f t="shared" ca="1" si="230"/>
        <v/>
      </c>
      <c r="AJ165" s="62">
        <f t="shared" si="236"/>
        <v>0</v>
      </c>
      <c r="AK165" s="108"/>
      <c r="AL165" s="62">
        <f t="shared" si="231"/>
        <v>0</v>
      </c>
      <c r="AM165" s="68">
        <f t="shared" si="232"/>
        <v>0</v>
      </c>
      <c r="AN165" s="14" t="str">
        <f ca="1">IF(OFFSET(B165,-MOD(ROW(B165),3),0)&lt;&gt;"",IF(RIGHT(G165,1)=")",VALUE(VLOOKUP(OFFSET(B165,-MOD(ROW(B165),3),0),'登録データ（男）'!A150:J1468,8,FALSE)),"0"),"0")</f>
        <v>0</v>
      </c>
      <c r="AO165" s="76">
        <f t="shared" ca="1" si="237"/>
        <v>0</v>
      </c>
      <c r="AP165" s="62" t="str">
        <f t="shared" ref="AP165" si="268">IF(AQ165="","",RANK(AQ165,$AQ$18:$AQ$467,1))</f>
        <v/>
      </c>
      <c r="AQ165" s="62" t="str">
        <f>IF(Q165="","",B165)</f>
        <v/>
      </c>
      <c r="AR165" s="62" t="str">
        <f t="shared" ref="AR165" si="269">IF(AS165="","",RANK(AS165,$AS$18:$AS$467,1))</f>
        <v/>
      </c>
      <c r="AS165" s="62" t="str">
        <f>IF(R165="","",B165)</f>
        <v/>
      </c>
      <c r="AT165" s="62" t="str">
        <f t="shared" ref="AT165" si="270">IF(AU165="","",RANK(AU165,$AU$18:$AU$467,1))</f>
        <v/>
      </c>
      <c r="AU165" s="62" t="str">
        <f>IF(OR(G165="十種競技",G166="十種競技",G167="十種競技"),B165,"")</f>
        <v/>
      </c>
      <c r="AV165" s="62"/>
      <c r="AW165" s="62">
        <f>B165</f>
        <v>0</v>
      </c>
    </row>
    <row r="166" spans="1:49" ht="16.5" customHeight="1">
      <c r="A166" s="264"/>
      <c r="B166" s="299"/>
      <c r="C166" s="289"/>
      <c r="D166" s="289"/>
      <c r="E166" s="116" t="str">
        <f>IF(B165="","",VLOOKUP(B165,'登録データ（男）'!$A$3:$W$2000,4,FALSE))</f>
        <v/>
      </c>
      <c r="F166" s="289"/>
      <c r="G166" s="305"/>
      <c r="H166" s="286"/>
      <c r="I166" s="289"/>
      <c r="J166" s="286"/>
      <c r="K166" s="289"/>
      <c r="L166" s="286"/>
      <c r="M166" s="286"/>
      <c r="N166" s="294"/>
      <c r="O166" s="295"/>
      <c r="P166" s="296"/>
      <c r="Q166" s="267"/>
      <c r="R166" s="270"/>
      <c r="U166" s="66"/>
      <c r="V166" s="75"/>
      <c r="W166" s="69"/>
      <c r="X166" s="62"/>
      <c r="Y166" s="62"/>
      <c r="Z166" s="62"/>
      <c r="AA166" s="62"/>
      <c r="AB166" s="62"/>
      <c r="AC166" s="62">
        <f t="shared" ca="1" si="227"/>
        <v>0</v>
      </c>
      <c r="AD166" s="108">
        <f t="shared" si="235"/>
        <v>0</v>
      </c>
      <c r="AE166" s="175" t="str">
        <f>IF(G166="","0",VLOOKUP(G166,'登録データ（男）'!$R$4:$S$23,2,FALSE))</f>
        <v>0</v>
      </c>
      <c r="AF166" s="62" t="str">
        <f t="shared" si="228"/>
        <v>00</v>
      </c>
      <c r="AG166" s="76" t="str">
        <f>IF(G166="","0",IF(OR(RIGHT(G166,1)="m",RIGHT(G166,1)="H",RIGHT(G166,1)="W",RIGHT(G166,1)="C"),1,2))</f>
        <v>0</v>
      </c>
      <c r="AH166" s="62" t="str">
        <f t="shared" si="229"/>
        <v>000000</v>
      </c>
      <c r="AI166" s="64" t="str">
        <f t="shared" ca="1" si="230"/>
        <v/>
      </c>
      <c r="AJ166" s="62">
        <f t="shared" si="236"/>
        <v>0</v>
      </c>
      <c r="AK166" s="108"/>
      <c r="AL166" s="62">
        <f t="shared" si="231"/>
        <v>0</v>
      </c>
      <c r="AM166" s="68">
        <f t="shared" si="232"/>
        <v>0</v>
      </c>
      <c r="AN166" s="14" t="str">
        <f ca="1">IF(OFFSET(B166,-MOD(ROW(B166),3),0)&lt;&gt;"",IF(RIGHT(G166,1)=")",VALUE(VLOOKUP(OFFSET(B166,-MOD(ROW(B166),3),0),'登録データ（男）'!A151:J1469,8,FALSE)),"0"),"0")</f>
        <v>0</v>
      </c>
      <c r="AO166" s="76">
        <f t="shared" ca="1" si="237"/>
        <v>0</v>
      </c>
      <c r="AP166" s="62"/>
      <c r="AQ166" s="62"/>
      <c r="AR166" s="62"/>
      <c r="AS166" s="62"/>
      <c r="AT166" s="62"/>
      <c r="AU166" s="62"/>
      <c r="AV166" s="62"/>
      <c r="AW166" s="62"/>
    </row>
    <row r="167" spans="1:49" ht="18" customHeight="1" thickBot="1">
      <c r="A167" s="265"/>
      <c r="B167" s="300"/>
      <c r="C167" s="290"/>
      <c r="D167" s="290"/>
      <c r="E167" s="120" t="s">
        <v>1918</v>
      </c>
      <c r="F167" s="290"/>
      <c r="G167" s="306"/>
      <c r="H167" s="287"/>
      <c r="I167" s="290"/>
      <c r="J167" s="287"/>
      <c r="K167" s="290"/>
      <c r="L167" s="287"/>
      <c r="M167" s="287"/>
      <c r="N167" s="222"/>
      <c r="O167" s="223"/>
      <c r="P167" s="297"/>
      <c r="Q167" s="268"/>
      <c r="R167" s="271"/>
      <c r="U167" s="66"/>
      <c r="V167" s="75"/>
      <c r="W167" s="69"/>
      <c r="X167" s="62"/>
      <c r="Y167" s="62"/>
      <c r="Z167" s="62"/>
      <c r="AA167" s="62"/>
      <c r="AB167" s="62"/>
      <c r="AC167" s="62">
        <f t="shared" ca="1" si="227"/>
        <v>0</v>
      </c>
      <c r="AD167" s="108">
        <f t="shared" si="235"/>
        <v>0</v>
      </c>
      <c r="AE167" s="175" t="str">
        <f>IF(G167="","0",VLOOKUP(G167,'登録データ（男）'!$R$4:$S$23,2,FALSE))</f>
        <v>0</v>
      </c>
      <c r="AF167" s="62" t="str">
        <f t="shared" si="228"/>
        <v>00</v>
      </c>
      <c r="AG167" s="76" t="str">
        <f>IF(G167="","0",IF(OR(RIGHT(G167,1)="m",RIGHT(G167,1)="H",RIGHT(G167,1)="W",RIGHT(G167,1)="C"),1,2))</f>
        <v>0</v>
      </c>
      <c r="AH167" s="62" t="str">
        <f t="shared" si="229"/>
        <v>000000</v>
      </c>
      <c r="AI167" s="64" t="str">
        <f t="shared" ca="1" si="230"/>
        <v/>
      </c>
      <c r="AJ167" s="62">
        <f t="shared" si="236"/>
        <v>0</v>
      </c>
      <c r="AK167" s="108"/>
      <c r="AL167" s="62">
        <f t="shared" si="231"/>
        <v>0</v>
      </c>
      <c r="AM167" s="68">
        <f t="shared" si="232"/>
        <v>0</v>
      </c>
      <c r="AN167" s="14" t="str">
        <f ca="1">IF(OFFSET(B167,-MOD(ROW(B167),3),0)&lt;&gt;"",IF(RIGHT(G167,1)=")",VALUE(VLOOKUP(OFFSET(B167,-MOD(ROW(B167),3),0),'登録データ（男）'!A152:J1470,8,FALSE)),"0"),"0")</f>
        <v>0</v>
      </c>
      <c r="AO167" s="76">
        <f t="shared" ca="1" si="237"/>
        <v>0</v>
      </c>
      <c r="AP167" s="62"/>
      <c r="AQ167" s="62"/>
      <c r="AR167" s="62"/>
      <c r="AS167" s="62"/>
      <c r="AT167" s="62"/>
      <c r="AU167" s="62"/>
      <c r="AV167" s="62"/>
      <c r="AW167" s="62"/>
    </row>
    <row r="168" spans="1:49" ht="18.75" customHeight="1" thickTop="1">
      <c r="A168" s="263">
        <v>51</v>
      </c>
      <c r="B168" s="298"/>
      <c r="C168" s="288" t="str">
        <f>IF(B168="","",VLOOKUP(B168,'登録データ（男）'!$A$3:$W$2000,2,FALSE))</f>
        <v/>
      </c>
      <c r="D168" s="288" t="str">
        <f>IF(B168="","",VLOOKUP(B168,'登録データ（男）'!$A$3:$W$2000,3,FALSE))</f>
        <v/>
      </c>
      <c r="E168" s="118" t="str">
        <f>IF(B168="","",VLOOKUP(B168,'登録データ（男）'!$A$3:$W$2000,7,FALSE))</f>
        <v/>
      </c>
      <c r="F168" s="288" t="s">
        <v>6158</v>
      </c>
      <c r="G168" s="304"/>
      <c r="H168" s="285"/>
      <c r="I168" s="288" t="str">
        <f t="shared" ref="I168" si="271">IF(G168="","",IF(AG168=2,"","分"))</f>
        <v/>
      </c>
      <c r="J168" s="285"/>
      <c r="K168" s="288" t="str">
        <f t="shared" ref="K168" si="272">IF(OR(G168="",G168="十種競技"),"",IF(AG168=2,"m","秒"))</f>
        <v/>
      </c>
      <c r="L168" s="285"/>
      <c r="M168" s="285"/>
      <c r="N168" s="291"/>
      <c r="O168" s="292"/>
      <c r="P168" s="293"/>
      <c r="Q168" s="272"/>
      <c r="R168" s="269"/>
      <c r="U168" s="66"/>
      <c r="V168" s="75">
        <f>IF(B168="",0,IF(VLOOKUP(B168,'登録データ（男）'!$A$3:$AT$1687,29,FALSE)=1,0,1))</f>
        <v>0</v>
      </c>
      <c r="W168" s="69">
        <f>IF(B168="",1,0)</f>
        <v>1</v>
      </c>
      <c r="X168" s="62">
        <f>IF(C168="",1,0)</f>
        <v>1</v>
      </c>
      <c r="Y168" s="62">
        <f>IF(D168="",1,0)</f>
        <v>1</v>
      </c>
      <c r="Z168" s="62">
        <f>IF(E168="",1,0)</f>
        <v>1</v>
      </c>
      <c r="AA168" s="62">
        <f>IF(E169="",1,0)</f>
        <v>1</v>
      </c>
      <c r="AB168" s="62">
        <f>SUM(W168:AA168)</f>
        <v>5</v>
      </c>
      <c r="AC168" s="62">
        <f t="shared" ca="1" si="227"/>
        <v>0</v>
      </c>
      <c r="AD168" s="108">
        <f t="shared" si="235"/>
        <v>0</v>
      </c>
      <c r="AE168" s="175" t="str">
        <f>IF(G168="","0",VLOOKUP(G168,'登録データ（男）'!$R$4:$S$23,2,FALSE))</f>
        <v>0</v>
      </c>
      <c r="AF168" s="62" t="str">
        <f t="shared" si="228"/>
        <v>00</v>
      </c>
      <c r="AG168" s="76" t="str">
        <f>IF(G168="","0",IF(OR(RIGHT(G168,1)="m",RIGHT(G168,1)="H",RIGHT(G168,1)="W",RIGHT(G168,1)="C",RIGHT(G168,1)="〉"),1,2))</f>
        <v>0</v>
      </c>
      <c r="AH168" s="62" t="str">
        <f t="shared" si="229"/>
        <v>000000</v>
      </c>
      <c r="AI168" s="64" t="str">
        <f t="shared" ca="1" si="230"/>
        <v/>
      </c>
      <c r="AJ168" s="62">
        <f t="shared" si="236"/>
        <v>0</v>
      </c>
      <c r="AK168" s="108"/>
      <c r="AL168" s="62">
        <f t="shared" si="231"/>
        <v>0</v>
      </c>
      <c r="AM168" s="68">
        <f t="shared" si="232"/>
        <v>0</v>
      </c>
      <c r="AN168" s="14" t="str">
        <f ca="1">IF(OFFSET(B168,-MOD(ROW(B168),3),0)&lt;&gt;"",IF(RIGHT(G168,1)=")",VALUE(VLOOKUP(OFFSET(B168,-MOD(ROW(B168),3),0),'登録データ（男）'!A153:J1471,8,FALSE)),"0"),"0")</f>
        <v>0</v>
      </c>
      <c r="AO168" s="76">
        <f t="shared" ca="1" si="237"/>
        <v>0</v>
      </c>
      <c r="AP168" s="62" t="str">
        <f t="shared" ref="AP168" si="273">IF(AQ168="","",RANK(AQ168,$AQ$18:$AQ$467,1))</f>
        <v/>
      </c>
      <c r="AQ168" s="62" t="str">
        <f>IF(Q168="","",B168)</f>
        <v/>
      </c>
      <c r="AR168" s="62" t="str">
        <f t="shared" ref="AR168" si="274">IF(AS168="","",RANK(AS168,$AS$18:$AS$467,1))</f>
        <v/>
      </c>
      <c r="AS168" s="62" t="str">
        <f>IF(R168="","",B168)</f>
        <v/>
      </c>
      <c r="AT168" s="62" t="str">
        <f t="shared" ref="AT168" si="275">IF(AU168="","",RANK(AU168,$AU$18:$AU$467,1))</f>
        <v/>
      </c>
      <c r="AU168" s="62" t="str">
        <f>IF(OR(G168="十種競技",G169="十種競技",G170="十種競技"),B168,"")</f>
        <v/>
      </c>
      <c r="AV168" s="62"/>
      <c r="AW168" s="62">
        <f>B168</f>
        <v>0</v>
      </c>
    </row>
    <row r="169" spans="1:49" ht="18.75" customHeight="1">
      <c r="A169" s="264"/>
      <c r="B169" s="299"/>
      <c r="C169" s="289"/>
      <c r="D169" s="289"/>
      <c r="E169" s="116" t="str">
        <f>IF(B168="","",VLOOKUP(B168,'登録データ（男）'!$A$3:$W$2000,4,FALSE))</f>
        <v/>
      </c>
      <c r="F169" s="289"/>
      <c r="G169" s="305"/>
      <c r="H169" s="286"/>
      <c r="I169" s="289"/>
      <c r="J169" s="286"/>
      <c r="K169" s="289"/>
      <c r="L169" s="286"/>
      <c r="M169" s="286"/>
      <c r="N169" s="294"/>
      <c r="O169" s="295"/>
      <c r="P169" s="296"/>
      <c r="Q169" s="267"/>
      <c r="R169" s="270"/>
      <c r="U169" s="66"/>
      <c r="V169" s="75"/>
      <c r="W169" s="69"/>
      <c r="X169" s="62"/>
      <c r="Y169" s="62"/>
      <c r="Z169" s="62"/>
      <c r="AA169" s="62"/>
      <c r="AB169" s="62"/>
      <c r="AC169" s="62">
        <f t="shared" ca="1" si="227"/>
        <v>0</v>
      </c>
      <c r="AD169" s="108">
        <f t="shared" si="235"/>
        <v>0</v>
      </c>
      <c r="AE169" s="175" t="str">
        <f>IF(G169="","0",VLOOKUP(G169,'登録データ（男）'!$R$4:$S$23,2,FALSE))</f>
        <v>0</v>
      </c>
      <c r="AF169" s="62" t="str">
        <f t="shared" si="228"/>
        <v>00</v>
      </c>
      <c r="AG169" s="76" t="str">
        <f>IF(G169="","0",IF(OR(RIGHT(G169,1)="m",RIGHT(G169,1)="H",RIGHT(G169,1)="W",RIGHT(G169,1)="C"),1,2))</f>
        <v>0</v>
      </c>
      <c r="AH169" s="62" t="str">
        <f t="shared" si="229"/>
        <v>000000</v>
      </c>
      <c r="AI169" s="64" t="str">
        <f t="shared" ca="1" si="230"/>
        <v/>
      </c>
      <c r="AJ169" s="62">
        <f t="shared" si="236"/>
        <v>0</v>
      </c>
      <c r="AK169" s="108"/>
      <c r="AL169" s="62">
        <f t="shared" si="231"/>
        <v>0</v>
      </c>
      <c r="AM169" s="68">
        <f t="shared" si="232"/>
        <v>0</v>
      </c>
      <c r="AN169" s="14" t="str">
        <f ca="1">IF(OFFSET(B169,-MOD(ROW(B169),3),0)&lt;&gt;"",IF(RIGHT(G169,1)=")",VALUE(VLOOKUP(OFFSET(B169,-MOD(ROW(B169),3),0),'登録データ（男）'!A154:J1472,8,FALSE)),"0"),"0")</f>
        <v>0</v>
      </c>
      <c r="AO169" s="76">
        <f t="shared" ca="1" si="237"/>
        <v>0</v>
      </c>
      <c r="AP169" s="62"/>
      <c r="AQ169" s="62"/>
      <c r="AR169" s="62"/>
      <c r="AS169" s="62"/>
      <c r="AT169" s="62"/>
      <c r="AU169" s="62"/>
      <c r="AV169" s="62"/>
      <c r="AW169" s="62"/>
    </row>
    <row r="170" spans="1:49" ht="18.75" customHeight="1" thickBot="1">
      <c r="A170" s="265"/>
      <c r="B170" s="300"/>
      <c r="C170" s="290"/>
      <c r="D170" s="290"/>
      <c r="E170" s="120" t="s">
        <v>1918</v>
      </c>
      <c r="F170" s="290"/>
      <c r="G170" s="306"/>
      <c r="H170" s="287"/>
      <c r="I170" s="290"/>
      <c r="J170" s="287"/>
      <c r="K170" s="290"/>
      <c r="L170" s="287"/>
      <c r="M170" s="287"/>
      <c r="N170" s="222"/>
      <c r="O170" s="223"/>
      <c r="P170" s="297"/>
      <c r="Q170" s="268"/>
      <c r="R170" s="271"/>
      <c r="U170" s="66"/>
      <c r="V170" s="75"/>
      <c r="W170" s="69"/>
      <c r="X170" s="62"/>
      <c r="Y170" s="62"/>
      <c r="Z170" s="62"/>
      <c r="AA170" s="62"/>
      <c r="AB170" s="62"/>
      <c r="AC170" s="62">
        <f t="shared" ca="1" si="227"/>
        <v>0</v>
      </c>
      <c r="AD170" s="108">
        <f t="shared" si="235"/>
        <v>0</v>
      </c>
      <c r="AE170" s="175" t="str">
        <f>IF(G170="","0",VLOOKUP(G170,'登録データ（男）'!$R$4:$S$23,2,FALSE))</f>
        <v>0</v>
      </c>
      <c r="AF170" s="62" t="str">
        <f t="shared" si="228"/>
        <v>00</v>
      </c>
      <c r="AG170" s="76" t="str">
        <f>IF(G170="","0",IF(OR(RIGHT(G170,1)="m",RIGHT(G170,1)="H",RIGHT(G170,1)="W",RIGHT(G170,1)="C"),1,2))</f>
        <v>0</v>
      </c>
      <c r="AH170" s="62" t="str">
        <f t="shared" si="229"/>
        <v>000000</v>
      </c>
      <c r="AI170" s="64" t="str">
        <f t="shared" ca="1" si="230"/>
        <v/>
      </c>
      <c r="AJ170" s="62">
        <f t="shared" si="236"/>
        <v>0</v>
      </c>
      <c r="AK170" s="108"/>
      <c r="AL170" s="62">
        <f t="shared" si="231"/>
        <v>0</v>
      </c>
      <c r="AM170" s="68">
        <f t="shared" si="232"/>
        <v>0</v>
      </c>
      <c r="AN170" s="14" t="str">
        <f ca="1">IF(OFFSET(B170,-MOD(ROW(B170),3),0)&lt;&gt;"",IF(RIGHT(G170,1)=")",VALUE(VLOOKUP(OFFSET(B170,-MOD(ROW(B170),3),0),'登録データ（男）'!A155:J1473,8,FALSE)),"0"),"0")</f>
        <v>0</v>
      </c>
      <c r="AO170" s="76">
        <f t="shared" ca="1" si="237"/>
        <v>0</v>
      </c>
      <c r="AP170" s="62"/>
      <c r="AQ170" s="62"/>
      <c r="AR170" s="62"/>
      <c r="AS170" s="62"/>
      <c r="AT170" s="62"/>
      <c r="AU170" s="62"/>
      <c r="AV170" s="62"/>
      <c r="AW170" s="62"/>
    </row>
    <row r="171" spans="1:49" ht="18.75" customHeight="1" thickTop="1">
      <c r="A171" s="263">
        <v>52</v>
      </c>
      <c r="B171" s="298"/>
      <c r="C171" s="288" t="str">
        <f>IF(B171="","",VLOOKUP(B171,'登録データ（男）'!$A$3:$W$2000,2,FALSE))</f>
        <v/>
      </c>
      <c r="D171" s="288" t="str">
        <f>IF(B171="","",VLOOKUP(B171,'登録データ（男）'!$A$3:$W$2000,3,FALSE))</f>
        <v/>
      </c>
      <c r="E171" s="118" t="str">
        <f>IF(B171="","",VLOOKUP(B171,'登録データ（男）'!$A$3:$W$2000,7,FALSE))</f>
        <v/>
      </c>
      <c r="F171" s="288" t="s">
        <v>6158</v>
      </c>
      <c r="G171" s="304"/>
      <c r="H171" s="285"/>
      <c r="I171" s="288" t="str">
        <f t="shared" ref="I171" si="276">IF(G171="","",IF(AG171=2,"","分"))</f>
        <v/>
      </c>
      <c r="J171" s="285"/>
      <c r="K171" s="288" t="str">
        <f t="shared" ref="K171" si="277">IF(OR(G171="",G171="十種競技"),"",IF(AG171=2,"m","秒"))</f>
        <v/>
      </c>
      <c r="L171" s="285"/>
      <c r="M171" s="285"/>
      <c r="N171" s="291"/>
      <c r="O171" s="292"/>
      <c r="P171" s="293"/>
      <c r="Q171" s="272"/>
      <c r="R171" s="269"/>
      <c r="U171" s="66"/>
      <c r="V171" s="75">
        <f>IF(B171="",0,IF(VLOOKUP(B171,'登録データ（男）'!$A$3:$AT$1687,29,FALSE)=1,0,1))</f>
        <v>0</v>
      </c>
      <c r="W171" s="69">
        <f>IF(B171="",1,0)</f>
        <v>1</v>
      </c>
      <c r="X171" s="62">
        <f>IF(C171="",1,0)</f>
        <v>1</v>
      </c>
      <c r="Y171" s="62">
        <f>IF(D171="",1,0)</f>
        <v>1</v>
      </c>
      <c r="Z171" s="62">
        <f>IF(E171="",1,0)</f>
        <v>1</v>
      </c>
      <c r="AA171" s="62">
        <f>IF(E172="",1,0)</f>
        <v>1</v>
      </c>
      <c r="AB171" s="62">
        <f>SUM(W171:AA171)</f>
        <v>5</v>
      </c>
      <c r="AC171" s="62">
        <f t="shared" ca="1" si="227"/>
        <v>0</v>
      </c>
      <c r="AD171" s="108">
        <f t="shared" si="235"/>
        <v>0</v>
      </c>
      <c r="AE171" s="175" t="str">
        <f>IF(G171="","0",VLOOKUP(G171,'登録データ（男）'!$R$4:$S$23,2,FALSE))</f>
        <v>0</v>
      </c>
      <c r="AF171" s="62" t="str">
        <f t="shared" si="228"/>
        <v>00</v>
      </c>
      <c r="AG171" s="76" t="str">
        <f>IF(G171="","0",IF(OR(RIGHT(G171,1)="m",RIGHT(G171,1)="H",RIGHT(G171,1)="W",RIGHT(G171,1)="C",RIGHT(G171,1)="〉"),1,2))</f>
        <v>0</v>
      </c>
      <c r="AH171" s="62" t="str">
        <f t="shared" si="229"/>
        <v>000000</v>
      </c>
      <c r="AI171" s="64" t="str">
        <f t="shared" ca="1" si="230"/>
        <v/>
      </c>
      <c r="AJ171" s="62">
        <f t="shared" si="236"/>
        <v>0</v>
      </c>
      <c r="AK171" s="108"/>
      <c r="AL171" s="62">
        <f t="shared" si="231"/>
        <v>0</v>
      </c>
      <c r="AM171" s="68">
        <f t="shared" si="232"/>
        <v>0</v>
      </c>
      <c r="AN171" s="14" t="str">
        <f ca="1">IF(OFFSET(B171,-MOD(ROW(B171),3),0)&lt;&gt;"",IF(RIGHT(G171,1)=")",VALUE(VLOOKUP(OFFSET(B171,-MOD(ROW(B171),3),0),'登録データ（男）'!A156:J1474,8,FALSE)),"0"),"0")</f>
        <v>0</v>
      </c>
      <c r="AO171" s="76">
        <f t="shared" ca="1" si="237"/>
        <v>0</v>
      </c>
      <c r="AP171" s="62" t="str">
        <f t="shared" ref="AP171" si="278">IF(AQ171="","",RANK(AQ171,$AQ$18:$AQ$467,1))</f>
        <v/>
      </c>
      <c r="AQ171" s="62" t="str">
        <f>IF(Q171="","",B171)</f>
        <v/>
      </c>
      <c r="AR171" s="62" t="str">
        <f t="shared" ref="AR171" si="279">IF(AS171="","",RANK(AS171,$AS$18:$AS$467,1))</f>
        <v/>
      </c>
      <c r="AS171" s="62" t="str">
        <f>IF(R171="","",B171)</f>
        <v/>
      </c>
      <c r="AT171" s="62" t="str">
        <f t="shared" ref="AT171" si="280">IF(AU171="","",RANK(AU171,$AU$18:$AU$467,1))</f>
        <v/>
      </c>
      <c r="AU171" s="62" t="str">
        <f>IF(OR(G171="十種競技",G172="十種競技",G173="十種競技"),B171,"")</f>
        <v/>
      </c>
      <c r="AV171" s="62"/>
      <c r="AW171" s="62">
        <f>B171</f>
        <v>0</v>
      </c>
    </row>
    <row r="172" spans="1:49" ht="18.75" customHeight="1">
      <c r="A172" s="264"/>
      <c r="B172" s="299"/>
      <c r="C172" s="289"/>
      <c r="D172" s="289"/>
      <c r="E172" s="116" t="str">
        <f>IF(B171="","",VLOOKUP(B171,'登録データ（男）'!$A$3:$W$2000,4,FALSE))</f>
        <v/>
      </c>
      <c r="F172" s="289"/>
      <c r="G172" s="305"/>
      <c r="H172" s="286"/>
      <c r="I172" s="289"/>
      <c r="J172" s="286"/>
      <c r="K172" s="289"/>
      <c r="L172" s="286"/>
      <c r="M172" s="286"/>
      <c r="N172" s="294"/>
      <c r="O172" s="295"/>
      <c r="P172" s="296"/>
      <c r="Q172" s="267"/>
      <c r="R172" s="270"/>
      <c r="U172" s="66"/>
      <c r="V172" s="75"/>
      <c r="W172" s="69"/>
      <c r="X172" s="62"/>
      <c r="Y172" s="62"/>
      <c r="Z172" s="62"/>
      <c r="AA172" s="62"/>
      <c r="AB172" s="62"/>
      <c r="AC172" s="62">
        <f t="shared" ca="1" si="227"/>
        <v>0</v>
      </c>
      <c r="AD172" s="108">
        <f t="shared" si="235"/>
        <v>0</v>
      </c>
      <c r="AE172" s="175" t="str">
        <f>IF(G172="","0",VLOOKUP(G172,'登録データ（男）'!$R$4:$S$23,2,FALSE))</f>
        <v>0</v>
      </c>
      <c r="AF172" s="62" t="str">
        <f t="shared" si="228"/>
        <v>00</v>
      </c>
      <c r="AG172" s="76" t="str">
        <f>IF(G172="","0",IF(OR(RIGHT(G172,1)="m",RIGHT(G172,1)="H",RIGHT(G172,1)="W",RIGHT(G172,1)="C"),1,2))</f>
        <v>0</v>
      </c>
      <c r="AH172" s="62" t="str">
        <f t="shared" si="229"/>
        <v>000000</v>
      </c>
      <c r="AI172" s="64" t="str">
        <f t="shared" ca="1" si="230"/>
        <v/>
      </c>
      <c r="AJ172" s="62">
        <f t="shared" si="236"/>
        <v>0</v>
      </c>
      <c r="AK172" s="108"/>
      <c r="AL172" s="62">
        <f t="shared" si="231"/>
        <v>0</v>
      </c>
      <c r="AM172" s="68">
        <f t="shared" si="232"/>
        <v>0</v>
      </c>
      <c r="AN172" s="14" t="str">
        <f ca="1">IF(OFFSET(B172,-MOD(ROW(B172),3),0)&lt;&gt;"",IF(RIGHT(G172,1)=")",VALUE(VLOOKUP(OFFSET(B172,-MOD(ROW(B172),3),0),'登録データ（男）'!A157:J1475,8,FALSE)),"0"),"0")</f>
        <v>0</v>
      </c>
      <c r="AO172" s="76">
        <f t="shared" ca="1" si="237"/>
        <v>0</v>
      </c>
      <c r="AP172" s="62"/>
      <c r="AQ172" s="62"/>
      <c r="AR172" s="62"/>
      <c r="AS172" s="62"/>
      <c r="AT172" s="62"/>
      <c r="AU172" s="62"/>
      <c r="AV172" s="62"/>
      <c r="AW172" s="62"/>
    </row>
    <row r="173" spans="1:49" ht="18.75" customHeight="1" thickBot="1">
      <c r="A173" s="265"/>
      <c r="B173" s="300"/>
      <c r="C173" s="290"/>
      <c r="D173" s="290"/>
      <c r="E173" s="120" t="s">
        <v>1918</v>
      </c>
      <c r="F173" s="290"/>
      <c r="G173" s="306"/>
      <c r="H173" s="287"/>
      <c r="I173" s="290"/>
      <c r="J173" s="287"/>
      <c r="K173" s="290"/>
      <c r="L173" s="287"/>
      <c r="M173" s="287"/>
      <c r="N173" s="222"/>
      <c r="O173" s="223"/>
      <c r="P173" s="297"/>
      <c r="Q173" s="268"/>
      <c r="R173" s="271"/>
      <c r="U173" s="66"/>
      <c r="V173" s="75"/>
      <c r="W173" s="69"/>
      <c r="X173" s="62"/>
      <c r="Y173" s="62"/>
      <c r="Z173" s="62"/>
      <c r="AA173" s="62"/>
      <c r="AB173" s="62"/>
      <c r="AC173" s="62">
        <f t="shared" ca="1" si="227"/>
        <v>0</v>
      </c>
      <c r="AD173" s="108">
        <f t="shared" si="235"/>
        <v>0</v>
      </c>
      <c r="AE173" s="175" t="str">
        <f>IF(G173="","0",VLOOKUP(G173,'登録データ（男）'!$R$4:$S$23,2,FALSE))</f>
        <v>0</v>
      </c>
      <c r="AF173" s="62" t="str">
        <f t="shared" si="228"/>
        <v>00</v>
      </c>
      <c r="AG173" s="76" t="str">
        <f>IF(G173="","0",IF(OR(RIGHT(G173,1)="m",RIGHT(G173,1)="H",RIGHT(G173,1)="W",RIGHT(G173,1)="C"),1,2))</f>
        <v>0</v>
      </c>
      <c r="AH173" s="62" t="str">
        <f t="shared" si="229"/>
        <v>000000</v>
      </c>
      <c r="AI173" s="64" t="str">
        <f t="shared" ca="1" si="230"/>
        <v/>
      </c>
      <c r="AJ173" s="62">
        <f t="shared" si="236"/>
        <v>0</v>
      </c>
      <c r="AK173" s="108"/>
      <c r="AL173" s="62">
        <f t="shared" si="231"/>
        <v>0</v>
      </c>
      <c r="AM173" s="68">
        <f t="shared" si="232"/>
        <v>0</v>
      </c>
      <c r="AN173" s="14" t="str">
        <f ca="1">IF(OFFSET(B173,-MOD(ROW(B173),3),0)&lt;&gt;"",IF(RIGHT(G173,1)=")",VALUE(VLOOKUP(OFFSET(B173,-MOD(ROW(B173),3),0),'登録データ（男）'!A158:J1476,8,FALSE)),"0"),"0")</f>
        <v>0</v>
      </c>
      <c r="AO173" s="76">
        <f t="shared" ca="1" si="237"/>
        <v>0</v>
      </c>
      <c r="AP173" s="62"/>
      <c r="AQ173" s="62"/>
      <c r="AR173" s="62"/>
      <c r="AS173" s="62"/>
      <c r="AT173" s="62"/>
      <c r="AU173" s="62"/>
      <c r="AV173" s="62"/>
      <c r="AW173" s="62"/>
    </row>
    <row r="174" spans="1:49" ht="18.75" customHeight="1" thickTop="1">
      <c r="A174" s="263">
        <v>53</v>
      </c>
      <c r="B174" s="298"/>
      <c r="C174" s="288" t="str">
        <f>IF(B174="","",VLOOKUP(B174,'登録データ（男）'!$A$3:$W$2000,2,FALSE))</f>
        <v/>
      </c>
      <c r="D174" s="288" t="str">
        <f>IF(B174="","",VLOOKUP(B174,'登録データ（男）'!$A$3:$W$2000,3,FALSE))</f>
        <v/>
      </c>
      <c r="E174" s="118" t="str">
        <f>IF(B174="","",VLOOKUP(B174,'登録データ（男）'!$A$3:$W$2000,7,FALSE))</f>
        <v/>
      </c>
      <c r="F174" s="288" t="s">
        <v>6158</v>
      </c>
      <c r="G174" s="304"/>
      <c r="H174" s="285"/>
      <c r="I174" s="288" t="str">
        <f t="shared" ref="I174" si="281">IF(G174="","",IF(AG174=2,"","分"))</f>
        <v/>
      </c>
      <c r="J174" s="285"/>
      <c r="K174" s="288" t="str">
        <f t="shared" ref="K174" si="282">IF(OR(G174="",G174="十種競技"),"",IF(AG174=2,"m","秒"))</f>
        <v/>
      </c>
      <c r="L174" s="285"/>
      <c r="M174" s="285"/>
      <c r="N174" s="291"/>
      <c r="O174" s="292"/>
      <c r="P174" s="293"/>
      <c r="Q174" s="272"/>
      <c r="R174" s="269"/>
      <c r="U174" s="66"/>
      <c r="V174" s="75">
        <f>IF(B174="",0,IF(VLOOKUP(B174,'登録データ（男）'!$A$3:$AT$1687,29,FALSE)=1,0,1))</f>
        <v>0</v>
      </c>
      <c r="W174" s="69">
        <f>IF(B174="",1,0)</f>
        <v>1</v>
      </c>
      <c r="X174" s="62">
        <f>IF(C174="",1,0)</f>
        <v>1</v>
      </c>
      <c r="Y174" s="62">
        <f>IF(D174="",1,0)</f>
        <v>1</v>
      </c>
      <c r="Z174" s="62">
        <f>IF(E174="",1,0)</f>
        <v>1</v>
      </c>
      <c r="AA174" s="62">
        <f>IF(E175="",1,0)</f>
        <v>1</v>
      </c>
      <c r="AB174" s="62">
        <f>SUM(W174:AA174)</f>
        <v>5</v>
      </c>
      <c r="AC174" s="62">
        <f t="shared" ca="1" si="227"/>
        <v>0</v>
      </c>
      <c r="AD174" s="108">
        <f t="shared" si="235"/>
        <v>0</v>
      </c>
      <c r="AE174" s="175" t="str">
        <f>IF(G174="","0",VLOOKUP(G174,'登録データ（男）'!$R$4:$S$23,2,FALSE))</f>
        <v>0</v>
      </c>
      <c r="AF174" s="62" t="str">
        <f t="shared" si="228"/>
        <v>00</v>
      </c>
      <c r="AG174" s="76" t="str">
        <f>IF(G174="","0",IF(OR(RIGHT(G174,1)="m",RIGHT(G174,1)="H",RIGHT(G174,1)="W",RIGHT(G174,1)="C",RIGHT(G174,1)="〉"),1,2))</f>
        <v>0</v>
      </c>
      <c r="AH174" s="62" t="str">
        <f t="shared" si="229"/>
        <v>000000</v>
      </c>
      <c r="AI174" s="64" t="str">
        <f t="shared" ca="1" si="230"/>
        <v/>
      </c>
      <c r="AJ174" s="62">
        <f t="shared" si="236"/>
        <v>0</v>
      </c>
      <c r="AK174" s="108"/>
      <c r="AL174" s="62">
        <f t="shared" si="231"/>
        <v>0</v>
      </c>
      <c r="AM174" s="68">
        <f t="shared" si="232"/>
        <v>0</v>
      </c>
      <c r="AN174" s="14" t="str">
        <f ca="1">IF(OFFSET(B174,-MOD(ROW(B174),3),0)&lt;&gt;"",IF(RIGHT(G174,1)=")",VALUE(VLOOKUP(OFFSET(B174,-MOD(ROW(B174),3),0),'登録データ（男）'!A159:J1477,8,FALSE)),"0"),"0")</f>
        <v>0</v>
      </c>
      <c r="AO174" s="76">
        <f t="shared" ca="1" si="237"/>
        <v>0</v>
      </c>
      <c r="AP174" s="62" t="str">
        <f t="shared" ref="AP174" si="283">IF(AQ174="","",RANK(AQ174,$AQ$18:$AQ$467,1))</f>
        <v/>
      </c>
      <c r="AQ174" s="62" t="str">
        <f>IF(Q174="","",B174)</f>
        <v/>
      </c>
      <c r="AR174" s="62" t="str">
        <f t="shared" ref="AR174" si="284">IF(AS174="","",RANK(AS174,$AS$18:$AS$467,1))</f>
        <v/>
      </c>
      <c r="AS174" s="62" t="str">
        <f>IF(R174="","",B174)</f>
        <v/>
      </c>
      <c r="AT174" s="62" t="str">
        <f t="shared" ref="AT174" si="285">IF(AU174="","",RANK(AU174,$AU$18:$AU$467,1))</f>
        <v/>
      </c>
      <c r="AU174" s="62" t="str">
        <f>IF(OR(G174="十種競技",G175="十種競技",G176="十種競技"),B174,"")</f>
        <v/>
      </c>
      <c r="AV174" s="62"/>
      <c r="AW174" s="62">
        <f>B174</f>
        <v>0</v>
      </c>
    </row>
    <row r="175" spans="1:49" ht="18.75" customHeight="1">
      <c r="A175" s="264"/>
      <c r="B175" s="299"/>
      <c r="C175" s="289"/>
      <c r="D175" s="289"/>
      <c r="E175" s="116" t="str">
        <f>IF(B174="","",VLOOKUP(B174,'登録データ（男）'!$A$3:$W$2000,4,FALSE))</f>
        <v/>
      </c>
      <c r="F175" s="289"/>
      <c r="G175" s="305"/>
      <c r="H175" s="286"/>
      <c r="I175" s="289"/>
      <c r="J175" s="286"/>
      <c r="K175" s="289"/>
      <c r="L175" s="286"/>
      <c r="M175" s="286"/>
      <c r="N175" s="294"/>
      <c r="O175" s="295"/>
      <c r="P175" s="296"/>
      <c r="Q175" s="267"/>
      <c r="R175" s="270"/>
      <c r="U175" s="66"/>
      <c r="V175" s="75"/>
      <c r="W175" s="69"/>
      <c r="X175" s="62"/>
      <c r="Y175" s="62"/>
      <c r="Z175" s="62"/>
      <c r="AA175" s="62"/>
      <c r="AB175" s="62"/>
      <c r="AC175" s="62">
        <f t="shared" ca="1" si="227"/>
        <v>0</v>
      </c>
      <c r="AD175" s="108">
        <f t="shared" si="235"/>
        <v>0</v>
      </c>
      <c r="AE175" s="175" t="str">
        <f>IF(G175="","0",VLOOKUP(G175,'登録データ（男）'!$R$4:$S$23,2,FALSE))</f>
        <v>0</v>
      </c>
      <c r="AF175" s="62" t="str">
        <f t="shared" si="228"/>
        <v>00</v>
      </c>
      <c r="AG175" s="76" t="str">
        <f>IF(G175="","0",IF(OR(RIGHT(G175,1)="m",RIGHT(G175,1)="H",RIGHT(G175,1)="W",RIGHT(G175,1)="C"),1,2))</f>
        <v>0</v>
      </c>
      <c r="AH175" s="62" t="str">
        <f t="shared" si="229"/>
        <v>000000</v>
      </c>
      <c r="AI175" s="64" t="str">
        <f t="shared" ca="1" si="230"/>
        <v/>
      </c>
      <c r="AJ175" s="62">
        <f t="shared" si="236"/>
        <v>0</v>
      </c>
      <c r="AK175" s="108"/>
      <c r="AL175" s="62">
        <f t="shared" si="231"/>
        <v>0</v>
      </c>
      <c r="AM175" s="68">
        <f t="shared" si="232"/>
        <v>0</v>
      </c>
      <c r="AN175" s="14" t="str">
        <f ca="1">IF(OFFSET(B175,-MOD(ROW(B175),3),0)&lt;&gt;"",IF(RIGHT(G175,1)=")",VALUE(VLOOKUP(OFFSET(B175,-MOD(ROW(B175),3),0),'登録データ（男）'!A160:J1478,8,FALSE)),"0"),"0")</f>
        <v>0</v>
      </c>
      <c r="AO175" s="76">
        <f t="shared" ca="1" si="237"/>
        <v>0</v>
      </c>
      <c r="AP175" s="62"/>
      <c r="AQ175" s="62"/>
      <c r="AR175" s="62"/>
      <c r="AS175" s="62"/>
      <c r="AT175" s="62"/>
      <c r="AU175" s="62"/>
      <c r="AV175" s="62"/>
      <c r="AW175" s="62"/>
    </row>
    <row r="176" spans="1:49" ht="18.75" customHeight="1" thickBot="1">
      <c r="A176" s="265"/>
      <c r="B176" s="300"/>
      <c r="C176" s="290"/>
      <c r="D176" s="290"/>
      <c r="E176" s="120" t="s">
        <v>1918</v>
      </c>
      <c r="F176" s="290"/>
      <c r="G176" s="306"/>
      <c r="H176" s="287"/>
      <c r="I176" s="290"/>
      <c r="J176" s="287"/>
      <c r="K176" s="290"/>
      <c r="L176" s="287"/>
      <c r="M176" s="287"/>
      <c r="N176" s="222"/>
      <c r="O176" s="223"/>
      <c r="P176" s="297"/>
      <c r="Q176" s="268"/>
      <c r="R176" s="271"/>
      <c r="U176" s="66"/>
      <c r="V176" s="75"/>
      <c r="W176" s="69"/>
      <c r="X176" s="62"/>
      <c r="Y176" s="62"/>
      <c r="Z176" s="62"/>
      <c r="AA176" s="62"/>
      <c r="AB176" s="62"/>
      <c r="AC176" s="62">
        <f t="shared" ca="1" si="227"/>
        <v>0</v>
      </c>
      <c r="AD176" s="108">
        <f t="shared" si="235"/>
        <v>0</v>
      </c>
      <c r="AE176" s="175" t="str">
        <f>IF(G176="","0",VLOOKUP(G176,'登録データ（男）'!$R$4:$S$23,2,FALSE))</f>
        <v>0</v>
      </c>
      <c r="AF176" s="62" t="str">
        <f t="shared" si="228"/>
        <v>00</v>
      </c>
      <c r="AG176" s="76" t="str">
        <f>IF(G176="","0",IF(OR(RIGHT(G176,1)="m",RIGHT(G176,1)="H",RIGHT(G176,1)="W",RIGHT(G176,1)="C"),1,2))</f>
        <v>0</v>
      </c>
      <c r="AH176" s="62" t="str">
        <f t="shared" si="229"/>
        <v>000000</v>
      </c>
      <c r="AI176" s="64" t="str">
        <f t="shared" ca="1" si="230"/>
        <v/>
      </c>
      <c r="AJ176" s="62">
        <f t="shared" si="236"/>
        <v>0</v>
      </c>
      <c r="AK176" s="108"/>
      <c r="AL176" s="62">
        <f t="shared" si="231"/>
        <v>0</v>
      </c>
      <c r="AM176" s="68">
        <f t="shared" si="232"/>
        <v>0</v>
      </c>
      <c r="AN176" s="14" t="str">
        <f ca="1">IF(OFFSET(B176,-MOD(ROW(B176),3),0)&lt;&gt;"",IF(RIGHT(G176,1)=")",VALUE(VLOOKUP(OFFSET(B176,-MOD(ROW(B176),3),0),'登録データ（男）'!A161:J1479,8,FALSE)),"0"),"0")</f>
        <v>0</v>
      </c>
      <c r="AO176" s="76">
        <f t="shared" ca="1" si="237"/>
        <v>0</v>
      </c>
      <c r="AP176" s="62"/>
      <c r="AQ176" s="62"/>
      <c r="AR176" s="62"/>
      <c r="AS176" s="62"/>
      <c r="AT176" s="62"/>
      <c r="AU176" s="62"/>
      <c r="AV176" s="62"/>
      <c r="AW176" s="62"/>
    </row>
    <row r="177" spans="1:49" ht="18.75" customHeight="1" thickTop="1">
      <c r="A177" s="263">
        <v>54</v>
      </c>
      <c r="B177" s="298"/>
      <c r="C177" s="288" t="str">
        <f>IF(B177="","",VLOOKUP(B177,'登録データ（男）'!$A$3:$W$2000,2,FALSE))</f>
        <v/>
      </c>
      <c r="D177" s="288" t="str">
        <f>IF(B177="","",VLOOKUP(B177,'登録データ（男）'!$A$3:$W$2000,3,FALSE))</f>
        <v/>
      </c>
      <c r="E177" s="118" t="str">
        <f>IF(B177="","",VLOOKUP(B177,'登録データ（男）'!$A$3:$W$2000,7,FALSE))</f>
        <v/>
      </c>
      <c r="F177" s="288" t="s">
        <v>6158</v>
      </c>
      <c r="G177" s="304"/>
      <c r="H177" s="285"/>
      <c r="I177" s="288" t="str">
        <f t="shared" ref="I177" si="286">IF(G177="","",IF(AG177=2,"","分"))</f>
        <v/>
      </c>
      <c r="J177" s="285"/>
      <c r="K177" s="288" t="str">
        <f t="shared" ref="K177" si="287">IF(OR(G177="",G177="十種競技"),"",IF(AG177=2,"m","秒"))</f>
        <v/>
      </c>
      <c r="L177" s="285"/>
      <c r="M177" s="285"/>
      <c r="N177" s="291"/>
      <c r="O177" s="292"/>
      <c r="P177" s="293"/>
      <c r="Q177" s="272"/>
      <c r="R177" s="269"/>
      <c r="U177" s="66"/>
      <c r="V177" s="75">
        <f>IF(B177="",0,IF(VLOOKUP(B177,'登録データ（男）'!$A$3:$AT$1687,29,FALSE)=1,0,1))</f>
        <v>0</v>
      </c>
      <c r="W177" s="69">
        <f>IF(B177="",1,0)</f>
        <v>1</v>
      </c>
      <c r="X177" s="62">
        <f>IF(C177="",1,0)</f>
        <v>1</v>
      </c>
      <c r="Y177" s="62">
        <f>IF(D177="",1,0)</f>
        <v>1</v>
      </c>
      <c r="Z177" s="62">
        <f>IF(E177="",1,0)</f>
        <v>1</v>
      </c>
      <c r="AA177" s="62">
        <f>IF(E178="",1,0)</f>
        <v>1</v>
      </c>
      <c r="AB177" s="62">
        <f>SUM(W177:AA177)</f>
        <v>5</v>
      </c>
      <c r="AC177" s="62">
        <f t="shared" ca="1" si="227"/>
        <v>0</v>
      </c>
      <c r="AD177" s="108">
        <f t="shared" si="235"/>
        <v>0</v>
      </c>
      <c r="AE177" s="175" t="str">
        <f>IF(G177="","0",VLOOKUP(G177,'登録データ（男）'!$R$4:$S$23,2,FALSE))</f>
        <v>0</v>
      </c>
      <c r="AF177" s="62" t="str">
        <f t="shared" si="228"/>
        <v>00</v>
      </c>
      <c r="AG177" s="76" t="str">
        <f>IF(G177="","0",IF(OR(RIGHT(G177,1)="m",RIGHT(G177,1)="H",RIGHT(G177,1)="W",RIGHT(G177,1)="C",RIGHT(G177,1)="〉"),1,2))</f>
        <v>0</v>
      </c>
      <c r="AH177" s="62" t="str">
        <f t="shared" si="229"/>
        <v>000000</v>
      </c>
      <c r="AI177" s="64" t="str">
        <f t="shared" ca="1" si="230"/>
        <v/>
      </c>
      <c r="AJ177" s="62">
        <f t="shared" si="236"/>
        <v>0</v>
      </c>
      <c r="AK177" s="108"/>
      <c r="AL177" s="62">
        <f t="shared" si="231"/>
        <v>0</v>
      </c>
      <c r="AM177" s="68">
        <f t="shared" si="232"/>
        <v>0</v>
      </c>
      <c r="AN177" s="14" t="str">
        <f ca="1">IF(OFFSET(B177,-MOD(ROW(B177),3),0)&lt;&gt;"",IF(RIGHT(G177,1)=")",VALUE(VLOOKUP(OFFSET(B177,-MOD(ROW(B177),3),0),'登録データ（男）'!A162:J1480,8,FALSE)),"0"),"0")</f>
        <v>0</v>
      </c>
      <c r="AO177" s="76">
        <f t="shared" ca="1" si="237"/>
        <v>0</v>
      </c>
      <c r="AP177" s="62" t="str">
        <f t="shared" ref="AP177" si="288">IF(AQ177="","",RANK(AQ177,$AQ$18:$AQ$467,1))</f>
        <v/>
      </c>
      <c r="AQ177" s="62" t="str">
        <f>IF(Q177="","",B177)</f>
        <v/>
      </c>
      <c r="AR177" s="62" t="str">
        <f t="shared" ref="AR177" si="289">IF(AS177="","",RANK(AS177,$AS$18:$AS$467,1))</f>
        <v/>
      </c>
      <c r="AS177" s="62" t="str">
        <f>IF(R177="","",B177)</f>
        <v/>
      </c>
      <c r="AT177" s="62" t="str">
        <f t="shared" ref="AT177" si="290">IF(AU177="","",RANK(AU177,$AU$18:$AU$467,1))</f>
        <v/>
      </c>
      <c r="AU177" s="62" t="str">
        <f>IF(OR(G177="十種競技",G178="十種競技",G179="十種競技"),B177,"")</f>
        <v/>
      </c>
      <c r="AV177" s="62"/>
      <c r="AW177" s="62">
        <f>B177</f>
        <v>0</v>
      </c>
    </row>
    <row r="178" spans="1:49" ht="18.75" customHeight="1">
      <c r="A178" s="264"/>
      <c r="B178" s="299"/>
      <c r="C178" s="289"/>
      <c r="D178" s="289"/>
      <c r="E178" s="116" t="str">
        <f>IF(B177="","",VLOOKUP(B177,'登録データ（男）'!$A$3:$W$2000,4,FALSE))</f>
        <v/>
      </c>
      <c r="F178" s="289"/>
      <c r="G178" s="305"/>
      <c r="H178" s="286"/>
      <c r="I178" s="289"/>
      <c r="J178" s="286"/>
      <c r="K178" s="289"/>
      <c r="L178" s="286"/>
      <c r="M178" s="286"/>
      <c r="N178" s="294"/>
      <c r="O178" s="295"/>
      <c r="P178" s="296"/>
      <c r="Q178" s="267"/>
      <c r="R178" s="270"/>
      <c r="U178" s="66"/>
      <c r="V178" s="75"/>
      <c r="W178" s="69"/>
      <c r="X178" s="62"/>
      <c r="Y178" s="62"/>
      <c r="Z178" s="62"/>
      <c r="AA178" s="62"/>
      <c r="AB178" s="62"/>
      <c r="AC178" s="62">
        <f t="shared" ca="1" si="227"/>
        <v>0</v>
      </c>
      <c r="AD178" s="108">
        <f t="shared" si="235"/>
        <v>0</v>
      </c>
      <c r="AE178" s="175" t="str">
        <f>IF(G178="","0",VLOOKUP(G178,'登録データ（男）'!$R$4:$S$23,2,FALSE))</f>
        <v>0</v>
      </c>
      <c r="AF178" s="62" t="str">
        <f t="shared" si="228"/>
        <v>00</v>
      </c>
      <c r="AG178" s="76" t="str">
        <f>IF(G178="","0",IF(OR(RIGHT(G178,1)="m",RIGHT(G178,1)="H",RIGHT(G178,1)="W",RIGHT(G178,1)="C"),1,2))</f>
        <v>0</v>
      </c>
      <c r="AH178" s="62" t="str">
        <f t="shared" si="229"/>
        <v>000000</v>
      </c>
      <c r="AI178" s="64" t="str">
        <f t="shared" ca="1" si="230"/>
        <v/>
      </c>
      <c r="AJ178" s="62">
        <f t="shared" si="236"/>
        <v>0</v>
      </c>
      <c r="AK178" s="108"/>
      <c r="AL178" s="62">
        <f t="shared" si="231"/>
        <v>0</v>
      </c>
      <c r="AM178" s="68">
        <f t="shared" si="232"/>
        <v>0</v>
      </c>
      <c r="AN178" s="14" t="str">
        <f ca="1">IF(OFFSET(B178,-MOD(ROW(B178),3),0)&lt;&gt;"",IF(RIGHT(G178,1)=")",VALUE(VLOOKUP(OFFSET(B178,-MOD(ROW(B178),3),0),'登録データ（男）'!A163:J1481,8,FALSE)),"0"),"0")</f>
        <v>0</v>
      </c>
      <c r="AO178" s="76">
        <f t="shared" ca="1" si="237"/>
        <v>0</v>
      </c>
      <c r="AP178" s="62"/>
      <c r="AQ178" s="62"/>
      <c r="AR178" s="62"/>
      <c r="AS178" s="62"/>
      <c r="AT178" s="62"/>
      <c r="AU178" s="62"/>
      <c r="AV178" s="62"/>
      <c r="AW178" s="62"/>
    </row>
    <row r="179" spans="1:49" ht="18.75" customHeight="1" thickBot="1">
      <c r="A179" s="265"/>
      <c r="B179" s="300"/>
      <c r="C179" s="290"/>
      <c r="D179" s="290"/>
      <c r="E179" s="120" t="s">
        <v>1918</v>
      </c>
      <c r="F179" s="290"/>
      <c r="G179" s="306"/>
      <c r="H179" s="287"/>
      <c r="I179" s="290"/>
      <c r="J179" s="287"/>
      <c r="K179" s="290"/>
      <c r="L179" s="287"/>
      <c r="M179" s="287"/>
      <c r="N179" s="222"/>
      <c r="O179" s="223"/>
      <c r="P179" s="297"/>
      <c r="Q179" s="268"/>
      <c r="R179" s="271"/>
      <c r="U179" s="66"/>
      <c r="V179" s="75"/>
      <c r="W179" s="69"/>
      <c r="X179" s="62"/>
      <c r="Y179" s="62"/>
      <c r="Z179" s="62"/>
      <c r="AA179" s="62"/>
      <c r="AB179" s="62"/>
      <c r="AC179" s="62">
        <f t="shared" ca="1" si="227"/>
        <v>0</v>
      </c>
      <c r="AD179" s="108">
        <f t="shared" si="235"/>
        <v>0</v>
      </c>
      <c r="AE179" s="175" t="str">
        <f>IF(G179="","0",VLOOKUP(G179,'登録データ（男）'!$R$4:$S$23,2,FALSE))</f>
        <v>0</v>
      </c>
      <c r="AF179" s="62" t="str">
        <f t="shared" si="228"/>
        <v>00</v>
      </c>
      <c r="AG179" s="76" t="str">
        <f>IF(G179="","0",IF(OR(RIGHT(G179,1)="m",RIGHT(G179,1)="H",RIGHT(G179,1)="W",RIGHT(G179,1)="C"),1,2))</f>
        <v>0</v>
      </c>
      <c r="AH179" s="62" t="str">
        <f t="shared" si="229"/>
        <v>000000</v>
      </c>
      <c r="AI179" s="64" t="str">
        <f t="shared" ca="1" si="230"/>
        <v/>
      </c>
      <c r="AJ179" s="62">
        <f t="shared" si="236"/>
        <v>0</v>
      </c>
      <c r="AK179" s="108"/>
      <c r="AL179" s="62">
        <f t="shared" si="231"/>
        <v>0</v>
      </c>
      <c r="AM179" s="68">
        <f t="shared" si="232"/>
        <v>0</v>
      </c>
      <c r="AN179" s="14" t="str">
        <f ca="1">IF(OFFSET(B179,-MOD(ROW(B179),3),0)&lt;&gt;"",IF(RIGHT(G179,1)=")",VALUE(VLOOKUP(OFFSET(B179,-MOD(ROW(B179),3),0),'登録データ（男）'!A164:J1482,8,FALSE)),"0"),"0")</f>
        <v>0</v>
      </c>
      <c r="AO179" s="76">
        <f t="shared" ca="1" si="237"/>
        <v>0</v>
      </c>
      <c r="AP179" s="62"/>
      <c r="AQ179" s="62"/>
      <c r="AR179" s="62"/>
      <c r="AS179" s="62"/>
      <c r="AT179" s="62"/>
      <c r="AU179" s="62"/>
      <c r="AV179" s="62"/>
      <c r="AW179" s="62"/>
    </row>
    <row r="180" spans="1:49" ht="18.75" customHeight="1" thickTop="1">
      <c r="A180" s="263">
        <v>55</v>
      </c>
      <c r="B180" s="298"/>
      <c r="C180" s="288" t="str">
        <f>IF(B180="","",VLOOKUP(B180,'登録データ（男）'!$A$3:$W$2000,2,FALSE))</f>
        <v/>
      </c>
      <c r="D180" s="288" t="str">
        <f>IF(B180="","",VLOOKUP(B180,'登録データ（男）'!$A$3:$W$2000,3,FALSE))</f>
        <v/>
      </c>
      <c r="E180" s="118" t="str">
        <f>IF(B180="","",VLOOKUP(B180,'登録データ（男）'!$A$3:$W$2000,7,FALSE))</f>
        <v/>
      </c>
      <c r="F180" s="288" t="s">
        <v>6158</v>
      </c>
      <c r="G180" s="304"/>
      <c r="H180" s="285"/>
      <c r="I180" s="288" t="str">
        <f t="shared" ref="I180" si="291">IF(G180="","",IF(AG180=2,"","分"))</f>
        <v/>
      </c>
      <c r="J180" s="285"/>
      <c r="K180" s="288" t="str">
        <f t="shared" ref="K180" si="292">IF(OR(G180="",G180="十種競技"),"",IF(AG180=2,"m","秒"))</f>
        <v/>
      </c>
      <c r="L180" s="285"/>
      <c r="M180" s="285"/>
      <c r="N180" s="291"/>
      <c r="O180" s="292"/>
      <c r="P180" s="293"/>
      <c r="Q180" s="272"/>
      <c r="R180" s="269"/>
      <c r="U180" s="66"/>
      <c r="V180" s="75">
        <f>IF(B180="",0,IF(VLOOKUP(B180,'登録データ（男）'!$A$3:$AT$1687,29,FALSE)=1,0,1))</f>
        <v>0</v>
      </c>
      <c r="W180" s="69">
        <f>IF(B180="",1,0)</f>
        <v>1</v>
      </c>
      <c r="X180" s="62">
        <f>IF(C180="",1,0)</f>
        <v>1</v>
      </c>
      <c r="Y180" s="62">
        <f>IF(D180="",1,0)</f>
        <v>1</v>
      </c>
      <c r="Z180" s="62">
        <f>IF(E180="",1,0)</f>
        <v>1</v>
      </c>
      <c r="AA180" s="62">
        <f>IF(E181="",1,0)</f>
        <v>1</v>
      </c>
      <c r="AB180" s="62">
        <f>SUM(W180:AA180)</f>
        <v>5</v>
      </c>
      <c r="AC180" s="62">
        <f t="shared" ca="1" si="227"/>
        <v>0</v>
      </c>
      <c r="AD180" s="108">
        <f t="shared" si="235"/>
        <v>0</v>
      </c>
      <c r="AE180" s="175" t="str">
        <f>IF(G180="","0",VLOOKUP(G180,'登録データ（男）'!$R$4:$S$23,2,FALSE))</f>
        <v>0</v>
      </c>
      <c r="AF180" s="62" t="str">
        <f t="shared" si="228"/>
        <v>00</v>
      </c>
      <c r="AG180" s="76" t="str">
        <f>IF(G180="","0",IF(OR(RIGHT(G180,1)="m",RIGHT(G180,1)="H",RIGHT(G180,1)="W",RIGHT(G180,1)="C",RIGHT(G180,1)="〉"),1,2))</f>
        <v>0</v>
      </c>
      <c r="AH180" s="62" t="str">
        <f t="shared" si="229"/>
        <v>000000</v>
      </c>
      <c r="AI180" s="64" t="str">
        <f t="shared" ca="1" si="230"/>
        <v/>
      </c>
      <c r="AJ180" s="62">
        <f t="shared" si="236"/>
        <v>0</v>
      </c>
      <c r="AK180" s="108"/>
      <c r="AL180" s="62">
        <f t="shared" si="231"/>
        <v>0</v>
      </c>
      <c r="AM180" s="68">
        <f t="shared" si="232"/>
        <v>0</v>
      </c>
      <c r="AN180" s="14" t="str">
        <f ca="1">IF(OFFSET(B180,-MOD(ROW(B180),3),0)&lt;&gt;"",IF(RIGHT(G180,1)=")",VALUE(VLOOKUP(OFFSET(B180,-MOD(ROW(B180),3),0),'登録データ（男）'!A165:J1483,8,FALSE)),"0"),"0")</f>
        <v>0</v>
      </c>
      <c r="AO180" s="76">
        <f t="shared" ca="1" si="237"/>
        <v>0</v>
      </c>
      <c r="AP180" s="62" t="str">
        <f t="shared" ref="AP180" si="293">IF(AQ180="","",RANK(AQ180,$AQ$18:$AQ$467,1))</f>
        <v/>
      </c>
      <c r="AQ180" s="62" t="str">
        <f>IF(Q180="","",B180)</f>
        <v/>
      </c>
      <c r="AR180" s="62" t="str">
        <f t="shared" ref="AR180" si="294">IF(AS180="","",RANK(AS180,$AS$18:$AS$467,1))</f>
        <v/>
      </c>
      <c r="AS180" s="62" t="str">
        <f>IF(R180="","",B180)</f>
        <v/>
      </c>
      <c r="AT180" s="62" t="str">
        <f t="shared" ref="AT180" si="295">IF(AU180="","",RANK(AU180,$AU$18:$AU$467,1))</f>
        <v/>
      </c>
      <c r="AU180" s="62" t="str">
        <f>IF(OR(G180="十種競技",G181="十種競技",G182="十種競技"),B180,"")</f>
        <v/>
      </c>
      <c r="AV180" s="62"/>
      <c r="AW180" s="62">
        <f>B180</f>
        <v>0</v>
      </c>
    </row>
    <row r="181" spans="1:49" ht="18.75" customHeight="1">
      <c r="A181" s="264"/>
      <c r="B181" s="299"/>
      <c r="C181" s="289"/>
      <c r="D181" s="289"/>
      <c r="E181" s="116" t="str">
        <f>IF(B180="","",VLOOKUP(B180,'登録データ（男）'!$A$3:$W$2000,4,FALSE))</f>
        <v/>
      </c>
      <c r="F181" s="289"/>
      <c r="G181" s="305"/>
      <c r="H181" s="286"/>
      <c r="I181" s="289"/>
      <c r="J181" s="286"/>
      <c r="K181" s="289"/>
      <c r="L181" s="286"/>
      <c r="M181" s="286"/>
      <c r="N181" s="294"/>
      <c r="O181" s="295"/>
      <c r="P181" s="296"/>
      <c r="Q181" s="267"/>
      <c r="R181" s="270"/>
      <c r="U181" s="66"/>
      <c r="V181" s="75"/>
      <c r="W181" s="69"/>
      <c r="X181" s="62"/>
      <c r="Y181" s="62"/>
      <c r="Z181" s="62"/>
      <c r="AA181" s="62"/>
      <c r="AB181" s="62"/>
      <c r="AC181" s="62">
        <f t="shared" ca="1" si="227"/>
        <v>0</v>
      </c>
      <c r="AD181" s="108">
        <f t="shared" si="235"/>
        <v>0</v>
      </c>
      <c r="AE181" s="175" t="str">
        <f>IF(G181="","0",VLOOKUP(G181,'登録データ（男）'!$R$4:$S$23,2,FALSE))</f>
        <v>0</v>
      </c>
      <c r="AF181" s="62" t="str">
        <f t="shared" si="228"/>
        <v>00</v>
      </c>
      <c r="AG181" s="76" t="str">
        <f>IF(G181="","0",IF(OR(RIGHT(G181,1)="m",RIGHT(G181,1)="H",RIGHT(G181,1)="W",RIGHT(G181,1)="C"),1,2))</f>
        <v>0</v>
      </c>
      <c r="AH181" s="62" t="str">
        <f t="shared" si="229"/>
        <v>000000</v>
      </c>
      <c r="AI181" s="64" t="str">
        <f t="shared" ca="1" si="230"/>
        <v/>
      </c>
      <c r="AJ181" s="62">
        <f t="shared" si="236"/>
        <v>0</v>
      </c>
      <c r="AK181" s="108"/>
      <c r="AL181" s="62">
        <f t="shared" si="231"/>
        <v>0</v>
      </c>
      <c r="AM181" s="68">
        <f t="shared" si="232"/>
        <v>0</v>
      </c>
      <c r="AN181" s="14" t="str">
        <f ca="1">IF(OFFSET(B181,-MOD(ROW(B181),3),0)&lt;&gt;"",IF(RIGHT(G181,1)=")",VALUE(VLOOKUP(OFFSET(B181,-MOD(ROW(B181),3),0),'登録データ（男）'!A166:J1484,8,FALSE)),"0"),"0")</f>
        <v>0</v>
      </c>
      <c r="AO181" s="76">
        <f t="shared" ca="1" si="237"/>
        <v>0</v>
      </c>
      <c r="AP181" s="62"/>
      <c r="AQ181" s="62"/>
      <c r="AR181" s="62"/>
      <c r="AS181" s="62"/>
      <c r="AT181" s="62"/>
      <c r="AU181" s="62"/>
      <c r="AV181" s="62"/>
      <c r="AW181" s="62"/>
    </row>
    <row r="182" spans="1:49" ht="18.75" customHeight="1" thickBot="1">
      <c r="A182" s="265"/>
      <c r="B182" s="300"/>
      <c r="C182" s="290"/>
      <c r="D182" s="290"/>
      <c r="E182" s="120" t="s">
        <v>1918</v>
      </c>
      <c r="F182" s="290"/>
      <c r="G182" s="306"/>
      <c r="H182" s="287"/>
      <c r="I182" s="290"/>
      <c r="J182" s="287"/>
      <c r="K182" s="290"/>
      <c r="L182" s="287"/>
      <c r="M182" s="287"/>
      <c r="N182" s="222"/>
      <c r="O182" s="223"/>
      <c r="P182" s="297"/>
      <c r="Q182" s="268"/>
      <c r="R182" s="271"/>
      <c r="U182" s="66"/>
      <c r="V182" s="75"/>
      <c r="W182" s="69"/>
      <c r="X182" s="62"/>
      <c r="Y182" s="62"/>
      <c r="Z182" s="62"/>
      <c r="AA182" s="62"/>
      <c r="AB182" s="62"/>
      <c r="AC182" s="62">
        <f t="shared" ca="1" si="227"/>
        <v>0</v>
      </c>
      <c r="AD182" s="108">
        <f t="shared" si="235"/>
        <v>0</v>
      </c>
      <c r="AE182" s="175" t="str">
        <f>IF(G182="","0",VLOOKUP(G182,'登録データ（男）'!$R$4:$S$23,2,FALSE))</f>
        <v>0</v>
      </c>
      <c r="AF182" s="62" t="str">
        <f t="shared" si="228"/>
        <v>00</v>
      </c>
      <c r="AG182" s="76" t="str">
        <f>IF(G182="","0",IF(OR(RIGHT(G182,1)="m",RIGHT(G182,1)="H",RIGHT(G182,1)="W",RIGHT(G182,1)="C"),1,2))</f>
        <v>0</v>
      </c>
      <c r="AH182" s="62" t="str">
        <f t="shared" si="229"/>
        <v>000000</v>
      </c>
      <c r="AI182" s="64" t="str">
        <f t="shared" ca="1" si="230"/>
        <v/>
      </c>
      <c r="AJ182" s="62">
        <f t="shared" si="236"/>
        <v>0</v>
      </c>
      <c r="AK182" s="108"/>
      <c r="AL182" s="62">
        <f t="shared" si="231"/>
        <v>0</v>
      </c>
      <c r="AM182" s="68">
        <f t="shared" si="232"/>
        <v>0</v>
      </c>
      <c r="AN182" s="14" t="str">
        <f ca="1">IF(OFFSET(B182,-MOD(ROW(B182),3),0)&lt;&gt;"",IF(RIGHT(G182,1)=")",VALUE(VLOOKUP(OFFSET(B182,-MOD(ROW(B182),3),0),'登録データ（男）'!A167:J1485,8,FALSE)),"0"),"0")</f>
        <v>0</v>
      </c>
      <c r="AO182" s="76">
        <f t="shared" ca="1" si="237"/>
        <v>0</v>
      </c>
      <c r="AP182" s="62"/>
      <c r="AQ182" s="62"/>
      <c r="AR182" s="62"/>
      <c r="AS182" s="62"/>
      <c r="AT182" s="62"/>
      <c r="AU182" s="62"/>
      <c r="AV182" s="62"/>
      <c r="AW182" s="62"/>
    </row>
    <row r="183" spans="1:49" ht="18.75" customHeight="1" thickTop="1">
      <c r="A183" s="263">
        <v>56</v>
      </c>
      <c r="B183" s="298"/>
      <c r="C183" s="288" t="str">
        <f>IF(B183="","",VLOOKUP(B183,'登録データ（男）'!$A$3:$W$2000,2,FALSE))</f>
        <v/>
      </c>
      <c r="D183" s="288" t="str">
        <f>IF(B183="","",VLOOKUP(B183,'登録データ（男）'!$A$3:$W$2000,3,FALSE))</f>
        <v/>
      </c>
      <c r="E183" s="118" t="str">
        <f>IF(B183="","",VLOOKUP(B183,'登録データ（男）'!$A$3:$W$2000,7,FALSE))</f>
        <v/>
      </c>
      <c r="F183" s="288" t="s">
        <v>6158</v>
      </c>
      <c r="G183" s="304"/>
      <c r="H183" s="285"/>
      <c r="I183" s="288" t="str">
        <f t="shared" ref="I183" si="296">IF(G183="","",IF(AG183=2,"","分"))</f>
        <v/>
      </c>
      <c r="J183" s="285"/>
      <c r="K183" s="288" t="str">
        <f t="shared" ref="K183" si="297">IF(OR(G183="",G183="十種競技"),"",IF(AG183=2,"m","秒"))</f>
        <v/>
      </c>
      <c r="L183" s="285"/>
      <c r="M183" s="285"/>
      <c r="N183" s="291"/>
      <c r="O183" s="292"/>
      <c r="P183" s="293"/>
      <c r="Q183" s="272"/>
      <c r="R183" s="269"/>
      <c r="U183" s="66"/>
      <c r="V183" s="75">
        <f>IF(B183="",0,IF(VLOOKUP(B183,'登録データ（男）'!$A$3:$AT$1687,29,FALSE)=1,0,1))</f>
        <v>0</v>
      </c>
      <c r="W183" s="69">
        <f>IF(B183="",1,0)</f>
        <v>1</v>
      </c>
      <c r="X183" s="62">
        <f>IF(C183="",1,0)</f>
        <v>1</v>
      </c>
      <c r="Y183" s="62">
        <f>IF(D183="",1,0)</f>
        <v>1</v>
      </c>
      <c r="Z183" s="62">
        <f>IF(E183="",1,0)</f>
        <v>1</v>
      </c>
      <c r="AA183" s="62">
        <f>IF(E184="",1,0)</f>
        <v>1</v>
      </c>
      <c r="AB183" s="62">
        <f>SUM(W183:AA183)</f>
        <v>5</v>
      </c>
      <c r="AC183" s="62">
        <f t="shared" ca="1" si="227"/>
        <v>0</v>
      </c>
      <c r="AD183" s="108">
        <f t="shared" si="235"/>
        <v>0</v>
      </c>
      <c r="AE183" s="175" t="str">
        <f>IF(G183="","0",VLOOKUP(G183,'登録データ（男）'!$R$4:$S$23,2,FALSE))</f>
        <v>0</v>
      </c>
      <c r="AF183" s="62" t="str">
        <f t="shared" si="228"/>
        <v>00</v>
      </c>
      <c r="AG183" s="76" t="str">
        <f>IF(G183="","0",IF(OR(RIGHT(G183,1)="m",RIGHT(G183,1)="H",RIGHT(G183,1)="W",RIGHT(G183,1)="C",RIGHT(G183,1)="〉"),1,2))</f>
        <v>0</v>
      </c>
      <c r="AH183" s="62" t="str">
        <f t="shared" si="229"/>
        <v>000000</v>
      </c>
      <c r="AI183" s="64" t="str">
        <f t="shared" ca="1" si="230"/>
        <v/>
      </c>
      <c r="AJ183" s="62">
        <f t="shared" si="236"/>
        <v>0</v>
      </c>
      <c r="AK183" s="108"/>
      <c r="AL183" s="62">
        <f t="shared" si="231"/>
        <v>0</v>
      </c>
      <c r="AM183" s="68">
        <f t="shared" si="232"/>
        <v>0</v>
      </c>
      <c r="AN183" s="14" t="str">
        <f ca="1">IF(OFFSET(B183,-MOD(ROW(B183),3),0)&lt;&gt;"",IF(RIGHT(G183,1)=")",VALUE(VLOOKUP(OFFSET(B183,-MOD(ROW(B183),3),0),'登録データ（男）'!A168:J1486,8,FALSE)),"0"),"0")</f>
        <v>0</v>
      </c>
      <c r="AO183" s="76">
        <f t="shared" ca="1" si="237"/>
        <v>0</v>
      </c>
      <c r="AP183" s="62" t="str">
        <f t="shared" ref="AP183" si="298">IF(AQ183="","",RANK(AQ183,$AQ$18:$AQ$467,1))</f>
        <v/>
      </c>
      <c r="AQ183" s="62" t="str">
        <f>IF(Q183="","",B183)</f>
        <v/>
      </c>
      <c r="AR183" s="62" t="str">
        <f t="shared" ref="AR183" si="299">IF(AS183="","",RANK(AS183,$AS$18:$AS$467,1))</f>
        <v/>
      </c>
      <c r="AS183" s="62" t="str">
        <f>IF(R183="","",B183)</f>
        <v/>
      </c>
      <c r="AT183" s="62" t="str">
        <f t="shared" ref="AT183" si="300">IF(AU183="","",RANK(AU183,$AU$18:$AU$467,1))</f>
        <v/>
      </c>
      <c r="AU183" s="62" t="str">
        <f>IF(OR(G183="十種競技",G184="十種競技",G185="十種競技"),B183,"")</f>
        <v/>
      </c>
      <c r="AV183" s="62"/>
      <c r="AW183" s="62">
        <f>B183</f>
        <v>0</v>
      </c>
    </row>
    <row r="184" spans="1:49" ht="18.75" customHeight="1">
      <c r="A184" s="264"/>
      <c r="B184" s="299"/>
      <c r="C184" s="289"/>
      <c r="D184" s="289"/>
      <c r="E184" s="116" t="str">
        <f>IF(B183="","",VLOOKUP(B183,'登録データ（男）'!$A$3:$W$2000,4,FALSE))</f>
        <v/>
      </c>
      <c r="F184" s="289"/>
      <c r="G184" s="305"/>
      <c r="H184" s="286"/>
      <c r="I184" s="289"/>
      <c r="J184" s="286"/>
      <c r="K184" s="289"/>
      <c r="L184" s="286"/>
      <c r="M184" s="286"/>
      <c r="N184" s="294"/>
      <c r="O184" s="295"/>
      <c r="P184" s="296"/>
      <c r="Q184" s="267"/>
      <c r="R184" s="270"/>
      <c r="U184" s="66"/>
      <c r="V184" s="75"/>
      <c r="W184" s="69"/>
      <c r="X184" s="62"/>
      <c r="Y184" s="62"/>
      <c r="Z184" s="62"/>
      <c r="AA184" s="62"/>
      <c r="AB184" s="62"/>
      <c r="AC184" s="62">
        <f t="shared" ca="1" si="227"/>
        <v>0</v>
      </c>
      <c r="AD184" s="108">
        <f t="shared" si="235"/>
        <v>0</v>
      </c>
      <c r="AE184" s="175" t="str">
        <f>IF(G184="","0",VLOOKUP(G184,'登録データ（男）'!$R$4:$S$23,2,FALSE))</f>
        <v>0</v>
      </c>
      <c r="AF184" s="62" t="str">
        <f t="shared" si="228"/>
        <v>00</v>
      </c>
      <c r="AG184" s="76" t="str">
        <f>IF(G184="","0",IF(OR(RIGHT(G184,1)="m",RIGHT(G184,1)="H",RIGHT(G184,1)="W",RIGHT(G184,1)="C"),1,2))</f>
        <v>0</v>
      </c>
      <c r="AH184" s="62" t="str">
        <f t="shared" si="229"/>
        <v>000000</v>
      </c>
      <c r="AI184" s="64" t="str">
        <f t="shared" ca="1" si="230"/>
        <v/>
      </c>
      <c r="AJ184" s="62">
        <f t="shared" si="236"/>
        <v>0</v>
      </c>
      <c r="AK184" s="108"/>
      <c r="AL184" s="62">
        <f t="shared" si="231"/>
        <v>0</v>
      </c>
      <c r="AM184" s="68">
        <f t="shared" si="232"/>
        <v>0</v>
      </c>
      <c r="AN184" s="14" t="str">
        <f ca="1">IF(OFFSET(B184,-MOD(ROW(B184),3),0)&lt;&gt;"",IF(RIGHT(G184,1)=")",VALUE(VLOOKUP(OFFSET(B184,-MOD(ROW(B184),3),0),'登録データ（男）'!A169:J1487,8,FALSE)),"0"),"0")</f>
        <v>0</v>
      </c>
      <c r="AO184" s="76">
        <f t="shared" ca="1" si="237"/>
        <v>0</v>
      </c>
      <c r="AP184" s="62"/>
      <c r="AQ184" s="62"/>
      <c r="AR184" s="62"/>
      <c r="AS184" s="62"/>
      <c r="AT184" s="62"/>
      <c r="AU184" s="62"/>
      <c r="AV184" s="62"/>
      <c r="AW184" s="62"/>
    </row>
    <row r="185" spans="1:49" ht="18.75" customHeight="1" thickBot="1">
      <c r="A185" s="265"/>
      <c r="B185" s="300"/>
      <c r="C185" s="290"/>
      <c r="D185" s="290"/>
      <c r="E185" s="120" t="s">
        <v>1918</v>
      </c>
      <c r="F185" s="290"/>
      <c r="G185" s="306"/>
      <c r="H185" s="287"/>
      <c r="I185" s="290"/>
      <c r="J185" s="287"/>
      <c r="K185" s="290"/>
      <c r="L185" s="287"/>
      <c r="M185" s="287"/>
      <c r="N185" s="222"/>
      <c r="O185" s="223"/>
      <c r="P185" s="297"/>
      <c r="Q185" s="268"/>
      <c r="R185" s="271"/>
      <c r="U185" s="66"/>
      <c r="V185" s="75"/>
      <c r="W185" s="69"/>
      <c r="X185" s="62"/>
      <c r="Y185" s="62"/>
      <c r="Z185" s="62"/>
      <c r="AA185" s="62"/>
      <c r="AB185" s="62"/>
      <c r="AC185" s="62">
        <f t="shared" ca="1" si="227"/>
        <v>0</v>
      </c>
      <c r="AD185" s="108">
        <f t="shared" si="235"/>
        <v>0</v>
      </c>
      <c r="AE185" s="175" t="str">
        <f>IF(G185="","0",VLOOKUP(G185,'登録データ（男）'!$R$4:$S$23,2,FALSE))</f>
        <v>0</v>
      </c>
      <c r="AF185" s="62" t="str">
        <f t="shared" si="228"/>
        <v>00</v>
      </c>
      <c r="AG185" s="76" t="str">
        <f>IF(G185="","0",IF(OR(RIGHT(G185,1)="m",RIGHT(G185,1)="H",RIGHT(G185,1)="W",RIGHT(G185,1)="C"),1,2))</f>
        <v>0</v>
      </c>
      <c r="AH185" s="62" t="str">
        <f t="shared" si="229"/>
        <v>000000</v>
      </c>
      <c r="AI185" s="64" t="str">
        <f t="shared" ca="1" si="230"/>
        <v/>
      </c>
      <c r="AJ185" s="62">
        <f t="shared" si="236"/>
        <v>0</v>
      </c>
      <c r="AK185" s="108"/>
      <c r="AL185" s="62">
        <f t="shared" si="231"/>
        <v>0</v>
      </c>
      <c r="AM185" s="68">
        <f t="shared" si="232"/>
        <v>0</v>
      </c>
      <c r="AN185" s="14" t="str">
        <f ca="1">IF(OFFSET(B185,-MOD(ROW(B185),3),0)&lt;&gt;"",IF(RIGHT(G185,1)=")",VALUE(VLOOKUP(OFFSET(B185,-MOD(ROW(B185),3),0),'登録データ（男）'!A170:J1488,8,FALSE)),"0"),"0")</f>
        <v>0</v>
      </c>
      <c r="AO185" s="76">
        <f t="shared" ca="1" si="237"/>
        <v>0</v>
      </c>
      <c r="AP185" s="62"/>
      <c r="AQ185" s="62"/>
      <c r="AR185" s="62"/>
      <c r="AS185" s="62"/>
      <c r="AT185" s="62"/>
      <c r="AU185" s="62"/>
      <c r="AV185" s="62"/>
      <c r="AW185" s="62"/>
    </row>
    <row r="186" spans="1:49" ht="18.75" customHeight="1" thickTop="1">
      <c r="A186" s="263">
        <v>57</v>
      </c>
      <c r="B186" s="298"/>
      <c r="C186" s="288" t="str">
        <f>IF(B186="","",VLOOKUP(B186,'登録データ（男）'!$A$3:$W$2000,2,FALSE))</f>
        <v/>
      </c>
      <c r="D186" s="288" t="str">
        <f>IF(B186="","",VLOOKUP(B186,'登録データ（男）'!$A$3:$W$2000,3,FALSE))</f>
        <v/>
      </c>
      <c r="E186" s="118" t="str">
        <f>IF(B186="","",VLOOKUP(B186,'登録データ（男）'!$A$3:$W$2000,7,FALSE))</f>
        <v/>
      </c>
      <c r="F186" s="288" t="s">
        <v>6158</v>
      </c>
      <c r="G186" s="304"/>
      <c r="H186" s="285"/>
      <c r="I186" s="288" t="str">
        <f t="shared" ref="I186" si="301">IF(G186="","",IF(AG186=2,"","分"))</f>
        <v/>
      </c>
      <c r="J186" s="285"/>
      <c r="K186" s="288" t="str">
        <f t="shared" ref="K186" si="302">IF(OR(G186="",G186="十種競技"),"",IF(AG186=2,"m","秒"))</f>
        <v/>
      </c>
      <c r="L186" s="285"/>
      <c r="M186" s="285"/>
      <c r="N186" s="291"/>
      <c r="O186" s="292"/>
      <c r="P186" s="293"/>
      <c r="Q186" s="272"/>
      <c r="R186" s="269"/>
      <c r="U186" s="66"/>
      <c r="V186" s="75">
        <f>IF(B186="",0,IF(VLOOKUP(B186,'登録データ（男）'!$A$3:$AT$1687,29,FALSE)=1,0,1))</f>
        <v>0</v>
      </c>
      <c r="W186" s="69">
        <f>IF(B186="",1,0)</f>
        <v>1</v>
      </c>
      <c r="X186" s="62">
        <f>IF(C186="",1,0)</f>
        <v>1</v>
      </c>
      <c r="Y186" s="62">
        <f>IF(D186="",1,0)</f>
        <v>1</v>
      </c>
      <c r="Z186" s="62">
        <f>IF(E186="",1,0)</f>
        <v>1</v>
      </c>
      <c r="AA186" s="62">
        <f>IF(E187="",1,0)</f>
        <v>1</v>
      </c>
      <c r="AB186" s="62">
        <f>SUM(W186:AA186)</f>
        <v>5</v>
      </c>
      <c r="AC186" s="62">
        <f t="shared" ca="1" si="227"/>
        <v>0</v>
      </c>
      <c r="AD186" s="108">
        <f t="shared" si="235"/>
        <v>0</v>
      </c>
      <c r="AE186" s="175" t="str">
        <f>IF(G186="","0",VLOOKUP(G186,'登録データ（男）'!$R$4:$S$23,2,FALSE))</f>
        <v>0</v>
      </c>
      <c r="AF186" s="62" t="str">
        <f t="shared" si="228"/>
        <v>00</v>
      </c>
      <c r="AG186" s="76" t="str">
        <f>IF(G186="","0",IF(OR(RIGHT(G186,1)="m",RIGHT(G186,1)="H",RIGHT(G186,1)="W",RIGHT(G186,1)="C",RIGHT(G186,1)="〉"),1,2))</f>
        <v>0</v>
      </c>
      <c r="AH186" s="62" t="str">
        <f t="shared" si="229"/>
        <v>000000</v>
      </c>
      <c r="AI186" s="64" t="str">
        <f t="shared" ca="1" si="230"/>
        <v/>
      </c>
      <c r="AJ186" s="62">
        <f t="shared" si="236"/>
        <v>0</v>
      </c>
      <c r="AK186" s="108"/>
      <c r="AL186" s="62">
        <f t="shared" si="231"/>
        <v>0</v>
      </c>
      <c r="AM186" s="68">
        <f t="shared" si="232"/>
        <v>0</v>
      </c>
      <c r="AN186" s="14" t="str">
        <f ca="1">IF(OFFSET(B186,-MOD(ROW(B186),3),0)&lt;&gt;"",IF(RIGHT(G186,1)=")",VALUE(VLOOKUP(OFFSET(B186,-MOD(ROW(B186),3),0),'登録データ（男）'!A171:J1489,8,FALSE)),"0"),"0")</f>
        <v>0</v>
      </c>
      <c r="AO186" s="76">
        <f t="shared" ca="1" si="237"/>
        <v>0</v>
      </c>
      <c r="AP186" s="62" t="str">
        <f t="shared" ref="AP186" si="303">IF(AQ186="","",RANK(AQ186,$AQ$18:$AQ$467,1))</f>
        <v/>
      </c>
      <c r="AQ186" s="62" t="str">
        <f>IF(Q186="","",B186)</f>
        <v/>
      </c>
      <c r="AR186" s="62" t="str">
        <f t="shared" ref="AR186" si="304">IF(AS186="","",RANK(AS186,$AS$18:$AS$467,1))</f>
        <v/>
      </c>
      <c r="AS186" s="62" t="str">
        <f>IF(R186="","",B186)</f>
        <v/>
      </c>
      <c r="AT186" s="62" t="str">
        <f t="shared" ref="AT186" si="305">IF(AU186="","",RANK(AU186,$AU$18:$AU$467,1))</f>
        <v/>
      </c>
      <c r="AU186" s="62" t="str">
        <f>IF(OR(G186="十種競技",G187="十種競技",G188="十種競技"),B186,"")</f>
        <v/>
      </c>
      <c r="AV186" s="62"/>
      <c r="AW186" s="62">
        <f>B186</f>
        <v>0</v>
      </c>
    </row>
    <row r="187" spans="1:49" ht="18.75" customHeight="1">
      <c r="A187" s="264"/>
      <c r="B187" s="299"/>
      <c r="C187" s="289"/>
      <c r="D187" s="289"/>
      <c r="E187" s="116" t="str">
        <f>IF(B186="","",VLOOKUP(B186,'登録データ（男）'!$A$3:$W$2000,4,FALSE))</f>
        <v/>
      </c>
      <c r="F187" s="289"/>
      <c r="G187" s="305"/>
      <c r="H187" s="286"/>
      <c r="I187" s="289"/>
      <c r="J187" s="286"/>
      <c r="K187" s="289"/>
      <c r="L187" s="286"/>
      <c r="M187" s="286"/>
      <c r="N187" s="294"/>
      <c r="O187" s="295"/>
      <c r="P187" s="296"/>
      <c r="Q187" s="267"/>
      <c r="R187" s="270"/>
      <c r="U187" s="66"/>
      <c r="V187" s="75"/>
      <c r="W187" s="69"/>
      <c r="X187" s="62"/>
      <c r="Y187" s="62"/>
      <c r="Z187" s="62"/>
      <c r="AA187" s="62"/>
      <c r="AB187" s="62"/>
      <c r="AC187" s="62">
        <f t="shared" ca="1" si="227"/>
        <v>0</v>
      </c>
      <c r="AD187" s="108">
        <f t="shared" si="235"/>
        <v>0</v>
      </c>
      <c r="AE187" s="175" t="str">
        <f>IF(G187="","0",VLOOKUP(G187,'登録データ（男）'!$R$4:$S$23,2,FALSE))</f>
        <v>0</v>
      </c>
      <c r="AF187" s="62" t="str">
        <f t="shared" si="228"/>
        <v>00</v>
      </c>
      <c r="AG187" s="76" t="str">
        <f>IF(G187="","0",IF(OR(RIGHT(G187,1)="m",RIGHT(G187,1)="H",RIGHT(G187,1)="W",RIGHT(G187,1)="C"),1,2))</f>
        <v>0</v>
      </c>
      <c r="AH187" s="62" t="str">
        <f t="shared" si="229"/>
        <v>000000</v>
      </c>
      <c r="AI187" s="64" t="str">
        <f t="shared" ca="1" si="230"/>
        <v/>
      </c>
      <c r="AJ187" s="62">
        <f t="shared" si="236"/>
        <v>0</v>
      </c>
      <c r="AK187" s="108"/>
      <c r="AL187" s="62">
        <f t="shared" si="231"/>
        <v>0</v>
      </c>
      <c r="AM187" s="68">
        <f t="shared" si="232"/>
        <v>0</v>
      </c>
      <c r="AN187" s="14" t="str">
        <f ca="1">IF(OFFSET(B187,-MOD(ROW(B187),3),0)&lt;&gt;"",IF(RIGHT(G187,1)=")",VALUE(VLOOKUP(OFFSET(B187,-MOD(ROW(B187),3),0),'登録データ（男）'!A172:J1490,8,FALSE)),"0"),"0")</f>
        <v>0</v>
      </c>
      <c r="AO187" s="76">
        <f t="shared" ca="1" si="237"/>
        <v>0</v>
      </c>
      <c r="AP187" s="62"/>
      <c r="AQ187" s="62"/>
      <c r="AR187" s="62"/>
      <c r="AS187" s="62"/>
      <c r="AT187" s="62"/>
      <c r="AU187" s="62"/>
      <c r="AV187" s="62"/>
      <c r="AW187" s="62"/>
    </row>
    <row r="188" spans="1:49" ht="18.75" customHeight="1" thickBot="1">
      <c r="A188" s="265"/>
      <c r="B188" s="300"/>
      <c r="C188" s="290"/>
      <c r="D188" s="290"/>
      <c r="E188" s="120" t="s">
        <v>1918</v>
      </c>
      <c r="F188" s="290"/>
      <c r="G188" s="306"/>
      <c r="H188" s="287"/>
      <c r="I188" s="290"/>
      <c r="J188" s="287"/>
      <c r="K188" s="290"/>
      <c r="L188" s="287"/>
      <c r="M188" s="287"/>
      <c r="N188" s="222"/>
      <c r="O188" s="223"/>
      <c r="P188" s="297"/>
      <c r="Q188" s="268"/>
      <c r="R188" s="271"/>
      <c r="U188" s="66"/>
      <c r="V188" s="75"/>
      <c r="W188" s="69"/>
      <c r="X188" s="62"/>
      <c r="Y188" s="62"/>
      <c r="Z188" s="62"/>
      <c r="AA188" s="62"/>
      <c r="AB188" s="62"/>
      <c r="AC188" s="62">
        <f t="shared" ca="1" si="227"/>
        <v>0</v>
      </c>
      <c r="AD188" s="108">
        <f t="shared" si="235"/>
        <v>0</v>
      </c>
      <c r="AE188" s="175" t="str">
        <f>IF(G188="","0",VLOOKUP(G188,'登録データ（男）'!$R$4:$S$23,2,FALSE))</f>
        <v>0</v>
      </c>
      <c r="AF188" s="62" t="str">
        <f t="shared" si="228"/>
        <v>00</v>
      </c>
      <c r="AG188" s="76" t="str">
        <f>IF(G188="","0",IF(OR(RIGHT(G188,1)="m",RIGHT(G188,1)="H",RIGHT(G188,1)="W",RIGHT(G188,1)="C"),1,2))</f>
        <v>0</v>
      </c>
      <c r="AH188" s="62" t="str">
        <f t="shared" si="229"/>
        <v>000000</v>
      </c>
      <c r="AI188" s="64" t="str">
        <f t="shared" ca="1" si="230"/>
        <v/>
      </c>
      <c r="AJ188" s="62">
        <f t="shared" si="236"/>
        <v>0</v>
      </c>
      <c r="AK188" s="108"/>
      <c r="AL188" s="62">
        <f t="shared" si="231"/>
        <v>0</v>
      </c>
      <c r="AM188" s="68">
        <f t="shared" si="232"/>
        <v>0</v>
      </c>
      <c r="AN188" s="14" t="str">
        <f ca="1">IF(OFFSET(B188,-MOD(ROW(B188),3),0)&lt;&gt;"",IF(RIGHT(G188,1)=")",VALUE(VLOOKUP(OFFSET(B188,-MOD(ROW(B188),3),0),'登録データ（男）'!A173:J1491,8,FALSE)),"0"),"0")</f>
        <v>0</v>
      </c>
      <c r="AO188" s="76">
        <f t="shared" ca="1" si="237"/>
        <v>0</v>
      </c>
      <c r="AP188" s="62"/>
      <c r="AQ188" s="62"/>
      <c r="AR188" s="62"/>
      <c r="AS188" s="62"/>
      <c r="AT188" s="62"/>
      <c r="AU188" s="62"/>
      <c r="AV188" s="62"/>
      <c r="AW188" s="62"/>
    </row>
    <row r="189" spans="1:49" ht="18.75" customHeight="1" thickTop="1">
      <c r="A189" s="263">
        <v>58</v>
      </c>
      <c r="B189" s="298"/>
      <c r="C189" s="288" t="str">
        <f>IF(B189="","",VLOOKUP(B189,'登録データ（男）'!$A$3:$W$2000,2,FALSE))</f>
        <v/>
      </c>
      <c r="D189" s="288" t="str">
        <f>IF(B189="","",VLOOKUP(B189,'登録データ（男）'!$A$3:$W$2000,3,FALSE))</f>
        <v/>
      </c>
      <c r="E189" s="118" t="str">
        <f>IF(B189="","",VLOOKUP(B189,'登録データ（男）'!$A$3:$W$2000,7,FALSE))</f>
        <v/>
      </c>
      <c r="F189" s="288" t="s">
        <v>6158</v>
      </c>
      <c r="G189" s="304"/>
      <c r="H189" s="285"/>
      <c r="I189" s="288" t="str">
        <f t="shared" ref="I189" si="306">IF(G189="","",IF(AG189=2,"","分"))</f>
        <v/>
      </c>
      <c r="J189" s="285"/>
      <c r="K189" s="288" t="str">
        <f t="shared" ref="K189" si="307">IF(OR(G189="",G189="十種競技"),"",IF(AG189=2,"m","秒"))</f>
        <v/>
      </c>
      <c r="L189" s="285"/>
      <c r="M189" s="285"/>
      <c r="N189" s="291"/>
      <c r="O189" s="292"/>
      <c r="P189" s="293"/>
      <c r="Q189" s="272"/>
      <c r="R189" s="269"/>
      <c r="U189" s="66"/>
      <c r="V189" s="75">
        <f>IF(B189="",0,IF(VLOOKUP(B189,'登録データ（男）'!$A$3:$AT$1687,29,FALSE)=1,0,1))</f>
        <v>0</v>
      </c>
      <c r="W189" s="69">
        <f>IF(B189="",1,0)</f>
        <v>1</v>
      </c>
      <c r="X189" s="62">
        <f>IF(C189="",1,0)</f>
        <v>1</v>
      </c>
      <c r="Y189" s="62">
        <f>IF(D189="",1,0)</f>
        <v>1</v>
      </c>
      <c r="Z189" s="62">
        <f>IF(E189="",1,0)</f>
        <v>1</v>
      </c>
      <c r="AA189" s="62">
        <f>IF(E190="",1,0)</f>
        <v>1</v>
      </c>
      <c r="AB189" s="62">
        <f>SUM(W189:AA189)</f>
        <v>5</v>
      </c>
      <c r="AC189" s="62">
        <f t="shared" ca="1" si="227"/>
        <v>0</v>
      </c>
      <c r="AD189" s="108">
        <f t="shared" si="235"/>
        <v>0</v>
      </c>
      <c r="AE189" s="175" t="str">
        <f>IF(G189="","0",VLOOKUP(G189,'登録データ（男）'!$R$4:$S$23,2,FALSE))</f>
        <v>0</v>
      </c>
      <c r="AF189" s="62" t="str">
        <f t="shared" si="228"/>
        <v>00</v>
      </c>
      <c r="AG189" s="76" t="str">
        <f>IF(G189="","0",IF(OR(RIGHT(G189,1)="m",RIGHT(G189,1)="H",RIGHT(G189,1)="W",RIGHT(G189,1)="C",RIGHT(G189,1)="〉"),1,2))</f>
        <v>0</v>
      </c>
      <c r="AH189" s="62" t="str">
        <f t="shared" si="229"/>
        <v>000000</v>
      </c>
      <c r="AI189" s="64" t="str">
        <f t="shared" ca="1" si="230"/>
        <v/>
      </c>
      <c r="AJ189" s="62">
        <f t="shared" si="236"/>
        <v>0</v>
      </c>
      <c r="AK189" s="108"/>
      <c r="AL189" s="62">
        <f t="shared" si="231"/>
        <v>0</v>
      </c>
      <c r="AM189" s="68">
        <f t="shared" si="232"/>
        <v>0</v>
      </c>
      <c r="AN189" s="14" t="str">
        <f ca="1">IF(OFFSET(B189,-MOD(ROW(B189),3),0)&lt;&gt;"",IF(RIGHT(G189,1)=")",VALUE(VLOOKUP(OFFSET(B189,-MOD(ROW(B189),3),0),'登録データ（男）'!A174:J1492,8,FALSE)),"0"),"0")</f>
        <v>0</v>
      </c>
      <c r="AO189" s="76">
        <f t="shared" ca="1" si="237"/>
        <v>0</v>
      </c>
      <c r="AP189" s="62" t="str">
        <f t="shared" ref="AP189" si="308">IF(AQ189="","",RANK(AQ189,$AQ$18:$AQ$467,1))</f>
        <v/>
      </c>
      <c r="AQ189" s="62" t="str">
        <f>IF(Q189="","",B189)</f>
        <v/>
      </c>
      <c r="AR189" s="62" t="str">
        <f t="shared" ref="AR189" si="309">IF(AS189="","",RANK(AS189,$AS$18:$AS$467,1))</f>
        <v/>
      </c>
      <c r="AS189" s="62" t="str">
        <f>IF(R189="","",B189)</f>
        <v/>
      </c>
      <c r="AT189" s="62" t="str">
        <f t="shared" ref="AT189" si="310">IF(AU189="","",RANK(AU189,$AU$18:$AU$467,1))</f>
        <v/>
      </c>
      <c r="AU189" s="62" t="str">
        <f>IF(OR(G189="十種競技",G190="十種競技",G191="十種競技"),B189,"")</f>
        <v/>
      </c>
      <c r="AV189" s="62"/>
      <c r="AW189" s="62">
        <f>B189</f>
        <v>0</v>
      </c>
    </row>
    <row r="190" spans="1:49" ht="18.75" customHeight="1">
      <c r="A190" s="264"/>
      <c r="B190" s="299"/>
      <c r="C190" s="289"/>
      <c r="D190" s="289"/>
      <c r="E190" s="116" t="str">
        <f>IF(B189="","",VLOOKUP(B189,'登録データ（男）'!$A$3:$W$2000,4,FALSE))</f>
        <v/>
      </c>
      <c r="F190" s="289"/>
      <c r="G190" s="305"/>
      <c r="H190" s="286"/>
      <c r="I190" s="289"/>
      <c r="J190" s="286"/>
      <c r="K190" s="289"/>
      <c r="L190" s="286"/>
      <c r="M190" s="286"/>
      <c r="N190" s="294"/>
      <c r="O190" s="295"/>
      <c r="P190" s="296"/>
      <c r="Q190" s="267"/>
      <c r="R190" s="270"/>
      <c r="U190" s="66"/>
      <c r="V190" s="75"/>
      <c r="W190" s="69"/>
      <c r="X190" s="62"/>
      <c r="Y190" s="62"/>
      <c r="Z190" s="62"/>
      <c r="AA190" s="62"/>
      <c r="AB190" s="62"/>
      <c r="AC190" s="62">
        <f t="shared" ca="1" si="227"/>
        <v>0</v>
      </c>
      <c r="AD190" s="108">
        <f t="shared" si="235"/>
        <v>0</v>
      </c>
      <c r="AE190" s="175" t="str">
        <f>IF(G190="","0",VLOOKUP(G190,'登録データ（男）'!$R$4:$S$23,2,FALSE))</f>
        <v>0</v>
      </c>
      <c r="AF190" s="62" t="str">
        <f t="shared" si="228"/>
        <v>00</v>
      </c>
      <c r="AG190" s="76" t="str">
        <f>IF(G190="","0",IF(OR(RIGHT(G190,1)="m",RIGHT(G190,1)="H",RIGHT(G190,1)="W",RIGHT(G190,1)="C"),1,2))</f>
        <v>0</v>
      </c>
      <c r="AH190" s="62" t="str">
        <f t="shared" si="229"/>
        <v>000000</v>
      </c>
      <c r="AI190" s="64" t="str">
        <f t="shared" ca="1" si="230"/>
        <v/>
      </c>
      <c r="AJ190" s="62">
        <f t="shared" si="236"/>
        <v>0</v>
      </c>
      <c r="AK190" s="108"/>
      <c r="AL190" s="62">
        <f t="shared" si="231"/>
        <v>0</v>
      </c>
      <c r="AM190" s="68">
        <f t="shared" si="232"/>
        <v>0</v>
      </c>
      <c r="AN190" s="14" t="str">
        <f ca="1">IF(OFFSET(B190,-MOD(ROW(B190),3),0)&lt;&gt;"",IF(RIGHT(G190,1)=")",VALUE(VLOOKUP(OFFSET(B190,-MOD(ROW(B190),3),0),'登録データ（男）'!A175:J1493,8,FALSE)),"0"),"0")</f>
        <v>0</v>
      </c>
      <c r="AO190" s="76">
        <f t="shared" ca="1" si="237"/>
        <v>0</v>
      </c>
      <c r="AP190" s="62"/>
      <c r="AQ190" s="62"/>
      <c r="AR190" s="62"/>
      <c r="AS190" s="62"/>
      <c r="AT190" s="62"/>
      <c r="AU190" s="62"/>
      <c r="AV190" s="62"/>
      <c r="AW190" s="62"/>
    </row>
    <row r="191" spans="1:49" ht="18.75" customHeight="1" thickBot="1">
      <c r="A191" s="265"/>
      <c r="B191" s="300"/>
      <c r="C191" s="290"/>
      <c r="D191" s="290"/>
      <c r="E191" s="120" t="s">
        <v>1918</v>
      </c>
      <c r="F191" s="290"/>
      <c r="G191" s="306"/>
      <c r="H191" s="287"/>
      <c r="I191" s="290"/>
      <c r="J191" s="287"/>
      <c r="K191" s="290"/>
      <c r="L191" s="287"/>
      <c r="M191" s="287"/>
      <c r="N191" s="222"/>
      <c r="O191" s="223"/>
      <c r="P191" s="297"/>
      <c r="Q191" s="268"/>
      <c r="R191" s="271"/>
      <c r="U191" s="66"/>
      <c r="V191" s="75"/>
      <c r="W191" s="69"/>
      <c r="X191" s="62"/>
      <c r="Y191" s="62"/>
      <c r="Z191" s="62"/>
      <c r="AA191" s="62"/>
      <c r="AB191" s="62"/>
      <c r="AC191" s="62">
        <f t="shared" ca="1" si="227"/>
        <v>0</v>
      </c>
      <c r="AD191" s="108">
        <f t="shared" si="235"/>
        <v>0</v>
      </c>
      <c r="AE191" s="175" t="str">
        <f>IF(G191="","0",VLOOKUP(G191,'登録データ（男）'!$R$4:$S$23,2,FALSE))</f>
        <v>0</v>
      </c>
      <c r="AF191" s="62" t="str">
        <f t="shared" si="228"/>
        <v>00</v>
      </c>
      <c r="AG191" s="76" t="str">
        <f>IF(G191="","0",IF(OR(RIGHT(G191,1)="m",RIGHT(G191,1)="H",RIGHT(G191,1)="W",RIGHT(G191,1)="C"),1,2))</f>
        <v>0</v>
      </c>
      <c r="AH191" s="62" t="str">
        <f t="shared" si="229"/>
        <v>000000</v>
      </c>
      <c r="AI191" s="64" t="str">
        <f t="shared" ca="1" si="230"/>
        <v/>
      </c>
      <c r="AJ191" s="62">
        <f t="shared" si="236"/>
        <v>0</v>
      </c>
      <c r="AK191" s="108"/>
      <c r="AL191" s="62">
        <f t="shared" si="231"/>
        <v>0</v>
      </c>
      <c r="AM191" s="68">
        <f t="shared" si="232"/>
        <v>0</v>
      </c>
      <c r="AN191" s="14" t="str">
        <f ca="1">IF(OFFSET(B191,-MOD(ROW(B191),3),0)&lt;&gt;"",IF(RIGHT(G191,1)=")",VALUE(VLOOKUP(OFFSET(B191,-MOD(ROW(B191),3),0),'登録データ（男）'!A176:J1494,8,FALSE)),"0"),"0")</f>
        <v>0</v>
      </c>
      <c r="AO191" s="76">
        <f t="shared" ca="1" si="237"/>
        <v>0</v>
      </c>
      <c r="AP191" s="62"/>
      <c r="AQ191" s="62"/>
      <c r="AR191" s="62"/>
      <c r="AS191" s="62"/>
      <c r="AT191" s="62"/>
      <c r="AU191" s="62"/>
      <c r="AV191" s="62"/>
      <c r="AW191" s="62"/>
    </row>
    <row r="192" spans="1:49" ht="18.75" customHeight="1" thickTop="1">
      <c r="A192" s="263">
        <v>59</v>
      </c>
      <c r="B192" s="298"/>
      <c r="C192" s="288" t="str">
        <f>IF(B192="","",VLOOKUP(B192,'登録データ（男）'!$A$3:$W$2000,2,FALSE))</f>
        <v/>
      </c>
      <c r="D192" s="288" t="str">
        <f>IF(B192="","",VLOOKUP(B192,'登録データ（男）'!$A$3:$W$2000,3,FALSE))</f>
        <v/>
      </c>
      <c r="E192" s="118" t="str">
        <f>IF(B192="","",VLOOKUP(B192,'登録データ（男）'!$A$3:$W$2000,7,FALSE))</f>
        <v/>
      </c>
      <c r="F192" s="288" t="s">
        <v>6158</v>
      </c>
      <c r="G192" s="304"/>
      <c r="H192" s="285"/>
      <c r="I192" s="288" t="str">
        <f t="shared" ref="I192" si="311">IF(G192="","",IF(AG192=2,"","分"))</f>
        <v/>
      </c>
      <c r="J192" s="285"/>
      <c r="K192" s="288" t="str">
        <f t="shared" ref="K192" si="312">IF(OR(G192="",G192="十種競技"),"",IF(AG192=2,"m","秒"))</f>
        <v/>
      </c>
      <c r="L192" s="285"/>
      <c r="M192" s="285"/>
      <c r="N192" s="291"/>
      <c r="O192" s="292"/>
      <c r="P192" s="293"/>
      <c r="Q192" s="272"/>
      <c r="R192" s="269"/>
      <c r="U192" s="66"/>
      <c r="V192" s="75">
        <f>IF(B192="",0,IF(VLOOKUP(B192,'登録データ（男）'!$A$3:$AT$1687,29,FALSE)=1,0,1))</f>
        <v>0</v>
      </c>
      <c r="W192" s="69">
        <f>IF(B192="",1,0)</f>
        <v>1</v>
      </c>
      <c r="X192" s="62">
        <f>IF(C192="",1,0)</f>
        <v>1</v>
      </c>
      <c r="Y192" s="62">
        <f>IF(D192="",1,0)</f>
        <v>1</v>
      </c>
      <c r="Z192" s="62">
        <f>IF(E192="",1,0)</f>
        <v>1</v>
      </c>
      <c r="AA192" s="62">
        <f>IF(E193="",1,0)</f>
        <v>1</v>
      </c>
      <c r="AB192" s="62">
        <f>SUM(W192:AA192)</f>
        <v>5</v>
      </c>
      <c r="AC192" s="62">
        <f t="shared" ca="1" si="227"/>
        <v>0</v>
      </c>
      <c r="AD192" s="108">
        <f t="shared" si="235"/>
        <v>0</v>
      </c>
      <c r="AE192" s="175" t="str">
        <f>IF(G192="","0",VLOOKUP(G192,'登録データ（男）'!$R$4:$S$23,2,FALSE))</f>
        <v>0</v>
      </c>
      <c r="AF192" s="62" t="str">
        <f t="shared" si="228"/>
        <v>00</v>
      </c>
      <c r="AG192" s="76" t="str">
        <f>IF(G192="","0",IF(OR(RIGHT(G192,1)="m",RIGHT(G192,1)="H",RIGHT(G192,1)="W",RIGHT(G192,1)="C",RIGHT(G192,1)="〉"),1,2))</f>
        <v>0</v>
      </c>
      <c r="AH192" s="62" t="str">
        <f t="shared" si="229"/>
        <v>000000</v>
      </c>
      <c r="AI192" s="64" t="str">
        <f t="shared" ca="1" si="230"/>
        <v/>
      </c>
      <c r="AJ192" s="62">
        <f t="shared" si="236"/>
        <v>0</v>
      </c>
      <c r="AK192" s="108"/>
      <c r="AL192" s="62">
        <f t="shared" si="231"/>
        <v>0</v>
      </c>
      <c r="AM192" s="68">
        <f t="shared" si="232"/>
        <v>0</v>
      </c>
      <c r="AN192" s="14" t="str">
        <f ca="1">IF(OFFSET(B192,-MOD(ROW(B192),3),0)&lt;&gt;"",IF(RIGHT(G192,1)=")",VALUE(VLOOKUP(OFFSET(B192,-MOD(ROW(B192),3),0),'登録データ（男）'!A177:J1495,8,FALSE)),"0"),"0")</f>
        <v>0</v>
      </c>
      <c r="AO192" s="76">
        <f t="shared" ca="1" si="237"/>
        <v>0</v>
      </c>
      <c r="AP192" s="62" t="str">
        <f t="shared" ref="AP192" si="313">IF(AQ192="","",RANK(AQ192,$AQ$18:$AQ$467,1))</f>
        <v/>
      </c>
      <c r="AQ192" s="62" t="str">
        <f>IF(Q192="","",B192)</f>
        <v/>
      </c>
      <c r="AR192" s="62" t="str">
        <f t="shared" ref="AR192" si="314">IF(AS192="","",RANK(AS192,$AS$18:$AS$467,1))</f>
        <v/>
      </c>
      <c r="AS192" s="62" t="str">
        <f>IF(R192="","",B192)</f>
        <v/>
      </c>
      <c r="AT192" s="62" t="str">
        <f t="shared" ref="AT192" si="315">IF(AU192="","",RANK(AU192,$AU$18:$AU$467,1))</f>
        <v/>
      </c>
      <c r="AU192" s="62" t="str">
        <f>IF(OR(G192="十種競技",G193="十種競技",G194="十種競技"),B192,"")</f>
        <v/>
      </c>
      <c r="AV192" s="62"/>
      <c r="AW192" s="62">
        <f>B192</f>
        <v>0</v>
      </c>
    </row>
    <row r="193" spans="1:49" ht="18.75" customHeight="1">
      <c r="A193" s="264"/>
      <c r="B193" s="299"/>
      <c r="C193" s="289"/>
      <c r="D193" s="289"/>
      <c r="E193" s="116" t="str">
        <f>IF(B192="","",VLOOKUP(B192,'登録データ（男）'!$A$3:$W$2000,4,FALSE))</f>
        <v/>
      </c>
      <c r="F193" s="289"/>
      <c r="G193" s="305"/>
      <c r="H193" s="286"/>
      <c r="I193" s="289"/>
      <c r="J193" s="286"/>
      <c r="K193" s="289"/>
      <c r="L193" s="286"/>
      <c r="M193" s="286"/>
      <c r="N193" s="294"/>
      <c r="O193" s="295"/>
      <c r="P193" s="296"/>
      <c r="Q193" s="267"/>
      <c r="R193" s="270"/>
      <c r="U193" s="66"/>
      <c r="V193" s="75"/>
      <c r="W193" s="69"/>
      <c r="X193" s="62"/>
      <c r="Y193" s="62"/>
      <c r="Z193" s="62"/>
      <c r="AA193" s="62"/>
      <c r="AB193" s="62"/>
      <c r="AC193" s="62">
        <f t="shared" ca="1" si="227"/>
        <v>0</v>
      </c>
      <c r="AD193" s="108">
        <f t="shared" si="235"/>
        <v>0</v>
      </c>
      <c r="AE193" s="175" t="str">
        <f>IF(G193="","0",VLOOKUP(G193,'登録データ（男）'!$R$4:$S$23,2,FALSE))</f>
        <v>0</v>
      </c>
      <c r="AF193" s="62" t="str">
        <f t="shared" si="228"/>
        <v>00</v>
      </c>
      <c r="AG193" s="76" t="str">
        <f>IF(G193="","0",IF(OR(RIGHT(G193,1)="m",RIGHT(G193,1)="H",RIGHT(G193,1)="W",RIGHT(G193,1)="C"),1,2))</f>
        <v>0</v>
      </c>
      <c r="AH193" s="62" t="str">
        <f t="shared" si="229"/>
        <v>000000</v>
      </c>
      <c r="AI193" s="64" t="str">
        <f t="shared" ca="1" si="230"/>
        <v/>
      </c>
      <c r="AJ193" s="62">
        <f t="shared" si="236"/>
        <v>0</v>
      </c>
      <c r="AK193" s="108"/>
      <c r="AL193" s="62">
        <f t="shared" si="231"/>
        <v>0</v>
      </c>
      <c r="AM193" s="68">
        <f t="shared" si="232"/>
        <v>0</v>
      </c>
      <c r="AN193" s="14" t="str">
        <f ca="1">IF(OFFSET(B193,-MOD(ROW(B193),3),0)&lt;&gt;"",IF(RIGHT(G193,1)=")",VALUE(VLOOKUP(OFFSET(B193,-MOD(ROW(B193),3),0),'登録データ（男）'!A178:J1496,8,FALSE)),"0"),"0")</f>
        <v>0</v>
      </c>
      <c r="AO193" s="76">
        <f t="shared" ca="1" si="237"/>
        <v>0</v>
      </c>
      <c r="AP193" s="62"/>
      <c r="AQ193" s="62"/>
      <c r="AR193" s="62"/>
      <c r="AS193" s="62"/>
      <c r="AT193" s="62"/>
      <c r="AU193" s="62"/>
      <c r="AV193" s="62"/>
      <c r="AW193" s="62"/>
    </row>
    <row r="194" spans="1:49" ht="18.75" customHeight="1" thickBot="1">
      <c r="A194" s="265"/>
      <c r="B194" s="300"/>
      <c r="C194" s="290"/>
      <c r="D194" s="290"/>
      <c r="E194" s="120" t="s">
        <v>1918</v>
      </c>
      <c r="F194" s="290"/>
      <c r="G194" s="306"/>
      <c r="H194" s="287"/>
      <c r="I194" s="290"/>
      <c r="J194" s="287"/>
      <c r="K194" s="290"/>
      <c r="L194" s="287"/>
      <c r="M194" s="287"/>
      <c r="N194" s="222"/>
      <c r="O194" s="223"/>
      <c r="P194" s="297"/>
      <c r="Q194" s="268"/>
      <c r="R194" s="271"/>
      <c r="U194" s="66"/>
      <c r="V194" s="75"/>
      <c r="W194" s="69"/>
      <c r="X194" s="62"/>
      <c r="Y194" s="62"/>
      <c r="Z194" s="62"/>
      <c r="AA194" s="62"/>
      <c r="AB194" s="62"/>
      <c r="AC194" s="62">
        <f t="shared" ca="1" si="227"/>
        <v>0</v>
      </c>
      <c r="AD194" s="108">
        <f t="shared" si="235"/>
        <v>0</v>
      </c>
      <c r="AE194" s="175" t="str">
        <f>IF(G194="","0",VLOOKUP(G194,'登録データ（男）'!$R$4:$S$23,2,FALSE))</f>
        <v>0</v>
      </c>
      <c r="AF194" s="62" t="str">
        <f t="shared" si="228"/>
        <v>00</v>
      </c>
      <c r="AG194" s="76" t="str">
        <f>IF(G194="","0",IF(OR(RIGHT(G194,1)="m",RIGHT(G194,1)="H",RIGHT(G194,1)="W",RIGHT(G194,1)="C"),1,2))</f>
        <v>0</v>
      </c>
      <c r="AH194" s="62" t="str">
        <f t="shared" si="229"/>
        <v>000000</v>
      </c>
      <c r="AI194" s="64" t="str">
        <f t="shared" ca="1" si="230"/>
        <v/>
      </c>
      <c r="AJ194" s="62">
        <f t="shared" si="236"/>
        <v>0</v>
      </c>
      <c r="AK194" s="108"/>
      <c r="AL194" s="62">
        <f t="shared" si="231"/>
        <v>0</v>
      </c>
      <c r="AM194" s="68">
        <f t="shared" si="232"/>
        <v>0</v>
      </c>
      <c r="AN194" s="14" t="str">
        <f ca="1">IF(OFFSET(B194,-MOD(ROW(B194),3),0)&lt;&gt;"",IF(RIGHT(G194,1)=")",VALUE(VLOOKUP(OFFSET(B194,-MOD(ROW(B194),3),0),'登録データ（男）'!A179:J1497,8,FALSE)),"0"),"0")</f>
        <v>0</v>
      </c>
      <c r="AO194" s="76">
        <f t="shared" ca="1" si="237"/>
        <v>0</v>
      </c>
      <c r="AP194" s="62"/>
      <c r="AQ194" s="62"/>
      <c r="AR194" s="62"/>
      <c r="AS194" s="62"/>
      <c r="AT194" s="62"/>
      <c r="AU194" s="62"/>
      <c r="AV194" s="62"/>
      <c r="AW194" s="62"/>
    </row>
    <row r="195" spans="1:49" ht="18.75" customHeight="1" thickTop="1">
      <c r="A195" s="263">
        <v>60</v>
      </c>
      <c r="B195" s="298"/>
      <c r="C195" s="288" t="str">
        <f>IF(B195="","",VLOOKUP(B195,'登録データ（男）'!$A$3:$W$2000,2,FALSE))</f>
        <v/>
      </c>
      <c r="D195" s="288" t="str">
        <f>IF(B195="","",VLOOKUP(B195,'登録データ（男）'!$A$3:$W$2000,3,FALSE))</f>
        <v/>
      </c>
      <c r="E195" s="118" t="str">
        <f>IF(B195="","",VLOOKUP(B195,'登録データ（男）'!$A$3:$W$2000,7,FALSE))</f>
        <v/>
      </c>
      <c r="F195" s="288" t="s">
        <v>6158</v>
      </c>
      <c r="G195" s="304"/>
      <c r="H195" s="285"/>
      <c r="I195" s="288" t="str">
        <f t="shared" ref="I195" si="316">IF(G195="","",IF(AG195=2,"","分"))</f>
        <v/>
      </c>
      <c r="J195" s="285"/>
      <c r="K195" s="288" t="str">
        <f t="shared" ref="K195" si="317">IF(OR(G195="",G195="十種競技"),"",IF(AG195=2,"m","秒"))</f>
        <v/>
      </c>
      <c r="L195" s="285"/>
      <c r="M195" s="285"/>
      <c r="N195" s="291"/>
      <c r="O195" s="292"/>
      <c r="P195" s="293"/>
      <c r="Q195" s="272"/>
      <c r="R195" s="269"/>
      <c r="U195" s="66"/>
      <c r="V195" s="75">
        <f>IF(B195="",0,IF(VLOOKUP(B195,'登録データ（男）'!$A$3:$AT$1687,29,FALSE)=1,0,1))</f>
        <v>0</v>
      </c>
      <c r="W195" s="69">
        <f>IF(B195="",1,0)</f>
        <v>1</v>
      </c>
      <c r="X195" s="62">
        <f>IF(C195="",1,0)</f>
        <v>1</v>
      </c>
      <c r="Y195" s="62">
        <f>IF(D195="",1,0)</f>
        <v>1</v>
      </c>
      <c r="Z195" s="62">
        <f>IF(E195="",1,0)</f>
        <v>1</v>
      </c>
      <c r="AA195" s="62">
        <f>IF(E196="",1,0)</f>
        <v>1</v>
      </c>
      <c r="AB195" s="62">
        <f>SUM(W195:AA195)</f>
        <v>5</v>
      </c>
      <c r="AC195" s="62">
        <f t="shared" ca="1" si="227"/>
        <v>0</v>
      </c>
      <c r="AD195" s="108">
        <f t="shared" si="235"/>
        <v>0</v>
      </c>
      <c r="AE195" s="175" t="str">
        <f>IF(G195="","0",VLOOKUP(G195,'登録データ（男）'!$R$4:$S$23,2,FALSE))</f>
        <v>0</v>
      </c>
      <c r="AF195" s="62" t="str">
        <f t="shared" si="228"/>
        <v>00</v>
      </c>
      <c r="AG195" s="76" t="str">
        <f>IF(G195="","0",IF(OR(RIGHT(G195,1)="m",RIGHT(G195,1)="H",RIGHT(G195,1)="W",RIGHT(G195,1)="C",RIGHT(G195,1)="〉"),1,2))</f>
        <v>0</v>
      </c>
      <c r="AH195" s="62" t="str">
        <f t="shared" si="229"/>
        <v>000000</v>
      </c>
      <c r="AI195" s="64" t="str">
        <f t="shared" ca="1" si="230"/>
        <v/>
      </c>
      <c r="AJ195" s="62">
        <f t="shared" si="236"/>
        <v>0</v>
      </c>
      <c r="AK195" s="108"/>
      <c r="AL195" s="62">
        <f t="shared" si="231"/>
        <v>0</v>
      </c>
      <c r="AM195" s="68">
        <f t="shared" si="232"/>
        <v>0</v>
      </c>
      <c r="AN195" s="14" t="str">
        <f ca="1">IF(OFFSET(B195,-MOD(ROW(B195),3),0)&lt;&gt;"",IF(RIGHT(G195,1)=")",VALUE(VLOOKUP(OFFSET(B195,-MOD(ROW(B195),3),0),'登録データ（男）'!A180:J1498,8,FALSE)),"0"),"0")</f>
        <v>0</v>
      </c>
      <c r="AO195" s="76">
        <f t="shared" ca="1" si="237"/>
        <v>0</v>
      </c>
      <c r="AP195" s="62" t="str">
        <f t="shared" ref="AP195" si="318">IF(AQ195="","",RANK(AQ195,$AQ$18:$AQ$467,1))</f>
        <v/>
      </c>
      <c r="AQ195" s="62" t="str">
        <f>IF(Q195="","",B195)</f>
        <v/>
      </c>
      <c r="AR195" s="62" t="str">
        <f t="shared" ref="AR195" si="319">IF(AS195="","",RANK(AS195,$AS$18:$AS$467,1))</f>
        <v/>
      </c>
      <c r="AS195" s="62" t="str">
        <f>IF(R195="","",B195)</f>
        <v/>
      </c>
      <c r="AT195" s="62" t="str">
        <f t="shared" ref="AT195" si="320">IF(AU195="","",RANK(AU195,$AU$18:$AU$467,1))</f>
        <v/>
      </c>
      <c r="AU195" s="62" t="str">
        <f>IF(OR(G195="十種競技",G196="十種競技",G197="十種競技"),B195,"")</f>
        <v/>
      </c>
      <c r="AV195" s="62"/>
      <c r="AW195" s="62">
        <f>B195</f>
        <v>0</v>
      </c>
    </row>
    <row r="196" spans="1:49" ht="18.75" customHeight="1">
      <c r="A196" s="264"/>
      <c r="B196" s="299"/>
      <c r="C196" s="289"/>
      <c r="D196" s="289"/>
      <c r="E196" s="116" t="str">
        <f>IF(B195="","",VLOOKUP(B195,'登録データ（男）'!$A$3:$W$2000,4,FALSE))</f>
        <v/>
      </c>
      <c r="F196" s="289"/>
      <c r="G196" s="305"/>
      <c r="H196" s="286"/>
      <c r="I196" s="289"/>
      <c r="J196" s="286"/>
      <c r="K196" s="289"/>
      <c r="L196" s="286"/>
      <c r="M196" s="286"/>
      <c r="N196" s="294"/>
      <c r="O196" s="295"/>
      <c r="P196" s="296"/>
      <c r="Q196" s="267"/>
      <c r="R196" s="270"/>
      <c r="U196" s="66"/>
      <c r="V196" s="75"/>
      <c r="W196" s="69"/>
      <c r="X196" s="62"/>
      <c r="Y196" s="62"/>
      <c r="Z196" s="62"/>
      <c r="AA196" s="62"/>
      <c r="AB196" s="62"/>
      <c r="AC196" s="62">
        <f t="shared" ca="1" si="227"/>
        <v>0</v>
      </c>
      <c r="AD196" s="108">
        <f t="shared" si="235"/>
        <v>0</v>
      </c>
      <c r="AE196" s="175" t="str">
        <f>IF(G196="","0",VLOOKUP(G196,'登録データ（男）'!$R$4:$S$23,2,FALSE))</f>
        <v>0</v>
      </c>
      <c r="AF196" s="62" t="str">
        <f t="shared" si="228"/>
        <v>00</v>
      </c>
      <c r="AG196" s="76" t="str">
        <f>IF(G196="","0",IF(OR(RIGHT(G196,1)="m",RIGHT(G196,1)="H",RIGHT(G196,1)="W",RIGHT(G196,1)="C"),1,2))</f>
        <v>0</v>
      </c>
      <c r="AH196" s="62" t="str">
        <f t="shared" si="229"/>
        <v>000000</v>
      </c>
      <c r="AI196" s="64" t="str">
        <f t="shared" ca="1" si="230"/>
        <v/>
      </c>
      <c r="AJ196" s="62">
        <f t="shared" si="236"/>
        <v>0</v>
      </c>
      <c r="AK196" s="108"/>
      <c r="AL196" s="62">
        <f t="shared" si="231"/>
        <v>0</v>
      </c>
      <c r="AM196" s="68">
        <f t="shared" si="232"/>
        <v>0</v>
      </c>
      <c r="AN196" s="14" t="str">
        <f ca="1">IF(OFFSET(B196,-MOD(ROW(B196),3),0)&lt;&gt;"",IF(RIGHT(G196,1)=")",VALUE(VLOOKUP(OFFSET(B196,-MOD(ROW(B196),3),0),'登録データ（男）'!A181:J1499,8,FALSE)),"0"),"0")</f>
        <v>0</v>
      </c>
      <c r="AO196" s="76">
        <f t="shared" ca="1" si="237"/>
        <v>0</v>
      </c>
      <c r="AP196" s="62"/>
      <c r="AQ196" s="62"/>
      <c r="AR196" s="62"/>
      <c r="AS196" s="62"/>
      <c r="AT196" s="62"/>
      <c r="AU196" s="62"/>
      <c r="AV196" s="62"/>
      <c r="AW196" s="62"/>
    </row>
    <row r="197" spans="1:49" ht="18.75" customHeight="1" thickBot="1">
      <c r="A197" s="265"/>
      <c r="B197" s="300"/>
      <c r="C197" s="290"/>
      <c r="D197" s="290"/>
      <c r="E197" s="120" t="s">
        <v>1918</v>
      </c>
      <c r="F197" s="290"/>
      <c r="G197" s="306"/>
      <c r="H197" s="287"/>
      <c r="I197" s="290"/>
      <c r="J197" s="287"/>
      <c r="K197" s="290"/>
      <c r="L197" s="287"/>
      <c r="M197" s="287"/>
      <c r="N197" s="222"/>
      <c r="O197" s="223"/>
      <c r="P197" s="297"/>
      <c r="Q197" s="268"/>
      <c r="R197" s="271"/>
      <c r="U197" s="66"/>
      <c r="V197" s="75"/>
      <c r="W197" s="69"/>
      <c r="X197" s="62"/>
      <c r="Y197" s="62"/>
      <c r="Z197" s="62"/>
      <c r="AA197" s="62"/>
      <c r="AB197" s="62"/>
      <c r="AC197" s="62">
        <f t="shared" ca="1" si="227"/>
        <v>0</v>
      </c>
      <c r="AD197" s="108">
        <f t="shared" si="235"/>
        <v>0</v>
      </c>
      <c r="AE197" s="175" t="str">
        <f>IF(G197="","0",VLOOKUP(G197,'登録データ（男）'!$R$4:$S$23,2,FALSE))</f>
        <v>0</v>
      </c>
      <c r="AF197" s="62" t="str">
        <f t="shared" si="228"/>
        <v>00</v>
      </c>
      <c r="AG197" s="76" t="str">
        <f>IF(G197="","0",IF(OR(RIGHT(G197,1)="m",RIGHT(G197,1)="H",RIGHT(G197,1)="W",RIGHT(G197,1)="C"),1,2))</f>
        <v>0</v>
      </c>
      <c r="AH197" s="62" t="str">
        <f t="shared" si="229"/>
        <v>000000</v>
      </c>
      <c r="AI197" s="64" t="str">
        <f t="shared" ca="1" si="230"/>
        <v/>
      </c>
      <c r="AJ197" s="62">
        <f t="shared" si="236"/>
        <v>0</v>
      </c>
      <c r="AK197" s="108"/>
      <c r="AL197" s="62">
        <f t="shared" si="231"/>
        <v>0</v>
      </c>
      <c r="AM197" s="68">
        <f t="shared" si="232"/>
        <v>0</v>
      </c>
      <c r="AN197" s="14" t="str">
        <f ca="1">IF(OFFSET(B197,-MOD(ROW(B197),3),0)&lt;&gt;"",IF(RIGHT(G197,1)=")",VALUE(VLOOKUP(OFFSET(B197,-MOD(ROW(B197),3),0),'登録データ（男）'!A182:J1500,8,FALSE)),"0"),"0")</f>
        <v>0</v>
      </c>
      <c r="AO197" s="76">
        <f t="shared" ca="1" si="237"/>
        <v>0</v>
      </c>
      <c r="AP197" s="62"/>
      <c r="AQ197" s="62"/>
      <c r="AR197" s="62"/>
      <c r="AS197" s="62"/>
      <c r="AT197" s="62"/>
      <c r="AU197" s="62"/>
      <c r="AV197" s="62"/>
      <c r="AW197" s="62"/>
    </row>
    <row r="198" spans="1:49" ht="18.75" customHeight="1" thickTop="1">
      <c r="A198" s="263">
        <v>61</v>
      </c>
      <c r="B198" s="298"/>
      <c r="C198" s="288" t="str">
        <f>IF(B198="","",VLOOKUP(B198,'登録データ（男）'!$A$3:$W$2000,2,FALSE))</f>
        <v/>
      </c>
      <c r="D198" s="288" t="str">
        <f>IF(B198="","",VLOOKUP(B198,'登録データ（男）'!$A$3:$W$2000,3,FALSE))</f>
        <v/>
      </c>
      <c r="E198" s="118" t="str">
        <f>IF(B198="","",VLOOKUP(B198,'登録データ（男）'!$A$3:$W$2000,7,FALSE))</f>
        <v/>
      </c>
      <c r="F198" s="288" t="s">
        <v>6158</v>
      </c>
      <c r="G198" s="304"/>
      <c r="H198" s="285"/>
      <c r="I198" s="288" t="str">
        <f t="shared" ref="I198" si="321">IF(G198="","",IF(AG198=2,"","分"))</f>
        <v/>
      </c>
      <c r="J198" s="285"/>
      <c r="K198" s="288" t="str">
        <f t="shared" ref="K198" si="322">IF(OR(G198="",G198="十種競技"),"",IF(AG198=2,"m","秒"))</f>
        <v/>
      </c>
      <c r="L198" s="285"/>
      <c r="M198" s="285"/>
      <c r="N198" s="291"/>
      <c r="O198" s="292"/>
      <c r="P198" s="293"/>
      <c r="Q198" s="272"/>
      <c r="R198" s="269"/>
      <c r="U198" s="66"/>
      <c r="V198" s="75">
        <f>IF(B198="",0,IF(VLOOKUP(B198,'登録データ（男）'!$A$3:$AT$1687,29,FALSE)=1,0,1))</f>
        <v>0</v>
      </c>
      <c r="W198" s="69">
        <f>IF(B198="",1,0)</f>
        <v>1</v>
      </c>
      <c r="X198" s="62">
        <f>IF(C198="",1,0)</f>
        <v>1</v>
      </c>
      <c r="Y198" s="62">
        <f>IF(D198="",1,0)</f>
        <v>1</v>
      </c>
      <c r="Z198" s="62">
        <f>IF(E198="",1,0)</f>
        <v>1</v>
      </c>
      <c r="AA198" s="62">
        <f>IF(E199="",1,0)</f>
        <v>1</v>
      </c>
      <c r="AB198" s="62">
        <f>SUM(W198:AA198)</f>
        <v>5</v>
      </c>
      <c r="AC198" s="62">
        <f t="shared" ca="1" si="227"/>
        <v>0</v>
      </c>
      <c r="AD198" s="108">
        <f t="shared" si="235"/>
        <v>0</v>
      </c>
      <c r="AE198" s="175" t="str">
        <f>IF(G198="","0",VLOOKUP(G198,'登録データ（男）'!$R$4:$S$23,2,FALSE))</f>
        <v>0</v>
      </c>
      <c r="AF198" s="62" t="str">
        <f t="shared" si="228"/>
        <v>00</v>
      </c>
      <c r="AG198" s="76" t="str">
        <f>IF(G198="","0",IF(OR(RIGHT(G198,1)="m",RIGHT(G198,1)="H",RIGHT(G198,1)="W",RIGHT(G198,1)="C",RIGHT(G198,1)="〉"),1,2))</f>
        <v>0</v>
      </c>
      <c r="AH198" s="62" t="str">
        <f t="shared" si="229"/>
        <v>000000</v>
      </c>
      <c r="AI198" s="64" t="str">
        <f t="shared" ca="1" si="230"/>
        <v/>
      </c>
      <c r="AJ198" s="62">
        <f t="shared" si="236"/>
        <v>0</v>
      </c>
      <c r="AK198" s="108"/>
      <c r="AL198" s="62">
        <f t="shared" si="231"/>
        <v>0</v>
      </c>
      <c r="AM198" s="68">
        <f t="shared" si="232"/>
        <v>0</v>
      </c>
      <c r="AN198" s="14" t="str">
        <f ca="1">IF(OFFSET(B198,-MOD(ROW(B198),3),0)&lt;&gt;"",IF(RIGHT(G198,1)=")",VALUE(VLOOKUP(OFFSET(B198,-MOD(ROW(B198),3),0),'登録データ（男）'!A183:J1501,8,FALSE)),"0"),"0")</f>
        <v>0</v>
      </c>
      <c r="AO198" s="76">
        <f t="shared" ca="1" si="237"/>
        <v>0</v>
      </c>
      <c r="AP198" s="62" t="str">
        <f t="shared" ref="AP198" si="323">IF(AQ198="","",RANK(AQ198,$AQ$18:$AQ$467,1))</f>
        <v/>
      </c>
      <c r="AQ198" s="62" t="str">
        <f>IF(Q198="","",B198)</f>
        <v/>
      </c>
      <c r="AR198" s="62" t="str">
        <f t="shared" ref="AR198" si="324">IF(AS198="","",RANK(AS198,$AS$18:$AS$467,1))</f>
        <v/>
      </c>
      <c r="AS198" s="62" t="str">
        <f>IF(R198="","",B198)</f>
        <v/>
      </c>
      <c r="AT198" s="62" t="str">
        <f t="shared" ref="AT198" si="325">IF(AU198="","",RANK(AU198,$AU$18:$AU$467,1))</f>
        <v/>
      </c>
      <c r="AU198" s="62" t="str">
        <f>IF(OR(G198="十種競技",G199="十種競技",G200="十種競技"),B198,"")</f>
        <v/>
      </c>
      <c r="AV198" s="62"/>
      <c r="AW198" s="62">
        <f>B198</f>
        <v>0</v>
      </c>
    </row>
    <row r="199" spans="1:49" ht="18.75" customHeight="1">
      <c r="A199" s="264"/>
      <c r="B199" s="299"/>
      <c r="C199" s="289"/>
      <c r="D199" s="289"/>
      <c r="E199" s="116" t="str">
        <f>IF(B198="","",VLOOKUP(B198,'登録データ（男）'!$A$3:$W$2000,4,FALSE))</f>
        <v/>
      </c>
      <c r="F199" s="289"/>
      <c r="G199" s="305"/>
      <c r="H199" s="286"/>
      <c r="I199" s="289"/>
      <c r="J199" s="286"/>
      <c r="K199" s="289"/>
      <c r="L199" s="286"/>
      <c r="M199" s="286"/>
      <c r="N199" s="294"/>
      <c r="O199" s="295"/>
      <c r="P199" s="296"/>
      <c r="Q199" s="267"/>
      <c r="R199" s="270"/>
      <c r="U199" s="66"/>
      <c r="V199" s="75"/>
      <c r="W199" s="69"/>
      <c r="X199" s="62"/>
      <c r="Y199" s="62"/>
      <c r="Z199" s="62"/>
      <c r="AA199" s="62"/>
      <c r="AB199" s="62"/>
      <c r="AC199" s="62">
        <f t="shared" ca="1" si="227"/>
        <v>0</v>
      </c>
      <c r="AD199" s="108">
        <f t="shared" si="235"/>
        <v>0</v>
      </c>
      <c r="AE199" s="175" t="str">
        <f>IF(G199="","0",VLOOKUP(G199,'登録データ（男）'!$R$4:$S$23,2,FALSE))</f>
        <v>0</v>
      </c>
      <c r="AF199" s="62" t="str">
        <f t="shared" si="228"/>
        <v>00</v>
      </c>
      <c r="AG199" s="76" t="str">
        <f>IF(G199="","0",IF(OR(RIGHT(G199,1)="m",RIGHT(G199,1)="H",RIGHT(G199,1)="W",RIGHT(G199,1)="C"),1,2))</f>
        <v>0</v>
      </c>
      <c r="AH199" s="62" t="str">
        <f t="shared" si="229"/>
        <v>000000</v>
      </c>
      <c r="AI199" s="64" t="str">
        <f t="shared" ca="1" si="230"/>
        <v/>
      </c>
      <c r="AJ199" s="62">
        <f t="shared" si="236"/>
        <v>0</v>
      </c>
      <c r="AK199" s="108"/>
      <c r="AL199" s="62">
        <f t="shared" si="231"/>
        <v>0</v>
      </c>
      <c r="AM199" s="68">
        <f t="shared" si="232"/>
        <v>0</v>
      </c>
      <c r="AN199" s="14" t="str">
        <f ca="1">IF(OFFSET(B199,-MOD(ROW(B199),3),0)&lt;&gt;"",IF(RIGHT(G199,1)=")",VALUE(VLOOKUP(OFFSET(B199,-MOD(ROW(B199),3),0),'登録データ（男）'!A184:J1502,8,FALSE)),"0"),"0")</f>
        <v>0</v>
      </c>
      <c r="AO199" s="76">
        <f t="shared" ca="1" si="237"/>
        <v>0</v>
      </c>
      <c r="AP199" s="62"/>
      <c r="AQ199" s="62"/>
      <c r="AR199" s="62"/>
      <c r="AS199" s="62"/>
      <c r="AT199" s="62"/>
      <c r="AU199" s="62"/>
      <c r="AV199" s="62"/>
      <c r="AW199" s="62"/>
    </row>
    <row r="200" spans="1:49" ht="18.75" customHeight="1" thickBot="1">
      <c r="A200" s="265"/>
      <c r="B200" s="300"/>
      <c r="C200" s="290"/>
      <c r="D200" s="290"/>
      <c r="E200" s="120" t="s">
        <v>1918</v>
      </c>
      <c r="F200" s="290"/>
      <c r="G200" s="306"/>
      <c r="H200" s="287"/>
      <c r="I200" s="290"/>
      <c r="J200" s="287"/>
      <c r="K200" s="290"/>
      <c r="L200" s="287"/>
      <c r="M200" s="287"/>
      <c r="N200" s="222"/>
      <c r="O200" s="223"/>
      <c r="P200" s="297"/>
      <c r="Q200" s="268"/>
      <c r="R200" s="271"/>
      <c r="U200" s="66"/>
      <c r="V200" s="75"/>
      <c r="W200" s="69"/>
      <c r="X200" s="62"/>
      <c r="Y200" s="62"/>
      <c r="Z200" s="62"/>
      <c r="AA200" s="62"/>
      <c r="AB200" s="62"/>
      <c r="AC200" s="62">
        <f t="shared" ca="1" si="227"/>
        <v>0</v>
      </c>
      <c r="AD200" s="108">
        <f t="shared" si="235"/>
        <v>0</v>
      </c>
      <c r="AE200" s="175" t="str">
        <f>IF(G200="","0",VLOOKUP(G200,'登録データ（男）'!$R$4:$S$23,2,FALSE))</f>
        <v>0</v>
      </c>
      <c r="AF200" s="62" t="str">
        <f t="shared" si="228"/>
        <v>00</v>
      </c>
      <c r="AG200" s="76" t="str">
        <f>IF(G200="","0",IF(OR(RIGHT(G200,1)="m",RIGHT(G200,1)="H",RIGHT(G200,1)="W",RIGHT(G200,1)="C"),1,2))</f>
        <v>0</v>
      </c>
      <c r="AH200" s="62" t="str">
        <f t="shared" si="229"/>
        <v>000000</v>
      </c>
      <c r="AI200" s="64" t="str">
        <f t="shared" ca="1" si="230"/>
        <v/>
      </c>
      <c r="AJ200" s="62">
        <f t="shared" si="236"/>
        <v>0</v>
      </c>
      <c r="AK200" s="108"/>
      <c r="AL200" s="62">
        <f t="shared" si="231"/>
        <v>0</v>
      </c>
      <c r="AM200" s="68">
        <f t="shared" si="232"/>
        <v>0</v>
      </c>
      <c r="AN200" s="14" t="str">
        <f ca="1">IF(OFFSET(B200,-MOD(ROW(B200),3),0)&lt;&gt;"",IF(RIGHT(G200,1)=")",VALUE(VLOOKUP(OFFSET(B200,-MOD(ROW(B200),3),0),'登録データ（男）'!A185:J1503,8,FALSE)),"0"),"0")</f>
        <v>0</v>
      </c>
      <c r="AO200" s="76">
        <f t="shared" ca="1" si="237"/>
        <v>0</v>
      </c>
      <c r="AP200" s="62"/>
      <c r="AQ200" s="62"/>
      <c r="AR200" s="62"/>
      <c r="AS200" s="62"/>
      <c r="AT200" s="62"/>
      <c r="AU200" s="62"/>
      <c r="AV200" s="62"/>
      <c r="AW200" s="62"/>
    </row>
    <row r="201" spans="1:49" ht="18.75" customHeight="1" thickTop="1">
      <c r="A201" s="263">
        <v>62</v>
      </c>
      <c r="B201" s="298"/>
      <c r="C201" s="288" t="str">
        <f>IF(B201="","",VLOOKUP(B201,'登録データ（男）'!$A$3:$W$2000,2,FALSE))</f>
        <v/>
      </c>
      <c r="D201" s="288" t="str">
        <f>IF(B201="","",VLOOKUP(B201,'登録データ（男）'!$A$3:$W$2000,3,FALSE))</f>
        <v/>
      </c>
      <c r="E201" s="118" t="str">
        <f>IF(B201="","",VLOOKUP(B201,'登録データ（男）'!$A$3:$W$2000,7,FALSE))</f>
        <v/>
      </c>
      <c r="F201" s="288" t="s">
        <v>6158</v>
      </c>
      <c r="G201" s="304"/>
      <c r="H201" s="285"/>
      <c r="I201" s="288" t="str">
        <f t="shared" ref="I201" si="326">IF(G201="","",IF(AG201=2,"","分"))</f>
        <v/>
      </c>
      <c r="J201" s="285"/>
      <c r="K201" s="288" t="str">
        <f t="shared" ref="K201" si="327">IF(OR(G201="",G201="十種競技"),"",IF(AG201=2,"m","秒"))</f>
        <v/>
      </c>
      <c r="L201" s="285"/>
      <c r="M201" s="285"/>
      <c r="N201" s="291"/>
      <c r="O201" s="292"/>
      <c r="P201" s="293"/>
      <c r="Q201" s="272"/>
      <c r="R201" s="269"/>
      <c r="U201" s="66"/>
      <c r="V201" s="75">
        <f>IF(B201="",0,IF(VLOOKUP(B201,'登録データ（男）'!$A$3:$AT$1687,29,FALSE)=1,0,1))</f>
        <v>0</v>
      </c>
      <c r="W201" s="69">
        <f>IF(B201="",1,0)</f>
        <v>1</v>
      </c>
      <c r="X201" s="62">
        <f>IF(C201="",1,0)</f>
        <v>1</v>
      </c>
      <c r="Y201" s="62">
        <f>IF(D201="",1,0)</f>
        <v>1</v>
      </c>
      <c r="Z201" s="62">
        <f>IF(E201="",1,0)</f>
        <v>1</v>
      </c>
      <c r="AA201" s="62">
        <f>IF(E202="",1,0)</f>
        <v>1</v>
      </c>
      <c r="AB201" s="62">
        <f>SUM(W201:AA201)</f>
        <v>5</v>
      </c>
      <c r="AC201" s="62">
        <f t="shared" ca="1" si="227"/>
        <v>0</v>
      </c>
      <c r="AD201" s="108">
        <f t="shared" si="235"/>
        <v>0</v>
      </c>
      <c r="AE201" s="175" t="str">
        <f>IF(G201="","0",VLOOKUP(G201,'登録データ（男）'!$R$4:$S$23,2,FALSE))</f>
        <v>0</v>
      </c>
      <c r="AF201" s="62" t="str">
        <f t="shared" si="228"/>
        <v>00</v>
      </c>
      <c r="AG201" s="76" t="str">
        <f>IF(G201="","0",IF(OR(RIGHT(G201,1)="m",RIGHT(G201,1)="H",RIGHT(G201,1)="W",RIGHT(G201,1)="C",RIGHT(G201,1)="〉"),1,2))</f>
        <v>0</v>
      </c>
      <c r="AH201" s="62" t="str">
        <f t="shared" si="229"/>
        <v>000000</v>
      </c>
      <c r="AI201" s="64" t="str">
        <f t="shared" ca="1" si="230"/>
        <v/>
      </c>
      <c r="AJ201" s="62">
        <f t="shared" si="236"/>
        <v>0</v>
      </c>
      <c r="AK201" s="108"/>
      <c r="AL201" s="62">
        <f t="shared" si="231"/>
        <v>0</v>
      </c>
      <c r="AM201" s="68">
        <f t="shared" si="232"/>
        <v>0</v>
      </c>
      <c r="AN201" s="14" t="str">
        <f ca="1">IF(OFFSET(B201,-MOD(ROW(B201),3),0)&lt;&gt;"",IF(RIGHT(G201,1)=")",VALUE(VLOOKUP(OFFSET(B201,-MOD(ROW(B201),3),0),'登録データ（男）'!A186:J1504,8,FALSE)),"0"),"0")</f>
        <v>0</v>
      </c>
      <c r="AO201" s="76">
        <f t="shared" ca="1" si="237"/>
        <v>0</v>
      </c>
      <c r="AP201" s="62" t="str">
        <f t="shared" ref="AP201" si="328">IF(AQ201="","",RANK(AQ201,$AQ$18:$AQ$467,1))</f>
        <v/>
      </c>
      <c r="AQ201" s="62" t="str">
        <f>IF(Q201="","",B201)</f>
        <v/>
      </c>
      <c r="AR201" s="62" t="str">
        <f t="shared" ref="AR201" si="329">IF(AS201="","",RANK(AS201,$AS$18:$AS$467,1))</f>
        <v/>
      </c>
      <c r="AS201" s="62" t="str">
        <f>IF(R201="","",B201)</f>
        <v/>
      </c>
      <c r="AT201" s="62" t="str">
        <f t="shared" ref="AT201" si="330">IF(AU201="","",RANK(AU201,$AU$18:$AU$467,1))</f>
        <v/>
      </c>
      <c r="AU201" s="62" t="str">
        <f>IF(OR(G201="十種競技",G202="十種競技",G203="十種競技"),B201,"")</f>
        <v/>
      </c>
      <c r="AV201" s="62"/>
      <c r="AW201" s="62">
        <f>B201</f>
        <v>0</v>
      </c>
    </row>
    <row r="202" spans="1:49" ht="18.75" customHeight="1">
      <c r="A202" s="264"/>
      <c r="B202" s="299"/>
      <c r="C202" s="289"/>
      <c r="D202" s="289"/>
      <c r="E202" s="116" t="str">
        <f>IF(B201="","",VLOOKUP(B201,'登録データ（男）'!$A$3:$W$2000,4,FALSE))</f>
        <v/>
      </c>
      <c r="F202" s="289"/>
      <c r="G202" s="305"/>
      <c r="H202" s="286"/>
      <c r="I202" s="289"/>
      <c r="J202" s="286"/>
      <c r="K202" s="289"/>
      <c r="L202" s="286"/>
      <c r="M202" s="286"/>
      <c r="N202" s="294"/>
      <c r="O202" s="295"/>
      <c r="P202" s="296"/>
      <c r="Q202" s="267"/>
      <c r="R202" s="270"/>
      <c r="U202" s="66"/>
      <c r="V202" s="75"/>
      <c r="W202" s="69"/>
      <c r="X202" s="62"/>
      <c r="Y202" s="62"/>
      <c r="Z202" s="62"/>
      <c r="AA202" s="62"/>
      <c r="AB202" s="62"/>
      <c r="AC202" s="62">
        <f t="shared" ca="1" si="227"/>
        <v>0</v>
      </c>
      <c r="AD202" s="108">
        <f t="shared" si="235"/>
        <v>0</v>
      </c>
      <c r="AE202" s="175" t="str">
        <f>IF(G202="","0",VLOOKUP(G202,'登録データ（男）'!$R$4:$S$23,2,FALSE))</f>
        <v>0</v>
      </c>
      <c r="AF202" s="62" t="str">
        <f t="shared" si="228"/>
        <v>00</v>
      </c>
      <c r="AG202" s="76" t="str">
        <f>IF(G202="","0",IF(OR(RIGHT(G202,1)="m",RIGHT(G202,1)="H",RIGHT(G202,1)="W",RIGHT(G202,1)="C"),1,2))</f>
        <v>0</v>
      </c>
      <c r="AH202" s="62" t="str">
        <f t="shared" si="229"/>
        <v>000000</v>
      </c>
      <c r="AI202" s="64" t="str">
        <f t="shared" ca="1" si="230"/>
        <v/>
      </c>
      <c r="AJ202" s="62">
        <f t="shared" si="236"/>
        <v>0</v>
      </c>
      <c r="AK202" s="108"/>
      <c r="AL202" s="62">
        <f t="shared" si="231"/>
        <v>0</v>
      </c>
      <c r="AM202" s="68">
        <f t="shared" si="232"/>
        <v>0</v>
      </c>
      <c r="AN202" s="14" t="str">
        <f ca="1">IF(OFFSET(B202,-MOD(ROW(B202),3),0)&lt;&gt;"",IF(RIGHT(G202,1)=")",VALUE(VLOOKUP(OFFSET(B202,-MOD(ROW(B202),3),0),'登録データ（男）'!A187:J1505,8,FALSE)),"0"),"0")</f>
        <v>0</v>
      </c>
      <c r="AO202" s="76">
        <f t="shared" ca="1" si="237"/>
        <v>0</v>
      </c>
      <c r="AP202" s="62"/>
      <c r="AQ202" s="62"/>
      <c r="AR202" s="62"/>
      <c r="AS202" s="62"/>
      <c r="AT202" s="62"/>
      <c r="AU202" s="62"/>
      <c r="AV202" s="62"/>
      <c r="AW202" s="62"/>
    </row>
    <row r="203" spans="1:49" ht="18.75" customHeight="1" thickBot="1">
      <c r="A203" s="265"/>
      <c r="B203" s="300"/>
      <c r="C203" s="290"/>
      <c r="D203" s="290"/>
      <c r="E203" s="120" t="s">
        <v>1918</v>
      </c>
      <c r="F203" s="290"/>
      <c r="G203" s="306"/>
      <c r="H203" s="287"/>
      <c r="I203" s="290"/>
      <c r="J203" s="287"/>
      <c r="K203" s="290"/>
      <c r="L203" s="287"/>
      <c r="M203" s="287"/>
      <c r="N203" s="222"/>
      <c r="O203" s="223"/>
      <c r="P203" s="297"/>
      <c r="Q203" s="268"/>
      <c r="R203" s="271"/>
      <c r="U203" s="66"/>
      <c r="V203" s="75"/>
      <c r="W203" s="69"/>
      <c r="X203" s="62"/>
      <c r="Y203" s="62"/>
      <c r="Z203" s="62"/>
      <c r="AA203" s="62"/>
      <c r="AB203" s="62"/>
      <c r="AC203" s="62">
        <f t="shared" ca="1" si="227"/>
        <v>0</v>
      </c>
      <c r="AD203" s="108">
        <f t="shared" si="235"/>
        <v>0</v>
      </c>
      <c r="AE203" s="175" t="str">
        <f>IF(G203="","0",VLOOKUP(G203,'登録データ（男）'!$R$4:$S$23,2,FALSE))</f>
        <v>0</v>
      </c>
      <c r="AF203" s="62" t="str">
        <f t="shared" si="228"/>
        <v>00</v>
      </c>
      <c r="AG203" s="76" t="str">
        <f>IF(G203="","0",IF(OR(RIGHT(G203,1)="m",RIGHT(G203,1)="H",RIGHT(G203,1)="W",RIGHT(G203,1)="C"),1,2))</f>
        <v>0</v>
      </c>
      <c r="AH203" s="62" t="str">
        <f t="shared" si="229"/>
        <v>000000</v>
      </c>
      <c r="AI203" s="64" t="str">
        <f t="shared" ca="1" si="230"/>
        <v/>
      </c>
      <c r="AJ203" s="62">
        <f t="shared" si="236"/>
        <v>0</v>
      </c>
      <c r="AK203" s="108"/>
      <c r="AL203" s="62">
        <f t="shared" si="231"/>
        <v>0</v>
      </c>
      <c r="AM203" s="68">
        <f t="shared" si="232"/>
        <v>0</v>
      </c>
      <c r="AN203" s="14" t="str">
        <f ca="1">IF(OFFSET(B203,-MOD(ROW(B203),3),0)&lt;&gt;"",IF(RIGHT(G203,1)=")",VALUE(VLOOKUP(OFFSET(B203,-MOD(ROW(B203),3),0),'登録データ（男）'!A188:J1506,8,FALSE)),"0"),"0")</f>
        <v>0</v>
      </c>
      <c r="AO203" s="76">
        <f t="shared" ca="1" si="237"/>
        <v>0</v>
      </c>
      <c r="AP203" s="62"/>
      <c r="AQ203" s="62"/>
      <c r="AR203" s="62"/>
      <c r="AS203" s="62"/>
      <c r="AT203" s="62"/>
      <c r="AU203" s="62"/>
      <c r="AV203" s="62"/>
      <c r="AW203" s="62"/>
    </row>
    <row r="204" spans="1:49" ht="18.75" customHeight="1" thickTop="1">
      <c r="A204" s="263">
        <v>63</v>
      </c>
      <c r="B204" s="298"/>
      <c r="C204" s="288" t="str">
        <f>IF(B204="","",VLOOKUP(B204,'登録データ（男）'!$A$3:$W$2000,2,FALSE))</f>
        <v/>
      </c>
      <c r="D204" s="288" t="str">
        <f>IF(B204="","",VLOOKUP(B204,'登録データ（男）'!$A$3:$W$2000,3,FALSE))</f>
        <v/>
      </c>
      <c r="E204" s="118" t="str">
        <f>IF(B204="","",VLOOKUP(B204,'登録データ（男）'!$A$3:$W$2000,7,FALSE))</f>
        <v/>
      </c>
      <c r="F204" s="288" t="s">
        <v>6158</v>
      </c>
      <c r="G204" s="304"/>
      <c r="H204" s="285"/>
      <c r="I204" s="288" t="str">
        <f t="shared" ref="I204" si="331">IF(G204="","",IF(AG204=2,"","分"))</f>
        <v/>
      </c>
      <c r="J204" s="285"/>
      <c r="K204" s="288" t="str">
        <f t="shared" ref="K204" si="332">IF(OR(G204="",G204="十種競技"),"",IF(AG204=2,"m","秒"))</f>
        <v/>
      </c>
      <c r="L204" s="285"/>
      <c r="M204" s="285"/>
      <c r="N204" s="291"/>
      <c r="O204" s="292"/>
      <c r="P204" s="293"/>
      <c r="Q204" s="272"/>
      <c r="R204" s="269"/>
      <c r="U204" s="66"/>
      <c r="V204" s="75">
        <f>IF(B204="",0,IF(VLOOKUP(B204,'登録データ（男）'!$A$3:$AT$1687,29,FALSE)=1,0,1))</f>
        <v>0</v>
      </c>
      <c r="W204" s="69">
        <f>IF(B204="",1,0)</f>
        <v>1</v>
      </c>
      <c r="X204" s="62">
        <f>IF(C204="",1,0)</f>
        <v>1</v>
      </c>
      <c r="Y204" s="62">
        <f>IF(D204="",1,0)</f>
        <v>1</v>
      </c>
      <c r="Z204" s="62">
        <f>IF(E204="",1,0)</f>
        <v>1</v>
      </c>
      <c r="AA204" s="62">
        <f>IF(E205="",1,0)</f>
        <v>1</v>
      </c>
      <c r="AB204" s="62">
        <f>SUM(W204:AA204)</f>
        <v>5</v>
      </c>
      <c r="AC204" s="62">
        <f t="shared" ca="1" si="227"/>
        <v>0</v>
      </c>
      <c r="AD204" s="108">
        <f t="shared" si="235"/>
        <v>0</v>
      </c>
      <c r="AE204" s="175" t="str">
        <f>IF(G204="","0",VLOOKUP(G204,'登録データ（男）'!$R$4:$S$23,2,FALSE))</f>
        <v>0</v>
      </c>
      <c r="AF204" s="62" t="str">
        <f t="shared" si="228"/>
        <v>00</v>
      </c>
      <c r="AG204" s="76" t="str">
        <f>IF(G204="","0",IF(OR(RIGHT(G204,1)="m",RIGHT(G204,1)="H",RIGHT(G204,1)="W",RIGHT(G204,1)="C",RIGHT(G204,1)="〉"),1,2))</f>
        <v>0</v>
      </c>
      <c r="AH204" s="62" t="str">
        <f t="shared" si="229"/>
        <v>000000</v>
      </c>
      <c r="AI204" s="64" t="str">
        <f t="shared" ca="1" si="230"/>
        <v/>
      </c>
      <c r="AJ204" s="62">
        <f t="shared" si="236"/>
        <v>0</v>
      </c>
      <c r="AK204" s="108"/>
      <c r="AL204" s="62">
        <f t="shared" si="231"/>
        <v>0</v>
      </c>
      <c r="AM204" s="68">
        <f t="shared" si="232"/>
        <v>0</v>
      </c>
      <c r="AN204" s="14" t="str">
        <f ca="1">IF(OFFSET(B204,-MOD(ROW(B204),3),0)&lt;&gt;"",IF(RIGHT(G204,1)=")",VALUE(VLOOKUP(OFFSET(B204,-MOD(ROW(B204),3),0),'登録データ（男）'!A189:J1507,8,FALSE)),"0"),"0")</f>
        <v>0</v>
      </c>
      <c r="AO204" s="76">
        <f t="shared" ca="1" si="237"/>
        <v>0</v>
      </c>
      <c r="AP204" s="62" t="str">
        <f t="shared" ref="AP204" si="333">IF(AQ204="","",RANK(AQ204,$AQ$18:$AQ$467,1))</f>
        <v/>
      </c>
      <c r="AQ204" s="62" t="str">
        <f>IF(Q204="","",B204)</f>
        <v/>
      </c>
      <c r="AR204" s="62" t="str">
        <f t="shared" ref="AR204" si="334">IF(AS204="","",RANK(AS204,$AS$18:$AS$467,1))</f>
        <v/>
      </c>
      <c r="AS204" s="62" t="str">
        <f>IF(R204="","",B204)</f>
        <v/>
      </c>
      <c r="AT204" s="62" t="str">
        <f t="shared" ref="AT204" si="335">IF(AU204="","",RANK(AU204,$AU$18:$AU$467,1))</f>
        <v/>
      </c>
      <c r="AU204" s="62" t="str">
        <f>IF(OR(G204="十種競技",G205="十種競技",G206="十種競技"),B204,"")</f>
        <v/>
      </c>
      <c r="AV204" s="62"/>
      <c r="AW204" s="62">
        <f>B204</f>
        <v>0</v>
      </c>
    </row>
    <row r="205" spans="1:49" ht="18.75" customHeight="1">
      <c r="A205" s="264"/>
      <c r="B205" s="299"/>
      <c r="C205" s="289"/>
      <c r="D205" s="289"/>
      <c r="E205" s="116" t="str">
        <f>IF(B204="","",VLOOKUP(B204,'登録データ（男）'!$A$3:$W$2000,4,FALSE))</f>
        <v/>
      </c>
      <c r="F205" s="289"/>
      <c r="G205" s="305"/>
      <c r="H205" s="286"/>
      <c r="I205" s="289"/>
      <c r="J205" s="286"/>
      <c r="K205" s="289"/>
      <c r="L205" s="286"/>
      <c r="M205" s="286"/>
      <c r="N205" s="294"/>
      <c r="O205" s="295"/>
      <c r="P205" s="296"/>
      <c r="Q205" s="267"/>
      <c r="R205" s="270"/>
      <c r="U205" s="66"/>
      <c r="V205" s="75"/>
      <c r="W205" s="69"/>
      <c r="X205" s="62"/>
      <c r="Y205" s="62"/>
      <c r="Z205" s="62"/>
      <c r="AA205" s="62"/>
      <c r="AB205" s="62"/>
      <c r="AC205" s="62">
        <f t="shared" ca="1" si="227"/>
        <v>0</v>
      </c>
      <c r="AD205" s="108">
        <f t="shared" si="235"/>
        <v>0</v>
      </c>
      <c r="AE205" s="175" t="str">
        <f>IF(G205="","0",VLOOKUP(G205,'登録データ（男）'!$R$4:$S$23,2,FALSE))</f>
        <v>0</v>
      </c>
      <c r="AF205" s="62" t="str">
        <f t="shared" si="228"/>
        <v>00</v>
      </c>
      <c r="AG205" s="76" t="str">
        <f>IF(G205="","0",IF(OR(RIGHT(G205,1)="m",RIGHT(G205,1)="H",RIGHT(G205,1)="W",RIGHT(G205,1)="C"),1,2))</f>
        <v>0</v>
      </c>
      <c r="AH205" s="62" t="str">
        <f t="shared" si="229"/>
        <v>000000</v>
      </c>
      <c r="AI205" s="64" t="str">
        <f t="shared" ca="1" si="230"/>
        <v/>
      </c>
      <c r="AJ205" s="62">
        <f t="shared" si="236"/>
        <v>0</v>
      </c>
      <c r="AK205" s="108"/>
      <c r="AL205" s="62">
        <f t="shared" si="231"/>
        <v>0</v>
      </c>
      <c r="AM205" s="68">
        <f t="shared" si="232"/>
        <v>0</v>
      </c>
      <c r="AN205" s="14" t="str">
        <f ca="1">IF(OFFSET(B205,-MOD(ROW(B205),3),0)&lt;&gt;"",IF(RIGHT(G205,1)=")",VALUE(VLOOKUP(OFFSET(B205,-MOD(ROW(B205),3),0),'登録データ（男）'!A190:J1508,8,FALSE)),"0"),"0")</f>
        <v>0</v>
      </c>
      <c r="AO205" s="76">
        <f t="shared" ca="1" si="237"/>
        <v>0</v>
      </c>
      <c r="AP205" s="62"/>
      <c r="AQ205" s="62"/>
      <c r="AR205" s="62"/>
      <c r="AS205" s="62"/>
      <c r="AT205" s="62"/>
      <c r="AU205" s="62"/>
      <c r="AV205" s="62"/>
      <c r="AW205" s="62"/>
    </row>
    <row r="206" spans="1:49" ht="18.75" customHeight="1" thickBot="1">
      <c r="A206" s="265"/>
      <c r="B206" s="300"/>
      <c r="C206" s="290"/>
      <c r="D206" s="290"/>
      <c r="E206" s="120" t="s">
        <v>1918</v>
      </c>
      <c r="F206" s="290"/>
      <c r="G206" s="306"/>
      <c r="H206" s="287"/>
      <c r="I206" s="290"/>
      <c r="J206" s="287"/>
      <c r="K206" s="290"/>
      <c r="L206" s="287"/>
      <c r="M206" s="287"/>
      <c r="N206" s="222"/>
      <c r="O206" s="223"/>
      <c r="P206" s="297"/>
      <c r="Q206" s="268"/>
      <c r="R206" s="271"/>
      <c r="U206" s="66"/>
      <c r="V206" s="75"/>
      <c r="W206" s="69"/>
      <c r="X206" s="62"/>
      <c r="Y206" s="62"/>
      <c r="Z206" s="62"/>
      <c r="AA206" s="62"/>
      <c r="AB206" s="62"/>
      <c r="AC206" s="62">
        <f t="shared" ca="1" si="227"/>
        <v>0</v>
      </c>
      <c r="AD206" s="108">
        <f t="shared" si="235"/>
        <v>0</v>
      </c>
      <c r="AE206" s="175" t="str">
        <f>IF(G206="","0",VLOOKUP(G206,'登録データ（男）'!$R$4:$S$23,2,FALSE))</f>
        <v>0</v>
      </c>
      <c r="AF206" s="62" t="str">
        <f t="shared" si="228"/>
        <v>00</v>
      </c>
      <c r="AG206" s="76" t="str">
        <f>IF(G206="","0",IF(OR(RIGHT(G206,1)="m",RIGHT(G206,1)="H",RIGHT(G206,1)="W",RIGHT(G206,1)="C"),1,2))</f>
        <v>0</v>
      </c>
      <c r="AH206" s="62" t="str">
        <f t="shared" si="229"/>
        <v>000000</v>
      </c>
      <c r="AI206" s="64" t="str">
        <f t="shared" ca="1" si="230"/>
        <v/>
      </c>
      <c r="AJ206" s="62">
        <f t="shared" si="236"/>
        <v>0</v>
      </c>
      <c r="AK206" s="108"/>
      <c r="AL206" s="62">
        <f t="shared" si="231"/>
        <v>0</v>
      </c>
      <c r="AM206" s="68">
        <f t="shared" si="232"/>
        <v>0</v>
      </c>
      <c r="AN206" s="14" t="str">
        <f ca="1">IF(OFFSET(B206,-MOD(ROW(B206),3),0)&lt;&gt;"",IF(RIGHT(G206,1)=")",VALUE(VLOOKUP(OFFSET(B206,-MOD(ROW(B206),3),0),'登録データ（男）'!A191:J1509,8,FALSE)),"0"),"0")</f>
        <v>0</v>
      </c>
      <c r="AO206" s="76">
        <f t="shared" ca="1" si="237"/>
        <v>0</v>
      </c>
      <c r="AP206" s="62"/>
      <c r="AQ206" s="62"/>
      <c r="AR206" s="62"/>
      <c r="AS206" s="62"/>
      <c r="AT206" s="62"/>
      <c r="AU206" s="62"/>
      <c r="AV206" s="62"/>
      <c r="AW206" s="62"/>
    </row>
    <row r="207" spans="1:49" ht="18.75" customHeight="1" thickTop="1">
      <c r="A207" s="263">
        <v>64</v>
      </c>
      <c r="B207" s="298"/>
      <c r="C207" s="288" t="str">
        <f>IF(B207="","",VLOOKUP(B207,'登録データ（男）'!$A$3:$W$2000,2,FALSE))</f>
        <v/>
      </c>
      <c r="D207" s="288" t="str">
        <f>IF(B207="","",VLOOKUP(B207,'登録データ（男）'!$A$3:$W$2000,3,FALSE))</f>
        <v/>
      </c>
      <c r="E207" s="118" t="str">
        <f>IF(B207="","",VLOOKUP(B207,'登録データ（男）'!$A$3:$W$2000,7,FALSE))</f>
        <v/>
      </c>
      <c r="F207" s="288" t="s">
        <v>6158</v>
      </c>
      <c r="G207" s="304"/>
      <c r="H207" s="285"/>
      <c r="I207" s="288" t="str">
        <f t="shared" ref="I207" si="336">IF(G207="","",IF(AG207=2,"","分"))</f>
        <v/>
      </c>
      <c r="J207" s="285"/>
      <c r="K207" s="288" t="str">
        <f t="shared" ref="K207" si="337">IF(OR(G207="",G207="十種競技"),"",IF(AG207=2,"m","秒"))</f>
        <v/>
      </c>
      <c r="L207" s="285"/>
      <c r="M207" s="285"/>
      <c r="N207" s="291"/>
      <c r="O207" s="292"/>
      <c r="P207" s="293"/>
      <c r="Q207" s="272"/>
      <c r="R207" s="269"/>
      <c r="U207" s="66"/>
      <c r="V207" s="75">
        <f>IF(B207="",0,IF(VLOOKUP(B207,'登録データ（男）'!$A$3:$AT$1687,29,FALSE)=1,0,1))</f>
        <v>0</v>
      </c>
      <c r="W207" s="69">
        <f>IF(B207="",1,0)</f>
        <v>1</v>
      </c>
      <c r="X207" s="62">
        <f>IF(C207="",1,0)</f>
        <v>1</v>
      </c>
      <c r="Y207" s="62">
        <f>IF(D207="",1,0)</f>
        <v>1</v>
      </c>
      <c r="Z207" s="62">
        <f>IF(E207="",1,0)</f>
        <v>1</v>
      </c>
      <c r="AA207" s="62">
        <f>IF(E208="",1,0)</f>
        <v>1</v>
      </c>
      <c r="AB207" s="62">
        <f>SUM(W207:AA207)</f>
        <v>5</v>
      </c>
      <c r="AC207" s="62">
        <f t="shared" ca="1" si="227"/>
        <v>0</v>
      </c>
      <c r="AD207" s="108">
        <f t="shared" si="235"/>
        <v>0</v>
      </c>
      <c r="AE207" s="175" t="str">
        <f>IF(G207="","0",VLOOKUP(G207,'登録データ（男）'!$R$4:$S$23,2,FALSE))</f>
        <v>0</v>
      </c>
      <c r="AF207" s="62" t="str">
        <f t="shared" si="228"/>
        <v>00</v>
      </c>
      <c r="AG207" s="76" t="str">
        <f>IF(G207="","0",IF(OR(RIGHT(G207,1)="m",RIGHT(G207,1)="H",RIGHT(G207,1)="W",RIGHT(G207,1)="C",RIGHT(G207,1)="〉"),1,2))</f>
        <v>0</v>
      </c>
      <c r="AH207" s="62" t="str">
        <f t="shared" si="229"/>
        <v>000000</v>
      </c>
      <c r="AI207" s="64" t="str">
        <f t="shared" ca="1" si="230"/>
        <v/>
      </c>
      <c r="AJ207" s="62">
        <f t="shared" si="236"/>
        <v>0</v>
      </c>
      <c r="AK207" s="108"/>
      <c r="AL207" s="62">
        <f t="shared" si="231"/>
        <v>0</v>
      </c>
      <c r="AM207" s="68">
        <f t="shared" si="232"/>
        <v>0</v>
      </c>
      <c r="AN207" s="14" t="str">
        <f ca="1">IF(OFFSET(B207,-MOD(ROW(B207),3),0)&lt;&gt;"",IF(RIGHT(G207,1)=")",VALUE(VLOOKUP(OFFSET(B207,-MOD(ROW(B207),3),0),'登録データ（男）'!A192:J1510,8,FALSE)),"0"),"0")</f>
        <v>0</v>
      </c>
      <c r="AO207" s="76">
        <f t="shared" ca="1" si="237"/>
        <v>0</v>
      </c>
      <c r="AP207" s="62" t="str">
        <f t="shared" ref="AP207" si="338">IF(AQ207="","",RANK(AQ207,$AQ$18:$AQ$467,1))</f>
        <v/>
      </c>
      <c r="AQ207" s="62" t="str">
        <f>IF(Q207="","",B207)</f>
        <v/>
      </c>
      <c r="AR207" s="62" t="str">
        <f t="shared" ref="AR207" si="339">IF(AS207="","",RANK(AS207,$AS$18:$AS$467,1))</f>
        <v/>
      </c>
      <c r="AS207" s="62" t="str">
        <f>IF(R207="","",B207)</f>
        <v/>
      </c>
      <c r="AT207" s="62" t="str">
        <f t="shared" ref="AT207" si="340">IF(AU207="","",RANK(AU207,$AU$18:$AU$467,1))</f>
        <v/>
      </c>
      <c r="AU207" s="62" t="str">
        <f>IF(OR(G207="十種競技",G208="十種競技",G209="十種競技"),B207,"")</f>
        <v/>
      </c>
      <c r="AV207" s="62"/>
      <c r="AW207" s="62">
        <f>B207</f>
        <v>0</v>
      </c>
    </row>
    <row r="208" spans="1:49" ht="18.75" customHeight="1">
      <c r="A208" s="264"/>
      <c r="B208" s="299"/>
      <c r="C208" s="289"/>
      <c r="D208" s="289"/>
      <c r="E208" s="116" t="str">
        <f>IF(B207="","",VLOOKUP(B207,'登録データ（男）'!$A$3:$W$2000,4,FALSE))</f>
        <v/>
      </c>
      <c r="F208" s="289"/>
      <c r="G208" s="305"/>
      <c r="H208" s="286"/>
      <c r="I208" s="289"/>
      <c r="J208" s="286"/>
      <c r="K208" s="289"/>
      <c r="L208" s="286"/>
      <c r="M208" s="286"/>
      <c r="N208" s="294"/>
      <c r="O208" s="295"/>
      <c r="P208" s="296"/>
      <c r="Q208" s="267"/>
      <c r="R208" s="270"/>
      <c r="U208" s="66"/>
      <c r="V208" s="75"/>
      <c r="W208" s="69"/>
      <c r="X208" s="62"/>
      <c r="Y208" s="62"/>
      <c r="Z208" s="62"/>
      <c r="AA208" s="62"/>
      <c r="AB208" s="62"/>
      <c r="AC208" s="62">
        <f t="shared" ca="1" si="227"/>
        <v>0</v>
      </c>
      <c r="AD208" s="108">
        <f t="shared" si="235"/>
        <v>0</v>
      </c>
      <c r="AE208" s="175" t="str">
        <f>IF(G208="","0",VLOOKUP(G208,'登録データ（男）'!$R$4:$S$23,2,FALSE))</f>
        <v>0</v>
      </c>
      <c r="AF208" s="62" t="str">
        <f t="shared" si="228"/>
        <v>00</v>
      </c>
      <c r="AG208" s="76" t="str">
        <f>IF(G208="","0",IF(OR(RIGHT(G208,1)="m",RIGHT(G208,1)="H",RIGHT(G208,1)="W",RIGHT(G208,1)="C"),1,2))</f>
        <v>0</v>
      </c>
      <c r="AH208" s="62" t="str">
        <f t="shared" si="229"/>
        <v>000000</v>
      </c>
      <c r="AI208" s="64" t="str">
        <f t="shared" ca="1" si="230"/>
        <v/>
      </c>
      <c r="AJ208" s="62">
        <f t="shared" si="236"/>
        <v>0</v>
      </c>
      <c r="AK208" s="108"/>
      <c r="AL208" s="62">
        <f t="shared" si="231"/>
        <v>0</v>
      </c>
      <c r="AM208" s="68">
        <f t="shared" si="232"/>
        <v>0</v>
      </c>
      <c r="AN208" s="14" t="str">
        <f ca="1">IF(OFFSET(B208,-MOD(ROW(B208),3),0)&lt;&gt;"",IF(RIGHT(G208,1)=")",VALUE(VLOOKUP(OFFSET(B208,-MOD(ROW(B208),3),0),'登録データ（男）'!A193:J1511,8,FALSE)),"0"),"0")</f>
        <v>0</v>
      </c>
      <c r="AO208" s="76">
        <f t="shared" ca="1" si="237"/>
        <v>0</v>
      </c>
      <c r="AP208" s="62"/>
      <c r="AQ208" s="62"/>
      <c r="AR208" s="62"/>
      <c r="AS208" s="62"/>
      <c r="AT208" s="62"/>
      <c r="AU208" s="62"/>
      <c r="AV208" s="62"/>
      <c r="AW208" s="62"/>
    </row>
    <row r="209" spans="1:49" ht="18.75" customHeight="1" thickBot="1">
      <c r="A209" s="265"/>
      <c r="B209" s="300"/>
      <c r="C209" s="290"/>
      <c r="D209" s="290"/>
      <c r="E209" s="120" t="s">
        <v>1918</v>
      </c>
      <c r="F209" s="290"/>
      <c r="G209" s="306"/>
      <c r="H209" s="287"/>
      <c r="I209" s="290"/>
      <c r="J209" s="287"/>
      <c r="K209" s="290"/>
      <c r="L209" s="287"/>
      <c r="M209" s="287"/>
      <c r="N209" s="222"/>
      <c r="O209" s="223"/>
      <c r="P209" s="297"/>
      <c r="Q209" s="268"/>
      <c r="R209" s="271"/>
      <c r="U209" s="66"/>
      <c r="V209" s="75"/>
      <c r="W209" s="69"/>
      <c r="X209" s="62"/>
      <c r="Y209" s="62"/>
      <c r="Z209" s="62"/>
      <c r="AA209" s="62"/>
      <c r="AB209" s="62"/>
      <c r="AC209" s="62">
        <f t="shared" ca="1" si="227"/>
        <v>0</v>
      </c>
      <c r="AD209" s="108">
        <f t="shared" si="235"/>
        <v>0</v>
      </c>
      <c r="AE209" s="175" t="str">
        <f>IF(G209="","0",VLOOKUP(G209,'登録データ（男）'!$R$4:$S$23,2,FALSE))</f>
        <v>0</v>
      </c>
      <c r="AF209" s="62" t="str">
        <f t="shared" si="228"/>
        <v>00</v>
      </c>
      <c r="AG209" s="76" t="str">
        <f>IF(G209="","0",IF(OR(RIGHT(G209,1)="m",RIGHT(G209,1)="H",RIGHT(G209,1)="W",RIGHT(G209,1)="C"),1,2))</f>
        <v>0</v>
      </c>
      <c r="AH209" s="62" t="str">
        <f t="shared" si="229"/>
        <v>000000</v>
      </c>
      <c r="AI209" s="64" t="str">
        <f t="shared" ca="1" si="230"/>
        <v/>
      </c>
      <c r="AJ209" s="62">
        <f t="shared" si="236"/>
        <v>0</v>
      </c>
      <c r="AK209" s="108"/>
      <c r="AL209" s="62">
        <f t="shared" si="231"/>
        <v>0</v>
      </c>
      <c r="AM209" s="68">
        <f t="shared" si="232"/>
        <v>0</v>
      </c>
      <c r="AN209" s="14" t="str">
        <f ca="1">IF(OFFSET(B209,-MOD(ROW(B209),3),0)&lt;&gt;"",IF(RIGHT(G209,1)=")",VALUE(VLOOKUP(OFFSET(B209,-MOD(ROW(B209),3),0),'登録データ（男）'!A194:J1512,8,FALSE)),"0"),"0")</f>
        <v>0</v>
      </c>
      <c r="AO209" s="76">
        <f t="shared" ca="1" si="237"/>
        <v>0</v>
      </c>
      <c r="AP209" s="62"/>
      <c r="AQ209" s="62"/>
      <c r="AR209" s="62"/>
      <c r="AS209" s="62"/>
      <c r="AT209" s="62"/>
      <c r="AU209" s="62"/>
      <c r="AV209" s="62"/>
      <c r="AW209" s="62"/>
    </row>
    <row r="210" spans="1:49" ht="18.75" customHeight="1" thickTop="1">
      <c r="A210" s="263">
        <v>65</v>
      </c>
      <c r="B210" s="298"/>
      <c r="C210" s="288" t="str">
        <f>IF(B210="","",VLOOKUP(B210,'登録データ（男）'!$A$3:$W$2000,2,FALSE))</f>
        <v/>
      </c>
      <c r="D210" s="288" t="str">
        <f>IF(B210="","",VLOOKUP(B210,'登録データ（男）'!$A$3:$W$2000,3,FALSE))</f>
        <v/>
      </c>
      <c r="E210" s="118" t="str">
        <f>IF(B210="","",VLOOKUP(B210,'登録データ（男）'!$A$3:$W$2000,7,FALSE))</f>
        <v/>
      </c>
      <c r="F210" s="288" t="s">
        <v>6158</v>
      </c>
      <c r="G210" s="304"/>
      <c r="H210" s="285"/>
      <c r="I210" s="288" t="str">
        <f t="shared" ref="I210" si="341">IF(G210="","",IF(AG210=2,"","分"))</f>
        <v/>
      </c>
      <c r="J210" s="285"/>
      <c r="K210" s="288" t="str">
        <f t="shared" ref="K210" si="342">IF(OR(G210="",G210="十種競技"),"",IF(AG210=2,"m","秒"))</f>
        <v/>
      </c>
      <c r="L210" s="285"/>
      <c r="M210" s="285"/>
      <c r="N210" s="291"/>
      <c r="O210" s="292"/>
      <c r="P210" s="293"/>
      <c r="Q210" s="272"/>
      <c r="R210" s="269"/>
      <c r="U210" s="66"/>
      <c r="V210" s="75">
        <f>IF(B210="",0,IF(VLOOKUP(B210,'登録データ（男）'!$A$3:$AT$1687,29,FALSE)=1,0,1))</f>
        <v>0</v>
      </c>
      <c r="W210" s="69">
        <f>IF(B210="",1,0)</f>
        <v>1</v>
      </c>
      <c r="X210" s="62">
        <f>IF(C210="",1,0)</f>
        <v>1</v>
      </c>
      <c r="Y210" s="62">
        <f>IF(D210="",1,0)</f>
        <v>1</v>
      </c>
      <c r="Z210" s="62">
        <f>IF(E210="",1,0)</f>
        <v>1</v>
      </c>
      <c r="AA210" s="62">
        <f>IF(E211="",1,0)</f>
        <v>1</v>
      </c>
      <c r="AB210" s="62">
        <f>SUM(W210:AA210)</f>
        <v>5</v>
      </c>
      <c r="AC210" s="62">
        <f t="shared" ref="AC210:AC273" ca="1" si="343">COUNTIF(OFFSET(G210,-MOD(ROW(G210),3),0,3,1),G210)</f>
        <v>0</v>
      </c>
      <c r="AD210" s="108">
        <f t="shared" si="235"/>
        <v>0</v>
      </c>
      <c r="AE210" s="175" t="str">
        <f>IF(G210="","0",VLOOKUP(G210,'登録データ（男）'!$R$4:$S$23,2,FALSE))</f>
        <v>0</v>
      </c>
      <c r="AF210" s="62" t="str">
        <f t="shared" ref="AF210:AF273" si="344">IF(L210="","00",IF(LEN(L210)=1,L210*10,L210))</f>
        <v>00</v>
      </c>
      <c r="AG210" s="76" t="str">
        <f>IF(G210="","0",IF(OR(RIGHT(G210,1)="m",RIGHT(G210,1)="H",RIGHT(G210,1)="W",RIGHT(G210,1)="C",RIGHT(G210,1)="〉"),1,2))</f>
        <v>0</v>
      </c>
      <c r="AH210" s="62" t="str">
        <f t="shared" ref="AH210:AH273" si="345">IF(AG210=2,IF(J210="","0000",CONCATENATE(RIGHT(J210+100,2),RIGHT(AF210+100,2))),IF(J210="","000000",CONCATENATE(RIGHT(H210+100,2),RIGHT(J210+100,2),RIGHT(AF210+100,2))))</f>
        <v>000000</v>
      </c>
      <c r="AI210" s="64" t="str">
        <f t="shared" ref="AI210:AI273" ca="1" si="346">IF(G210="","",IF(OFFSET(B210,-MOD(ROW(B210),3),0)="","0",CONCATENATE(AE210," ",IF(AG210=1,RIGHT(AH210+10000000,7),RIGHT(AH210+100000,5)))))</f>
        <v/>
      </c>
      <c r="AJ210" s="62">
        <f t="shared" si="236"/>
        <v>0</v>
      </c>
      <c r="AK210" s="108"/>
      <c r="AL210" s="62">
        <f t="shared" ref="AL210:AL273" si="347">IF(G210="",0,IF(G210="十種競技",0,IF(J210&lt;&gt;"",0,1)))</f>
        <v>0</v>
      </c>
      <c r="AM210" s="68">
        <f t="shared" ref="AM210:AM273" si="348">IF(OR(G210="",G210="十種競技"),0,IF(AG210=1,IF(AJ210&gt;AK210,1,0),IF(AJ210&lt;AK210,1,0)))</f>
        <v>0</v>
      </c>
      <c r="AN210" s="14" t="str">
        <f ca="1">IF(OFFSET(B210,-MOD(ROW(B210),3),0)&lt;&gt;"",IF(RIGHT(G210,1)=")",VALUE(VLOOKUP(OFFSET(B210,-MOD(ROW(B210),3),0),'登録データ（男）'!A195:J1513,8,FALSE)),"0"),"0")</f>
        <v>0</v>
      </c>
      <c r="AO210" s="76">
        <f t="shared" ca="1" si="237"/>
        <v>0</v>
      </c>
      <c r="AP210" s="62" t="str">
        <f t="shared" ref="AP210" si="349">IF(AQ210="","",RANK(AQ210,$AQ$18:$AQ$467,1))</f>
        <v/>
      </c>
      <c r="AQ210" s="62" t="str">
        <f>IF(Q210="","",B210)</f>
        <v/>
      </c>
      <c r="AR210" s="62" t="str">
        <f t="shared" ref="AR210" si="350">IF(AS210="","",RANK(AS210,$AS$18:$AS$467,1))</f>
        <v/>
      </c>
      <c r="AS210" s="62" t="str">
        <f>IF(R210="","",B210)</f>
        <v/>
      </c>
      <c r="AT210" s="62" t="str">
        <f t="shared" ref="AT210" si="351">IF(AU210="","",RANK(AU210,$AU$18:$AU$467,1))</f>
        <v/>
      </c>
      <c r="AU210" s="62" t="str">
        <f>IF(OR(G210="十種競技",G211="十種競技",G212="十種競技"),B210,"")</f>
        <v/>
      </c>
      <c r="AV210" s="62"/>
      <c r="AW210" s="62">
        <f>B210</f>
        <v>0</v>
      </c>
    </row>
    <row r="211" spans="1:49" ht="18.75" customHeight="1">
      <c r="A211" s="264"/>
      <c r="B211" s="299"/>
      <c r="C211" s="289"/>
      <c r="D211" s="289"/>
      <c r="E211" s="116" t="str">
        <f>IF(B210="","",VLOOKUP(B210,'登録データ（男）'!$A$3:$W$2000,4,FALSE))</f>
        <v/>
      </c>
      <c r="F211" s="289"/>
      <c r="G211" s="305"/>
      <c r="H211" s="286"/>
      <c r="I211" s="289"/>
      <c r="J211" s="286"/>
      <c r="K211" s="289"/>
      <c r="L211" s="286"/>
      <c r="M211" s="286"/>
      <c r="N211" s="294"/>
      <c r="O211" s="295"/>
      <c r="P211" s="296"/>
      <c r="Q211" s="267"/>
      <c r="R211" s="270"/>
      <c r="U211" s="66"/>
      <c r="V211" s="75"/>
      <c r="W211" s="69"/>
      <c r="X211" s="62"/>
      <c r="Y211" s="62"/>
      <c r="Z211" s="62"/>
      <c r="AA211" s="62"/>
      <c r="AB211" s="62"/>
      <c r="AC211" s="62">
        <f t="shared" ca="1" si="343"/>
        <v>0</v>
      </c>
      <c r="AD211" s="108">
        <f t="shared" ref="AD211:AD274" si="352">IF(OR(RIGHT(G211,1)="m",RIGHT(G211,1)="H",RIGHT(G211,1)="C"),IF(VALUE(J211)&gt;59,1,0),0)</f>
        <v>0</v>
      </c>
      <c r="AE211" s="175" t="str">
        <f>IF(G211="","0",VLOOKUP(G211,'登録データ（男）'!$R$4:$S$23,2,FALSE))</f>
        <v>0</v>
      </c>
      <c r="AF211" s="62" t="str">
        <f t="shared" si="344"/>
        <v>00</v>
      </c>
      <c r="AG211" s="76" t="str">
        <f>IF(G211="","0",IF(OR(RIGHT(G211,1)="m",RIGHT(G211,1)="H",RIGHT(G211,1)="W",RIGHT(G211,1)="C"),1,2))</f>
        <v>0</v>
      </c>
      <c r="AH211" s="62" t="str">
        <f t="shared" si="345"/>
        <v>000000</v>
      </c>
      <c r="AI211" s="64" t="str">
        <f t="shared" ca="1" si="346"/>
        <v/>
      </c>
      <c r="AJ211" s="62">
        <f t="shared" ref="AJ211:AJ274" si="353">VALUE(AH211)</f>
        <v>0</v>
      </c>
      <c r="AK211" s="108"/>
      <c r="AL211" s="62">
        <f t="shared" si="347"/>
        <v>0</v>
      </c>
      <c r="AM211" s="68">
        <f t="shared" si="348"/>
        <v>0</v>
      </c>
      <c r="AN211" s="14" t="str">
        <f ca="1">IF(OFFSET(B211,-MOD(ROW(B211),3),0)&lt;&gt;"",IF(RIGHT(G211,1)=")",VALUE(VLOOKUP(OFFSET(B211,-MOD(ROW(B211),3),0),'登録データ（男）'!A196:J1514,8,FALSE)),"0"),"0")</f>
        <v>0</v>
      </c>
      <c r="AO211" s="76">
        <f t="shared" ref="AO211:AO274" ca="1" si="354">IF(AN211=0,0,IF(RIGHT(G211,1)&lt;&gt;")",0,IF(VALUE(LEFT(AN211,1))=1,0,IF(VALUE(LEFT(AN211,1))=2,0,1))))</f>
        <v>0</v>
      </c>
      <c r="AP211" s="62"/>
      <c r="AQ211" s="62"/>
      <c r="AR211" s="62"/>
      <c r="AS211" s="62"/>
      <c r="AT211" s="62"/>
      <c r="AU211" s="62"/>
      <c r="AV211" s="62"/>
      <c r="AW211" s="62"/>
    </row>
    <row r="212" spans="1:49" ht="18.75" customHeight="1" thickBot="1">
      <c r="A212" s="265"/>
      <c r="B212" s="300"/>
      <c r="C212" s="290"/>
      <c r="D212" s="290"/>
      <c r="E212" s="120" t="s">
        <v>1918</v>
      </c>
      <c r="F212" s="290"/>
      <c r="G212" s="306"/>
      <c r="H212" s="287"/>
      <c r="I212" s="290"/>
      <c r="J212" s="287"/>
      <c r="K212" s="290"/>
      <c r="L212" s="287"/>
      <c r="M212" s="287"/>
      <c r="N212" s="222"/>
      <c r="O212" s="223"/>
      <c r="P212" s="297"/>
      <c r="Q212" s="268"/>
      <c r="R212" s="271"/>
      <c r="U212" s="66"/>
      <c r="V212" s="75"/>
      <c r="W212" s="69"/>
      <c r="X212" s="62"/>
      <c r="Y212" s="62"/>
      <c r="Z212" s="62"/>
      <c r="AA212" s="62"/>
      <c r="AB212" s="62"/>
      <c r="AC212" s="62">
        <f t="shared" ca="1" si="343"/>
        <v>0</v>
      </c>
      <c r="AD212" s="108">
        <f t="shared" si="352"/>
        <v>0</v>
      </c>
      <c r="AE212" s="175" t="str">
        <f>IF(G212="","0",VLOOKUP(G212,'登録データ（男）'!$R$4:$S$23,2,FALSE))</f>
        <v>0</v>
      </c>
      <c r="AF212" s="62" t="str">
        <f t="shared" si="344"/>
        <v>00</v>
      </c>
      <c r="AG212" s="76" t="str">
        <f>IF(G212="","0",IF(OR(RIGHT(G212,1)="m",RIGHT(G212,1)="H",RIGHT(G212,1)="W",RIGHT(G212,1)="C"),1,2))</f>
        <v>0</v>
      </c>
      <c r="AH212" s="62" t="str">
        <f t="shared" si="345"/>
        <v>000000</v>
      </c>
      <c r="AI212" s="64" t="str">
        <f t="shared" ca="1" si="346"/>
        <v/>
      </c>
      <c r="AJ212" s="62">
        <f t="shared" si="353"/>
        <v>0</v>
      </c>
      <c r="AK212" s="108"/>
      <c r="AL212" s="62">
        <f t="shared" si="347"/>
        <v>0</v>
      </c>
      <c r="AM212" s="68">
        <f t="shared" si="348"/>
        <v>0</v>
      </c>
      <c r="AN212" s="14" t="str">
        <f ca="1">IF(OFFSET(B212,-MOD(ROW(B212),3),0)&lt;&gt;"",IF(RIGHT(G212,1)=")",VALUE(VLOOKUP(OFFSET(B212,-MOD(ROW(B212),3),0),'登録データ（男）'!A197:J1515,8,FALSE)),"0"),"0")</f>
        <v>0</v>
      </c>
      <c r="AO212" s="76">
        <f t="shared" ca="1" si="354"/>
        <v>0</v>
      </c>
      <c r="AP212" s="62"/>
      <c r="AQ212" s="62"/>
      <c r="AR212" s="62"/>
      <c r="AS212" s="62"/>
      <c r="AT212" s="62"/>
      <c r="AU212" s="62"/>
      <c r="AV212" s="62"/>
      <c r="AW212" s="62"/>
    </row>
    <row r="213" spans="1:49" ht="18.75" customHeight="1" thickTop="1">
      <c r="A213" s="263">
        <v>66</v>
      </c>
      <c r="B213" s="298"/>
      <c r="C213" s="288" t="str">
        <f>IF(B213="","",VLOOKUP(B213,'登録データ（男）'!$A$3:$W$2000,2,FALSE))</f>
        <v/>
      </c>
      <c r="D213" s="288" t="str">
        <f>IF(B213="","",VLOOKUP(B213,'登録データ（男）'!$A$3:$W$2000,3,FALSE))</f>
        <v/>
      </c>
      <c r="E213" s="118" t="str">
        <f>IF(B213="","",VLOOKUP(B213,'登録データ（男）'!$A$3:$W$2000,7,FALSE))</f>
        <v/>
      </c>
      <c r="F213" s="288" t="s">
        <v>6158</v>
      </c>
      <c r="G213" s="304"/>
      <c r="H213" s="285"/>
      <c r="I213" s="288" t="str">
        <f t="shared" ref="I213" si="355">IF(G213="","",IF(AG213=2,"","分"))</f>
        <v/>
      </c>
      <c r="J213" s="285"/>
      <c r="K213" s="288" t="str">
        <f t="shared" ref="K213" si="356">IF(OR(G213="",G213="十種競技"),"",IF(AG213=2,"m","秒"))</f>
        <v/>
      </c>
      <c r="L213" s="285"/>
      <c r="M213" s="285"/>
      <c r="N213" s="291"/>
      <c r="O213" s="292"/>
      <c r="P213" s="293"/>
      <c r="Q213" s="272"/>
      <c r="R213" s="269"/>
      <c r="U213" s="66"/>
      <c r="V213" s="75">
        <f>IF(B213="",0,IF(VLOOKUP(B213,'登録データ（男）'!$A$3:$AT$1687,29,FALSE)=1,0,1))</f>
        <v>0</v>
      </c>
      <c r="W213" s="69">
        <f>IF(B213="",1,0)</f>
        <v>1</v>
      </c>
      <c r="X213" s="62">
        <f>IF(C213="",1,0)</f>
        <v>1</v>
      </c>
      <c r="Y213" s="62">
        <f>IF(D213="",1,0)</f>
        <v>1</v>
      </c>
      <c r="Z213" s="62">
        <f>IF(E213="",1,0)</f>
        <v>1</v>
      </c>
      <c r="AA213" s="62">
        <f>IF(E214="",1,0)</f>
        <v>1</v>
      </c>
      <c r="AB213" s="62">
        <f>SUM(W213:AA213)</f>
        <v>5</v>
      </c>
      <c r="AC213" s="62">
        <f t="shared" ca="1" si="343"/>
        <v>0</v>
      </c>
      <c r="AD213" s="108">
        <f t="shared" si="352"/>
        <v>0</v>
      </c>
      <c r="AE213" s="175" t="str">
        <f>IF(G213="","0",VLOOKUP(G213,'登録データ（男）'!$R$4:$S$23,2,FALSE))</f>
        <v>0</v>
      </c>
      <c r="AF213" s="62" t="str">
        <f t="shared" si="344"/>
        <v>00</v>
      </c>
      <c r="AG213" s="76" t="str">
        <f>IF(G213="","0",IF(OR(RIGHT(G213,1)="m",RIGHT(G213,1)="H",RIGHT(G213,1)="W",RIGHT(G213,1)="C",RIGHT(G213,1)="〉"),1,2))</f>
        <v>0</v>
      </c>
      <c r="AH213" s="62" t="str">
        <f t="shared" si="345"/>
        <v>000000</v>
      </c>
      <c r="AI213" s="64" t="str">
        <f t="shared" ca="1" si="346"/>
        <v/>
      </c>
      <c r="AJ213" s="62">
        <f t="shared" si="353"/>
        <v>0</v>
      </c>
      <c r="AK213" s="108"/>
      <c r="AL213" s="62">
        <f t="shared" si="347"/>
        <v>0</v>
      </c>
      <c r="AM213" s="68">
        <f t="shared" si="348"/>
        <v>0</v>
      </c>
      <c r="AN213" s="14" t="str">
        <f ca="1">IF(OFFSET(B213,-MOD(ROW(B213),3),0)&lt;&gt;"",IF(RIGHT(G213,1)=")",VALUE(VLOOKUP(OFFSET(B213,-MOD(ROW(B213),3),0),'登録データ（男）'!A198:J1516,8,FALSE)),"0"),"0")</f>
        <v>0</v>
      </c>
      <c r="AO213" s="76">
        <f t="shared" ca="1" si="354"/>
        <v>0</v>
      </c>
      <c r="AP213" s="62" t="str">
        <f t="shared" ref="AP213" si="357">IF(AQ213="","",RANK(AQ213,$AQ$18:$AQ$467,1))</f>
        <v/>
      </c>
      <c r="AQ213" s="62" t="str">
        <f>IF(Q213="","",B213)</f>
        <v/>
      </c>
      <c r="AR213" s="62" t="str">
        <f t="shared" ref="AR213" si="358">IF(AS213="","",RANK(AS213,$AS$18:$AS$467,1))</f>
        <v/>
      </c>
      <c r="AS213" s="62" t="str">
        <f>IF(R213="","",B213)</f>
        <v/>
      </c>
      <c r="AT213" s="62" t="str">
        <f t="shared" ref="AT213" si="359">IF(AU213="","",RANK(AU213,$AU$18:$AU$467,1))</f>
        <v/>
      </c>
      <c r="AU213" s="62" t="str">
        <f>IF(OR(G213="十種競技",G214="十種競技",G215="十種競技"),B213,"")</f>
        <v/>
      </c>
      <c r="AV213" s="62"/>
      <c r="AW213" s="62">
        <f>B213</f>
        <v>0</v>
      </c>
    </row>
    <row r="214" spans="1:49" ht="18.75" customHeight="1">
      <c r="A214" s="264"/>
      <c r="B214" s="299"/>
      <c r="C214" s="289"/>
      <c r="D214" s="289"/>
      <c r="E214" s="116" t="str">
        <f>IF(B213="","",VLOOKUP(B213,'登録データ（男）'!$A$3:$W$2000,4,FALSE))</f>
        <v/>
      </c>
      <c r="F214" s="289"/>
      <c r="G214" s="305"/>
      <c r="H214" s="286"/>
      <c r="I214" s="289"/>
      <c r="J214" s="286"/>
      <c r="K214" s="289"/>
      <c r="L214" s="286"/>
      <c r="M214" s="286"/>
      <c r="N214" s="294"/>
      <c r="O214" s="295"/>
      <c r="P214" s="296"/>
      <c r="Q214" s="267"/>
      <c r="R214" s="270"/>
      <c r="U214" s="66"/>
      <c r="V214" s="75"/>
      <c r="W214" s="69"/>
      <c r="X214" s="62"/>
      <c r="Y214" s="62"/>
      <c r="Z214" s="62"/>
      <c r="AA214" s="62"/>
      <c r="AB214" s="62"/>
      <c r="AC214" s="62">
        <f t="shared" ca="1" si="343"/>
        <v>0</v>
      </c>
      <c r="AD214" s="108">
        <f t="shared" si="352"/>
        <v>0</v>
      </c>
      <c r="AE214" s="175" t="str">
        <f>IF(G214="","0",VLOOKUP(G214,'登録データ（男）'!$R$4:$S$23,2,FALSE))</f>
        <v>0</v>
      </c>
      <c r="AF214" s="62" t="str">
        <f t="shared" si="344"/>
        <v>00</v>
      </c>
      <c r="AG214" s="76" t="str">
        <f>IF(G214="","0",IF(OR(RIGHT(G214,1)="m",RIGHT(G214,1)="H",RIGHT(G214,1)="W",RIGHT(G214,1)="C"),1,2))</f>
        <v>0</v>
      </c>
      <c r="AH214" s="62" t="str">
        <f t="shared" si="345"/>
        <v>000000</v>
      </c>
      <c r="AI214" s="64" t="str">
        <f t="shared" ca="1" si="346"/>
        <v/>
      </c>
      <c r="AJ214" s="62">
        <f t="shared" si="353"/>
        <v>0</v>
      </c>
      <c r="AK214" s="108"/>
      <c r="AL214" s="62">
        <f t="shared" si="347"/>
        <v>0</v>
      </c>
      <c r="AM214" s="68">
        <f t="shared" si="348"/>
        <v>0</v>
      </c>
      <c r="AN214" s="14" t="str">
        <f ca="1">IF(OFFSET(B214,-MOD(ROW(B214),3),0)&lt;&gt;"",IF(RIGHT(G214,1)=")",VALUE(VLOOKUP(OFFSET(B214,-MOD(ROW(B214),3),0),'登録データ（男）'!A199:J1517,8,FALSE)),"0"),"0")</f>
        <v>0</v>
      </c>
      <c r="AO214" s="76">
        <f t="shared" ca="1" si="354"/>
        <v>0</v>
      </c>
      <c r="AP214" s="62"/>
      <c r="AQ214" s="62"/>
      <c r="AR214" s="62"/>
      <c r="AS214" s="62"/>
      <c r="AT214" s="62"/>
      <c r="AU214" s="62"/>
      <c r="AV214" s="62"/>
      <c r="AW214" s="62"/>
    </row>
    <row r="215" spans="1:49" ht="18.75" customHeight="1" thickBot="1">
      <c r="A215" s="265"/>
      <c r="B215" s="300"/>
      <c r="C215" s="290"/>
      <c r="D215" s="290"/>
      <c r="E215" s="120" t="s">
        <v>1918</v>
      </c>
      <c r="F215" s="290"/>
      <c r="G215" s="306"/>
      <c r="H215" s="287"/>
      <c r="I215" s="290"/>
      <c r="J215" s="287"/>
      <c r="K215" s="290"/>
      <c r="L215" s="287"/>
      <c r="M215" s="287"/>
      <c r="N215" s="222"/>
      <c r="O215" s="223"/>
      <c r="P215" s="297"/>
      <c r="Q215" s="268"/>
      <c r="R215" s="271"/>
      <c r="U215" s="66"/>
      <c r="V215" s="75"/>
      <c r="W215" s="69"/>
      <c r="X215" s="62"/>
      <c r="Y215" s="62"/>
      <c r="Z215" s="62"/>
      <c r="AA215" s="62"/>
      <c r="AB215" s="62"/>
      <c r="AC215" s="62">
        <f t="shared" ca="1" si="343"/>
        <v>0</v>
      </c>
      <c r="AD215" s="108">
        <f t="shared" si="352"/>
        <v>0</v>
      </c>
      <c r="AE215" s="175" t="str">
        <f>IF(G215="","0",VLOOKUP(G215,'登録データ（男）'!$R$4:$S$23,2,FALSE))</f>
        <v>0</v>
      </c>
      <c r="AF215" s="62" t="str">
        <f t="shared" si="344"/>
        <v>00</v>
      </c>
      <c r="AG215" s="76" t="str">
        <f>IF(G215="","0",IF(OR(RIGHT(G215,1)="m",RIGHT(G215,1)="H",RIGHT(G215,1)="W",RIGHT(G215,1)="C"),1,2))</f>
        <v>0</v>
      </c>
      <c r="AH215" s="62" t="str">
        <f t="shared" si="345"/>
        <v>000000</v>
      </c>
      <c r="AI215" s="64" t="str">
        <f t="shared" ca="1" si="346"/>
        <v/>
      </c>
      <c r="AJ215" s="62">
        <f t="shared" si="353"/>
        <v>0</v>
      </c>
      <c r="AK215" s="108"/>
      <c r="AL215" s="62">
        <f t="shared" si="347"/>
        <v>0</v>
      </c>
      <c r="AM215" s="68">
        <f t="shared" si="348"/>
        <v>0</v>
      </c>
      <c r="AN215" s="14" t="str">
        <f ca="1">IF(OFFSET(B215,-MOD(ROW(B215),3),0)&lt;&gt;"",IF(RIGHT(G215,1)=")",VALUE(VLOOKUP(OFFSET(B215,-MOD(ROW(B215),3),0),'登録データ（男）'!A200:J1518,8,FALSE)),"0"),"0")</f>
        <v>0</v>
      </c>
      <c r="AO215" s="76">
        <f t="shared" ca="1" si="354"/>
        <v>0</v>
      </c>
      <c r="AP215" s="62"/>
      <c r="AQ215" s="62"/>
      <c r="AR215" s="62"/>
      <c r="AS215" s="62"/>
      <c r="AT215" s="62"/>
      <c r="AU215" s="62"/>
      <c r="AV215" s="62"/>
      <c r="AW215" s="62"/>
    </row>
    <row r="216" spans="1:49" ht="18.75" customHeight="1" thickTop="1">
      <c r="A216" s="263">
        <v>67</v>
      </c>
      <c r="B216" s="298"/>
      <c r="C216" s="288" t="str">
        <f>IF(B216="","",VLOOKUP(B216,'登録データ（男）'!$A$3:$W$2000,2,FALSE))</f>
        <v/>
      </c>
      <c r="D216" s="288" t="str">
        <f>IF(B216="","",VLOOKUP(B216,'登録データ（男）'!$A$3:$W$2000,3,FALSE))</f>
        <v/>
      </c>
      <c r="E216" s="118" t="str">
        <f>IF(B216="","",VLOOKUP(B216,'登録データ（男）'!$A$3:$W$2000,7,FALSE))</f>
        <v/>
      </c>
      <c r="F216" s="288" t="s">
        <v>6158</v>
      </c>
      <c r="G216" s="304"/>
      <c r="H216" s="285"/>
      <c r="I216" s="288" t="str">
        <f t="shared" ref="I216" si="360">IF(G216="","",IF(AG216=2,"","分"))</f>
        <v/>
      </c>
      <c r="J216" s="285"/>
      <c r="K216" s="288" t="str">
        <f t="shared" ref="K216" si="361">IF(OR(G216="",G216="十種競技"),"",IF(AG216=2,"m","秒"))</f>
        <v/>
      </c>
      <c r="L216" s="285"/>
      <c r="M216" s="285"/>
      <c r="N216" s="291"/>
      <c r="O216" s="292"/>
      <c r="P216" s="293"/>
      <c r="Q216" s="272"/>
      <c r="R216" s="269"/>
      <c r="U216" s="66"/>
      <c r="V216" s="75">
        <f>IF(B216="",0,IF(VLOOKUP(B216,'登録データ（男）'!$A$3:$AT$1687,29,FALSE)=1,0,1))</f>
        <v>0</v>
      </c>
      <c r="W216" s="69">
        <f>IF(B216="",1,0)</f>
        <v>1</v>
      </c>
      <c r="X216" s="62">
        <f>IF(C216="",1,0)</f>
        <v>1</v>
      </c>
      <c r="Y216" s="62">
        <f>IF(D216="",1,0)</f>
        <v>1</v>
      </c>
      <c r="Z216" s="62">
        <f>IF(E216="",1,0)</f>
        <v>1</v>
      </c>
      <c r="AA216" s="62">
        <f>IF(E217="",1,0)</f>
        <v>1</v>
      </c>
      <c r="AB216" s="62">
        <f>SUM(W216:AA216)</f>
        <v>5</v>
      </c>
      <c r="AC216" s="62">
        <f t="shared" ca="1" si="343"/>
        <v>0</v>
      </c>
      <c r="AD216" s="108">
        <f t="shared" si="352"/>
        <v>0</v>
      </c>
      <c r="AE216" s="175" t="str">
        <f>IF(G216="","0",VLOOKUP(G216,'登録データ（男）'!$R$4:$S$23,2,FALSE))</f>
        <v>0</v>
      </c>
      <c r="AF216" s="62" t="str">
        <f t="shared" si="344"/>
        <v>00</v>
      </c>
      <c r="AG216" s="76" t="str">
        <f>IF(G216="","0",IF(OR(RIGHT(G216,1)="m",RIGHT(G216,1)="H",RIGHT(G216,1)="W",RIGHT(G216,1)="C",RIGHT(G216,1)="〉"),1,2))</f>
        <v>0</v>
      </c>
      <c r="AH216" s="62" t="str">
        <f t="shared" si="345"/>
        <v>000000</v>
      </c>
      <c r="AI216" s="64" t="str">
        <f t="shared" ca="1" si="346"/>
        <v/>
      </c>
      <c r="AJ216" s="62">
        <f t="shared" si="353"/>
        <v>0</v>
      </c>
      <c r="AK216" s="108"/>
      <c r="AL216" s="62">
        <f t="shared" si="347"/>
        <v>0</v>
      </c>
      <c r="AM216" s="68">
        <f t="shared" si="348"/>
        <v>0</v>
      </c>
      <c r="AN216" s="14" t="str">
        <f ca="1">IF(OFFSET(B216,-MOD(ROW(B216),3),0)&lt;&gt;"",IF(RIGHT(G216,1)=")",VALUE(VLOOKUP(OFFSET(B216,-MOD(ROW(B216),3),0),'登録データ（男）'!A201:J1519,8,FALSE)),"0"),"0")</f>
        <v>0</v>
      </c>
      <c r="AO216" s="76">
        <f t="shared" ca="1" si="354"/>
        <v>0</v>
      </c>
      <c r="AP216" s="62" t="str">
        <f t="shared" ref="AP216" si="362">IF(AQ216="","",RANK(AQ216,$AQ$18:$AQ$467,1))</f>
        <v/>
      </c>
      <c r="AQ216" s="62" t="str">
        <f>IF(Q216="","",B216)</f>
        <v/>
      </c>
      <c r="AR216" s="62" t="str">
        <f t="shared" ref="AR216" si="363">IF(AS216="","",RANK(AS216,$AS$18:$AS$467,1))</f>
        <v/>
      </c>
      <c r="AS216" s="62" t="str">
        <f>IF(R216="","",B216)</f>
        <v/>
      </c>
      <c r="AT216" s="62" t="str">
        <f t="shared" ref="AT216" si="364">IF(AU216="","",RANK(AU216,$AU$18:$AU$467,1))</f>
        <v/>
      </c>
      <c r="AU216" s="62" t="str">
        <f>IF(OR(G216="十種競技",G217="十種競技",G218="十種競技"),B216,"")</f>
        <v/>
      </c>
      <c r="AV216" s="62"/>
      <c r="AW216" s="62">
        <f>B216</f>
        <v>0</v>
      </c>
    </row>
    <row r="217" spans="1:49" ht="18.75" customHeight="1">
      <c r="A217" s="264"/>
      <c r="B217" s="299"/>
      <c r="C217" s="289"/>
      <c r="D217" s="289"/>
      <c r="E217" s="116" t="str">
        <f>IF(B216="","",VLOOKUP(B216,'登録データ（男）'!$A$3:$W$2000,4,FALSE))</f>
        <v/>
      </c>
      <c r="F217" s="289"/>
      <c r="G217" s="305"/>
      <c r="H217" s="286"/>
      <c r="I217" s="289"/>
      <c r="J217" s="286"/>
      <c r="K217" s="289"/>
      <c r="L217" s="286"/>
      <c r="M217" s="286"/>
      <c r="N217" s="294"/>
      <c r="O217" s="295"/>
      <c r="P217" s="296"/>
      <c r="Q217" s="267"/>
      <c r="R217" s="270"/>
      <c r="U217" s="66"/>
      <c r="V217" s="75"/>
      <c r="W217" s="69"/>
      <c r="X217" s="62"/>
      <c r="Y217" s="62"/>
      <c r="Z217" s="62"/>
      <c r="AA217" s="62"/>
      <c r="AB217" s="62"/>
      <c r="AC217" s="62">
        <f t="shared" ca="1" si="343"/>
        <v>0</v>
      </c>
      <c r="AD217" s="108">
        <f t="shared" si="352"/>
        <v>0</v>
      </c>
      <c r="AE217" s="175" t="str">
        <f>IF(G217="","0",VLOOKUP(G217,'登録データ（男）'!$R$4:$S$23,2,FALSE))</f>
        <v>0</v>
      </c>
      <c r="AF217" s="62" t="str">
        <f t="shared" si="344"/>
        <v>00</v>
      </c>
      <c r="AG217" s="76" t="str">
        <f>IF(G217="","0",IF(OR(RIGHT(G217,1)="m",RIGHT(G217,1)="H",RIGHT(G217,1)="W",RIGHT(G217,1)="C"),1,2))</f>
        <v>0</v>
      </c>
      <c r="AH217" s="62" t="str">
        <f t="shared" si="345"/>
        <v>000000</v>
      </c>
      <c r="AI217" s="64" t="str">
        <f t="shared" ca="1" si="346"/>
        <v/>
      </c>
      <c r="AJ217" s="62">
        <f t="shared" si="353"/>
        <v>0</v>
      </c>
      <c r="AK217" s="108"/>
      <c r="AL217" s="62">
        <f t="shared" si="347"/>
        <v>0</v>
      </c>
      <c r="AM217" s="68">
        <f t="shared" si="348"/>
        <v>0</v>
      </c>
      <c r="AN217" s="14" t="str">
        <f ca="1">IF(OFFSET(B217,-MOD(ROW(B217),3),0)&lt;&gt;"",IF(RIGHT(G217,1)=")",VALUE(VLOOKUP(OFFSET(B217,-MOD(ROW(B217),3),0),'登録データ（男）'!A202:J1520,8,FALSE)),"0"),"0")</f>
        <v>0</v>
      </c>
      <c r="AO217" s="76">
        <f t="shared" ca="1" si="354"/>
        <v>0</v>
      </c>
      <c r="AP217" s="62"/>
      <c r="AQ217" s="62"/>
      <c r="AR217" s="62"/>
      <c r="AS217" s="62"/>
      <c r="AT217" s="62"/>
      <c r="AU217" s="62"/>
      <c r="AV217" s="62"/>
      <c r="AW217" s="62"/>
    </row>
    <row r="218" spans="1:49" ht="18.75" customHeight="1" thickBot="1">
      <c r="A218" s="265"/>
      <c r="B218" s="300"/>
      <c r="C218" s="290"/>
      <c r="D218" s="290"/>
      <c r="E218" s="120" t="s">
        <v>1918</v>
      </c>
      <c r="F218" s="290"/>
      <c r="G218" s="306"/>
      <c r="H218" s="287"/>
      <c r="I218" s="290"/>
      <c r="J218" s="287"/>
      <c r="K218" s="290"/>
      <c r="L218" s="287"/>
      <c r="M218" s="287"/>
      <c r="N218" s="222"/>
      <c r="O218" s="223"/>
      <c r="P218" s="297"/>
      <c r="Q218" s="268"/>
      <c r="R218" s="271"/>
      <c r="U218" s="66"/>
      <c r="V218" s="75"/>
      <c r="W218" s="69"/>
      <c r="X218" s="62"/>
      <c r="Y218" s="62"/>
      <c r="Z218" s="62"/>
      <c r="AA218" s="62"/>
      <c r="AB218" s="62"/>
      <c r="AC218" s="62">
        <f t="shared" ca="1" si="343"/>
        <v>0</v>
      </c>
      <c r="AD218" s="108">
        <f t="shared" si="352"/>
        <v>0</v>
      </c>
      <c r="AE218" s="175" t="str">
        <f>IF(G218="","0",VLOOKUP(G218,'登録データ（男）'!$R$4:$S$23,2,FALSE))</f>
        <v>0</v>
      </c>
      <c r="AF218" s="62" t="str">
        <f t="shared" si="344"/>
        <v>00</v>
      </c>
      <c r="AG218" s="76" t="str">
        <f>IF(G218="","0",IF(OR(RIGHT(G218,1)="m",RIGHT(G218,1)="H",RIGHT(G218,1)="W",RIGHT(G218,1)="C"),1,2))</f>
        <v>0</v>
      </c>
      <c r="AH218" s="62" t="str">
        <f t="shared" si="345"/>
        <v>000000</v>
      </c>
      <c r="AI218" s="64" t="str">
        <f t="shared" ca="1" si="346"/>
        <v/>
      </c>
      <c r="AJ218" s="62">
        <f t="shared" si="353"/>
        <v>0</v>
      </c>
      <c r="AK218" s="108"/>
      <c r="AL218" s="62">
        <f t="shared" si="347"/>
        <v>0</v>
      </c>
      <c r="AM218" s="68">
        <f t="shared" si="348"/>
        <v>0</v>
      </c>
      <c r="AN218" s="14" t="str">
        <f ca="1">IF(OFFSET(B218,-MOD(ROW(B218),3),0)&lt;&gt;"",IF(RIGHT(G218,1)=")",VALUE(VLOOKUP(OFFSET(B218,-MOD(ROW(B218),3),0),'登録データ（男）'!A203:J1521,8,FALSE)),"0"),"0")</f>
        <v>0</v>
      </c>
      <c r="AO218" s="76">
        <f t="shared" ca="1" si="354"/>
        <v>0</v>
      </c>
      <c r="AP218" s="62"/>
      <c r="AQ218" s="62"/>
      <c r="AR218" s="62"/>
      <c r="AS218" s="62"/>
      <c r="AT218" s="62"/>
      <c r="AU218" s="62"/>
      <c r="AV218" s="62"/>
      <c r="AW218" s="62"/>
    </row>
    <row r="219" spans="1:49" ht="18.75" customHeight="1" thickTop="1">
      <c r="A219" s="263">
        <v>68</v>
      </c>
      <c r="B219" s="298"/>
      <c r="C219" s="288" t="str">
        <f>IF(B219="","",VLOOKUP(B219,'登録データ（男）'!$A$3:$W$2000,2,FALSE))</f>
        <v/>
      </c>
      <c r="D219" s="288" t="str">
        <f>IF(B219="","",VLOOKUP(B219,'登録データ（男）'!$A$3:$W$2000,3,FALSE))</f>
        <v/>
      </c>
      <c r="E219" s="118" t="str">
        <f>IF(B219="","",VLOOKUP(B219,'登録データ（男）'!$A$3:$W$2000,7,FALSE))</f>
        <v/>
      </c>
      <c r="F219" s="288" t="s">
        <v>6158</v>
      </c>
      <c r="G219" s="304"/>
      <c r="H219" s="285"/>
      <c r="I219" s="288" t="str">
        <f t="shared" ref="I219" si="365">IF(G219="","",IF(AG219=2,"","分"))</f>
        <v/>
      </c>
      <c r="J219" s="285"/>
      <c r="K219" s="288" t="str">
        <f t="shared" ref="K219" si="366">IF(OR(G219="",G219="十種競技"),"",IF(AG219=2,"m","秒"))</f>
        <v/>
      </c>
      <c r="L219" s="285"/>
      <c r="M219" s="285"/>
      <c r="N219" s="291"/>
      <c r="O219" s="292"/>
      <c r="P219" s="293"/>
      <c r="Q219" s="272"/>
      <c r="R219" s="269"/>
      <c r="U219" s="66"/>
      <c r="V219" s="75">
        <f>IF(B219="",0,IF(VLOOKUP(B219,'登録データ（男）'!$A$3:$AT$1687,29,FALSE)=1,0,1))</f>
        <v>0</v>
      </c>
      <c r="W219" s="69">
        <f>IF(B219="",1,0)</f>
        <v>1</v>
      </c>
      <c r="X219" s="62">
        <f>IF(C219="",1,0)</f>
        <v>1</v>
      </c>
      <c r="Y219" s="62">
        <f>IF(D219="",1,0)</f>
        <v>1</v>
      </c>
      <c r="Z219" s="62">
        <f>IF(E219="",1,0)</f>
        <v>1</v>
      </c>
      <c r="AA219" s="62">
        <f>IF(E220="",1,0)</f>
        <v>1</v>
      </c>
      <c r="AB219" s="62">
        <f>SUM(W219:AA219)</f>
        <v>5</v>
      </c>
      <c r="AC219" s="62">
        <f t="shared" ca="1" si="343"/>
        <v>0</v>
      </c>
      <c r="AD219" s="108">
        <f t="shared" si="352"/>
        <v>0</v>
      </c>
      <c r="AE219" s="175" t="str">
        <f>IF(G219="","0",VLOOKUP(G219,'登録データ（男）'!$R$4:$S$23,2,FALSE))</f>
        <v>0</v>
      </c>
      <c r="AF219" s="62" t="str">
        <f t="shared" si="344"/>
        <v>00</v>
      </c>
      <c r="AG219" s="76" t="str">
        <f>IF(G219="","0",IF(OR(RIGHT(G219,1)="m",RIGHT(G219,1)="H",RIGHT(G219,1)="W",RIGHT(G219,1)="C",RIGHT(G219,1)="〉"),1,2))</f>
        <v>0</v>
      </c>
      <c r="AH219" s="62" t="str">
        <f t="shared" si="345"/>
        <v>000000</v>
      </c>
      <c r="AI219" s="64" t="str">
        <f t="shared" ca="1" si="346"/>
        <v/>
      </c>
      <c r="AJ219" s="62">
        <f t="shared" si="353"/>
        <v>0</v>
      </c>
      <c r="AK219" s="108"/>
      <c r="AL219" s="62">
        <f t="shared" si="347"/>
        <v>0</v>
      </c>
      <c r="AM219" s="68">
        <f t="shared" si="348"/>
        <v>0</v>
      </c>
      <c r="AN219" s="14" t="str">
        <f ca="1">IF(OFFSET(B219,-MOD(ROW(B219),3),0)&lt;&gt;"",IF(RIGHT(G219,1)=")",VALUE(VLOOKUP(OFFSET(B219,-MOD(ROW(B219),3),0),'登録データ（男）'!A204:J1522,8,FALSE)),"0"),"0")</f>
        <v>0</v>
      </c>
      <c r="AO219" s="76">
        <f t="shared" ca="1" si="354"/>
        <v>0</v>
      </c>
      <c r="AP219" s="62" t="str">
        <f t="shared" ref="AP219" si="367">IF(AQ219="","",RANK(AQ219,$AQ$18:$AQ$467,1))</f>
        <v/>
      </c>
      <c r="AQ219" s="62" t="str">
        <f>IF(Q219="","",B219)</f>
        <v/>
      </c>
      <c r="AR219" s="62" t="str">
        <f t="shared" ref="AR219" si="368">IF(AS219="","",RANK(AS219,$AS$18:$AS$467,1))</f>
        <v/>
      </c>
      <c r="AS219" s="62" t="str">
        <f>IF(R219="","",B219)</f>
        <v/>
      </c>
      <c r="AT219" s="62" t="str">
        <f t="shared" ref="AT219" si="369">IF(AU219="","",RANK(AU219,$AU$18:$AU$467,1))</f>
        <v/>
      </c>
      <c r="AU219" s="62" t="str">
        <f>IF(OR(G219="十種競技",G220="十種競技",G221="十種競技"),B219,"")</f>
        <v/>
      </c>
      <c r="AV219" s="62"/>
      <c r="AW219" s="62">
        <f>B219</f>
        <v>0</v>
      </c>
    </row>
    <row r="220" spans="1:49" ht="18.75" customHeight="1">
      <c r="A220" s="264"/>
      <c r="B220" s="299"/>
      <c r="C220" s="289"/>
      <c r="D220" s="289"/>
      <c r="E220" s="116" t="str">
        <f>IF(B219="","",VLOOKUP(B219,'登録データ（男）'!$A$3:$W$2000,4,FALSE))</f>
        <v/>
      </c>
      <c r="F220" s="289"/>
      <c r="G220" s="305"/>
      <c r="H220" s="286"/>
      <c r="I220" s="289"/>
      <c r="J220" s="286"/>
      <c r="K220" s="289"/>
      <c r="L220" s="286"/>
      <c r="M220" s="286"/>
      <c r="N220" s="294"/>
      <c r="O220" s="295"/>
      <c r="P220" s="296"/>
      <c r="Q220" s="267"/>
      <c r="R220" s="270"/>
      <c r="U220" s="66"/>
      <c r="V220" s="75"/>
      <c r="W220" s="69"/>
      <c r="X220" s="62"/>
      <c r="Y220" s="62"/>
      <c r="Z220" s="62"/>
      <c r="AA220" s="62"/>
      <c r="AB220" s="62"/>
      <c r="AC220" s="62">
        <f t="shared" ca="1" si="343"/>
        <v>0</v>
      </c>
      <c r="AD220" s="108">
        <f t="shared" si="352"/>
        <v>0</v>
      </c>
      <c r="AE220" s="175" t="str">
        <f>IF(G220="","0",VLOOKUP(G220,'登録データ（男）'!$R$4:$S$23,2,FALSE))</f>
        <v>0</v>
      </c>
      <c r="AF220" s="62" t="str">
        <f t="shared" si="344"/>
        <v>00</v>
      </c>
      <c r="AG220" s="76" t="str">
        <f>IF(G220="","0",IF(OR(RIGHT(G220,1)="m",RIGHT(G220,1)="H",RIGHT(G220,1)="W",RIGHT(G220,1)="C"),1,2))</f>
        <v>0</v>
      </c>
      <c r="AH220" s="62" t="str">
        <f t="shared" si="345"/>
        <v>000000</v>
      </c>
      <c r="AI220" s="64" t="str">
        <f t="shared" ca="1" si="346"/>
        <v/>
      </c>
      <c r="AJ220" s="62">
        <f t="shared" si="353"/>
        <v>0</v>
      </c>
      <c r="AK220" s="108"/>
      <c r="AL220" s="62">
        <f t="shared" si="347"/>
        <v>0</v>
      </c>
      <c r="AM220" s="68">
        <f t="shared" si="348"/>
        <v>0</v>
      </c>
      <c r="AN220" s="14" t="str">
        <f ca="1">IF(OFFSET(B220,-MOD(ROW(B220),3),0)&lt;&gt;"",IF(RIGHT(G220,1)=")",VALUE(VLOOKUP(OFFSET(B220,-MOD(ROW(B220),3),0),'登録データ（男）'!A205:J1523,8,FALSE)),"0"),"0")</f>
        <v>0</v>
      </c>
      <c r="AO220" s="76">
        <f t="shared" ca="1" si="354"/>
        <v>0</v>
      </c>
      <c r="AP220" s="62"/>
      <c r="AQ220" s="62"/>
      <c r="AR220" s="62"/>
      <c r="AS220" s="62"/>
      <c r="AT220" s="62"/>
      <c r="AU220" s="62"/>
      <c r="AV220" s="62"/>
      <c r="AW220" s="62"/>
    </row>
    <row r="221" spans="1:49" ht="18.75" customHeight="1" thickBot="1">
      <c r="A221" s="265"/>
      <c r="B221" s="300"/>
      <c r="C221" s="290"/>
      <c r="D221" s="290"/>
      <c r="E221" s="120" t="s">
        <v>1918</v>
      </c>
      <c r="F221" s="290"/>
      <c r="G221" s="306"/>
      <c r="H221" s="287"/>
      <c r="I221" s="290"/>
      <c r="J221" s="287"/>
      <c r="K221" s="290"/>
      <c r="L221" s="287"/>
      <c r="M221" s="287"/>
      <c r="N221" s="222"/>
      <c r="O221" s="223"/>
      <c r="P221" s="297"/>
      <c r="Q221" s="268"/>
      <c r="R221" s="271"/>
      <c r="U221" s="66"/>
      <c r="V221" s="75"/>
      <c r="W221" s="69"/>
      <c r="X221" s="62"/>
      <c r="Y221" s="62"/>
      <c r="Z221" s="62"/>
      <c r="AA221" s="62"/>
      <c r="AB221" s="62"/>
      <c r="AC221" s="62">
        <f t="shared" ca="1" si="343"/>
        <v>0</v>
      </c>
      <c r="AD221" s="108">
        <f t="shared" si="352"/>
        <v>0</v>
      </c>
      <c r="AE221" s="175" t="str">
        <f>IF(G221="","0",VLOOKUP(G221,'登録データ（男）'!$R$4:$S$23,2,FALSE))</f>
        <v>0</v>
      </c>
      <c r="AF221" s="62" t="str">
        <f t="shared" si="344"/>
        <v>00</v>
      </c>
      <c r="AG221" s="76" t="str">
        <f>IF(G221="","0",IF(OR(RIGHT(G221,1)="m",RIGHT(G221,1)="H",RIGHT(G221,1)="W",RIGHT(G221,1)="C"),1,2))</f>
        <v>0</v>
      </c>
      <c r="AH221" s="62" t="str">
        <f t="shared" si="345"/>
        <v>000000</v>
      </c>
      <c r="AI221" s="64" t="str">
        <f t="shared" ca="1" si="346"/>
        <v/>
      </c>
      <c r="AJ221" s="62">
        <f t="shared" si="353"/>
        <v>0</v>
      </c>
      <c r="AK221" s="108"/>
      <c r="AL221" s="62">
        <f t="shared" si="347"/>
        <v>0</v>
      </c>
      <c r="AM221" s="68">
        <f t="shared" si="348"/>
        <v>0</v>
      </c>
      <c r="AN221" s="14" t="str">
        <f ca="1">IF(OFFSET(B221,-MOD(ROW(B221),3),0)&lt;&gt;"",IF(RIGHT(G221,1)=")",VALUE(VLOOKUP(OFFSET(B221,-MOD(ROW(B221),3),0),'登録データ（男）'!A206:J1524,8,FALSE)),"0"),"0")</f>
        <v>0</v>
      </c>
      <c r="AO221" s="76">
        <f t="shared" ca="1" si="354"/>
        <v>0</v>
      </c>
      <c r="AP221" s="62"/>
      <c r="AQ221" s="62"/>
      <c r="AR221" s="62"/>
      <c r="AS221" s="62"/>
      <c r="AT221" s="62"/>
      <c r="AU221" s="62"/>
      <c r="AV221" s="62"/>
      <c r="AW221" s="62"/>
    </row>
    <row r="222" spans="1:49" ht="18.75" customHeight="1" thickTop="1">
      <c r="A222" s="263">
        <v>69</v>
      </c>
      <c r="B222" s="298"/>
      <c r="C222" s="288" t="str">
        <f>IF(B222="","",VLOOKUP(B222,'登録データ（男）'!$A$3:$W$2000,2,FALSE))</f>
        <v/>
      </c>
      <c r="D222" s="288" t="str">
        <f>IF(B222="","",VLOOKUP(B222,'登録データ（男）'!$A$3:$W$2000,3,FALSE))</f>
        <v/>
      </c>
      <c r="E222" s="118" t="str">
        <f>IF(B222="","",VLOOKUP(B222,'登録データ（男）'!$A$3:$W$2000,7,FALSE))</f>
        <v/>
      </c>
      <c r="F222" s="288" t="s">
        <v>6158</v>
      </c>
      <c r="G222" s="304"/>
      <c r="H222" s="285"/>
      <c r="I222" s="288" t="str">
        <f t="shared" ref="I222" si="370">IF(G222="","",IF(AG222=2,"","分"))</f>
        <v/>
      </c>
      <c r="J222" s="285"/>
      <c r="K222" s="288" t="str">
        <f t="shared" ref="K222" si="371">IF(OR(G222="",G222="十種競技"),"",IF(AG222=2,"m","秒"))</f>
        <v/>
      </c>
      <c r="L222" s="285"/>
      <c r="M222" s="285"/>
      <c r="N222" s="291"/>
      <c r="O222" s="292"/>
      <c r="P222" s="293"/>
      <c r="Q222" s="272"/>
      <c r="R222" s="269"/>
      <c r="U222" s="66"/>
      <c r="V222" s="75">
        <f>IF(B222="",0,IF(VLOOKUP(B222,'登録データ（男）'!$A$3:$AT$1687,29,FALSE)=1,0,1))</f>
        <v>0</v>
      </c>
      <c r="W222" s="69">
        <f>IF(B222="",1,0)</f>
        <v>1</v>
      </c>
      <c r="X222" s="62">
        <f>IF(C222="",1,0)</f>
        <v>1</v>
      </c>
      <c r="Y222" s="62">
        <f>IF(D222="",1,0)</f>
        <v>1</v>
      </c>
      <c r="Z222" s="62">
        <f>IF(E222="",1,0)</f>
        <v>1</v>
      </c>
      <c r="AA222" s="62">
        <f>IF(E223="",1,0)</f>
        <v>1</v>
      </c>
      <c r="AB222" s="62">
        <f>SUM(W222:AA222)</f>
        <v>5</v>
      </c>
      <c r="AC222" s="62">
        <f t="shared" ca="1" si="343"/>
        <v>0</v>
      </c>
      <c r="AD222" s="108">
        <f t="shared" si="352"/>
        <v>0</v>
      </c>
      <c r="AE222" s="175" t="str">
        <f>IF(G222="","0",VLOOKUP(G222,'登録データ（男）'!$R$4:$S$23,2,FALSE))</f>
        <v>0</v>
      </c>
      <c r="AF222" s="62" t="str">
        <f t="shared" si="344"/>
        <v>00</v>
      </c>
      <c r="AG222" s="76" t="str">
        <f>IF(G222="","0",IF(OR(RIGHT(G222,1)="m",RIGHT(G222,1)="H",RIGHT(G222,1)="W",RIGHT(G222,1)="C",RIGHT(G222,1)="〉"),1,2))</f>
        <v>0</v>
      </c>
      <c r="AH222" s="62" t="str">
        <f t="shared" si="345"/>
        <v>000000</v>
      </c>
      <c r="AI222" s="64" t="str">
        <f t="shared" ca="1" si="346"/>
        <v/>
      </c>
      <c r="AJ222" s="62">
        <f t="shared" si="353"/>
        <v>0</v>
      </c>
      <c r="AK222" s="108"/>
      <c r="AL222" s="62">
        <f t="shared" si="347"/>
        <v>0</v>
      </c>
      <c r="AM222" s="68">
        <f t="shared" si="348"/>
        <v>0</v>
      </c>
      <c r="AN222" s="14" t="str">
        <f ca="1">IF(OFFSET(B222,-MOD(ROW(B222),3),0)&lt;&gt;"",IF(RIGHT(G222,1)=")",VALUE(VLOOKUP(OFFSET(B222,-MOD(ROW(B222),3),0),'登録データ（男）'!A207:J1525,8,FALSE)),"0"),"0")</f>
        <v>0</v>
      </c>
      <c r="AO222" s="76">
        <f t="shared" ca="1" si="354"/>
        <v>0</v>
      </c>
      <c r="AP222" s="62" t="str">
        <f t="shared" ref="AP222" si="372">IF(AQ222="","",RANK(AQ222,$AQ$18:$AQ$467,1))</f>
        <v/>
      </c>
      <c r="AQ222" s="62" t="str">
        <f>IF(Q222="","",B222)</f>
        <v/>
      </c>
      <c r="AR222" s="62" t="str">
        <f t="shared" ref="AR222" si="373">IF(AS222="","",RANK(AS222,$AS$18:$AS$467,1))</f>
        <v/>
      </c>
      <c r="AS222" s="62" t="str">
        <f>IF(R222="","",B222)</f>
        <v/>
      </c>
      <c r="AT222" s="62" t="str">
        <f t="shared" ref="AT222" si="374">IF(AU222="","",RANK(AU222,$AU$18:$AU$467,1))</f>
        <v/>
      </c>
      <c r="AU222" s="62" t="str">
        <f>IF(OR(G222="十種競技",G223="十種競技",G224="十種競技"),B222,"")</f>
        <v/>
      </c>
      <c r="AV222" s="62"/>
      <c r="AW222" s="62">
        <f>B222</f>
        <v>0</v>
      </c>
    </row>
    <row r="223" spans="1:49" ht="18.75" customHeight="1">
      <c r="A223" s="264"/>
      <c r="B223" s="299"/>
      <c r="C223" s="289"/>
      <c r="D223" s="289"/>
      <c r="E223" s="116" t="str">
        <f>IF(B222="","",VLOOKUP(B222,'登録データ（男）'!$A$3:$W$2000,4,FALSE))</f>
        <v/>
      </c>
      <c r="F223" s="289"/>
      <c r="G223" s="305"/>
      <c r="H223" s="286"/>
      <c r="I223" s="289"/>
      <c r="J223" s="286"/>
      <c r="K223" s="289"/>
      <c r="L223" s="286"/>
      <c r="M223" s="286"/>
      <c r="N223" s="294"/>
      <c r="O223" s="295"/>
      <c r="P223" s="296"/>
      <c r="Q223" s="267"/>
      <c r="R223" s="270"/>
      <c r="U223" s="66"/>
      <c r="V223" s="75"/>
      <c r="W223" s="69"/>
      <c r="X223" s="62"/>
      <c r="Y223" s="62"/>
      <c r="Z223" s="62"/>
      <c r="AA223" s="62"/>
      <c r="AB223" s="62"/>
      <c r="AC223" s="62">
        <f t="shared" ca="1" si="343"/>
        <v>0</v>
      </c>
      <c r="AD223" s="108">
        <f t="shared" si="352"/>
        <v>0</v>
      </c>
      <c r="AE223" s="175" t="str">
        <f>IF(G223="","0",VLOOKUP(G223,'登録データ（男）'!$R$4:$S$23,2,FALSE))</f>
        <v>0</v>
      </c>
      <c r="AF223" s="62" t="str">
        <f t="shared" si="344"/>
        <v>00</v>
      </c>
      <c r="AG223" s="76" t="str">
        <f>IF(G223="","0",IF(OR(RIGHT(G223,1)="m",RIGHT(G223,1)="H",RIGHT(G223,1)="W",RIGHT(G223,1)="C"),1,2))</f>
        <v>0</v>
      </c>
      <c r="AH223" s="62" t="str">
        <f t="shared" si="345"/>
        <v>000000</v>
      </c>
      <c r="AI223" s="64" t="str">
        <f t="shared" ca="1" si="346"/>
        <v/>
      </c>
      <c r="AJ223" s="62">
        <f t="shared" si="353"/>
        <v>0</v>
      </c>
      <c r="AK223" s="108"/>
      <c r="AL223" s="62">
        <f t="shared" si="347"/>
        <v>0</v>
      </c>
      <c r="AM223" s="68">
        <f t="shared" si="348"/>
        <v>0</v>
      </c>
      <c r="AN223" s="14" t="str">
        <f ca="1">IF(OFFSET(B223,-MOD(ROW(B223),3),0)&lt;&gt;"",IF(RIGHT(G223,1)=")",VALUE(VLOOKUP(OFFSET(B223,-MOD(ROW(B223),3),0),'登録データ（男）'!A208:J1526,8,FALSE)),"0"),"0")</f>
        <v>0</v>
      </c>
      <c r="AO223" s="76">
        <f t="shared" ca="1" si="354"/>
        <v>0</v>
      </c>
      <c r="AP223" s="62"/>
      <c r="AQ223" s="62"/>
      <c r="AR223" s="62"/>
      <c r="AS223" s="62"/>
      <c r="AT223" s="62"/>
      <c r="AU223" s="62"/>
      <c r="AV223" s="62"/>
      <c r="AW223" s="62"/>
    </row>
    <row r="224" spans="1:49" ht="18.75" customHeight="1" thickBot="1">
      <c r="A224" s="265"/>
      <c r="B224" s="300"/>
      <c r="C224" s="290"/>
      <c r="D224" s="290"/>
      <c r="E224" s="120" t="s">
        <v>1918</v>
      </c>
      <c r="F224" s="290"/>
      <c r="G224" s="306"/>
      <c r="H224" s="287"/>
      <c r="I224" s="290"/>
      <c r="J224" s="287"/>
      <c r="K224" s="290"/>
      <c r="L224" s="287"/>
      <c r="M224" s="287"/>
      <c r="N224" s="222"/>
      <c r="O224" s="223"/>
      <c r="P224" s="297"/>
      <c r="Q224" s="268"/>
      <c r="R224" s="271"/>
      <c r="U224" s="66"/>
      <c r="V224" s="75"/>
      <c r="W224" s="69"/>
      <c r="X224" s="62"/>
      <c r="Y224" s="62"/>
      <c r="Z224" s="62"/>
      <c r="AA224" s="62"/>
      <c r="AB224" s="62"/>
      <c r="AC224" s="62">
        <f t="shared" ca="1" si="343"/>
        <v>0</v>
      </c>
      <c r="AD224" s="108">
        <f t="shared" si="352"/>
        <v>0</v>
      </c>
      <c r="AE224" s="175" t="str">
        <f>IF(G224="","0",VLOOKUP(G224,'登録データ（男）'!$R$4:$S$23,2,FALSE))</f>
        <v>0</v>
      </c>
      <c r="AF224" s="62" t="str">
        <f t="shared" si="344"/>
        <v>00</v>
      </c>
      <c r="AG224" s="76" t="str">
        <f>IF(G224="","0",IF(OR(RIGHT(G224,1)="m",RIGHT(G224,1)="H",RIGHT(G224,1)="W",RIGHT(G224,1)="C"),1,2))</f>
        <v>0</v>
      </c>
      <c r="AH224" s="62" t="str">
        <f t="shared" si="345"/>
        <v>000000</v>
      </c>
      <c r="AI224" s="64" t="str">
        <f t="shared" ca="1" si="346"/>
        <v/>
      </c>
      <c r="AJ224" s="62">
        <f t="shared" si="353"/>
        <v>0</v>
      </c>
      <c r="AK224" s="108"/>
      <c r="AL224" s="62">
        <f t="shared" si="347"/>
        <v>0</v>
      </c>
      <c r="AM224" s="68">
        <f t="shared" si="348"/>
        <v>0</v>
      </c>
      <c r="AN224" s="14" t="str">
        <f ca="1">IF(OFFSET(B224,-MOD(ROW(B224),3),0)&lt;&gt;"",IF(RIGHT(G224,1)=")",VALUE(VLOOKUP(OFFSET(B224,-MOD(ROW(B224),3),0),'登録データ（男）'!A209:J1527,8,FALSE)),"0"),"0")</f>
        <v>0</v>
      </c>
      <c r="AO224" s="76">
        <f t="shared" ca="1" si="354"/>
        <v>0</v>
      </c>
      <c r="AP224" s="62"/>
      <c r="AQ224" s="62"/>
      <c r="AR224" s="62"/>
      <c r="AS224" s="62"/>
      <c r="AT224" s="62"/>
      <c r="AU224" s="62"/>
      <c r="AV224" s="62"/>
      <c r="AW224" s="62"/>
    </row>
    <row r="225" spans="1:49" ht="18.75" customHeight="1" thickTop="1">
      <c r="A225" s="263">
        <v>70</v>
      </c>
      <c r="B225" s="298"/>
      <c r="C225" s="288" t="str">
        <f>IF(B225="","",VLOOKUP(B225,'登録データ（男）'!$A$3:$W$2000,2,FALSE))</f>
        <v/>
      </c>
      <c r="D225" s="288" t="str">
        <f>IF(B225="","",VLOOKUP(B225,'登録データ（男）'!$A$3:$W$2000,3,FALSE))</f>
        <v/>
      </c>
      <c r="E225" s="118" t="str">
        <f>IF(B225="","",VLOOKUP(B225,'登録データ（男）'!$A$3:$W$2000,7,FALSE))</f>
        <v/>
      </c>
      <c r="F225" s="288" t="s">
        <v>6158</v>
      </c>
      <c r="G225" s="304"/>
      <c r="H225" s="285"/>
      <c r="I225" s="288" t="str">
        <f t="shared" ref="I225" si="375">IF(G225="","",IF(AG225=2,"","分"))</f>
        <v/>
      </c>
      <c r="J225" s="285"/>
      <c r="K225" s="288" t="str">
        <f t="shared" ref="K225" si="376">IF(OR(G225="",G225="十種競技"),"",IF(AG225=2,"m","秒"))</f>
        <v/>
      </c>
      <c r="L225" s="285"/>
      <c r="M225" s="285"/>
      <c r="N225" s="291"/>
      <c r="O225" s="292"/>
      <c r="P225" s="293"/>
      <c r="Q225" s="272"/>
      <c r="R225" s="269"/>
      <c r="U225" s="66"/>
      <c r="V225" s="75">
        <f>IF(B225="",0,IF(VLOOKUP(B225,'登録データ（男）'!$A$3:$AT$1687,29,FALSE)=1,0,1))</f>
        <v>0</v>
      </c>
      <c r="W225" s="69">
        <f>IF(B225="",1,0)</f>
        <v>1</v>
      </c>
      <c r="X225" s="62">
        <f>IF(C225="",1,0)</f>
        <v>1</v>
      </c>
      <c r="Y225" s="62">
        <f>IF(D225="",1,0)</f>
        <v>1</v>
      </c>
      <c r="Z225" s="62">
        <f>IF(E225="",1,0)</f>
        <v>1</v>
      </c>
      <c r="AA225" s="62">
        <f>IF(E226="",1,0)</f>
        <v>1</v>
      </c>
      <c r="AB225" s="62">
        <f>SUM(W225:AA225)</f>
        <v>5</v>
      </c>
      <c r="AC225" s="62">
        <f t="shared" ca="1" si="343"/>
        <v>0</v>
      </c>
      <c r="AD225" s="108">
        <f t="shared" si="352"/>
        <v>0</v>
      </c>
      <c r="AE225" s="175" t="str">
        <f>IF(G225="","0",VLOOKUP(G225,'登録データ（男）'!$R$4:$S$23,2,FALSE))</f>
        <v>0</v>
      </c>
      <c r="AF225" s="62" t="str">
        <f t="shared" si="344"/>
        <v>00</v>
      </c>
      <c r="AG225" s="76" t="str">
        <f>IF(G225="","0",IF(OR(RIGHT(G225,1)="m",RIGHT(G225,1)="H",RIGHT(G225,1)="W",RIGHT(G225,1)="C",RIGHT(G225,1)="〉"),1,2))</f>
        <v>0</v>
      </c>
      <c r="AH225" s="62" t="str">
        <f t="shared" si="345"/>
        <v>000000</v>
      </c>
      <c r="AI225" s="64" t="str">
        <f t="shared" ca="1" si="346"/>
        <v/>
      </c>
      <c r="AJ225" s="62">
        <f t="shared" si="353"/>
        <v>0</v>
      </c>
      <c r="AK225" s="108"/>
      <c r="AL225" s="62">
        <f t="shared" si="347"/>
        <v>0</v>
      </c>
      <c r="AM225" s="68">
        <f t="shared" si="348"/>
        <v>0</v>
      </c>
      <c r="AN225" s="14" t="str">
        <f ca="1">IF(OFFSET(B225,-MOD(ROW(B225),3),0)&lt;&gt;"",IF(RIGHT(G225,1)=")",VALUE(VLOOKUP(OFFSET(B225,-MOD(ROW(B225),3),0),'登録データ（男）'!A210:J1528,8,FALSE)),"0"),"0")</f>
        <v>0</v>
      </c>
      <c r="AO225" s="76">
        <f t="shared" ca="1" si="354"/>
        <v>0</v>
      </c>
      <c r="AP225" s="62" t="str">
        <f t="shared" ref="AP225" si="377">IF(AQ225="","",RANK(AQ225,$AQ$18:$AQ$467,1))</f>
        <v/>
      </c>
      <c r="AQ225" s="62" t="str">
        <f>IF(Q225="","",B225)</f>
        <v/>
      </c>
      <c r="AR225" s="62" t="str">
        <f t="shared" ref="AR225" si="378">IF(AS225="","",RANK(AS225,$AS$18:$AS$467,1))</f>
        <v/>
      </c>
      <c r="AS225" s="62" t="str">
        <f>IF(R225="","",B225)</f>
        <v/>
      </c>
      <c r="AT225" s="62" t="str">
        <f t="shared" ref="AT225" si="379">IF(AU225="","",RANK(AU225,$AU$18:$AU$467,1))</f>
        <v/>
      </c>
      <c r="AU225" s="62" t="str">
        <f>IF(OR(G225="十種競技",G226="十種競技",G227="十種競技"),B225,"")</f>
        <v/>
      </c>
      <c r="AV225" s="62"/>
      <c r="AW225" s="62">
        <f>B225</f>
        <v>0</v>
      </c>
    </row>
    <row r="226" spans="1:49" ht="18.75" customHeight="1">
      <c r="A226" s="264"/>
      <c r="B226" s="299"/>
      <c r="C226" s="289"/>
      <c r="D226" s="289"/>
      <c r="E226" s="116" t="str">
        <f>IF(B225="","",VLOOKUP(B225,'登録データ（男）'!$A$3:$W$2000,4,FALSE))</f>
        <v/>
      </c>
      <c r="F226" s="289"/>
      <c r="G226" s="305"/>
      <c r="H226" s="286"/>
      <c r="I226" s="289"/>
      <c r="J226" s="286"/>
      <c r="K226" s="289"/>
      <c r="L226" s="286"/>
      <c r="M226" s="286"/>
      <c r="N226" s="294"/>
      <c r="O226" s="295"/>
      <c r="P226" s="296"/>
      <c r="Q226" s="267"/>
      <c r="R226" s="270"/>
      <c r="U226" s="66"/>
      <c r="V226" s="75"/>
      <c r="W226" s="69"/>
      <c r="X226" s="62"/>
      <c r="Y226" s="62"/>
      <c r="Z226" s="62"/>
      <c r="AA226" s="62"/>
      <c r="AB226" s="62"/>
      <c r="AC226" s="62">
        <f t="shared" ca="1" si="343"/>
        <v>0</v>
      </c>
      <c r="AD226" s="108">
        <f t="shared" si="352"/>
        <v>0</v>
      </c>
      <c r="AE226" s="175" t="str">
        <f>IF(G226="","0",VLOOKUP(G226,'登録データ（男）'!$R$4:$S$23,2,FALSE))</f>
        <v>0</v>
      </c>
      <c r="AF226" s="62" t="str">
        <f t="shared" si="344"/>
        <v>00</v>
      </c>
      <c r="AG226" s="76" t="str">
        <f>IF(G226="","0",IF(OR(RIGHT(G226,1)="m",RIGHT(G226,1)="H",RIGHT(G226,1)="W",RIGHT(G226,1)="C"),1,2))</f>
        <v>0</v>
      </c>
      <c r="AH226" s="62" t="str">
        <f t="shared" si="345"/>
        <v>000000</v>
      </c>
      <c r="AI226" s="64" t="str">
        <f t="shared" ca="1" si="346"/>
        <v/>
      </c>
      <c r="AJ226" s="62">
        <f t="shared" si="353"/>
        <v>0</v>
      </c>
      <c r="AK226" s="108"/>
      <c r="AL226" s="62">
        <f t="shared" si="347"/>
        <v>0</v>
      </c>
      <c r="AM226" s="68">
        <f t="shared" si="348"/>
        <v>0</v>
      </c>
      <c r="AN226" s="14" t="str">
        <f ca="1">IF(OFFSET(B226,-MOD(ROW(B226),3),0)&lt;&gt;"",IF(RIGHT(G226,1)=")",VALUE(VLOOKUP(OFFSET(B226,-MOD(ROW(B226),3),0),'登録データ（男）'!A211:J1529,8,FALSE)),"0"),"0")</f>
        <v>0</v>
      </c>
      <c r="AO226" s="76">
        <f t="shared" ca="1" si="354"/>
        <v>0</v>
      </c>
      <c r="AP226" s="62"/>
      <c r="AQ226" s="62"/>
      <c r="AR226" s="62"/>
      <c r="AS226" s="62"/>
      <c r="AT226" s="62"/>
      <c r="AU226" s="62"/>
      <c r="AV226" s="62"/>
      <c r="AW226" s="62"/>
    </row>
    <row r="227" spans="1:49" ht="18.75" customHeight="1" thickBot="1">
      <c r="A227" s="265"/>
      <c r="B227" s="300"/>
      <c r="C227" s="290"/>
      <c r="D227" s="290"/>
      <c r="E227" s="120" t="s">
        <v>1918</v>
      </c>
      <c r="F227" s="290"/>
      <c r="G227" s="306"/>
      <c r="H227" s="287"/>
      <c r="I227" s="290"/>
      <c r="J227" s="287"/>
      <c r="K227" s="290"/>
      <c r="L227" s="287"/>
      <c r="M227" s="287"/>
      <c r="N227" s="222"/>
      <c r="O227" s="223"/>
      <c r="P227" s="297"/>
      <c r="Q227" s="268"/>
      <c r="R227" s="271"/>
      <c r="U227" s="66"/>
      <c r="V227" s="75"/>
      <c r="W227" s="69"/>
      <c r="X227" s="62"/>
      <c r="Y227" s="62"/>
      <c r="Z227" s="62"/>
      <c r="AA227" s="62"/>
      <c r="AB227" s="62"/>
      <c r="AC227" s="62">
        <f t="shared" ca="1" si="343"/>
        <v>0</v>
      </c>
      <c r="AD227" s="108">
        <f t="shared" si="352"/>
        <v>0</v>
      </c>
      <c r="AE227" s="175" t="str">
        <f>IF(G227="","0",VLOOKUP(G227,'登録データ（男）'!$R$4:$S$23,2,FALSE))</f>
        <v>0</v>
      </c>
      <c r="AF227" s="62" t="str">
        <f t="shared" si="344"/>
        <v>00</v>
      </c>
      <c r="AG227" s="76" t="str">
        <f>IF(G227="","0",IF(OR(RIGHT(G227,1)="m",RIGHT(G227,1)="H",RIGHT(G227,1)="W",RIGHT(G227,1)="C"),1,2))</f>
        <v>0</v>
      </c>
      <c r="AH227" s="62" t="str">
        <f t="shared" si="345"/>
        <v>000000</v>
      </c>
      <c r="AI227" s="64" t="str">
        <f t="shared" ca="1" si="346"/>
        <v/>
      </c>
      <c r="AJ227" s="62">
        <f t="shared" si="353"/>
        <v>0</v>
      </c>
      <c r="AK227" s="108"/>
      <c r="AL227" s="62">
        <f t="shared" si="347"/>
        <v>0</v>
      </c>
      <c r="AM227" s="68">
        <f t="shared" si="348"/>
        <v>0</v>
      </c>
      <c r="AN227" s="14" t="str">
        <f ca="1">IF(OFFSET(B227,-MOD(ROW(B227),3),0)&lt;&gt;"",IF(RIGHT(G227,1)=")",VALUE(VLOOKUP(OFFSET(B227,-MOD(ROW(B227),3),0),'登録データ（男）'!A212:J1530,8,FALSE)),"0"),"0")</f>
        <v>0</v>
      </c>
      <c r="AO227" s="76">
        <f t="shared" ca="1" si="354"/>
        <v>0</v>
      </c>
      <c r="AP227" s="62"/>
      <c r="AQ227" s="62"/>
      <c r="AR227" s="62"/>
      <c r="AS227" s="62"/>
      <c r="AT227" s="62"/>
      <c r="AU227" s="62"/>
      <c r="AV227" s="62"/>
      <c r="AW227" s="62"/>
    </row>
    <row r="228" spans="1:49" ht="18.75" customHeight="1" thickTop="1">
      <c r="A228" s="263">
        <v>71</v>
      </c>
      <c r="B228" s="298"/>
      <c r="C228" s="288" t="str">
        <f>IF(B228="","",VLOOKUP(B228,'登録データ（男）'!$A$3:$W$2000,2,FALSE))</f>
        <v/>
      </c>
      <c r="D228" s="288" t="str">
        <f>IF(B228="","",VLOOKUP(B228,'登録データ（男）'!$A$3:$W$2000,3,FALSE))</f>
        <v/>
      </c>
      <c r="E228" s="118" t="str">
        <f>IF(B228="","",VLOOKUP(B228,'登録データ（男）'!$A$3:$W$2000,7,FALSE))</f>
        <v/>
      </c>
      <c r="F228" s="288" t="s">
        <v>6158</v>
      </c>
      <c r="G228" s="304"/>
      <c r="H228" s="285"/>
      <c r="I228" s="288" t="str">
        <f t="shared" ref="I228" si="380">IF(G228="","",IF(AG228=2,"","分"))</f>
        <v/>
      </c>
      <c r="J228" s="285"/>
      <c r="K228" s="288" t="str">
        <f t="shared" ref="K228" si="381">IF(OR(G228="",G228="十種競技"),"",IF(AG228=2,"m","秒"))</f>
        <v/>
      </c>
      <c r="L228" s="285"/>
      <c r="M228" s="285"/>
      <c r="N228" s="291"/>
      <c r="O228" s="292"/>
      <c r="P228" s="293"/>
      <c r="Q228" s="272"/>
      <c r="R228" s="269"/>
      <c r="U228" s="66"/>
      <c r="V228" s="75">
        <f>IF(B228="",0,IF(VLOOKUP(B228,'登録データ（男）'!$A$3:$AT$1687,29,FALSE)=1,0,1))</f>
        <v>0</v>
      </c>
      <c r="W228" s="69">
        <f>IF(B228="",1,0)</f>
        <v>1</v>
      </c>
      <c r="X228" s="62">
        <f>IF(C228="",1,0)</f>
        <v>1</v>
      </c>
      <c r="Y228" s="62">
        <f>IF(D228="",1,0)</f>
        <v>1</v>
      </c>
      <c r="Z228" s="62">
        <f>IF(E228="",1,0)</f>
        <v>1</v>
      </c>
      <c r="AA228" s="62">
        <f>IF(E229="",1,0)</f>
        <v>1</v>
      </c>
      <c r="AB228" s="62">
        <f>SUM(W228:AA228)</f>
        <v>5</v>
      </c>
      <c r="AC228" s="62">
        <f t="shared" ca="1" si="343"/>
        <v>0</v>
      </c>
      <c r="AD228" s="108">
        <f t="shared" si="352"/>
        <v>0</v>
      </c>
      <c r="AE228" s="175" t="str">
        <f>IF(G228="","0",VLOOKUP(G228,'登録データ（男）'!$R$4:$S$23,2,FALSE))</f>
        <v>0</v>
      </c>
      <c r="AF228" s="62" t="str">
        <f t="shared" si="344"/>
        <v>00</v>
      </c>
      <c r="AG228" s="76" t="str">
        <f>IF(G228="","0",IF(OR(RIGHT(G228,1)="m",RIGHT(G228,1)="H",RIGHT(G228,1)="W",RIGHT(G228,1)="C",RIGHT(G228,1)="〉"),1,2))</f>
        <v>0</v>
      </c>
      <c r="AH228" s="62" t="str">
        <f t="shared" si="345"/>
        <v>000000</v>
      </c>
      <c r="AI228" s="64" t="str">
        <f t="shared" ca="1" si="346"/>
        <v/>
      </c>
      <c r="AJ228" s="62">
        <f t="shared" si="353"/>
        <v>0</v>
      </c>
      <c r="AK228" s="108"/>
      <c r="AL228" s="62">
        <f t="shared" si="347"/>
        <v>0</v>
      </c>
      <c r="AM228" s="68">
        <f t="shared" si="348"/>
        <v>0</v>
      </c>
      <c r="AN228" s="14" t="str">
        <f ca="1">IF(OFFSET(B228,-MOD(ROW(B228),3),0)&lt;&gt;"",IF(RIGHT(G228,1)=")",VALUE(VLOOKUP(OFFSET(B228,-MOD(ROW(B228),3),0),'登録データ（男）'!A213:J1531,8,FALSE)),"0"),"0")</f>
        <v>0</v>
      </c>
      <c r="AO228" s="76">
        <f t="shared" ca="1" si="354"/>
        <v>0</v>
      </c>
      <c r="AP228" s="62" t="str">
        <f t="shared" ref="AP228" si="382">IF(AQ228="","",RANK(AQ228,$AQ$18:$AQ$467,1))</f>
        <v/>
      </c>
      <c r="AQ228" s="62" t="str">
        <f>IF(Q228="","",B228)</f>
        <v/>
      </c>
      <c r="AR228" s="62" t="str">
        <f t="shared" ref="AR228" si="383">IF(AS228="","",RANK(AS228,$AS$18:$AS$467,1))</f>
        <v/>
      </c>
      <c r="AS228" s="62" t="str">
        <f>IF(R228="","",B228)</f>
        <v/>
      </c>
      <c r="AT228" s="62" t="str">
        <f t="shared" ref="AT228" si="384">IF(AU228="","",RANK(AU228,$AU$18:$AU$467,1))</f>
        <v/>
      </c>
      <c r="AU228" s="62" t="str">
        <f>IF(OR(G228="十種競技",G229="十種競技",G230="十種競技"),B228,"")</f>
        <v/>
      </c>
      <c r="AV228" s="62"/>
      <c r="AW228" s="62">
        <f>B228</f>
        <v>0</v>
      </c>
    </row>
    <row r="229" spans="1:49" ht="18.75" customHeight="1">
      <c r="A229" s="264"/>
      <c r="B229" s="299"/>
      <c r="C229" s="289"/>
      <c r="D229" s="289"/>
      <c r="E229" s="116" t="str">
        <f>IF(B228="","",VLOOKUP(B228,'登録データ（男）'!$A$3:$W$2000,4,FALSE))</f>
        <v/>
      </c>
      <c r="F229" s="289"/>
      <c r="G229" s="305"/>
      <c r="H229" s="286"/>
      <c r="I229" s="289"/>
      <c r="J229" s="286"/>
      <c r="K229" s="289"/>
      <c r="L229" s="286"/>
      <c r="M229" s="286"/>
      <c r="N229" s="294"/>
      <c r="O229" s="295"/>
      <c r="P229" s="296"/>
      <c r="Q229" s="267"/>
      <c r="R229" s="270"/>
      <c r="U229" s="66"/>
      <c r="V229" s="75"/>
      <c r="W229" s="69"/>
      <c r="X229" s="62"/>
      <c r="Y229" s="62"/>
      <c r="Z229" s="62"/>
      <c r="AA229" s="62"/>
      <c r="AB229" s="62"/>
      <c r="AC229" s="62">
        <f t="shared" ca="1" si="343"/>
        <v>0</v>
      </c>
      <c r="AD229" s="108">
        <f t="shared" si="352"/>
        <v>0</v>
      </c>
      <c r="AE229" s="175" t="str">
        <f>IF(G229="","0",VLOOKUP(G229,'登録データ（男）'!$R$4:$S$23,2,FALSE))</f>
        <v>0</v>
      </c>
      <c r="AF229" s="62" t="str">
        <f t="shared" si="344"/>
        <v>00</v>
      </c>
      <c r="AG229" s="76" t="str">
        <f>IF(G229="","0",IF(OR(RIGHT(G229,1)="m",RIGHT(G229,1)="H",RIGHT(G229,1)="W",RIGHT(G229,1)="C"),1,2))</f>
        <v>0</v>
      </c>
      <c r="AH229" s="62" t="str">
        <f t="shared" si="345"/>
        <v>000000</v>
      </c>
      <c r="AI229" s="64" t="str">
        <f t="shared" ca="1" si="346"/>
        <v/>
      </c>
      <c r="AJ229" s="62">
        <f t="shared" si="353"/>
        <v>0</v>
      </c>
      <c r="AK229" s="108"/>
      <c r="AL229" s="62">
        <f t="shared" si="347"/>
        <v>0</v>
      </c>
      <c r="AM229" s="68">
        <f t="shared" si="348"/>
        <v>0</v>
      </c>
      <c r="AN229" s="14" t="str">
        <f ca="1">IF(OFFSET(B229,-MOD(ROW(B229),3),0)&lt;&gt;"",IF(RIGHT(G229,1)=")",VALUE(VLOOKUP(OFFSET(B229,-MOD(ROW(B229),3),0),'登録データ（男）'!A214:J1532,8,FALSE)),"0"),"0")</f>
        <v>0</v>
      </c>
      <c r="AO229" s="76">
        <f t="shared" ca="1" si="354"/>
        <v>0</v>
      </c>
      <c r="AP229" s="62"/>
      <c r="AQ229" s="62"/>
      <c r="AR229" s="62"/>
      <c r="AS229" s="62"/>
      <c r="AT229" s="62"/>
      <c r="AU229" s="62"/>
      <c r="AV229" s="62"/>
      <c r="AW229" s="62"/>
    </row>
    <row r="230" spans="1:49" ht="18.75" customHeight="1" thickBot="1">
      <c r="A230" s="265"/>
      <c r="B230" s="300"/>
      <c r="C230" s="290"/>
      <c r="D230" s="290"/>
      <c r="E230" s="120" t="s">
        <v>1918</v>
      </c>
      <c r="F230" s="290"/>
      <c r="G230" s="306"/>
      <c r="H230" s="287"/>
      <c r="I230" s="290"/>
      <c r="J230" s="287"/>
      <c r="K230" s="290"/>
      <c r="L230" s="287"/>
      <c r="M230" s="287"/>
      <c r="N230" s="222"/>
      <c r="O230" s="223"/>
      <c r="P230" s="297"/>
      <c r="Q230" s="268"/>
      <c r="R230" s="271"/>
      <c r="U230" s="66"/>
      <c r="V230" s="75"/>
      <c r="W230" s="69"/>
      <c r="X230" s="62"/>
      <c r="Y230" s="62"/>
      <c r="Z230" s="62"/>
      <c r="AA230" s="62"/>
      <c r="AB230" s="62"/>
      <c r="AC230" s="62">
        <f t="shared" ca="1" si="343"/>
        <v>0</v>
      </c>
      <c r="AD230" s="108">
        <f t="shared" si="352"/>
        <v>0</v>
      </c>
      <c r="AE230" s="175" t="str">
        <f>IF(G230="","0",VLOOKUP(G230,'登録データ（男）'!$R$4:$S$23,2,FALSE))</f>
        <v>0</v>
      </c>
      <c r="AF230" s="62" t="str">
        <f t="shared" si="344"/>
        <v>00</v>
      </c>
      <c r="AG230" s="76" t="str">
        <f>IF(G230="","0",IF(OR(RIGHT(G230,1)="m",RIGHT(G230,1)="H",RIGHT(G230,1)="W",RIGHT(G230,1)="C"),1,2))</f>
        <v>0</v>
      </c>
      <c r="AH230" s="62" t="str">
        <f t="shared" si="345"/>
        <v>000000</v>
      </c>
      <c r="AI230" s="64" t="str">
        <f t="shared" ca="1" si="346"/>
        <v/>
      </c>
      <c r="AJ230" s="62">
        <f t="shared" si="353"/>
        <v>0</v>
      </c>
      <c r="AK230" s="108"/>
      <c r="AL230" s="62">
        <f t="shared" si="347"/>
        <v>0</v>
      </c>
      <c r="AM230" s="68">
        <f t="shared" si="348"/>
        <v>0</v>
      </c>
      <c r="AN230" s="14" t="str">
        <f ca="1">IF(OFFSET(B230,-MOD(ROW(B230),3),0)&lt;&gt;"",IF(RIGHT(G230,1)=")",VALUE(VLOOKUP(OFFSET(B230,-MOD(ROW(B230),3),0),'登録データ（男）'!A215:J1533,8,FALSE)),"0"),"0")</f>
        <v>0</v>
      </c>
      <c r="AO230" s="76">
        <f t="shared" ca="1" si="354"/>
        <v>0</v>
      </c>
      <c r="AP230" s="62"/>
      <c r="AQ230" s="62"/>
      <c r="AR230" s="62"/>
      <c r="AS230" s="62"/>
      <c r="AT230" s="62"/>
      <c r="AU230" s="62"/>
      <c r="AV230" s="62"/>
      <c r="AW230" s="62"/>
    </row>
    <row r="231" spans="1:49" ht="18.75" customHeight="1" thickTop="1">
      <c r="A231" s="263">
        <v>72</v>
      </c>
      <c r="B231" s="298"/>
      <c r="C231" s="288" t="str">
        <f>IF(B231="","",VLOOKUP(B231,'登録データ（男）'!$A$3:$W$2000,2,FALSE))</f>
        <v/>
      </c>
      <c r="D231" s="288" t="str">
        <f>IF(B231="","",VLOOKUP(B231,'登録データ（男）'!$A$3:$W$2000,3,FALSE))</f>
        <v/>
      </c>
      <c r="E231" s="118" t="str">
        <f>IF(B231="","",VLOOKUP(B231,'登録データ（男）'!$A$3:$W$2000,7,FALSE))</f>
        <v/>
      </c>
      <c r="F231" s="288" t="s">
        <v>6158</v>
      </c>
      <c r="G231" s="304"/>
      <c r="H231" s="285"/>
      <c r="I231" s="288" t="str">
        <f t="shared" ref="I231" si="385">IF(G231="","",IF(AG231=2,"","分"))</f>
        <v/>
      </c>
      <c r="J231" s="285"/>
      <c r="K231" s="288" t="str">
        <f t="shared" ref="K231" si="386">IF(OR(G231="",G231="十種競技"),"",IF(AG231=2,"m","秒"))</f>
        <v/>
      </c>
      <c r="L231" s="285"/>
      <c r="M231" s="285"/>
      <c r="N231" s="291"/>
      <c r="O231" s="292"/>
      <c r="P231" s="293"/>
      <c r="Q231" s="272"/>
      <c r="R231" s="269"/>
      <c r="U231" s="66"/>
      <c r="V231" s="75">
        <f>IF(B231="",0,IF(VLOOKUP(B231,'登録データ（男）'!$A$3:$AT$1687,29,FALSE)=1,0,1))</f>
        <v>0</v>
      </c>
      <c r="W231" s="69">
        <f>IF(B231="",1,0)</f>
        <v>1</v>
      </c>
      <c r="X231" s="62">
        <f>IF(C231="",1,0)</f>
        <v>1</v>
      </c>
      <c r="Y231" s="62">
        <f>IF(D231="",1,0)</f>
        <v>1</v>
      </c>
      <c r="Z231" s="62">
        <f>IF(E231="",1,0)</f>
        <v>1</v>
      </c>
      <c r="AA231" s="62">
        <f>IF(E232="",1,0)</f>
        <v>1</v>
      </c>
      <c r="AB231" s="62">
        <f>SUM(W231:AA231)</f>
        <v>5</v>
      </c>
      <c r="AC231" s="62">
        <f t="shared" ca="1" si="343"/>
        <v>0</v>
      </c>
      <c r="AD231" s="108">
        <f t="shared" si="352"/>
        <v>0</v>
      </c>
      <c r="AE231" s="175" t="str">
        <f>IF(G231="","0",VLOOKUP(G231,'登録データ（男）'!$R$4:$S$23,2,FALSE))</f>
        <v>0</v>
      </c>
      <c r="AF231" s="62" t="str">
        <f t="shared" si="344"/>
        <v>00</v>
      </c>
      <c r="AG231" s="76" t="str">
        <f>IF(G231="","0",IF(OR(RIGHT(G231,1)="m",RIGHT(G231,1)="H",RIGHT(G231,1)="W",RIGHT(G231,1)="C",RIGHT(G231,1)="〉"),1,2))</f>
        <v>0</v>
      </c>
      <c r="AH231" s="62" t="str">
        <f t="shared" si="345"/>
        <v>000000</v>
      </c>
      <c r="AI231" s="64" t="str">
        <f t="shared" ca="1" si="346"/>
        <v/>
      </c>
      <c r="AJ231" s="62">
        <f t="shared" si="353"/>
        <v>0</v>
      </c>
      <c r="AK231" s="108"/>
      <c r="AL231" s="62">
        <f t="shared" si="347"/>
        <v>0</v>
      </c>
      <c r="AM231" s="68">
        <f t="shared" si="348"/>
        <v>0</v>
      </c>
      <c r="AN231" s="14" t="str">
        <f ca="1">IF(OFFSET(B231,-MOD(ROW(B231),3),0)&lt;&gt;"",IF(RIGHT(G231,1)=")",VALUE(VLOOKUP(OFFSET(B231,-MOD(ROW(B231),3),0),'登録データ（男）'!A216:J1534,8,FALSE)),"0"),"0")</f>
        <v>0</v>
      </c>
      <c r="AO231" s="76">
        <f t="shared" ca="1" si="354"/>
        <v>0</v>
      </c>
      <c r="AP231" s="62" t="str">
        <f t="shared" ref="AP231" si="387">IF(AQ231="","",RANK(AQ231,$AQ$18:$AQ$467,1))</f>
        <v/>
      </c>
      <c r="AQ231" s="62" t="str">
        <f>IF(Q231="","",B231)</f>
        <v/>
      </c>
      <c r="AR231" s="62" t="str">
        <f t="shared" ref="AR231" si="388">IF(AS231="","",RANK(AS231,$AS$18:$AS$467,1))</f>
        <v/>
      </c>
      <c r="AS231" s="62" t="str">
        <f>IF(R231="","",B231)</f>
        <v/>
      </c>
      <c r="AT231" s="62" t="str">
        <f t="shared" ref="AT231" si="389">IF(AU231="","",RANK(AU231,$AU$18:$AU$467,1))</f>
        <v/>
      </c>
      <c r="AU231" s="62" t="str">
        <f>IF(OR(G231="十種競技",G232="十種競技",G233="十種競技"),B231,"")</f>
        <v/>
      </c>
      <c r="AV231" s="62"/>
      <c r="AW231" s="62">
        <f>B231</f>
        <v>0</v>
      </c>
    </row>
    <row r="232" spans="1:49" ht="18.75" customHeight="1">
      <c r="A232" s="264"/>
      <c r="B232" s="299"/>
      <c r="C232" s="289"/>
      <c r="D232" s="289"/>
      <c r="E232" s="116" t="str">
        <f>IF(B231="","",VLOOKUP(B231,'登録データ（男）'!$A$3:$W$2000,4,FALSE))</f>
        <v/>
      </c>
      <c r="F232" s="289"/>
      <c r="G232" s="305"/>
      <c r="H232" s="286"/>
      <c r="I232" s="289"/>
      <c r="J232" s="286"/>
      <c r="K232" s="289"/>
      <c r="L232" s="286"/>
      <c r="M232" s="286"/>
      <c r="N232" s="294"/>
      <c r="O232" s="295"/>
      <c r="P232" s="296"/>
      <c r="Q232" s="267"/>
      <c r="R232" s="270"/>
      <c r="U232" s="66"/>
      <c r="V232" s="75"/>
      <c r="W232" s="69"/>
      <c r="X232" s="62"/>
      <c r="Y232" s="62"/>
      <c r="Z232" s="62"/>
      <c r="AA232" s="62"/>
      <c r="AB232" s="62"/>
      <c r="AC232" s="62">
        <f t="shared" ca="1" si="343"/>
        <v>0</v>
      </c>
      <c r="AD232" s="108">
        <f t="shared" si="352"/>
        <v>0</v>
      </c>
      <c r="AE232" s="175" t="str">
        <f>IF(G232="","0",VLOOKUP(G232,'登録データ（男）'!$R$4:$S$23,2,FALSE))</f>
        <v>0</v>
      </c>
      <c r="AF232" s="62" t="str">
        <f t="shared" si="344"/>
        <v>00</v>
      </c>
      <c r="AG232" s="76" t="str">
        <f>IF(G232="","0",IF(OR(RIGHT(G232,1)="m",RIGHT(G232,1)="H",RIGHT(G232,1)="W",RIGHT(G232,1)="C"),1,2))</f>
        <v>0</v>
      </c>
      <c r="AH232" s="62" t="str">
        <f t="shared" si="345"/>
        <v>000000</v>
      </c>
      <c r="AI232" s="64" t="str">
        <f t="shared" ca="1" si="346"/>
        <v/>
      </c>
      <c r="AJ232" s="62">
        <f t="shared" si="353"/>
        <v>0</v>
      </c>
      <c r="AK232" s="108"/>
      <c r="AL232" s="62">
        <f t="shared" si="347"/>
        <v>0</v>
      </c>
      <c r="AM232" s="68">
        <f t="shared" si="348"/>
        <v>0</v>
      </c>
      <c r="AN232" s="14" t="str">
        <f ca="1">IF(OFFSET(B232,-MOD(ROW(B232),3),0)&lt;&gt;"",IF(RIGHT(G232,1)=")",VALUE(VLOOKUP(OFFSET(B232,-MOD(ROW(B232),3),0),'登録データ（男）'!A217:J1535,8,FALSE)),"0"),"0")</f>
        <v>0</v>
      </c>
      <c r="AO232" s="76">
        <f t="shared" ca="1" si="354"/>
        <v>0</v>
      </c>
      <c r="AP232" s="62"/>
      <c r="AQ232" s="62"/>
      <c r="AR232" s="62"/>
      <c r="AS232" s="62"/>
      <c r="AT232" s="62"/>
      <c r="AU232" s="62"/>
      <c r="AV232" s="62"/>
      <c r="AW232" s="62"/>
    </row>
    <row r="233" spans="1:49" ht="18.75" customHeight="1" thickBot="1">
      <c r="A233" s="265"/>
      <c r="B233" s="300"/>
      <c r="C233" s="290"/>
      <c r="D233" s="290"/>
      <c r="E233" s="120" t="s">
        <v>1918</v>
      </c>
      <c r="F233" s="290"/>
      <c r="G233" s="306"/>
      <c r="H233" s="287"/>
      <c r="I233" s="290"/>
      <c r="J233" s="287"/>
      <c r="K233" s="290"/>
      <c r="L233" s="287"/>
      <c r="M233" s="287"/>
      <c r="N233" s="222"/>
      <c r="O233" s="223"/>
      <c r="P233" s="297"/>
      <c r="Q233" s="268"/>
      <c r="R233" s="271"/>
      <c r="U233" s="66"/>
      <c r="V233" s="75"/>
      <c r="W233" s="69"/>
      <c r="X233" s="62"/>
      <c r="Y233" s="62"/>
      <c r="Z233" s="62"/>
      <c r="AA233" s="62"/>
      <c r="AB233" s="62"/>
      <c r="AC233" s="62">
        <f t="shared" ca="1" si="343"/>
        <v>0</v>
      </c>
      <c r="AD233" s="108">
        <f t="shared" si="352"/>
        <v>0</v>
      </c>
      <c r="AE233" s="175" t="str">
        <f>IF(G233="","0",VLOOKUP(G233,'登録データ（男）'!$R$4:$S$23,2,FALSE))</f>
        <v>0</v>
      </c>
      <c r="AF233" s="62" t="str">
        <f t="shared" si="344"/>
        <v>00</v>
      </c>
      <c r="AG233" s="76" t="str">
        <f>IF(G233="","0",IF(OR(RIGHT(G233,1)="m",RIGHT(G233,1)="H",RIGHT(G233,1)="W",RIGHT(G233,1)="C"),1,2))</f>
        <v>0</v>
      </c>
      <c r="AH233" s="62" t="str">
        <f t="shared" si="345"/>
        <v>000000</v>
      </c>
      <c r="AI233" s="64" t="str">
        <f t="shared" ca="1" si="346"/>
        <v/>
      </c>
      <c r="AJ233" s="62">
        <f t="shared" si="353"/>
        <v>0</v>
      </c>
      <c r="AK233" s="108"/>
      <c r="AL233" s="62">
        <f t="shared" si="347"/>
        <v>0</v>
      </c>
      <c r="AM233" s="68">
        <f t="shared" si="348"/>
        <v>0</v>
      </c>
      <c r="AN233" s="14" t="str">
        <f ca="1">IF(OFFSET(B233,-MOD(ROW(B233),3),0)&lt;&gt;"",IF(RIGHT(G233,1)=")",VALUE(VLOOKUP(OFFSET(B233,-MOD(ROW(B233),3),0),'登録データ（男）'!A218:J1536,8,FALSE)),"0"),"0")</f>
        <v>0</v>
      </c>
      <c r="AO233" s="76">
        <f t="shared" ca="1" si="354"/>
        <v>0</v>
      </c>
      <c r="AP233" s="62"/>
      <c r="AQ233" s="62"/>
      <c r="AR233" s="62"/>
      <c r="AS233" s="62"/>
      <c r="AT233" s="62"/>
      <c r="AU233" s="62"/>
      <c r="AV233" s="62"/>
      <c r="AW233" s="62"/>
    </row>
    <row r="234" spans="1:49" ht="18.75" customHeight="1" thickTop="1">
      <c r="A234" s="263">
        <v>73</v>
      </c>
      <c r="B234" s="298"/>
      <c r="C234" s="288" t="str">
        <f>IF(B234="","",VLOOKUP(B234,'登録データ（男）'!$A$3:$W$2000,2,FALSE))</f>
        <v/>
      </c>
      <c r="D234" s="288" t="str">
        <f>IF(B234="","",VLOOKUP(B234,'登録データ（男）'!$A$3:$W$2000,3,FALSE))</f>
        <v/>
      </c>
      <c r="E234" s="118" t="str">
        <f>IF(B234="","",VLOOKUP(B234,'登録データ（男）'!$A$3:$W$2000,7,FALSE))</f>
        <v/>
      </c>
      <c r="F234" s="288" t="s">
        <v>6158</v>
      </c>
      <c r="G234" s="304"/>
      <c r="H234" s="285"/>
      <c r="I234" s="288" t="str">
        <f t="shared" ref="I234" si="390">IF(G234="","",IF(AG234=2,"","分"))</f>
        <v/>
      </c>
      <c r="J234" s="285"/>
      <c r="K234" s="288" t="str">
        <f t="shared" ref="K234" si="391">IF(OR(G234="",G234="十種競技"),"",IF(AG234=2,"m","秒"))</f>
        <v/>
      </c>
      <c r="L234" s="285"/>
      <c r="M234" s="285"/>
      <c r="N234" s="291"/>
      <c r="O234" s="292"/>
      <c r="P234" s="293"/>
      <c r="Q234" s="272"/>
      <c r="R234" s="269"/>
      <c r="U234" s="66"/>
      <c r="V234" s="75">
        <f>IF(B234="",0,IF(VLOOKUP(B234,'登録データ（男）'!$A$3:$AT$1687,29,FALSE)=1,0,1))</f>
        <v>0</v>
      </c>
      <c r="W234" s="69">
        <f>IF(B234="",1,0)</f>
        <v>1</v>
      </c>
      <c r="X234" s="62">
        <f>IF(C234="",1,0)</f>
        <v>1</v>
      </c>
      <c r="Y234" s="62">
        <f>IF(D234="",1,0)</f>
        <v>1</v>
      </c>
      <c r="Z234" s="62">
        <f>IF(E234="",1,0)</f>
        <v>1</v>
      </c>
      <c r="AA234" s="62">
        <f>IF(E235="",1,0)</f>
        <v>1</v>
      </c>
      <c r="AB234" s="62">
        <f>SUM(W234:AA234)</f>
        <v>5</v>
      </c>
      <c r="AC234" s="62">
        <f t="shared" ca="1" si="343"/>
        <v>0</v>
      </c>
      <c r="AD234" s="108">
        <f t="shared" si="352"/>
        <v>0</v>
      </c>
      <c r="AE234" s="175" t="str">
        <f>IF(G234="","0",VLOOKUP(G234,'登録データ（男）'!$R$4:$S$23,2,FALSE))</f>
        <v>0</v>
      </c>
      <c r="AF234" s="62" t="str">
        <f t="shared" si="344"/>
        <v>00</v>
      </c>
      <c r="AG234" s="76" t="str">
        <f>IF(G234="","0",IF(OR(RIGHT(G234,1)="m",RIGHT(G234,1)="H",RIGHT(G234,1)="W",RIGHT(G234,1)="C",RIGHT(G234,1)="〉"),1,2))</f>
        <v>0</v>
      </c>
      <c r="AH234" s="62" t="str">
        <f t="shared" si="345"/>
        <v>000000</v>
      </c>
      <c r="AI234" s="64" t="str">
        <f t="shared" ca="1" si="346"/>
        <v/>
      </c>
      <c r="AJ234" s="62">
        <f t="shared" si="353"/>
        <v>0</v>
      </c>
      <c r="AK234" s="108"/>
      <c r="AL234" s="62">
        <f t="shared" si="347"/>
        <v>0</v>
      </c>
      <c r="AM234" s="68">
        <f t="shared" si="348"/>
        <v>0</v>
      </c>
      <c r="AN234" s="14" t="str">
        <f ca="1">IF(OFFSET(B234,-MOD(ROW(B234),3),0)&lt;&gt;"",IF(RIGHT(G234,1)=")",VALUE(VLOOKUP(OFFSET(B234,-MOD(ROW(B234),3),0),'登録データ（男）'!A219:J1537,8,FALSE)),"0"),"0")</f>
        <v>0</v>
      </c>
      <c r="AO234" s="76">
        <f t="shared" ca="1" si="354"/>
        <v>0</v>
      </c>
      <c r="AP234" s="62" t="str">
        <f t="shared" ref="AP234" si="392">IF(AQ234="","",RANK(AQ234,$AQ$18:$AQ$467,1))</f>
        <v/>
      </c>
      <c r="AQ234" s="62" t="str">
        <f>IF(Q234="","",B234)</f>
        <v/>
      </c>
      <c r="AR234" s="62" t="str">
        <f t="shared" ref="AR234" si="393">IF(AS234="","",RANK(AS234,$AS$18:$AS$467,1))</f>
        <v/>
      </c>
      <c r="AS234" s="62" t="str">
        <f>IF(R234="","",B234)</f>
        <v/>
      </c>
      <c r="AT234" s="62" t="str">
        <f t="shared" ref="AT234" si="394">IF(AU234="","",RANK(AU234,$AU$18:$AU$467,1))</f>
        <v/>
      </c>
      <c r="AU234" s="62" t="str">
        <f>IF(OR(G234="十種競技",G235="十種競技",G236="十種競技"),B234,"")</f>
        <v/>
      </c>
      <c r="AV234" s="62"/>
      <c r="AW234" s="62">
        <f>B234</f>
        <v>0</v>
      </c>
    </row>
    <row r="235" spans="1:49" ht="18.75" customHeight="1">
      <c r="A235" s="264"/>
      <c r="B235" s="299"/>
      <c r="C235" s="289"/>
      <c r="D235" s="289"/>
      <c r="E235" s="116" t="str">
        <f>IF(B234="","",VLOOKUP(B234,'登録データ（男）'!$A$3:$W$2000,4,FALSE))</f>
        <v/>
      </c>
      <c r="F235" s="289"/>
      <c r="G235" s="305"/>
      <c r="H235" s="286"/>
      <c r="I235" s="289"/>
      <c r="J235" s="286"/>
      <c r="K235" s="289"/>
      <c r="L235" s="286"/>
      <c r="M235" s="286"/>
      <c r="N235" s="294"/>
      <c r="O235" s="295"/>
      <c r="P235" s="296"/>
      <c r="Q235" s="267"/>
      <c r="R235" s="270"/>
      <c r="U235" s="66"/>
      <c r="V235" s="75"/>
      <c r="W235" s="69"/>
      <c r="X235" s="62"/>
      <c r="Y235" s="62"/>
      <c r="Z235" s="62"/>
      <c r="AA235" s="62"/>
      <c r="AB235" s="62"/>
      <c r="AC235" s="62">
        <f t="shared" ca="1" si="343"/>
        <v>0</v>
      </c>
      <c r="AD235" s="108">
        <f t="shared" si="352"/>
        <v>0</v>
      </c>
      <c r="AE235" s="175" t="str">
        <f>IF(G235="","0",VLOOKUP(G235,'登録データ（男）'!$R$4:$S$23,2,FALSE))</f>
        <v>0</v>
      </c>
      <c r="AF235" s="62" t="str">
        <f t="shared" si="344"/>
        <v>00</v>
      </c>
      <c r="AG235" s="76" t="str">
        <f>IF(G235="","0",IF(OR(RIGHT(G235,1)="m",RIGHT(G235,1)="H",RIGHT(G235,1)="W",RIGHT(G235,1)="C"),1,2))</f>
        <v>0</v>
      </c>
      <c r="AH235" s="62" t="str">
        <f t="shared" si="345"/>
        <v>000000</v>
      </c>
      <c r="AI235" s="64" t="str">
        <f t="shared" ca="1" si="346"/>
        <v/>
      </c>
      <c r="AJ235" s="62">
        <f t="shared" si="353"/>
        <v>0</v>
      </c>
      <c r="AK235" s="108"/>
      <c r="AL235" s="62">
        <f t="shared" si="347"/>
        <v>0</v>
      </c>
      <c r="AM235" s="68">
        <f t="shared" si="348"/>
        <v>0</v>
      </c>
      <c r="AN235" s="14" t="str">
        <f ca="1">IF(OFFSET(B235,-MOD(ROW(B235),3),0)&lt;&gt;"",IF(RIGHT(G235,1)=")",VALUE(VLOOKUP(OFFSET(B235,-MOD(ROW(B235),3),0),'登録データ（男）'!A220:J1538,8,FALSE)),"0"),"0")</f>
        <v>0</v>
      </c>
      <c r="AO235" s="76">
        <f t="shared" ca="1" si="354"/>
        <v>0</v>
      </c>
      <c r="AP235" s="62"/>
      <c r="AQ235" s="62"/>
      <c r="AR235" s="62"/>
      <c r="AS235" s="62"/>
      <c r="AT235" s="62"/>
      <c r="AU235" s="62"/>
      <c r="AV235" s="62"/>
      <c r="AW235" s="62"/>
    </row>
    <row r="236" spans="1:49" ht="18.75" customHeight="1" thickBot="1">
      <c r="A236" s="265"/>
      <c r="B236" s="300"/>
      <c r="C236" s="290"/>
      <c r="D236" s="290"/>
      <c r="E236" s="120" t="s">
        <v>1918</v>
      </c>
      <c r="F236" s="290"/>
      <c r="G236" s="306"/>
      <c r="H236" s="287"/>
      <c r="I236" s="290"/>
      <c r="J236" s="287"/>
      <c r="K236" s="290"/>
      <c r="L236" s="287"/>
      <c r="M236" s="287"/>
      <c r="N236" s="222"/>
      <c r="O236" s="223"/>
      <c r="P236" s="297"/>
      <c r="Q236" s="268"/>
      <c r="R236" s="271"/>
      <c r="U236" s="66"/>
      <c r="V236" s="75"/>
      <c r="W236" s="69"/>
      <c r="X236" s="62"/>
      <c r="Y236" s="62"/>
      <c r="Z236" s="62"/>
      <c r="AA236" s="62"/>
      <c r="AB236" s="62"/>
      <c r="AC236" s="62">
        <f t="shared" ca="1" si="343"/>
        <v>0</v>
      </c>
      <c r="AD236" s="108">
        <f t="shared" si="352"/>
        <v>0</v>
      </c>
      <c r="AE236" s="175" t="str">
        <f>IF(G236="","0",VLOOKUP(G236,'登録データ（男）'!$R$4:$S$23,2,FALSE))</f>
        <v>0</v>
      </c>
      <c r="AF236" s="62" t="str">
        <f t="shared" si="344"/>
        <v>00</v>
      </c>
      <c r="AG236" s="76" t="str">
        <f>IF(G236="","0",IF(OR(RIGHT(G236,1)="m",RIGHT(G236,1)="H",RIGHT(G236,1)="W",RIGHT(G236,1)="C"),1,2))</f>
        <v>0</v>
      </c>
      <c r="AH236" s="62" t="str">
        <f t="shared" si="345"/>
        <v>000000</v>
      </c>
      <c r="AI236" s="64" t="str">
        <f t="shared" ca="1" si="346"/>
        <v/>
      </c>
      <c r="AJ236" s="62">
        <f t="shared" si="353"/>
        <v>0</v>
      </c>
      <c r="AK236" s="108"/>
      <c r="AL236" s="62">
        <f t="shared" si="347"/>
        <v>0</v>
      </c>
      <c r="AM236" s="68">
        <f t="shared" si="348"/>
        <v>0</v>
      </c>
      <c r="AN236" s="14" t="str">
        <f ca="1">IF(OFFSET(B236,-MOD(ROW(B236),3),0)&lt;&gt;"",IF(RIGHT(G236,1)=")",VALUE(VLOOKUP(OFFSET(B236,-MOD(ROW(B236),3),0),'登録データ（男）'!A221:J1539,8,FALSE)),"0"),"0")</f>
        <v>0</v>
      </c>
      <c r="AO236" s="76">
        <f t="shared" ca="1" si="354"/>
        <v>0</v>
      </c>
      <c r="AP236" s="62"/>
      <c r="AQ236" s="62"/>
      <c r="AR236" s="62"/>
      <c r="AS236" s="62"/>
      <c r="AT236" s="62"/>
      <c r="AU236" s="62"/>
      <c r="AV236" s="62"/>
      <c r="AW236" s="62"/>
    </row>
    <row r="237" spans="1:49" ht="18.75" customHeight="1" thickTop="1">
      <c r="A237" s="263">
        <v>74</v>
      </c>
      <c r="B237" s="298"/>
      <c r="C237" s="288" t="str">
        <f>IF(B237="","",VLOOKUP(B237,'登録データ（男）'!$A$3:$W$2000,2,FALSE))</f>
        <v/>
      </c>
      <c r="D237" s="288" t="str">
        <f>IF(B237="","",VLOOKUP(B237,'登録データ（男）'!$A$3:$W$2000,3,FALSE))</f>
        <v/>
      </c>
      <c r="E237" s="118" t="str">
        <f>IF(B237="","",VLOOKUP(B237,'登録データ（男）'!$A$3:$W$2000,7,FALSE))</f>
        <v/>
      </c>
      <c r="F237" s="288" t="s">
        <v>6158</v>
      </c>
      <c r="G237" s="304"/>
      <c r="H237" s="285"/>
      <c r="I237" s="288" t="str">
        <f t="shared" ref="I237" si="395">IF(G237="","",IF(AG237=2,"","分"))</f>
        <v/>
      </c>
      <c r="J237" s="285"/>
      <c r="K237" s="288" t="str">
        <f t="shared" ref="K237" si="396">IF(OR(G237="",G237="十種競技"),"",IF(AG237=2,"m","秒"))</f>
        <v/>
      </c>
      <c r="L237" s="285"/>
      <c r="M237" s="285"/>
      <c r="N237" s="291"/>
      <c r="O237" s="292"/>
      <c r="P237" s="293"/>
      <c r="Q237" s="272"/>
      <c r="R237" s="269"/>
      <c r="U237" s="66"/>
      <c r="V237" s="75">
        <f>IF(B237="",0,IF(VLOOKUP(B237,'登録データ（男）'!$A$3:$AT$1687,29,FALSE)=1,0,1))</f>
        <v>0</v>
      </c>
      <c r="W237" s="69">
        <f>IF(B237="",1,0)</f>
        <v>1</v>
      </c>
      <c r="X237" s="62">
        <f>IF(C237="",1,0)</f>
        <v>1</v>
      </c>
      <c r="Y237" s="62">
        <f>IF(D237="",1,0)</f>
        <v>1</v>
      </c>
      <c r="Z237" s="62">
        <f>IF(E237="",1,0)</f>
        <v>1</v>
      </c>
      <c r="AA237" s="62">
        <f>IF(E238="",1,0)</f>
        <v>1</v>
      </c>
      <c r="AB237" s="62">
        <f>SUM(W237:AA237)</f>
        <v>5</v>
      </c>
      <c r="AC237" s="62">
        <f t="shared" ca="1" si="343"/>
        <v>0</v>
      </c>
      <c r="AD237" s="108">
        <f t="shared" si="352"/>
        <v>0</v>
      </c>
      <c r="AE237" s="175" t="str">
        <f>IF(G237="","0",VLOOKUP(G237,'登録データ（男）'!$R$4:$S$23,2,FALSE))</f>
        <v>0</v>
      </c>
      <c r="AF237" s="62" t="str">
        <f t="shared" si="344"/>
        <v>00</v>
      </c>
      <c r="AG237" s="76" t="str">
        <f>IF(G237="","0",IF(OR(RIGHT(G237,1)="m",RIGHT(G237,1)="H",RIGHT(G237,1)="W",RIGHT(G237,1)="C",RIGHT(G237,1)="〉"),1,2))</f>
        <v>0</v>
      </c>
      <c r="AH237" s="62" t="str">
        <f t="shared" si="345"/>
        <v>000000</v>
      </c>
      <c r="AI237" s="64" t="str">
        <f t="shared" ca="1" si="346"/>
        <v/>
      </c>
      <c r="AJ237" s="62">
        <f t="shared" si="353"/>
        <v>0</v>
      </c>
      <c r="AK237" s="108"/>
      <c r="AL237" s="62">
        <f t="shared" si="347"/>
        <v>0</v>
      </c>
      <c r="AM237" s="68">
        <f t="shared" si="348"/>
        <v>0</v>
      </c>
      <c r="AN237" s="14" t="str">
        <f ca="1">IF(OFFSET(B237,-MOD(ROW(B237),3),0)&lt;&gt;"",IF(RIGHT(G237,1)=")",VALUE(VLOOKUP(OFFSET(B237,-MOD(ROW(B237),3),0),'登録データ（男）'!A222:J1540,8,FALSE)),"0"),"0")</f>
        <v>0</v>
      </c>
      <c r="AO237" s="76">
        <f t="shared" ca="1" si="354"/>
        <v>0</v>
      </c>
      <c r="AP237" s="62" t="str">
        <f t="shared" ref="AP237" si="397">IF(AQ237="","",RANK(AQ237,$AQ$18:$AQ$467,1))</f>
        <v/>
      </c>
      <c r="AQ237" s="62" t="str">
        <f>IF(Q237="","",B237)</f>
        <v/>
      </c>
      <c r="AR237" s="62" t="str">
        <f t="shared" ref="AR237" si="398">IF(AS237="","",RANK(AS237,$AS$18:$AS$467,1))</f>
        <v/>
      </c>
      <c r="AS237" s="62" t="str">
        <f>IF(R237="","",B237)</f>
        <v/>
      </c>
      <c r="AT237" s="62" t="str">
        <f t="shared" ref="AT237" si="399">IF(AU237="","",RANK(AU237,$AU$18:$AU$467,1))</f>
        <v/>
      </c>
      <c r="AU237" s="62" t="str">
        <f>IF(OR(G237="十種競技",G238="十種競技",G239="十種競技"),B237,"")</f>
        <v/>
      </c>
      <c r="AV237" s="62"/>
      <c r="AW237" s="62">
        <f>B237</f>
        <v>0</v>
      </c>
    </row>
    <row r="238" spans="1:49" ht="18" customHeight="1">
      <c r="A238" s="264"/>
      <c r="B238" s="299"/>
      <c r="C238" s="289"/>
      <c r="D238" s="289"/>
      <c r="E238" s="116" t="str">
        <f>IF(B237="","",VLOOKUP(B237,'登録データ（男）'!$A$3:$W$2000,4,FALSE))</f>
        <v/>
      </c>
      <c r="F238" s="289"/>
      <c r="G238" s="305"/>
      <c r="H238" s="286"/>
      <c r="I238" s="289"/>
      <c r="J238" s="286"/>
      <c r="K238" s="289"/>
      <c r="L238" s="286"/>
      <c r="M238" s="286"/>
      <c r="N238" s="294"/>
      <c r="O238" s="295"/>
      <c r="P238" s="296"/>
      <c r="Q238" s="267"/>
      <c r="R238" s="270"/>
      <c r="U238" s="66"/>
      <c r="V238" s="75"/>
      <c r="W238" s="69"/>
      <c r="X238" s="62"/>
      <c r="Y238" s="62"/>
      <c r="Z238" s="62"/>
      <c r="AA238" s="62"/>
      <c r="AB238" s="62"/>
      <c r="AC238" s="62">
        <f t="shared" ca="1" si="343"/>
        <v>0</v>
      </c>
      <c r="AD238" s="108">
        <f t="shared" si="352"/>
        <v>0</v>
      </c>
      <c r="AE238" s="175" t="str">
        <f>IF(G238="","0",VLOOKUP(G238,'登録データ（男）'!$R$4:$S$23,2,FALSE))</f>
        <v>0</v>
      </c>
      <c r="AF238" s="62" t="str">
        <f t="shared" si="344"/>
        <v>00</v>
      </c>
      <c r="AG238" s="76" t="str">
        <f>IF(G238="","0",IF(OR(RIGHT(G238,1)="m",RIGHT(G238,1)="H",RIGHT(G238,1)="W",RIGHT(G238,1)="C"),1,2))</f>
        <v>0</v>
      </c>
      <c r="AH238" s="62" t="str">
        <f t="shared" si="345"/>
        <v>000000</v>
      </c>
      <c r="AI238" s="64" t="str">
        <f t="shared" ca="1" si="346"/>
        <v/>
      </c>
      <c r="AJ238" s="62">
        <f t="shared" si="353"/>
        <v>0</v>
      </c>
      <c r="AK238" s="108"/>
      <c r="AL238" s="62">
        <f t="shared" si="347"/>
        <v>0</v>
      </c>
      <c r="AM238" s="68">
        <f t="shared" si="348"/>
        <v>0</v>
      </c>
      <c r="AN238" s="14" t="str">
        <f ca="1">IF(OFFSET(B238,-MOD(ROW(B238),3),0)&lt;&gt;"",IF(RIGHT(G238,1)=")",VALUE(VLOOKUP(OFFSET(B238,-MOD(ROW(B238),3),0),'登録データ（男）'!A223:J1541,8,FALSE)),"0"),"0")</f>
        <v>0</v>
      </c>
      <c r="AO238" s="76">
        <f t="shared" ca="1" si="354"/>
        <v>0</v>
      </c>
      <c r="AP238" s="62"/>
      <c r="AQ238" s="62"/>
      <c r="AR238" s="62"/>
      <c r="AS238" s="62"/>
      <c r="AT238" s="62"/>
      <c r="AU238" s="62"/>
      <c r="AV238" s="62"/>
      <c r="AW238" s="62"/>
    </row>
    <row r="239" spans="1:49" ht="16.5" customHeight="1" thickBot="1">
      <c r="A239" s="265"/>
      <c r="B239" s="300"/>
      <c r="C239" s="290"/>
      <c r="D239" s="290"/>
      <c r="E239" s="120" t="s">
        <v>1918</v>
      </c>
      <c r="F239" s="290"/>
      <c r="G239" s="306"/>
      <c r="H239" s="287"/>
      <c r="I239" s="290"/>
      <c r="J239" s="287"/>
      <c r="K239" s="290"/>
      <c r="L239" s="287"/>
      <c r="M239" s="287"/>
      <c r="N239" s="222"/>
      <c r="O239" s="223"/>
      <c r="P239" s="297"/>
      <c r="Q239" s="268"/>
      <c r="R239" s="271"/>
      <c r="U239" s="66"/>
      <c r="V239" s="75"/>
      <c r="W239" s="69"/>
      <c r="X239" s="62"/>
      <c r="Y239" s="62"/>
      <c r="Z239" s="62"/>
      <c r="AA239" s="62"/>
      <c r="AB239" s="62"/>
      <c r="AC239" s="62">
        <f t="shared" ca="1" si="343"/>
        <v>0</v>
      </c>
      <c r="AD239" s="108">
        <f t="shared" si="352"/>
        <v>0</v>
      </c>
      <c r="AE239" s="175" t="str">
        <f>IF(G239="","0",VLOOKUP(G239,'登録データ（男）'!$R$4:$S$23,2,FALSE))</f>
        <v>0</v>
      </c>
      <c r="AF239" s="62" t="str">
        <f t="shared" si="344"/>
        <v>00</v>
      </c>
      <c r="AG239" s="76" t="str">
        <f>IF(G239="","0",IF(OR(RIGHT(G239,1)="m",RIGHT(G239,1)="H",RIGHT(G239,1)="W",RIGHT(G239,1)="C"),1,2))</f>
        <v>0</v>
      </c>
      <c r="AH239" s="62" t="str">
        <f t="shared" si="345"/>
        <v>000000</v>
      </c>
      <c r="AI239" s="64" t="str">
        <f t="shared" ca="1" si="346"/>
        <v/>
      </c>
      <c r="AJ239" s="62">
        <f t="shared" si="353"/>
        <v>0</v>
      </c>
      <c r="AK239" s="108"/>
      <c r="AL239" s="62">
        <f t="shared" si="347"/>
        <v>0</v>
      </c>
      <c r="AM239" s="68">
        <f t="shared" si="348"/>
        <v>0</v>
      </c>
      <c r="AN239" s="14" t="str">
        <f ca="1">IF(OFFSET(B239,-MOD(ROW(B239),3),0)&lt;&gt;"",IF(RIGHT(G239,1)=")",VALUE(VLOOKUP(OFFSET(B239,-MOD(ROW(B239),3),0),'登録データ（男）'!A224:J1542,8,FALSE)),"0"),"0")</f>
        <v>0</v>
      </c>
      <c r="AO239" s="76">
        <f t="shared" ca="1" si="354"/>
        <v>0</v>
      </c>
      <c r="AP239" s="62"/>
      <c r="AQ239" s="62"/>
      <c r="AR239" s="62"/>
      <c r="AS239" s="62"/>
      <c r="AT239" s="62"/>
      <c r="AU239" s="62"/>
      <c r="AV239" s="62"/>
      <c r="AW239" s="62"/>
    </row>
    <row r="240" spans="1:49" ht="18.75" customHeight="1" thickTop="1">
      <c r="A240" s="263">
        <v>75</v>
      </c>
      <c r="B240" s="298"/>
      <c r="C240" s="288" t="str">
        <f>IF(B240="","",VLOOKUP(B240,'登録データ（男）'!$A$3:$W$2000,2,FALSE))</f>
        <v/>
      </c>
      <c r="D240" s="288" t="str">
        <f>IF(B240="","",VLOOKUP(B240,'登録データ（男）'!$A$3:$W$2000,3,FALSE))</f>
        <v/>
      </c>
      <c r="E240" s="118" t="str">
        <f>IF(B240="","",VLOOKUP(B240,'登録データ（男）'!$A$3:$W$2000,7,FALSE))</f>
        <v/>
      </c>
      <c r="F240" s="288" t="s">
        <v>6158</v>
      </c>
      <c r="G240" s="304"/>
      <c r="H240" s="285"/>
      <c r="I240" s="288" t="str">
        <f t="shared" ref="I240" si="400">IF(G240="","",IF(AG240=2,"","分"))</f>
        <v/>
      </c>
      <c r="J240" s="285"/>
      <c r="K240" s="288" t="str">
        <f t="shared" ref="K240" si="401">IF(OR(G240="",G240="十種競技"),"",IF(AG240=2,"m","秒"))</f>
        <v/>
      </c>
      <c r="L240" s="285"/>
      <c r="M240" s="285"/>
      <c r="N240" s="291"/>
      <c r="O240" s="292"/>
      <c r="P240" s="293"/>
      <c r="Q240" s="272"/>
      <c r="R240" s="269"/>
      <c r="U240" s="66"/>
      <c r="V240" s="75">
        <f>IF(B240="",0,IF(VLOOKUP(B240,'登録データ（男）'!$A$3:$AT$1687,29,FALSE)=1,0,1))</f>
        <v>0</v>
      </c>
      <c r="W240" s="69">
        <f>IF(B240="",1,0)</f>
        <v>1</v>
      </c>
      <c r="X240" s="62">
        <f>IF(C240="",1,0)</f>
        <v>1</v>
      </c>
      <c r="Y240" s="62">
        <f>IF(D240="",1,0)</f>
        <v>1</v>
      </c>
      <c r="Z240" s="62">
        <f>IF(E240="",1,0)</f>
        <v>1</v>
      </c>
      <c r="AA240" s="62">
        <f>IF(E241="",1,0)</f>
        <v>1</v>
      </c>
      <c r="AB240" s="62">
        <f>SUM(W240:AA240)</f>
        <v>5</v>
      </c>
      <c r="AC240" s="62">
        <f t="shared" ca="1" si="343"/>
        <v>0</v>
      </c>
      <c r="AD240" s="108">
        <f t="shared" si="352"/>
        <v>0</v>
      </c>
      <c r="AE240" s="175" t="str">
        <f>IF(G240="","0",VLOOKUP(G240,'登録データ（男）'!$R$4:$S$23,2,FALSE))</f>
        <v>0</v>
      </c>
      <c r="AF240" s="62" t="str">
        <f t="shared" si="344"/>
        <v>00</v>
      </c>
      <c r="AG240" s="76" t="str">
        <f>IF(G240="","0",IF(OR(RIGHT(G240,1)="m",RIGHT(G240,1)="H",RIGHT(G240,1)="W",RIGHT(G240,1)="C",RIGHT(G240,1)="〉"),1,2))</f>
        <v>0</v>
      </c>
      <c r="AH240" s="62" t="str">
        <f t="shared" si="345"/>
        <v>000000</v>
      </c>
      <c r="AI240" s="64" t="str">
        <f t="shared" ca="1" si="346"/>
        <v/>
      </c>
      <c r="AJ240" s="62">
        <f t="shared" si="353"/>
        <v>0</v>
      </c>
      <c r="AK240" s="108"/>
      <c r="AL240" s="62">
        <f t="shared" si="347"/>
        <v>0</v>
      </c>
      <c r="AM240" s="68">
        <f t="shared" si="348"/>
        <v>0</v>
      </c>
      <c r="AN240" s="14" t="str">
        <f ca="1">IF(OFFSET(B240,-MOD(ROW(B240),3),0)&lt;&gt;"",IF(RIGHT(G240,1)=")",VALUE(VLOOKUP(OFFSET(B240,-MOD(ROW(B240),3),0),'登録データ（男）'!A225:J1543,8,FALSE)),"0"),"0")</f>
        <v>0</v>
      </c>
      <c r="AO240" s="76">
        <f t="shared" ca="1" si="354"/>
        <v>0</v>
      </c>
      <c r="AP240" s="62" t="str">
        <f t="shared" ref="AP240" si="402">IF(AQ240="","",RANK(AQ240,$AQ$18:$AQ$467,1))</f>
        <v/>
      </c>
      <c r="AQ240" s="62" t="str">
        <f>IF(Q240="","",B240)</f>
        <v/>
      </c>
      <c r="AR240" s="62" t="str">
        <f t="shared" ref="AR240" si="403">IF(AS240="","",RANK(AS240,$AS$18:$AS$467,1))</f>
        <v/>
      </c>
      <c r="AS240" s="62" t="str">
        <f>IF(R240="","",B240)</f>
        <v/>
      </c>
      <c r="AT240" s="62" t="str">
        <f t="shared" ref="AT240" si="404">IF(AU240="","",RANK(AU240,$AU$18:$AU$467,1))</f>
        <v/>
      </c>
      <c r="AU240" s="62" t="str">
        <f>IF(OR(G240="十種競技",G241="十種競技",G242="十種競技"),B240,"")</f>
        <v/>
      </c>
      <c r="AV240" s="62"/>
      <c r="AW240" s="62">
        <f>B240</f>
        <v>0</v>
      </c>
    </row>
    <row r="241" spans="1:49" ht="16.5" customHeight="1">
      <c r="A241" s="264"/>
      <c r="B241" s="299"/>
      <c r="C241" s="289"/>
      <c r="D241" s="289"/>
      <c r="E241" s="116" t="str">
        <f>IF(B240="","",VLOOKUP(B240,'登録データ（男）'!$A$3:$W$2000,4,FALSE))</f>
        <v/>
      </c>
      <c r="F241" s="289"/>
      <c r="G241" s="305"/>
      <c r="H241" s="286"/>
      <c r="I241" s="289"/>
      <c r="J241" s="286"/>
      <c r="K241" s="289"/>
      <c r="L241" s="286"/>
      <c r="M241" s="286"/>
      <c r="N241" s="294"/>
      <c r="O241" s="295"/>
      <c r="P241" s="296"/>
      <c r="Q241" s="267"/>
      <c r="R241" s="270"/>
      <c r="U241" s="66"/>
      <c r="V241" s="75"/>
      <c r="W241" s="69"/>
      <c r="X241" s="62"/>
      <c r="Y241" s="62"/>
      <c r="Z241" s="62"/>
      <c r="AA241" s="62"/>
      <c r="AB241" s="62"/>
      <c r="AC241" s="62">
        <f t="shared" ca="1" si="343"/>
        <v>0</v>
      </c>
      <c r="AD241" s="108">
        <f t="shared" si="352"/>
        <v>0</v>
      </c>
      <c r="AE241" s="175" t="str">
        <f>IF(G241="","0",VLOOKUP(G241,'登録データ（男）'!$R$4:$S$23,2,FALSE))</f>
        <v>0</v>
      </c>
      <c r="AF241" s="62" t="str">
        <f t="shared" si="344"/>
        <v>00</v>
      </c>
      <c r="AG241" s="76" t="str">
        <f>IF(G241="","0",IF(OR(RIGHT(G241,1)="m",RIGHT(G241,1)="H",RIGHT(G241,1)="W",RIGHT(G241,1)="C"),1,2))</f>
        <v>0</v>
      </c>
      <c r="AH241" s="62" t="str">
        <f t="shared" si="345"/>
        <v>000000</v>
      </c>
      <c r="AI241" s="64" t="str">
        <f t="shared" ca="1" si="346"/>
        <v/>
      </c>
      <c r="AJ241" s="62">
        <f t="shared" si="353"/>
        <v>0</v>
      </c>
      <c r="AK241" s="108"/>
      <c r="AL241" s="62">
        <f t="shared" si="347"/>
        <v>0</v>
      </c>
      <c r="AM241" s="68">
        <f t="shared" si="348"/>
        <v>0</v>
      </c>
      <c r="AN241" s="14" t="str">
        <f ca="1">IF(OFFSET(B241,-MOD(ROW(B241),3),0)&lt;&gt;"",IF(RIGHT(G241,1)=")",VALUE(VLOOKUP(OFFSET(B241,-MOD(ROW(B241),3),0),'登録データ（男）'!A226:J1544,8,FALSE)),"0"),"0")</f>
        <v>0</v>
      </c>
      <c r="AO241" s="76">
        <f t="shared" ca="1" si="354"/>
        <v>0</v>
      </c>
      <c r="AP241" s="62"/>
      <c r="AQ241" s="62"/>
      <c r="AR241" s="62"/>
      <c r="AS241" s="62"/>
      <c r="AT241" s="62"/>
      <c r="AU241" s="62"/>
      <c r="AV241" s="62"/>
      <c r="AW241" s="62"/>
    </row>
    <row r="242" spans="1:49" ht="18.75" customHeight="1" thickBot="1">
      <c r="A242" s="265"/>
      <c r="B242" s="300"/>
      <c r="C242" s="290"/>
      <c r="D242" s="290"/>
      <c r="E242" s="120" t="s">
        <v>1918</v>
      </c>
      <c r="F242" s="290"/>
      <c r="G242" s="306"/>
      <c r="H242" s="287"/>
      <c r="I242" s="290"/>
      <c r="J242" s="287"/>
      <c r="K242" s="290"/>
      <c r="L242" s="287"/>
      <c r="M242" s="287"/>
      <c r="N242" s="222"/>
      <c r="O242" s="223"/>
      <c r="P242" s="297"/>
      <c r="Q242" s="268"/>
      <c r="R242" s="271"/>
      <c r="U242" s="66"/>
      <c r="V242" s="75"/>
      <c r="W242" s="69"/>
      <c r="X242" s="62"/>
      <c r="Y242" s="62"/>
      <c r="Z242" s="62"/>
      <c r="AA242" s="62"/>
      <c r="AB242" s="62"/>
      <c r="AC242" s="62">
        <f t="shared" ca="1" si="343"/>
        <v>0</v>
      </c>
      <c r="AD242" s="108">
        <f t="shared" si="352"/>
        <v>0</v>
      </c>
      <c r="AE242" s="175" t="str">
        <f>IF(G242="","0",VLOOKUP(G242,'登録データ（男）'!$R$4:$S$23,2,FALSE))</f>
        <v>0</v>
      </c>
      <c r="AF242" s="62" t="str">
        <f t="shared" si="344"/>
        <v>00</v>
      </c>
      <c r="AG242" s="76" t="str">
        <f>IF(G242="","0",IF(OR(RIGHT(G242,1)="m",RIGHT(G242,1)="H",RIGHT(G242,1)="W",RIGHT(G242,1)="C"),1,2))</f>
        <v>0</v>
      </c>
      <c r="AH242" s="62" t="str">
        <f t="shared" si="345"/>
        <v>000000</v>
      </c>
      <c r="AI242" s="64" t="str">
        <f t="shared" ca="1" si="346"/>
        <v/>
      </c>
      <c r="AJ242" s="62">
        <f t="shared" si="353"/>
        <v>0</v>
      </c>
      <c r="AK242" s="108"/>
      <c r="AL242" s="62">
        <f t="shared" si="347"/>
        <v>0</v>
      </c>
      <c r="AM242" s="68">
        <f t="shared" si="348"/>
        <v>0</v>
      </c>
      <c r="AN242" s="14" t="str">
        <f ca="1">IF(OFFSET(B242,-MOD(ROW(B242),3),0)&lt;&gt;"",IF(RIGHT(G242,1)=")",VALUE(VLOOKUP(OFFSET(B242,-MOD(ROW(B242),3),0),'登録データ（男）'!A227:J1545,8,FALSE)),"0"),"0")</f>
        <v>0</v>
      </c>
      <c r="AO242" s="76">
        <f t="shared" ca="1" si="354"/>
        <v>0</v>
      </c>
      <c r="AP242" s="62"/>
      <c r="AQ242" s="62"/>
      <c r="AR242" s="62"/>
      <c r="AS242" s="62"/>
      <c r="AT242" s="62"/>
      <c r="AU242" s="62"/>
      <c r="AV242" s="62"/>
      <c r="AW242" s="62"/>
    </row>
    <row r="243" spans="1:49" ht="18.75" customHeight="1" thickTop="1">
      <c r="A243" s="263">
        <v>76</v>
      </c>
      <c r="B243" s="298"/>
      <c r="C243" s="288" t="str">
        <f>IF(B243="","",VLOOKUP(B243,'登録データ（男）'!$A$3:$W$2000,2,FALSE))</f>
        <v/>
      </c>
      <c r="D243" s="288" t="str">
        <f>IF(B243="","",VLOOKUP(B243,'登録データ（男）'!$A$3:$W$2000,3,FALSE))</f>
        <v/>
      </c>
      <c r="E243" s="118" t="str">
        <f>IF(B243="","",VLOOKUP(B243,'登録データ（男）'!$A$3:$W$2000,7,FALSE))</f>
        <v/>
      </c>
      <c r="F243" s="288" t="s">
        <v>6158</v>
      </c>
      <c r="G243" s="304"/>
      <c r="H243" s="285"/>
      <c r="I243" s="288" t="str">
        <f t="shared" ref="I243" si="405">IF(G243="","",IF(AG243=2,"","分"))</f>
        <v/>
      </c>
      <c r="J243" s="285"/>
      <c r="K243" s="288" t="str">
        <f t="shared" ref="K243" si="406">IF(OR(G243="",G243="十種競技"),"",IF(AG243=2,"m","秒"))</f>
        <v/>
      </c>
      <c r="L243" s="285"/>
      <c r="M243" s="285"/>
      <c r="N243" s="291"/>
      <c r="O243" s="292"/>
      <c r="P243" s="293"/>
      <c r="Q243" s="272"/>
      <c r="R243" s="269"/>
      <c r="U243" s="66"/>
      <c r="V243" s="75">
        <f>IF(B243="",0,IF(VLOOKUP(B243,'登録データ（男）'!$A$3:$AT$1687,29,FALSE)=1,0,1))</f>
        <v>0</v>
      </c>
      <c r="W243" s="69">
        <f>IF(B243="",1,0)</f>
        <v>1</v>
      </c>
      <c r="X243" s="62">
        <f>IF(C243="",1,0)</f>
        <v>1</v>
      </c>
      <c r="Y243" s="62">
        <f>IF(D243="",1,0)</f>
        <v>1</v>
      </c>
      <c r="Z243" s="62">
        <f>IF(E243="",1,0)</f>
        <v>1</v>
      </c>
      <c r="AA243" s="62">
        <f>IF(E244="",1,0)</f>
        <v>1</v>
      </c>
      <c r="AB243" s="62">
        <f>SUM(W243:AA243)</f>
        <v>5</v>
      </c>
      <c r="AC243" s="62">
        <f t="shared" ca="1" si="343"/>
        <v>0</v>
      </c>
      <c r="AD243" s="108">
        <f t="shared" si="352"/>
        <v>0</v>
      </c>
      <c r="AE243" s="175" t="str">
        <f>IF(G243="","0",VLOOKUP(G243,'登録データ（男）'!$R$4:$S$23,2,FALSE))</f>
        <v>0</v>
      </c>
      <c r="AF243" s="62" t="str">
        <f t="shared" si="344"/>
        <v>00</v>
      </c>
      <c r="AG243" s="76" t="str">
        <f>IF(G243="","0",IF(OR(RIGHT(G243,1)="m",RIGHT(G243,1)="H",RIGHT(G243,1)="W",RIGHT(G243,1)="C",RIGHT(G243,1)="〉"),1,2))</f>
        <v>0</v>
      </c>
      <c r="AH243" s="62" t="str">
        <f t="shared" si="345"/>
        <v>000000</v>
      </c>
      <c r="AI243" s="64" t="str">
        <f t="shared" ca="1" si="346"/>
        <v/>
      </c>
      <c r="AJ243" s="62">
        <f t="shared" si="353"/>
        <v>0</v>
      </c>
      <c r="AK243" s="108"/>
      <c r="AL243" s="62">
        <f t="shared" si="347"/>
        <v>0</v>
      </c>
      <c r="AM243" s="68">
        <f t="shared" si="348"/>
        <v>0</v>
      </c>
      <c r="AN243" s="14" t="str">
        <f ca="1">IF(OFFSET(B243,-MOD(ROW(B243),3),0)&lt;&gt;"",IF(RIGHT(G243,1)=")",VALUE(VLOOKUP(OFFSET(B243,-MOD(ROW(B243),3),0),'登録データ（男）'!A228:J1546,8,FALSE)),"0"),"0")</f>
        <v>0</v>
      </c>
      <c r="AO243" s="76">
        <f t="shared" ca="1" si="354"/>
        <v>0</v>
      </c>
      <c r="AP243" s="62" t="str">
        <f t="shared" ref="AP243" si="407">IF(AQ243="","",RANK(AQ243,$AQ$18:$AQ$467,1))</f>
        <v/>
      </c>
      <c r="AQ243" s="62" t="str">
        <f>IF(Q243="","",B243)</f>
        <v/>
      </c>
      <c r="AR243" s="62" t="str">
        <f t="shared" ref="AR243" si="408">IF(AS243="","",RANK(AS243,$AS$18:$AS$467,1))</f>
        <v/>
      </c>
      <c r="AS243" s="62" t="str">
        <f>IF(R243="","",B243)</f>
        <v/>
      </c>
      <c r="AT243" s="62" t="str">
        <f t="shared" ref="AT243" si="409">IF(AU243="","",RANK(AU243,$AU$18:$AU$467,1))</f>
        <v/>
      </c>
      <c r="AU243" s="62" t="str">
        <f>IF(OR(G243="十種競技",G244="十種競技",G245="十種競技"),B243,"")</f>
        <v/>
      </c>
      <c r="AV243" s="62"/>
      <c r="AW243" s="62">
        <f>B243</f>
        <v>0</v>
      </c>
    </row>
    <row r="244" spans="1:49" ht="18" customHeight="1">
      <c r="A244" s="264"/>
      <c r="B244" s="299"/>
      <c r="C244" s="289"/>
      <c r="D244" s="289"/>
      <c r="E244" s="116" t="str">
        <f>IF(B243="","",VLOOKUP(B243,'登録データ（男）'!$A$3:$W$2000,4,FALSE))</f>
        <v/>
      </c>
      <c r="F244" s="289"/>
      <c r="G244" s="305"/>
      <c r="H244" s="286"/>
      <c r="I244" s="289"/>
      <c r="J244" s="286"/>
      <c r="K244" s="289"/>
      <c r="L244" s="286"/>
      <c r="M244" s="286"/>
      <c r="N244" s="294"/>
      <c r="O244" s="295"/>
      <c r="P244" s="296"/>
      <c r="Q244" s="267"/>
      <c r="R244" s="270"/>
      <c r="U244" s="66"/>
      <c r="V244" s="75"/>
      <c r="W244" s="69"/>
      <c r="X244" s="62"/>
      <c r="Y244" s="62"/>
      <c r="Z244" s="62"/>
      <c r="AA244" s="62"/>
      <c r="AB244" s="62"/>
      <c r="AC244" s="62">
        <f t="shared" ca="1" si="343"/>
        <v>0</v>
      </c>
      <c r="AD244" s="108">
        <f t="shared" si="352"/>
        <v>0</v>
      </c>
      <c r="AE244" s="175" t="str">
        <f>IF(G244="","0",VLOOKUP(G244,'登録データ（男）'!$R$4:$S$23,2,FALSE))</f>
        <v>0</v>
      </c>
      <c r="AF244" s="62" t="str">
        <f t="shared" si="344"/>
        <v>00</v>
      </c>
      <c r="AG244" s="76" t="str">
        <f>IF(G244="","0",IF(OR(RIGHT(G244,1)="m",RIGHT(G244,1)="H",RIGHT(G244,1)="W",RIGHT(G244,1)="C"),1,2))</f>
        <v>0</v>
      </c>
      <c r="AH244" s="62" t="str">
        <f t="shared" si="345"/>
        <v>000000</v>
      </c>
      <c r="AI244" s="64" t="str">
        <f t="shared" ca="1" si="346"/>
        <v/>
      </c>
      <c r="AJ244" s="62">
        <f t="shared" si="353"/>
        <v>0</v>
      </c>
      <c r="AK244" s="108"/>
      <c r="AL244" s="62">
        <f t="shared" si="347"/>
        <v>0</v>
      </c>
      <c r="AM244" s="68">
        <f t="shared" si="348"/>
        <v>0</v>
      </c>
      <c r="AN244" s="14" t="str">
        <f ca="1">IF(OFFSET(B244,-MOD(ROW(B244),3),0)&lt;&gt;"",IF(RIGHT(G244,1)=")",VALUE(VLOOKUP(OFFSET(B244,-MOD(ROW(B244),3),0),'登録データ（男）'!A229:J1547,8,FALSE)),"0"),"0")</f>
        <v>0</v>
      </c>
      <c r="AO244" s="76">
        <f t="shared" ca="1" si="354"/>
        <v>0</v>
      </c>
      <c r="AP244" s="62"/>
      <c r="AQ244" s="62"/>
      <c r="AR244" s="62"/>
      <c r="AS244" s="62"/>
      <c r="AT244" s="62"/>
      <c r="AU244" s="62"/>
      <c r="AV244" s="62"/>
      <c r="AW244" s="62"/>
    </row>
    <row r="245" spans="1:49" ht="18.75" customHeight="1" thickBot="1">
      <c r="A245" s="265"/>
      <c r="B245" s="300"/>
      <c r="C245" s="290"/>
      <c r="D245" s="290"/>
      <c r="E245" s="120" t="s">
        <v>1918</v>
      </c>
      <c r="F245" s="290"/>
      <c r="G245" s="306"/>
      <c r="H245" s="287"/>
      <c r="I245" s="290"/>
      <c r="J245" s="287"/>
      <c r="K245" s="290"/>
      <c r="L245" s="287"/>
      <c r="M245" s="287"/>
      <c r="N245" s="222"/>
      <c r="O245" s="223"/>
      <c r="P245" s="297"/>
      <c r="Q245" s="268"/>
      <c r="R245" s="271"/>
      <c r="U245" s="66"/>
      <c r="V245" s="75"/>
      <c r="W245" s="69"/>
      <c r="X245" s="62"/>
      <c r="Y245" s="62"/>
      <c r="Z245" s="62"/>
      <c r="AA245" s="62"/>
      <c r="AB245" s="62"/>
      <c r="AC245" s="62">
        <f t="shared" ca="1" si="343"/>
        <v>0</v>
      </c>
      <c r="AD245" s="108">
        <f t="shared" si="352"/>
        <v>0</v>
      </c>
      <c r="AE245" s="175" t="str">
        <f>IF(G245="","0",VLOOKUP(G245,'登録データ（男）'!$R$4:$S$23,2,FALSE))</f>
        <v>0</v>
      </c>
      <c r="AF245" s="62" t="str">
        <f t="shared" si="344"/>
        <v>00</v>
      </c>
      <c r="AG245" s="76" t="str">
        <f>IF(G245="","0",IF(OR(RIGHT(G245,1)="m",RIGHT(G245,1)="H",RIGHT(G245,1)="W",RIGHT(G245,1)="C"),1,2))</f>
        <v>0</v>
      </c>
      <c r="AH245" s="62" t="str">
        <f t="shared" si="345"/>
        <v>000000</v>
      </c>
      <c r="AI245" s="64" t="str">
        <f t="shared" ca="1" si="346"/>
        <v/>
      </c>
      <c r="AJ245" s="62">
        <f t="shared" si="353"/>
        <v>0</v>
      </c>
      <c r="AK245" s="108"/>
      <c r="AL245" s="62">
        <f t="shared" si="347"/>
        <v>0</v>
      </c>
      <c r="AM245" s="68">
        <f t="shared" si="348"/>
        <v>0</v>
      </c>
      <c r="AN245" s="14" t="str">
        <f ca="1">IF(OFFSET(B245,-MOD(ROW(B245),3),0)&lt;&gt;"",IF(RIGHT(G245,1)=")",VALUE(VLOOKUP(OFFSET(B245,-MOD(ROW(B245),3),0),'登録データ（男）'!A230:J1548,8,FALSE)),"0"),"0")</f>
        <v>0</v>
      </c>
      <c r="AO245" s="76">
        <f t="shared" ca="1" si="354"/>
        <v>0</v>
      </c>
      <c r="AP245" s="62"/>
      <c r="AQ245" s="62"/>
      <c r="AR245" s="62"/>
      <c r="AS245" s="62"/>
      <c r="AT245" s="62"/>
      <c r="AU245" s="62"/>
      <c r="AV245" s="62"/>
      <c r="AW245" s="62"/>
    </row>
    <row r="246" spans="1:49" ht="18" customHeight="1" thickTop="1">
      <c r="A246" s="263">
        <v>77</v>
      </c>
      <c r="B246" s="298"/>
      <c r="C246" s="288" t="str">
        <f>IF(B246="","",VLOOKUP(B246,'登録データ（男）'!$A$3:$W$2000,2,FALSE))</f>
        <v/>
      </c>
      <c r="D246" s="288" t="str">
        <f>IF(B246="","",VLOOKUP(B246,'登録データ（男）'!$A$3:$W$2000,3,FALSE))</f>
        <v/>
      </c>
      <c r="E246" s="118" t="str">
        <f>IF(B246="","",VLOOKUP(B246,'登録データ（男）'!$A$3:$W$2000,7,FALSE))</f>
        <v/>
      </c>
      <c r="F246" s="288" t="s">
        <v>6158</v>
      </c>
      <c r="G246" s="304"/>
      <c r="H246" s="285"/>
      <c r="I246" s="288" t="str">
        <f t="shared" ref="I246" si="410">IF(G246="","",IF(AG246=2,"","分"))</f>
        <v/>
      </c>
      <c r="J246" s="285"/>
      <c r="K246" s="288" t="str">
        <f t="shared" ref="K246" si="411">IF(OR(G246="",G246="十種競技"),"",IF(AG246=2,"m","秒"))</f>
        <v/>
      </c>
      <c r="L246" s="285"/>
      <c r="M246" s="285"/>
      <c r="N246" s="291"/>
      <c r="O246" s="292"/>
      <c r="P246" s="293"/>
      <c r="Q246" s="272"/>
      <c r="R246" s="269"/>
      <c r="U246" s="66"/>
      <c r="V246" s="75">
        <f>IF(B246="",0,IF(VLOOKUP(B246,'登録データ（男）'!$A$3:$AT$1687,29,FALSE)=1,0,1))</f>
        <v>0</v>
      </c>
      <c r="W246" s="69">
        <f>IF(B246="",1,0)</f>
        <v>1</v>
      </c>
      <c r="X246" s="62">
        <f>IF(C246="",1,0)</f>
        <v>1</v>
      </c>
      <c r="Y246" s="62">
        <f>IF(D246="",1,0)</f>
        <v>1</v>
      </c>
      <c r="Z246" s="62">
        <f>IF(E246="",1,0)</f>
        <v>1</v>
      </c>
      <c r="AA246" s="62">
        <f>IF(E247="",1,0)</f>
        <v>1</v>
      </c>
      <c r="AB246" s="62">
        <f>SUM(W246:AA246)</f>
        <v>5</v>
      </c>
      <c r="AC246" s="62">
        <f t="shared" ca="1" si="343"/>
        <v>0</v>
      </c>
      <c r="AD246" s="108">
        <f t="shared" si="352"/>
        <v>0</v>
      </c>
      <c r="AE246" s="175" t="str">
        <f>IF(G246="","0",VLOOKUP(G246,'登録データ（男）'!$R$4:$S$23,2,FALSE))</f>
        <v>0</v>
      </c>
      <c r="AF246" s="62" t="str">
        <f t="shared" si="344"/>
        <v>00</v>
      </c>
      <c r="AG246" s="76" t="str">
        <f>IF(G246="","0",IF(OR(RIGHT(G246,1)="m",RIGHT(G246,1)="H",RIGHT(G246,1)="W",RIGHT(G246,1)="C",RIGHT(G246,1)="〉"),1,2))</f>
        <v>0</v>
      </c>
      <c r="AH246" s="62" t="str">
        <f t="shared" si="345"/>
        <v>000000</v>
      </c>
      <c r="AI246" s="64" t="str">
        <f t="shared" ca="1" si="346"/>
        <v/>
      </c>
      <c r="AJ246" s="62">
        <f t="shared" si="353"/>
        <v>0</v>
      </c>
      <c r="AK246" s="108"/>
      <c r="AL246" s="62">
        <f t="shared" si="347"/>
        <v>0</v>
      </c>
      <c r="AM246" s="68">
        <f t="shared" si="348"/>
        <v>0</v>
      </c>
      <c r="AN246" s="14" t="str">
        <f ca="1">IF(OFFSET(B246,-MOD(ROW(B246),3),0)&lt;&gt;"",IF(RIGHT(G246,1)=")",VALUE(VLOOKUP(OFFSET(B246,-MOD(ROW(B246),3),0),'登録データ（男）'!A231:J1549,8,FALSE)),"0"),"0")</f>
        <v>0</v>
      </c>
      <c r="AO246" s="76">
        <f t="shared" ca="1" si="354"/>
        <v>0</v>
      </c>
      <c r="AP246" s="62" t="str">
        <f t="shared" ref="AP246" si="412">IF(AQ246="","",RANK(AQ246,$AQ$18:$AQ$467,1))</f>
        <v/>
      </c>
      <c r="AQ246" s="62" t="str">
        <f>IF(Q246="","",B246)</f>
        <v/>
      </c>
      <c r="AR246" s="62" t="str">
        <f t="shared" ref="AR246" si="413">IF(AS246="","",RANK(AS246,$AS$18:$AS$467,1))</f>
        <v/>
      </c>
      <c r="AS246" s="62" t="str">
        <f>IF(R246="","",B246)</f>
        <v/>
      </c>
      <c r="AT246" s="62" t="str">
        <f t="shared" ref="AT246" si="414">IF(AU246="","",RANK(AU246,$AU$18:$AU$467,1))</f>
        <v/>
      </c>
      <c r="AU246" s="62" t="str">
        <f>IF(OR(G246="十種競技",G247="十種競技",G248="十種競技"),B246,"")</f>
        <v/>
      </c>
      <c r="AV246" s="62"/>
      <c r="AW246" s="62">
        <f>B246</f>
        <v>0</v>
      </c>
    </row>
    <row r="247" spans="1:49" ht="18.75" customHeight="1">
      <c r="A247" s="264"/>
      <c r="B247" s="299"/>
      <c r="C247" s="289"/>
      <c r="D247" s="289"/>
      <c r="E247" s="116" t="str">
        <f>IF(B246="","",VLOOKUP(B246,'登録データ（男）'!$A$3:$W$2000,4,FALSE))</f>
        <v/>
      </c>
      <c r="F247" s="289"/>
      <c r="G247" s="305"/>
      <c r="H247" s="286"/>
      <c r="I247" s="289"/>
      <c r="J247" s="286"/>
      <c r="K247" s="289"/>
      <c r="L247" s="286"/>
      <c r="M247" s="286"/>
      <c r="N247" s="294"/>
      <c r="O247" s="295"/>
      <c r="P247" s="296"/>
      <c r="Q247" s="267"/>
      <c r="R247" s="270"/>
      <c r="U247" s="66"/>
      <c r="V247" s="75"/>
      <c r="W247" s="69"/>
      <c r="X247" s="62"/>
      <c r="Y247" s="62"/>
      <c r="Z247" s="62"/>
      <c r="AA247" s="62"/>
      <c r="AB247" s="62"/>
      <c r="AC247" s="62">
        <f t="shared" ca="1" si="343"/>
        <v>0</v>
      </c>
      <c r="AD247" s="108">
        <f t="shared" si="352"/>
        <v>0</v>
      </c>
      <c r="AE247" s="175" t="str">
        <f>IF(G247="","0",VLOOKUP(G247,'登録データ（男）'!$R$4:$S$23,2,FALSE))</f>
        <v>0</v>
      </c>
      <c r="AF247" s="62" t="str">
        <f t="shared" si="344"/>
        <v>00</v>
      </c>
      <c r="AG247" s="76" t="str">
        <f>IF(G247="","0",IF(OR(RIGHT(G247,1)="m",RIGHT(G247,1)="H",RIGHT(G247,1)="W",RIGHT(G247,1)="C"),1,2))</f>
        <v>0</v>
      </c>
      <c r="AH247" s="62" t="str">
        <f t="shared" si="345"/>
        <v>000000</v>
      </c>
      <c r="AI247" s="64" t="str">
        <f t="shared" ca="1" si="346"/>
        <v/>
      </c>
      <c r="AJ247" s="62">
        <f t="shared" si="353"/>
        <v>0</v>
      </c>
      <c r="AK247" s="108"/>
      <c r="AL247" s="62">
        <f t="shared" si="347"/>
        <v>0</v>
      </c>
      <c r="AM247" s="68">
        <f t="shared" si="348"/>
        <v>0</v>
      </c>
      <c r="AN247" s="14" t="str">
        <f ca="1">IF(OFFSET(B247,-MOD(ROW(B247),3),0)&lt;&gt;"",IF(RIGHT(G247,1)=")",VALUE(VLOOKUP(OFFSET(B247,-MOD(ROW(B247),3),0),'登録データ（男）'!A232:J1550,8,FALSE)),"0"),"0")</f>
        <v>0</v>
      </c>
      <c r="AO247" s="76">
        <f t="shared" ca="1" si="354"/>
        <v>0</v>
      </c>
      <c r="AP247" s="62"/>
      <c r="AQ247" s="62"/>
      <c r="AR247" s="62"/>
      <c r="AS247" s="62"/>
      <c r="AT247" s="62"/>
      <c r="AU247" s="62"/>
      <c r="AV247" s="62"/>
      <c r="AW247" s="62"/>
    </row>
    <row r="248" spans="1:49" ht="18.75" customHeight="1" thickBot="1">
      <c r="A248" s="265"/>
      <c r="B248" s="300"/>
      <c r="C248" s="290"/>
      <c r="D248" s="290"/>
      <c r="E248" s="120" t="s">
        <v>1918</v>
      </c>
      <c r="F248" s="290"/>
      <c r="G248" s="306"/>
      <c r="H248" s="287"/>
      <c r="I248" s="290"/>
      <c r="J248" s="287"/>
      <c r="K248" s="290"/>
      <c r="L248" s="287"/>
      <c r="M248" s="287"/>
      <c r="N248" s="222"/>
      <c r="O248" s="223"/>
      <c r="P248" s="297"/>
      <c r="Q248" s="268"/>
      <c r="R248" s="271"/>
      <c r="U248" s="66"/>
      <c r="V248" s="75"/>
      <c r="W248" s="69"/>
      <c r="X248" s="62"/>
      <c r="Y248" s="62"/>
      <c r="Z248" s="62"/>
      <c r="AA248" s="62"/>
      <c r="AB248" s="62"/>
      <c r="AC248" s="62">
        <f t="shared" ca="1" si="343"/>
        <v>0</v>
      </c>
      <c r="AD248" s="108">
        <f t="shared" si="352"/>
        <v>0</v>
      </c>
      <c r="AE248" s="175" t="str">
        <f>IF(G248="","0",VLOOKUP(G248,'登録データ（男）'!$R$4:$S$23,2,FALSE))</f>
        <v>0</v>
      </c>
      <c r="AF248" s="62" t="str">
        <f t="shared" si="344"/>
        <v>00</v>
      </c>
      <c r="AG248" s="76" t="str">
        <f>IF(G248="","0",IF(OR(RIGHT(G248,1)="m",RIGHT(G248,1)="H",RIGHT(G248,1)="W",RIGHT(G248,1)="C"),1,2))</f>
        <v>0</v>
      </c>
      <c r="AH248" s="62" t="str">
        <f t="shared" si="345"/>
        <v>000000</v>
      </c>
      <c r="AI248" s="64" t="str">
        <f t="shared" ca="1" si="346"/>
        <v/>
      </c>
      <c r="AJ248" s="62">
        <f t="shared" si="353"/>
        <v>0</v>
      </c>
      <c r="AK248" s="108"/>
      <c r="AL248" s="62">
        <f t="shared" si="347"/>
        <v>0</v>
      </c>
      <c r="AM248" s="68">
        <f t="shared" si="348"/>
        <v>0</v>
      </c>
      <c r="AN248" s="14" t="str">
        <f ca="1">IF(OFFSET(B248,-MOD(ROW(B248),3),0)&lt;&gt;"",IF(RIGHT(G248,1)=")",VALUE(VLOOKUP(OFFSET(B248,-MOD(ROW(B248),3),0),'登録データ（男）'!A233:J1551,8,FALSE)),"0"),"0")</f>
        <v>0</v>
      </c>
      <c r="AO248" s="76">
        <f t="shared" ca="1" si="354"/>
        <v>0</v>
      </c>
      <c r="AP248" s="62"/>
      <c r="AQ248" s="62"/>
      <c r="AR248" s="62"/>
      <c r="AS248" s="62"/>
      <c r="AT248" s="62"/>
      <c r="AU248" s="62"/>
      <c r="AV248" s="62"/>
      <c r="AW248" s="62"/>
    </row>
    <row r="249" spans="1:49" ht="18" customHeight="1" thickTop="1">
      <c r="A249" s="263">
        <v>78</v>
      </c>
      <c r="B249" s="298"/>
      <c r="C249" s="288" t="str">
        <f>IF(B249="","",VLOOKUP(B249,'登録データ（男）'!$A$3:$W$2000,2,FALSE))</f>
        <v/>
      </c>
      <c r="D249" s="288" t="str">
        <f>IF(B249="","",VLOOKUP(B249,'登録データ（男）'!$A$3:$W$2000,3,FALSE))</f>
        <v/>
      </c>
      <c r="E249" s="118" t="str">
        <f>IF(B249="","",VLOOKUP(B249,'登録データ（男）'!$A$3:$W$2000,7,FALSE))</f>
        <v/>
      </c>
      <c r="F249" s="288" t="s">
        <v>6158</v>
      </c>
      <c r="G249" s="304"/>
      <c r="H249" s="285"/>
      <c r="I249" s="288" t="str">
        <f t="shared" ref="I249" si="415">IF(G249="","",IF(AG249=2,"","分"))</f>
        <v/>
      </c>
      <c r="J249" s="285"/>
      <c r="K249" s="288" t="str">
        <f t="shared" ref="K249" si="416">IF(OR(G249="",G249="十種競技"),"",IF(AG249=2,"m","秒"))</f>
        <v/>
      </c>
      <c r="L249" s="285"/>
      <c r="M249" s="285"/>
      <c r="N249" s="291"/>
      <c r="O249" s="292"/>
      <c r="P249" s="293"/>
      <c r="Q249" s="272"/>
      <c r="R249" s="269"/>
      <c r="U249" s="66"/>
      <c r="V249" s="75">
        <f>IF(B249="",0,IF(VLOOKUP(B249,'登録データ（男）'!$A$3:$AT$1687,29,FALSE)=1,0,1))</f>
        <v>0</v>
      </c>
      <c r="W249" s="69">
        <f>IF(B249="",1,0)</f>
        <v>1</v>
      </c>
      <c r="X249" s="62">
        <f>IF(C249="",1,0)</f>
        <v>1</v>
      </c>
      <c r="Y249" s="62">
        <f>IF(D249="",1,0)</f>
        <v>1</v>
      </c>
      <c r="Z249" s="62">
        <f>IF(E249="",1,0)</f>
        <v>1</v>
      </c>
      <c r="AA249" s="62">
        <f>IF(E250="",1,0)</f>
        <v>1</v>
      </c>
      <c r="AB249" s="62">
        <f>SUM(W249:AA249)</f>
        <v>5</v>
      </c>
      <c r="AC249" s="62">
        <f t="shared" ca="1" si="343"/>
        <v>0</v>
      </c>
      <c r="AD249" s="108">
        <f t="shared" si="352"/>
        <v>0</v>
      </c>
      <c r="AE249" s="175" t="str">
        <f>IF(G249="","0",VLOOKUP(G249,'登録データ（男）'!$R$4:$S$23,2,FALSE))</f>
        <v>0</v>
      </c>
      <c r="AF249" s="62" t="str">
        <f t="shared" si="344"/>
        <v>00</v>
      </c>
      <c r="AG249" s="76" t="str">
        <f>IF(G249="","0",IF(OR(RIGHT(G249,1)="m",RIGHT(G249,1)="H",RIGHT(G249,1)="W",RIGHT(G249,1)="C",RIGHT(G249,1)="〉"),1,2))</f>
        <v>0</v>
      </c>
      <c r="AH249" s="62" t="str">
        <f t="shared" si="345"/>
        <v>000000</v>
      </c>
      <c r="AI249" s="64" t="str">
        <f t="shared" ca="1" si="346"/>
        <v/>
      </c>
      <c r="AJ249" s="62">
        <f t="shared" si="353"/>
        <v>0</v>
      </c>
      <c r="AK249" s="108"/>
      <c r="AL249" s="62">
        <f t="shared" si="347"/>
        <v>0</v>
      </c>
      <c r="AM249" s="68">
        <f t="shared" si="348"/>
        <v>0</v>
      </c>
      <c r="AN249" s="14" t="str">
        <f ca="1">IF(OFFSET(B249,-MOD(ROW(B249),3),0)&lt;&gt;"",IF(RIGHT(G249,1)=")",VALUE(VLOOKUP(OFFSET(B249,-MOD(ROW(B249),3),0),'登録データ（男）'!A234:J1552,8,FALSE)),"0"),"0")</f>
        <v>0</v>
      </c>
      <c r="AO249" s="76">
        <f t="shared" ca="1" si="354"/>
        <v>0</v>
      </c>
      <c r="AP249" s="62" t="str">
        <f t="shared" ref="AP249" si="417">IF(AQ249="","",RANK(AQ249,$AQ$18:$AQ$467,1))</f>
        <v/>
      </c>
      <c r="AQ249" s="62" t="str">
        <f>IF(Q249="","",B249)</f>
        <v/>
      </c>
      <c r="AR249" s="62" t="str">
        <f t="shared" ref="AR249" si="418">IF(AS249="","",RANK(AS249,$AS$18:$AS$467,1))</f>
        <v/>
      </c>
      <c r="AS249" s="62" t="str">
        <f>IF(R249="","",B249)</f>
        <v/>
      </c>
      <c r="AT249" s="62" t="str">
        <f t="shared" ref="AT249" si="419">IF(AU249="","",RANK(AU249,$AU$18:$AU$467,1))</f>
        <v/>
      </c>
      <c r="AU249" s="62" t="str">
        <f>IF(OR(G249="十種競技",G250="十種競技",G251="十種競技"),B249,"")</f>
        <v/>
      </c>
      <c r="AV249" s="62"/>
      <c r="AW249" s="62">
        <f>B249</f>
        <v>0</v>
      </c>
    </row>
    <row r="250" spans="1:49" ht="18.75" customHeight="1">
      <c r="A250" s="264"/>
      <c r="B250" s="299"/>
      <c r="C250" s="289"/>
      <c r="D250" s="289"/>
      <c r="E250" s="116" t="str">
        <f>IF(B249="","",VLOOKUP(B249,'登録データ（男）'!$A$3:$W$2000,4,FALSE))</f>
        <v/>
      </c>
      <c r="F250" s="289"/>
      <c r="G250" s="305"/>
      <c r="H250" s="286"/>
      <c r="I250" s="289"/>
      <c r="J250" s="286"/>
      <c r="K250" s="289"/>
      <c r="L250" s="286"/>
      <c r="M250" s="286"/>
      <c r="N250" s="294"/>
      <c r="O250" s="295"/>
      <c r="P250" s="296"/>
      <c r="Q250" s="267"/>
      <c r="R250" s="270"/>
      <c r="U250" s="66"/>
      <c r="V250" s="75"/>
      <c r="W250" s="69"/>
      <c r="X250" s="62"/>
      <c r="Y250" s="62"/>
      <c r="Z250" s="62"/>
      <c r="AA250" s="62"/>
      <c r="AB250" s="62"/>
      <c r="AC250" s="62">
        <f t="shared" ca="1" si="343"/>
        <v>0</v>
      </c>
      <c r="AD250" s="108">
        <f t="shared" si="352"/>
        <v>0</v>
      </c>
      <c r="AE250" s="175" t="str">
        <f>IF(G250="","0",VLOOKUP(G250,'登録データ（男）'!$R$4:$S$23,2,FALSE))</f>
        <v>0</v>
      </c>
      <c r="AF250" s="62" t="str">
        <f t="shared" si="344"/>
        <v>00</v>
      </c>
      <c r="AG250" s="76" t="str">
        <f>IF(G250="","0",IF(OR(RIGHT(G250,1)="m",RIGHT(G250,1)="H",RIGHT(G250,1)="W",RIGHT(G250,1)="C"),1,2))</f>
        <v>0</v>
      </c>
      <c r="AH250" s="62" t="str">
        <f t="shared" si="345"/>
        <v>000000</v>
      </c>
      <c r="AI250" s="64" t="str">
        <f t="shared" ca="1" si="346"/>
        <v/>
      </c>
      <c r="AJ250" s="62">
        <f t="shared" si="353"/>
        <v>0</v>
      </c>
      <c r="AK250" s="108"/>
      <c r="AL250" s="62">
        <f t="shared" si="347"/>
        <v>0</v>
      </c>
      <c r="AM250" s="68">
        <f t="shared" si="348"/>
        <v>0</v>
      </c>
      <c r="AN250" s="14" t="str">
        <f ca="1">IF(OFFSET(B250,-MOD(ROW(B250),3),0)&lt;&gt;"",IF(RIGHT(G250,1)=")",VALUE(VLOOKUP(OFFSET(B250,-MOD(ROW(B250),3),0),'登録データ（男）'!A235:J1553,8,FALSE)),"0"),"0")</f>
        <v>0</v>
      </c>
      <c r="AO250" s="76">
        <f t="shared" ca="1" si="354"/>
        <v>0</v>
      </c>
      <c r="AP250" s="62"/>
      <c r="AQ250" s="62"/>
      <c r="AR250" s="62"/>
      <c r="AS250" s="62"/>
      <c r="AT250" s="62"/>
      <c r="AU250" s="62"/>
      <c r="AV250" s="62"/>
      <c r="AW250" s="62"/>
    </row>
    <row r="251" spans="1:49" ht="18.75" customHeight="1" thickBot="1">
      <c r="A251" s="265"/>
      <c r="B251" s="300"/>
      <c r="C251" s="290"/>
      <c r="D251" s="290"/>
      <c r="E251" s="120" t="s">
        <v>1918</v>
      </c>
      <c r="F251" s="290"/>
      <c r="G251" s="306"/>
      <c r="H251" s="287"/>
      <c r="I251" s="290"/>
      <c r="J251" s="287"/>
      <c r="K251" s="290"/>
      <c r="L251" s="287"/>
      <c r="M251" s="287"/>
      <c r="N251" s="222"/>
      <c r="O251" s="223"/>
      <c r="P251" s="297"/>
      <c r="Q251" s="268"/>
      <c r="R251" s="271"/>
      <c r="U251" s="66"/>
      <c r="V251" s="75"/>
      <c r="W251" s="69"/>
      <c r="X251" s="62"/>
      <c r="Y251" s="62"/>
      <c r="Z251" s="62"/>
      <c r="AA251" s="62"/>
      <c r="AB251" s="62"/>
      <c r="AC251" s="62">
        <f t="shared" ca="1" si="343"/>
        <v>0</v>
      </c>
      <c r="AD251" s="108">
        <f t="shared" si="352"/>
        <v>0</v>
      </c>
      <c r="AE251" s="175" t="str">
        <f>IF(G251="","0",VLOOKUP(G251,'登録データ（男）'!$R$4:$S$23,2,FALSE))</f>
        <v>0</v>
      </c>
      <c r="AF251" s="62" t="str">
        <f t="shared" si="344"/>
        <v>00</v>
      </c>
      <c r="AG251" s="76" t="str">
        <f>IF(G251="","0",IF(OR(RIGHT(G251,1)="m",RIGHT(G251,1)="H",RIGHT(G251,1)="W",RIGHT(G251,1)="C"),1,2))</f>
        <v>0</v>
      </c>
      <c r="AH251" s="62" t="str">
        <f t="shared" si="345"/>
        <v>000000</v>
      </c>
      <c r="AI251" s="64" t="str">
        <f t="shared" ca="1" si="346"/>
        <v/>
      </c>
      <c r="AJ251" s="62">
        <f t="shared" si="353"/>
        <v>0</v>
      </c>
      <c r="AK251" s="108"/>
      <c r="AL251" s="62">
        <f t="shared" si="347"/>
        <v>0</v>
      </c>
      <c r="AM251" s="68">
        <f t="shared" si="348"/>
        <v>0</v>
      </c>
      <c r="AN251" s="14" t="str">
        <f ca="1">IF(OFFSET(B251,-MOD(ROW(B251),3),0)&lt;&gt;"",IF(RIGHT(G251,1)=")",VALUE(VLOOKUP(OFFSET(B251,-MOD(ROW(B251),3),0),'登録データ（男）'!A236:J1554,8,FALSE)),"0"),"0")</f>
        <v>0</v>
      </c>
      <c r="AO251" s="76">
        <f t="shared" ca="1" si="354"/>
        <v>0</v>
      </c>
      <c r="AP251" s="62"/>
      <c r="AQ251" s="62"/>
      <c r="AR251" s="62"/>
      <c r="AS251" s="62"/>
      <c r="AT251" s="62"/>
      <c r="AU251" s="62"/>
      <c r="AV251" s="62"/>
      <c r="AW251" s="62"/>
    </row>
    <row r="252" spans="1:49" ht="18.75" customHeight="1" thickTop="1">
      <c r="A252" s="263">
        <v>79</v>
      </c>
      <c r="B252" s="298"/>
      <c r="C252" s="288" t="str">
        <f>IF(B252="","",VLOOKUP(B252,'登録データ（男）'!$A$3:$W$2000,2,FALSE))</f>
        <v/>
      </c>
      <c r="D252" s="288" t="str">
        <f>IF(B252="","",VLOOKUP(B252,'登録データ（男）'!$A$3:$W$2000,3,FALSE))</f>
        <v/>
      </c>
      <c r="E252" s="118" t="str">
        <f>IF(B252="","",VLOOKUP(B252,'登録データ（男）'!$A$3:$W$2000,7,FALSE))</f>
        <v/>
      </c>
      <c r="F252" s="288" t="s">
        <v>6158</v>
      </c>
      <c r="G252" s="304"/>
      <c r="H252" s="285"/>
      <c r="I252" s="288" t="str">
        <f t="shared" ref="I252" si="420">IF(G252="","",IF(AG252=2,"","分"))</f>
        <v/>
      </c>
      <c r="J252" s="285"/>
      <c r="K252" s="288" t="str">
        <f t="shared" ref="K252" si="421">IF(OR(G252="",G252="十種競技"),"",IF(AG252=2,"m","秒"))</f>
        <v/>
      </c>
      <c r="L252" s="285"/>
      <c r="M252" s="285"/>
      <c r="N252" s="291"/>
      <c r="O252" s="292"/>
      <c r="P252" s="293"/>
      <c r="Q252" s="272"/>
      <c r="R252" s="269"/>
      <c r="U252" s="66"/>
      <c r="V252" s="75">
        <f>IF(B252="",0,IF(VLOOKUP(B252,'登録データ（男）'!$A$3:$AT$1687,29,FALSE)=1,0,1))</f>
        <v>0</v>
      </c>
      <c r="W252" s="69">
        <f>IF(B252="",1,0)</f>
        <v>1</v>
      </c>
      <c r="X252" s="62">
        <f>IF(C252="",1,0)</f>
        <v>1</v>
      </c>
      <c r="Y252" s="62">
        <f>IF(D252="",1,0)</f>
        <v>1</v>
      </c>
      <c r="Z252" s="62">
        <f>IF(E252="",1,0)</f>
        <v>1</v>
      </c>
      <c r="AA252" s="62">
        <f>IF(E253="",1,0)</f>
        <v>1</v>
      </c>
      <c r="AB252" s="62">
        <f>SUM(W252:AA252)</f>
        <v>5</v>
      </c>
      <c r="AC252" s="62">
        <f t="shared" ca="1" si="343"/>
        <v>0</v>
      </c>
      <c r="AD252" s="108">
        <f t="shared" si="352"/>
        <v>0</v>
      </c>
      <c r="AE252" s="175" t="str">
        <f>IF(G252="","0",VLOOKUP(G252,'登録データ（男）'!$R$4:$S$23,2,FALSE))</f>
        <v>0</v>
      </c>
      <c r="AF252" s="62" t="str">
        <f t="shared" si="344"/>
        <v>00</v>
      </c>
      <c r="AG252" s="76" t="str">
        <f>IF(G252="","0",IF(OR(RIGHT(G252,1)="m",RIGHT(G252,1)="H",RIGHT(G252,1)="W",RIGHT(G252,1)="C",RIGHT(G252,1)="〉"),1,2))</f>
        <v>0</v>
      </c>
      <c r="AH252" s="62" t="str">
        <f t="shared" si="345"/>
        <v>000000</v>
      </c>
      <c r="AI252" s="64" t="str">
        <f t="shared" ca="1" si="346"/>
        <v/>
      </c>
      <c r="AJ252" s="62">
        <f t="shared" si="353"/>
        <v>0</v>
      </c>
      <c r="AK252" s="108"/>
      <c r="AL252" s="62">
        <f t="shared" si="347"/>
        <v>0</v>
      </c>
      <c r="AM252" s="68">
        <f t="shared" si="348"/>
        <v>0</v>
      </c>
      <c r="AN252" s="14" t="str">
        <f ca="1">IF(OFFSET(B252,-MOD(ROW(B252),3),0)&lt;&gt;"",IF(RIGHT(G252,1)=")",VALUE(VLOOKUP(OFFSET(B252,-MOD(ROW(B252),3),0),'登録データ（男）'!A237:J1555,8,FALSE)),"0"),"0")</f>
        <v>0</v>
      </c>
      <c r="AO252" s="76">
        <f t="shared" ca="1" si="354"/>
        <v>0</v>
      </c>
      <c r="AP252" s="62" t="str">
        <f t="shared" ref="AP252" si="422">IF(AQ252="","",RANK(AQ252,$AQ$18:$AQ$467,1))</f>
        <v/>
      </c>
      <c r="AQ252" s="62" t="str">
        <f>IF(Q252="","",B252)</f>
        <v/>
      </c>
      <c r="AR252" s="62" t="str">
        <f t="shared" ref="AR252" si="423">IF(AS252="","",RANK(AS252,$AS$18:$AS$467,1))</f>
        <v/>
      </c>
      <c r="AS252" s="62" t="str">
        <f>IF(R252="","",B252)</f>
        <v/>
      </c>
      <c r="AT252" s="62" t="str">
        <f t="shared" ref="AT252" si="424">IF(AU252="","",RANK(AU252,$AU$18:$AU$467,1))</f>
        <v/>
      </c>
      <c r="AU252" s="62" t="str">
        <f>IF(OR(G252="十種競技",G253="十種競技",G254="十種競技"),B252,"")</f>
        <v/>
      </c>
      <c r="AV252" s="62"/>
      <c r="AW252" s="62">
        <f>B252</f>
        <v>0</v>
      </c>
    </row>
    <row r="253" spans="1:49" ht="18.75" customHeight="1">
      <c r="A253" s="264"/>
      <c r="B253" s="299"/>
      <c r="C253" s="289"/>
      <c r="D253" s="289"/>
      <c r="E253" s="116" t="str">
        <f>IF(B252="","",VLOOKUP(B252,'登録データ（男）'!$A$3:$W$2000,4,FALSE))</f>
        <v/>
      </c>
      <c r="F253" s="289"/>
      <c r="G253" s="305"/>
      <c r="H253" s="286"/>
      <c r="I253" s="289"/>
      <c r="J253" s="286"/>
      <c r="K253" s="289"/>
      <c r="L253" s="286"/>
      <c r="M253" s="286"/>
      <c r="N253" s="294"/>
      <c r="O253" s="295"/>
      <c r="P253" s="296"/>
      <c r="Q253" s="267"/>
      <c r="R253" s="270"/>
      <c r="U253" s="66"/>
      <c r="V253" s="75"/>
      <c r="W253" s="69"/>
      <c r="X253" s="62"/>
      <c r="Y253" s="62"/>
      <c r="Z253" s="62"/>
      <c r="AA253" s="62"/>
      <c r="AB253" s="62"/>
      <c r="AC253" s="62">
        <f t="shared" ca="1" si="343"/>
        <v>0</v>
      </c>
      <c r="AD253" s="108">
        <f t="shared" si="352"/>
        <v>0</v>
      </c>
      <c r="AE253" s="175" t="str">
        <f>IF(G253="","0",VLOOKUP(G253,'登録データ（男）'!$R$4:$S$23,2,FALSE))</f>
        <v>0</v>
      </c>
      <c r="AF253" s="62" t="str">
        <f t="shared" si="344"/>
        <v>00</v>
      </c>
      <c r="AG253" s="76" t="str">
        <f>IF(G253="","0",IF(OR(RIGHT(G253,1)="m",RIGHT(G253,1)="H",RIGHT(G253,1)="W",RIGHT(G253,1)="C"),1,2))</f>
        <v>0</v>
      </c>
      <c r="AH253" s="62" t="str">
        <f t="shared" si="345"/>
        <v>000000</v>
      </c>
      <c r="AI253" s="64" t="str">
        <f t="shared" ca="1" si="346"/>
        <v/>
      </c>
      <c r="AJ253" s="62">
        <f t="shared" si="353"/>
        <v>0</v>
      </c>
      <c r="AK253" s="108"/>
      <c r="AL253" s="62">
        <f t="shared" si="347"/>
        <v>0</v>
      </c>
      <c r="AM253" s="68">
        <f t="shared" si="348"/>
        <v>0</v>
      </c>
      <c r="AN253" s="14" t="str">
        <f ca="1">IF(OFFSET(B253,-MOD(ROW(B253),3),0)&lt;&gt;"",IF(RIGHT(G253,1)=")",VALUE(VLOOKUP(OFFSET(B253,-MOD(ROW(B253),3),0),'登録データ（男）'!A238:J1556,8,FALSE)),"0"),"0")</f>
        <v>0</v>
      </c>
      <c r="AO253" s="76">
        <f t="shared" ca="1" si="354"/>
        <v>0</v>
      </c>
      <c r="AP253" s="62"/>
      <c r="AQ253" s="62"/>
      <c r="AR253" s="62"/>
      <c r="AS253" s="62"/>
      <c r="AT253" s="62"/>
      <c r="AU253" s="62"/>
      <c r="AV253" s="62"/>
      <c r="AW253" s="62"/>
    </row>
    <row r="254" spans="1:49" ht="18.75" customHeight="1" thickBot="1">
      <c r="A254" s="265"/>
      <c r="B254" s="300"/>
      <c r="C254" s="290"/>
      <c r="D254" s="290"/>
      <c r="E254" s="120" t="s">
        <v>1918</v>
      </c>
      <c r="F254" s="290"/>
      <c r="G254" s="306"/>
      <c r="H254" s="287"/>
      <c r="I254" s="290"/>
      <c r="J254" s="287"/>
      <c r="K254" s="290"/>
      <c r="L254" s="287"/>
      <c r="M254" s="287"/>
      <c r="N254" s="222"/>
      <c r="O254" s="223"/>
      <c r="P254" s="297"/>
      <c r="Q254" s="268"/>
      <c r="R254" s="271"/>
      <c r="U254" s="66"/>
      <c r="V254" s="75"/>
      <c r="W254" s="69"/>
      <c r="X254" s="62"/>
      <c r="Y254" s="62"/>
      <c r="Z254" s="62"/>
      <c r="AA254" s="62"/>
      <c r="AB254" s="62"/>
      <c r="AC254" s="62">
        <f t="shared" ca="1" si="343"/>
        <v>0</v>
      </c>
      <c r="AD254" s="108">
        <f t="shared" si="352"/>
        <v>0</v>
      </c>
      <c r="AE254" s="175" t="str">
        <f>IF(G254="","0",VLOOKUP(G254,'登録データ（男）'!$R$4:$S$23,2,FALSE))</f>
        <v>0</v>
      </c>
      <c r="AF254" s="62" t="str">
        <f t="shared" si="344"/>
        <v>00</v>
      </c>
      <c r="AG254" s="76" t="str">
        <f>IF(G254="","0",IF(OR(RIGHT(G254,1)="m",RIGHT(G254,1)="H",RIGHT(G254,1)="W",RIGHT(G254,1)="C"),1,2))</f>
        <v>0</v>
      </c>
      <c r="AH254" s="62" t="str">
        <f t="shared" si="345"/>
        <v>000000</v>
      </c>
      <c r="AI254" s="64" t="str">
        <f t="shared" ca="1" si="346"/>
        <v/>
      </c>
      <c r="AJ254" s="62">
        <f t="shared" si="353"/>
        <v>0</v>
      </c>
      <c r="AK254" s="108"/>
      <c r="AL254" s="62">
        <f t="shared" si="347"/>
        <v>0</v>
      </c>
      <c r="AM254" s="68">
        <f t="shared" si="348"/>
        <v>0</v>
      </c>
      <c r="AN254" s="14" t="str">
        <f ca="1">IF(OFFSET(B254,-MOD(ROW(B254),3),0)&lt;&gt;"",IF(RIGHT(G254,1)=")",VALUE(VLOOKUP(OFFSET(B254,-MOD(ROW(B254),3),0),'登録データ（男）'!A239:J1557,8,FALSE)),"0"),"0")</f>
        <v>0</v>
      </c>
      <c r="AO254" s="76">
        <f t="shared" ca="1" si="354"/>
        <v>0</v>
      </c>
      <c r="AP254" s="62"/>
      <c r="AQ254" s="62"/>
      <c r="AR254" s="62"/>
      <c r="AS254" s="62"/>
      <c r="AT254" s="62"/>
      <c r="AU254" s="62"/>
      <c r="AV254" s="62"/>
      <c r="AW254" s="62"/>
    </row>
    <row r="255" spans="1:49" ht="18.75" customHeight="1" thickTop="1">
      <c r="A255" s="263">
        <v>80</v>
      </c>
      <c r="B255" s="298"/>
      <c r="C255" s="288" t="str">
        <f>IF(B255="","",VLOOKUP(B255,'登録データ（男）'!$A$3:$W$2000,2,FALSE))</f>
        <v/>
      </c>
      <c r="D255" s="288" t="str">
        <f>IF(B255="","",VLOOKUP(B255,'登録データ（男）'!$A$3:$W$2000,3,FALSE))</f>
        <v/>
      </c>
      <c r="E255" s="118" t="str">
        <f>IF(B255="","",VLOOKUP(B255,'登録データ（男）'!$A$3:$W$2000,7,FALSE))</f>
        <v/>
      </c>
      <c r="F255" s="288" t="s">
        <v>6158</v>
      </c>
      <c r="G255" s="304"/>
      <c r="H255" s="285"/>
      <c r="I255" s="288" t="str">
        <f t="shared" ref="I255" si="425">IF(G255="","",IF(AG255=2,"","分"))</f>
        <v/>
      </c>
      <c r="J255" s="285"/>
      <c r="K255" s="288" t="str">
        <f t="shared" ref="K255" si="426">IF(OR(G255="",G255="十種競技"),"",IF(AG255=2,"m","秒"))</f>
        <v/>
      </c>
      <c r="L255" s="285"/>
      <c r="M255" s="285"/>
      <c r="N255" s="291"/>
      <c r="O255" s="292"/>
      <c r="P255" s="293"/>
      <c r="Q255" s="272"/>
      <c r="R255" s="269"/>
      <c r="U255" s="66"/>
      <c r="V255" s="75">
        <f>IF(B255="",0,IF(VLOOKUP(B255,'登録データ（男）'!$A$3:$AT$1687,29,FALSE)=1,0,1))</f>
        <v>0</v>
      </c>
      <c r="W255" s="69">
        <f>IF(B255="",1,0)</f>
        <v>1</v>
      </c>
      <c r="X255" s="62">
        <f>IF(C255="",1,0)</f>
        <v>1</v>
      </c>
      <c r="Y255" s="62">
        <f>IF(D255="",1,0)</f>
        <v>1</v>
      </c>
      <c r="Z255" s="62">
        <f>IF(E255="",1,0)</f>
        <v>1</v>
      </c>
      <c r="AA255" s="62">
        <f>IF(E256="",1,0)</f>
        <v>1</v>
      </c>
      <c r="AB255" s="62">
        <f>SUM(W255:AA255)</f>
        <v>5</v>
      </c>
      <c r="AC255" s="62">
        <f t="shared" ca="1" si="343"/>
        <v>0</v>
      </c>
      <c r="AD255" s="108">
        <f t="shared" si="352"/>
        <v>0</v>
      </c>
      <c r="AE255" s="175" t="str">
        <f>IF(G255="","0",VLOOKUP(G255,'登録データ（男）'!$R$4:$S$23,2,FALSE))</f>
        <v>0</v>
      </c>
      <c r="AF255" s="62" t="str">
        <f t="shared" si="344"/>
        <v>00</v>
      </c>
      <c r="AG255" s="76" t="str">
        <f>IF(G255="","0",IF(OR(RIGHT(G255,1)="m",RIGHT(G255,1)="H",RIGHT(G255,1)="W",RIGHT(G255,1)="C",RIGHT(G255,1)="〉"),1,2))</f>
        <v>0</v>
      </c>
      <c r="AH255" s="62" t="str">
        <f t="shared" si="345"/>
        <v>000000</v>
      </c>
      <c r="AI255" s="64" t="str">
        <f t="shared" ca="1" si="346"/>
        <v/>
      </c>
      <c r="AJ255" s="62">
        <f t="shared" si="353"/>
        <v>0</v>
      </c>
      <c r="AK255" s="108"/>
      <c r="AL255" s="62">
        <f t="shared" si="347"/>
        <v>0</v>
      </c>
      <c r="AM255" s="68">
        <f t="shared" si="348"/>
        <v>0</v>
      </c>
      <c r="AN255" s="14" t="str">
        <f ca="1">IF(OFFSET(B255,-MOD(ROW(B255),3),0)&lt;&gt;"",IF(RIGHT(G255,1)=")",VALUE(VLOOKUP(OFFSET(B255,-MOD(ROW(B255),3),0),'登録データ（男）'!A240:J1558,8,FALSE)),"0"),"0")</f>
        <v>0</v>
      </c>
      <c r="AO255" s="76">
        <f t="shared" ca="1" si="354"/>
        <v>0</v>
      </c>
      <c r="AP255" s="62" t="str">
        <f t="shared" ref="AP255" si="427">IF(AQ255="","",RANK(AQ255,$AQ$18:$AQ$467,1))</f>
        <v/>
      </c>
      <c r="AQ255" s="62" t="str">
        <f>IF(Q255="","",B255)</f>
        <v/>
      </c>
      <c r="AR255" s="62" t="str">
        <f t="shared" ref="AR255" si="428">IF(AS255="","",RANK(AS255,$AS$18:$AS$467,1))</f>
        <v/>
      </c>
      <c r="AS255" s="62" t="str">
        <f>IF(R255="","",B255)</f>
        <v/>
      </c>
      <c r="AT255" s="62" t="str">
        <f t="shared" ref="AT255" si="429">IF(AU255="","",RANK(AU255,$AU$18:$AU$467,1))</f>
        <v/>
      </c>
      <c r="AU255" s="62" t="str">
        <f>IF(OR(G255="十種競技",G256="十種競技",G257="十種競技"),B255,"")</f>
        <v/>
      </c>
      <c r="AV255" s="62"/>
      <c r="AW255" s="62">
        <f>B255</f>
        <v>0</v>
      </c>
    </row>
    <row r="256" spans="1:49" ht="18.75" customHeight="1">
      <c r="A256" s="264"/>
      <c r="B256" s="299"/>
      <c r="C256" s="289"/>
      <c r="D256" s="289"/>
      <c r="E256" s="116" t="str">
        <f>IF(B255="","",VLOOKUP(B255,'登録データ（男）'!$A$3:$W$2000,4,FALSE))</f>
        <v/>
      </c>
      <c r="F256" s="289"/>
      <c r="G256" s="305"/>
      <c r="H256" s="286"/>
      <c r="I256" s="289"/>
      <c r="J256" s="286"/>
      <c r="K256" s="289"/>
      <c r="L256" s="286"/>
      <c r="M256" s="286"/>
      <c r="N256" s="294"/>
      <c r="O256" s="295"/>
      <c r="P256" s="296"/>
      <c r="Q256" s="267"/>
      <c r="R256" s="270"/>
      <c r="U256" s="66"/>
      <c r="V256" s="75"/>
      <c r="W256" s="69"/>
      <c r="X256" s="62"/>
      <c r="Y256" s="62"/>
      <c r="Z256" s="62"/>
      <c r="AA256" s="62"/>
      <c r="AB256" s="62"/>
      <c r="AC256" s="62">
        <f t="shared" ca="1" si="343"/>
        <v>0</v>
      </c>
      <c r="AD256" s="108">
        <f t="shared" si="352"/>
        <v>0</v>
      </c>
      <c r="AE256" s="175" t="str">
        <f>IF(G256="","0",VLOOKUP(G256,'登録データ（男）'!$R$4:$S$23,2,FALSE))</f>
        <v>0</v>
      </c>
      <c r="AF256" s="62" t="str">
        <f t="shared" si="344"/>
        <v>00</v>
      </c>
      <c r="AG256" s="76" t="str">
        <f>IF(G256="","0",IF(OR(RIGHT(G256,1)="m",RIGHT(G256,1)="H",RIGHT(G256,1)="W",RIGHT(G256,1)="C"),1,2))</f>
        <v>0</v>
      </c>
      <c r="AH256" s="62" t="str">
        <f t="shared" si="345"/>
        <v>000000</v>
      </c>
      <c r="AI256" s="64" t="str">
        <f t="shared" ca="1" si="346"/>
        <v/>
      </c>
      <c r="AJ256" s="62">
        <f t="shared" si="353"/>
        <v>0</v>
      </c>
      <c r="AK256" s="108"/>
      <c r="AL256" s="62">
        <f t="shared" si="347"/>
        <v>0</v>
      </c>
      <c r="AM256" s="68">
        <f t="shared" si="348"/>
        <v>0</v>
      </c>
      <c r="AN256" s="14" t="str">
        <f ca="1">IF(OFFSET(B256,-MOD(ROW(B256),3),0)&lt;&gt;"",IF(RIGHT(G256,1)=")",VALUE(VLOOKUP(OFFSET(B256,-MOD(ROW(B256),3),0),'登録データ（男）'!A241:J1559,8,FALSE)),"0"),"0")</f>
        <v>0</v>
      </c>
      <c r="AO256" s="76">
        <f t="shared" ca="1" si="354"/>
        <v>0</v>
      </c>
      <c r="AP256" s="62"/>
      <c r="AQ256" s="62"/>
      <c r="AR256" s="62"/>
      <c r="AS256" s="62"/>
      <c r="AT256" s="62"/>
      <c r="AU256" s="62"/>
      <c r="AV256" s="62"/>
      <c r="AW256" s="62"/>
    </row>
    <row r="257" spans="1:49" ht="18.75" customHeight="1" thickBot="1">
      <c r="A257" s="265"/>
      <c r="B257" s="300"/>
      <c r="C257" s="290"/>
      <c r="D257" s="290"/>
      <c r="E257" s="120" t="s">
        <v>1918</v>
      </c>
      <c r="F257" s="290"/>
      <c r="G257" s="306"/>
      <c r="H257" s="287"/>
      <c r="I257" s="290"/>
      <c r="J257" s="287"/>
      <c r="K257" s="290"/>
      <c r="L257" s="287"/>
      <c r="M257" s="287"/>
      <c r="N257" s="222"/>
      <c r="O257" s="223"/>
      <c r="P257" s="297"/>
      <c r="Q257" s="268"/>
      <c r="R257" s="271"/>
      <c r="U257" s="66"/>
      <c r="V257" s="75"/>
      <c r="W257" s="69"/>
      <c r="X257" s="62"/>
      <c r="Y257" s="62"/>
      <c r="Z257" s="62"/>
      <c r="AA257" s="62"/>
      <c r="AB257" s="62"/>
      <c r="AC257" s="62">
        <f t="shared" ca="1" si="343"/>
        <v>0</v>
      </c>
      <c r="AD257" s="108">
        <f t="shared" si="352"/>
        <v>0</v>
      </c>
      <c r="AE257" s="175" t="str">
        <f>IF(G257="","0",VLOOKUP(G257,'登録データ（男）'!$R$4:$S$23,2,FALSE))</f>
        <v>0</v>
      </c>
      <c r="AF257" s="62" t="str">
        <f t="shared" si="344"/>
        <v>00</v>
      </c>
      <c r="AG257" s="76" t="str">
        <f>IF(G257="","0",IF(OR(RIGHT(G257,1)="m",RIGHT(G257,1)="H",RIGHT(G257,1)="W",RIGHT(G257,1)="C"),1,2))</f>
        <v>0</v>
      </c>
      <c r="AH257" s="62" t="str">
        <f t="shared" si="345"/>
        <v>000000</v>
      </c>
      <c r="AI257" s="64" t="str">
        <f t="shared" ca="1" si="346"/>
        <v/>
      </c>
      <c r="AJ257" s="62">
        <f t="shared" si="353"/>
        <v>0</v>
      </c>
      <c r="AK257" s="108"/>
      <c r="AL257" s="62">
        <f t="shared" si="347"/>
        <v>0</v>
      </c>
      <c r="AM257" s="68">
        <f t="shared" si="348"/>
        <v>0</v>
      </c>
      <c r="AN257" s="14" t="str">
        <f ca="1">IF(OFFSET(B257,-MOD(ROW(B257),3),0)&lt;&gt;"",IF(RIGHT(G257,1)=")",VALUE(VLOOKUP(OFFSET(B257,-MOD(ROW(B257),3),0),'登録データ（男）'!A242:J1560,8,FALSE)),"0"),"0")</f>
        <v>0</v>
      </c>
      <c r="AO257" s="76">
        <f t="shared" ca="1" si="354"/>
        <v>0</v>
      </c>
      <c r="AP257" s="62"/>
      <c r="AQ257" s="62"/>
      <c r="AR257" s="62"/>
      <c r="AS257" s="62"/>
      <c r="AT257" s="62"/>
      <c r="AU257" s="62"/>
      <c r="AV257" s="62"/>
      <c r="AW257" s="62"/>
    </row>
    <row r="258" spans="1:49" ht="18.75" customHeight="1" thickTop="1">
      <c r="A258" s="263">
        <v>81</v>
      </c>
      <c r="B258" s="298"/>
      <c r="C258" s="288" t="str">
        <f>IF(B258="","",VLOOKUP(B258,'登録データ（男）'!$A$3:$W$2000,2,FALSE))</f>
        <v/>
      </c>
      <c r="D258" s="288" t="str">
        <f>IF(B258="","",VLOOKUP(B258,'登録データ（男）'!$A$3:$W$2000,3,FALSE))</f>
        <v/>
      </c>
      <c r="E258" s="118" t="str">
        <f>IF(B258="","",VLOOKUP(B258,'登録データ（男）'!$A$3:$W$2000,7,FALSE))</f>
        <v/>
      </c>
      <c r="F258" s="288" t="s">
        <v>6158</v>
      </c>
      <c r="G258" s="304"/>
      <c r="H258" s="285"/>
      <c r="I258" s="288" t="str">
        <f t="shared" ref="I258" si="430">IF(G258="","",IF(AG258=2,"","分"))</f>
        <v/>
      </c>
      <c r="J258" s="285"/>
      <c r="K258" s="288" t="str">
        <f t="shared" ref="K258" si="431">IF(OR(G258="",G258="十種競技"),"",IF(AG258=2,"m","秒"))</f>
        <v/>
      </c>
      <c r="L258" s="285"/>
      <c r="M258" s="285"/>
      <c r="N258" s="291"/>
      <c r="O258" s="292"/>
      <c r="P258" s="293"/>
      <c r="Q258" s="272"/>
      <c r="R258" s="269"/>
      <c r="U258" s="66"/>
      <c r="V258" s="75">
        <f>IF(B258="",0,IF(VLOOKUP(B258,'登録データ（男）'!$A$3:$AT$1687,29,FALSE)=1,0,1))</f>
        <v>0</v>
      </c>
      <c r="W258" s="69">
        <f>IF(B258="",1,0)</f>
        <v>1</v>
      </c>
      <c r="X258" s="62">
        <f>IF(C258="",1,0)</f>
        <v>1</v>
      </c>
      <c r="Y258" s="62">
        <f>IF(D258="",1,0)</f>
        <v>1</v>
      </c>
      <c r="Z258" s="62">
        <f>IF(E258="",1,0)</f>
        <v>1</v>
      </c>
      <c r="AA258" s="62">
        <f>IF(E259="",1,0)</f>
        <v>1</v>
      </c>
      <c r="AB258" s="62">
        <f>SUM(W258:AA258)</f>
        <v>5</v>
      </c>
      <c r="AC258" s="62">
        <f t="shared" ca="1" si="343"/>
        <v>0</v>
      </c>
      <c r="AD258" s="108">
        <f t="shared" si="352"/>
        <v>0</v>
      </c>
      <c r="AE258" s="175" t="str">
        <f>IF(G258="","0",VLOOKUP(G258,'登録データ（男）'!$R$4:$S$23,2,FALSE))</f>
        <v>0</v>
      </c>
      <c r="AF258" s="62" t="str">
        <f t="shared" si="344"/>
        <v>00</v>
      </c>
      <c r="AG258" s="76" t="str">
        <f>IF(G258="","0",IF(OR(RIGHT(G258,1)="m",RIGHT(G258,1)="H",RIGHT(G258,1)="W",RIGHT(G258,1)="C",RIGHT(G258,1)="〉"),1,2))</f>
        <v>0</v>
      </c>
      <c r="AH258" s="62" t="str">
        <f t="shared" si="345"/>
        <v>000000</v>
      </c>
      <c r="AI258" s="64" t="str">
        <f t="shared" ca="1" si="346"/>
        <v/>
      </c>
      <c r="AJ258" s="62">
        <f t="shared" si="353"/>
        <v>0</v>
      </c>
      <c r="AK258" s="108"/>
      <c r="AL258" s="62">
        <f t="shared" si="347"/>
        <v>0</v>
      </c>
      <c r="AM258" s="68">
        <f t="shared" si="348"/>
        <v>0</v>
      </c>
      <c r="AN258" s="14" t="str">
        <f ca="1">IF(OFFSET(B258,-MOD(ROW(B258),3),0)&lt;&gt;"",IF(RIGHT(G258,1)=")",VALUE(VLOOKUP(OFFSET(B258,-MOD(ROW(B258),3),0),'登録データ（男）'!A243:J1561,8,FALSE)),"0"),"0")</f>
        <v>0</v>
      </c>
      <c r="AO258" s="76">
        <f t="shared" ca="1" si="354"/>
        <v>0</v>
      </c>
      <c r="AP258" s="62" t="str">
        <f t="shared" ref="AP258" si="432">IF(AQ258="","",RANK(AQ258,$AQ$18:$AQ$467,1))</f>
        <v/>
      </c>
      <c r="AQ258" s="62" t="str">
        <f>IF(Q258="","",B258)</f>
        <v/>
      </c>
      <c r="AR258" s="62" t="str">
        <f t="shared" ref="AR258" si="433">IF(AS258="","",RANK(AS258,$AS$18:$AS$467,1))</f>
        <v/>
      </c>
      <c r="AS258" s="62" t="str">
        <f>IF(R258="","",B258)</f>
        <v/>
      </c>
      <c r="AT258" s="62" t="str">
        <f t="shared" ref="AT258" si="434">IF(AU258="","",RANK(AU258,$AU$18:$AU$467,1))</f>
        <v/>
      </c>
      <c r="AU258" s="62" t="str">
        <f>IF(OR(G258="十種競技",G259="十種競技",G260="十種競技"),B258,"")</f>
        <v/>
      </c>
      <c r="AV258" s="62"/>
      <c r="AW258" s="62">
        <f>B258</f>
        <v>0</v>
      </c>
    </row>
    <row r="259" spans="1:49" ht="18.75" customHeight="1">
      <c r="A259" s="264"/>
      <c r="B259" s="299"/>
      <c r="C259" s="289"/>
      <c r="D259" s="289"/>
      <c r="E259" s="116" t="str">
        <f>IF(B258="","",VLOOKUP(B258,'登録データ（男）'!$A$3:$W$2000,4,FALSE))</f>
        <v/>
      </c>
      <c r="F259" s="289"/>
      <c r="G259" s="305"/>
      <c r="H259" s="286"/>
      <c r="I259" s="289"/>
      <c r="J259" s="286"/>
      <c r="K259" s="289"/>
      <c r="L259" s="286"/>
      <c r="M259" s="286"/>
      <c r="N259" s="294"/>
      <c r="O259" s="295"/>
      <c r="P259" s="296"/>
      <c r="Q259" s="267"/>
      <c r="R259" s="270"/>
      <c r="U259" s="66"/>
      <c r="V259" s="75"/>
      <c r="W259" s="69"/>
      <c r="X259" s="62"/>
      <c r="Y259" s="62"/>
      <c r="Z259" s="62"/>
      <c r="AA259" s="62"/>
      <c r="AB259" s="62"/>
      <c r="AC259" s="62">
        <f t="shared" ca="1" si="343"/>
        <v>0</v>
      </c>
      <c r="AD259" s="108">
        <f t="shared" si="352"/>
        <v>0</v>
      </c>
      <c r="AE259" s="175" t="str">
        <f>IF(G259="","0",VLOOKUP(G259,'登録データ（男）'!$R$4:$S$23,2,FALSE))</f>
        <v>0</v>
      </c>
      <c r="AF259" s="62" t="str">
        <f t="shared" si="344"/>
        <v>00</v>
      </c>
      <c r="AG259" s="76" t="str">
        <f>IF(G259="","0",IF(OR(RIGHT(G259,1)="m",RIGHT(G259,1)="H",RIGHT(G259,1)="W",RIGHT(G259,1)="C"),1,2))</f>
        <v>0</v>
      </c>
      <c r="AH259" s="62" t="str">
        <f t="shared" si="345"/>
        <v>000000</v>
      </c>
      <c r="AI259" s="64" t="str">
        <f t="shared" ca="1" si="346"/>
        <v/>
      </c>
      <c r="AJ259" s="62">
        <f t="shared" si="353"/>
        <v>0</v>
      </c>
      <c r="AK259" s="108"/>
      <c r="AL259" s="62">
        <f t="shared" si="347"/>
        <v>0</v>
      </c>
      <c r="AM259" s="68">
        <f t="shared" si="348"/>
        <v>0</v>
      </c>
      <c r="AN259" s="14" t="str">
        <f ca="1">IF(OFFSET(B259,-MOD(ROW(B259),3),0)&lt;&gt;"",IF(RIGHT(G259,1)=")",VALUE(VLOOKUP(OFFSET(B259,-MOD(ROW(B259),3),0),'登録データ（男）'!A244:J1562,8,FALSE)),"0"),"0")</f>
        <v>0</v>
      </c>
      <c r="AO259" s="76">
        <f t="shared" ca="1" si="354"/>
        <v>0</v>
      </c>
      <c r="AP259" s="62"/>
      <c r="AQ259" s="62"/>
      <c r="AR259" s="62"/>
      <c r="AS259" s="62"/>
      <c r="AT259" s="62"/>
      <c r="AU259" s="62"/>
      <c r="AV259" s="62"/>
      <c r="AW259" s="62"/>
    </row>
    <row r="260" spans="1:49" ht="18.75" customHeight="1" thickBot="1">
      <c r="A260" s="265"/>
      <c r="B260" s="300"/>
      <c r="C260" s="290"/>
      <c r="D260" s="290"/>
      <c r="E260" s="120" t="s">
        <v>1918</v>
      </c>
      <c r="F260" s="290"/>
      <c r="G260" s="306"/>
      <c r="H260" s="287"/>
      <c r="I260" s="290"/>
      <c r="J260" s="287"/>
      <c r="K260" s="290"/>
      <c r="L260" s="287"/>
      <c r="M260" s="287"/>
      <c r="N260" s="222"/>
      <c r="O260" s="223"/>
      <c r="P260" s="297"/>
      <c r="Q260" s="268"/>
      <c r="R260" s="271"/>
      <c r="U260" s="66"/>
      <c r="V260" s="75"/>
      <c r="W260" s="69"/>
      <c r="X260" s="62"/>
      <c r="Y260" s="62"/>
      <c r="Z260" s="62"/>
      <c r="AA260" s="62"/>
      <c r="AB260" s="62"/>
      <c r="AC260" s="62">
        <f t="shared" ca="1" si="343"/>
        <v>0</v>
      </c>
      <c r="AD260" s="108">
        <f t="shared" si="352"/>
        <v>0</v>
      </c>
      <c r="AE260" s="175" t="str">
        <f>IF(G260="","0",VLOOKUP(G260,'登録データ（男）'!$R$4:$S$23,2,FALSE))</f>
        <v>0</v>
      </c>
      <c r="AF260" s="62" t="str">
        <f t="shared" si="344"/>
        <v>00</v>
      </c>
      <c r="AG260" s="76" t="str">
        <f>IF(G260="","0",IF(OR(RIGHT(G260,1)="m",RIGHT(G260,1)="H",RIGHT(G260,1)="W",RIGHT(G260,1)="C"),1,2))</f>
        <v>0</v>
      </c>
      <c r="AH260" s="62" t="str">
        <f t="shared" si="345"/>
        <v>000000</v>
      </c>
      <c r="AI260" s="64" t="str">
        <f t="shared" ca="1" si="346"/>
        <v/>
      </c>
      <c r="AJ260" s="62">
        <f t="shared" si="353"/>
        <v>0</v>
      </c>
      <c r="AK260" s="108"/>
      <c r="AL260" s="62">
        <f t="shared" si="347"/>
        <v>0</v>
      </c>
      <c r="AM260" s="68">
        <f t="shared" si="348"/>
        <v>0</v>
      </c>
      <c r="AN260" s="14" t="str">
        <f ca="1">IF(OFFSET(B260,-MOD(ROW(B260),3),0)&lt;&gt;"",IF(RIGHT(G260,1)=")",VALUE(VLOOKUP(OFFSET(B260,-MOD(ROW(B260),3),0),'登録データ（男）'!A245:J1563,8,FALSE)),"0"),"0")</f>
        <v>0</v>
      </c>
      <c r="AO260" s="76">
        <f t="shared" ca="1" si="354"/>
        <v>0</v>
      </c>
      <c r="AP260" s="62"/>
      <c r="AQ260" s="62"/>
      <c r="AR260" s="62"/>
      <c r="AS260" s="62"/>
      <c r="AT260" s="62"/>
      <c r="AU260" s="62"/>
      <c r="AV260" s="62"/>
      <c r="AW260" s="62"/>
    </row>
    <row r="261" spans="1:49" ht="18.75" customHeight="1" thickTop="1">
      <c r="A261" s="263">
        <v>82</v>
      </c>
      <c r="B261" s="298"/>
      <c r="C261" s="288" t="str">
        <f>IF(B261="","",VLOOKUP(B261,'登録データ（男）'!$A$3:$W$2000,2,FALSE))</f>
        <v/>
      </c>
      <c r="D261" s="288" t="str">
        <f>IF(B261="","",VLOOKUP(B261,'登録データ（男）'!$A$3:$W$2000,3,FALSE))</f>
        <v/>
      </c>
      <c r="E261" s="118" t="str">
        <f>IF(B261="","",VLOOKUP(B261,'登録データ（男）'!$A$3:$W$2000,7,FALSE))</f>
        <v/>
      </c>
      <c r="F261" s="288" t="s">
        <v>6158</v>
      </c>
      <c r="G261" s="304"/>
      <c r="H261" s="285"/>
      <c r="I261" s="288" t="str">
        <f t="shared" ref="I261" si="435">IF(G261="","",IF(AG261=2,"","分"))</f>
        <v/>
      </c>
      <c r="J261" s="285"/>
      <c r="K261" s="288" t="str">
        <f t="shared" ref="K261" si="436">IF(OR(G261="",G261="十種競技"),"",IF(AG261=2,"m","秒"))</f>
        <v/>
      </c>
      <c r="L261" s="285"/>
      <c r="M261" s="285"/>
      <c r="N261" s="291"/>
      <c r="O261" s="292"/>
      <c r="P261" s="293"/>
      <c r="Q261" s="272"/>
      <c r="R261" s="269"/>
      <c r="U261" s="66"/>
      <c r="V261" s="75">
        <f>IF(B261="",0,IF(VLOOKUP(B261,'登録データ（男）'!$A$3:$AT$1687,29,FALSE)=1,0,1))</f>
        <v>0</v>
      </c>
      <c r="W261" s="69">
        <f>IF(B261="",1,0)</f>
        <v>1</v>
      </c>
      <c r="X261" s="62">
        <f>IF(C261="",1,0)</f>
        <v>1</v>
      </c>
      <c r="Y261" s="62">
        <f>IF(D261="",1,0)</f>
        <v>1</v>
      </c>
      <c r="Z261" s="62">
        <f>IF(E261="",1,0)</f>
        <v>1</v>
      </c>
      <c r="AA261" s="62">
        <f>IF(E262="",1,0)</f>
        <v>1</v>
      </c>
      <c r="AB261" s="62">
        <f>SUM(W261:AA261)</f>
        <v>5</v>
      </c>
      <c r="AC261" s="62">
        <f t="shared" ca="1" si="343"/>
        <v>0</v>
      </c>
      <c r="AD261" s="108">
        <f t="shared" si="352"/>
        <v>0</v>
      </c>
      <c r="AE261" s="175" t="str">
        <f>IF(G261="","0",VLOOKUP(G261,'登録データ（男）'!$R$4:$S$23,2,FALSE))</f>
        <v>0</v>
      </c>
      <c r="AF261" s="62" t="str">
        <f t="shared" si="344"/>
        <v>00</v>
      </c>
      <c r="AG261" s="76" t="str">
        <f>IF(G261="","0",IF(OR(RIGHT(G261,1)="m",RIGHT(G261,1)="H",RIGHT(G261,1)="W",RIGHT(G261,1)="C",RIGHT(G261,1)="〉"),1,2))</f>
        <v>0</v>
      </c>
      <c r="AH261" s="62" t="str">
        <f t="shared" si="345"/>
        <v>000000</v>
      </c>
      <c r="AI261" s="64" t="str">
        <f t="shared" ca="1" si="346"/>
        <v/>
      </c>
      <c r="AJ261" s="62">
        <f t="shared" si="353"/>
        <v>0</v>
      </c>
      <c r="AK261" s="108"/>
      <c r="AL261" s="62">
        <f t="shared" si="347"/>
        <v>0</v>
      </c>
      <c r="AM261" s="68">
        <f t="shared" si="348"/>
        <v>0</v>
      </c>
      <c r="AN261" s="14" t="str">
        <f ca="1">IF(OFFSET(B261,-MOD(ROW(B261),3),0)&lt;&gt;"",IF(RIGHT(G261,1)=")",VALUE(VLOOKUP(OFFSET(B261,-MOD(ROW(B261),3),0),'登録データ（男）'!A246:J1564,8,FALSE)),"0"),"0")</f>
        <v>0</v>
      </c>
      <c r="AO261" s="76">
        <f t="shared" ca="1" si="354"/>
        <v>0</v>
      </c>
      <c r="AP261" s="62" t="str">
        <f t="shared" ref="AP261" si="437">IF(AQ261="","",RANK(AQ261,$AQ$18:$AQ$467,1))</f>
        <v/>
      </c>
      <c r="AQ261" s="62" t="str">
        <f>IF(Q261="","",B261)</f>
        <v/>
      </c>
      <c r="AR261" s="62" t="str">
        <f t="shared" ref="AR261" si="438">IF(AS261="","",RANK(AS261,$AS$18:$AS$467,1))</f>
        <v/>
      </c>
      <c r="AS261" s="62" t="str">
        <f>IF(R261="","",B261)</f>
        <v/>
      </c>
      <c r="AT261" s="62" t="str">
        <f t="shared" ref="AT261" si="439">IF(AU261="","",RANK(AU261,$AU$18:$AU$467,1))</f>
        <v/>
      </c>
      <c r="AU261" s="62" t="str">
        <f>IF(OR(G261="十種競技",G262="十種競技",G263="十種競技"),B261,"")</f>
        <v/>
      </c>
      <c r="AV261" s="62"/>
      <c r="AW261" s="62">
        <f>B261</f>
        <v>0</v>
      </c>
    </row>
    <row r="262" spans="1:49" ht="18.75" customHeight="1">
      <c r="A262" s="264"/>
      <c r="B262" s="299"/>
      <c r="C262" s="289"/>
      <c r="D262" s="289"/>
      <c r="E262" s="116" t="str">
        <f>IF(B261="","",VLOOKUP(B261,'登録データ（男）'!$A$3:$W$2000,4,FALSE))</f>
        <v/>
      </c>
      <c r="F262" s="289"/>
      <c r="G262" s="305"/>
      <c r="H262" s="286"/>
      <c r="I262" s="289"/>
      <c r="J262" s="286"/>
      <c r="K262" s="289"/>
      <c r="L262" s="286"/>
      <c r="M262" s="286"/>
      <c r="N262" s="294"/>
      <c r="O262" s="295"/>
      <c r="P262" s="296"/>
      <c r="Q262" s="267"/>
      <c r="R262" s="270"/>
      <c r="U262" s="66"/>
      <c r="V262" s="75"/>
      <c r="W262" s="69"/>
      <c r="X262" s="62"/>
      <c r="Y262" s="62"/>
      <c r="Z262" s="62"/>
      <c r="AA262" s="62"/>
      <c r="AB262" s="62"/>
      <c r="AC262" s="62">
        <f t="shared" ca="1" si="343"/>
        <v>0</v>
      </c>
      <c r="AD262" s="108">
        <f t="shared" si="352"/>
        <v>0</v>
      </c>
      <c r="AE262" s="175" t="str">
        <f>IF(G262="","0",VLOOKUP(G262,'登録データ（男）'!$R$4:$S$23,2,FALSE))</f>
        <v>0</v>
      </c>
      <c r="AF262" s="62" t="str">
        <f t="shared" si="344"/>
        <v>00</v>
      </c>
      <c r="AG262" s="76" t="str">
        <f>IF(G262="","0",IF(OR(RIGHT(G262,1)="m",RIGHT(G262,1)="H",RIGHT(G262,1)="W",RIGHT(G262,1)="C"),1,2))</f>
        <v>0</v>
      </c>
      <c r="AH262" s="62" t="str">
        <f t="shared" si="345"/>
        <v>000000</v>
      </c>
      <c r="AI262" s="64" t="str">
        <f t="shared" ca="1" si="346"/>
        <v/>
      </c>
      <c r="AJ262" s="62">
        <f t="shared" si="353"/>
        <v>0</v>
      </c>
      <c r="AK262" s="108"/>
      <c r="AL262" s="62">
        <f t="shared" si="347"/>
        <v>0</v>
      </c>
      <c r="AM262" s="68">
        <f t="shared" si="348"/>
        <v>0</v>
      </c>
      <c r="AN262" s="14" t="str">
        <f ca="1">IF(OFFSET(B262,-MOD(ROW(B262),3),0)&lt;&gt;"",IF(RIGHT(G262,1)=")",VALUE(VLOOKUP(OFFSET(B262,-MOD(ROW(B262),3),0),'登録データ（男）'!A247:J1565,8,FALSE)),"0"),"0")</f>
        <v>0</v>
      </c>
      <c r="AO262" s="76">
        <f t="shared" ca="1" si="354"/>
        <v>0</v>
      </c>
      <c r="AP262" s="62"/>
      <c r="AQ262" s="62"/>
      <c r="AR262" s="62"/>
      <c r="AS262" s="62"/>
      <c r="AT262" s="62"/>
      <c r="AU262" s="62"/>
      <c r="AV262" s="62"/>
      <c r="AW262" s="62"/>
    </row>
    <row r="263" spans="1:49" ht="18.75" customHeight="1" thickBot="1">
      <c r="A263" s="265"/>
      <c r="B263" s="300"/>
      <c r="C263" s="290"/>
      <c r="D263" s="290"/>
      <c r="E263" s="120" t="s">
        <v>1918</v>
      </c>
      <c r="F263" s="290"/>
      <c r="G263" s="306"/>
      <c r="H263" s="287"/>
      <c r="I263" s="290"/>
      <c r="J263" s="287"/>
      <c r="K263" s="290"/>
      <c r="L263" s="287"/>
      <c r="M263" s="287"/>
      <c r="N263" s="222"/>
      <c r="O263" s="223"/>
      <c r="P263" s="297"/>
      <c r="Q263" s="268"/>
      <c r="R263" s="271"/>
      <c r="U263" s="66"/>
      <c r="V263" s="75"/>
      <c r="W263" s="69"/>
      <c r="X263" s="62"/>
      <c r="Y263" s="62"/>
      <c r="Z263" s="62"/>
      <c r="AA263" s="62"/>
      <c r="AB263" s="62"/>
      <c r="AC263" s="62">
        <f t="shared" ca="1" si="343"/>
        <v>0</v>
      </c>
      <c r="AD263" s="108">
        <f t="shared" si="352"/>
        <v>0</v>
      </c>
      <c r="AE263" s="175" t="str">
        <f>IF(G263="","0",VLOOKUP(G263,'登録データ（男）'!$R$4:$S$23,2,FALSE))</f>
        <v>0</v>
      </c>
      <c r="AF263" s="62" t="str">
        <f t="shared" si="344"/>
        <v>00</v>
      </c>
      <c r="AG263" s="76" t="str">
        <f>IF(G263="","0",IF(OR(RIGHT(G263,1)="m",RIGHT(G263,1)="H",RIGHT(G263,1)="W",RIGHT(G263,1)="C"),1,2))</f>
        <v>0</v>
      </c>
      <c r="AH263" s="62" t="str">
        <f t="shared" si="345"/>
        <v>000000</v>
      </c>
      <c r="AI263" s="64" t="str">
        <f t="shared" ca="1" si="346"/>
        <v/>
      </c>
      <c r="AJ263" s="62">
        <f t="shared" si="353"/>
        <v>0</v>
      </c>
      <c r="AK263" s="108"/>
      <c r="AL263" s="62">
        <f t="shared" si="347"/>
        <v>0</v>
      </c>
      <c r="AM263" s="68">
        <f t="shared" si="348"/>
        <v>0</v>
      </c>
      <c r="AN263" s="14" t="str">
        <f ca="1">IF(OFFSET(B263,-MOD(ROW(B263),3),0)&lt;&gt;"",IF(RIGHT(G263,1)=")",VALUE(VLOOKUP(OFFSET(B263,-MOD(ROW(B263),3),0),'登録データ（男）'!A248:J1566,8,FALSE)),"0"),"0")</f>
        <v>0</v>
      </c>
      <c r="AO263" s="76">
        <f t="shared" ca="1" si="354"/>
        <v>0</v>
      </c>
      <c r="AP263" s="62"/>
      <c r="AQ263" s="62"/>
      <c r="AR263" s="62"/>
      <c r="AS263" s="62"/>
      <c r="AT263" s="62"/>
      <c r="AU263" s="62"/>
      <c r="AV263" s="62"/>
      <c r="AW263" s="62"/>
    </row>
    <row r="264" spans="1:49" ht="18.75" customHeight="1" thickTop="1">
      <c r="A264" s="263">
        <v>83</v>
      </c>
      <c r="B264" s="298"/>
      <c r="C264" s="288" t="str">
        <f>IF(B264="","",VLOOKUP(B264,'登録データ（男）'!$A$3:$W$2000,2,FALSE))</f>
        <v/>
      </c>
      <c r="D264" s="288" t="str">
        <f>IF(B264="","",VLOOKUP(B264,'登録データ（男）'!$A$3:$W$2000,3,FALSE))</f>
        <v/>
      </c>
      <c r="E264" s="118" t="str">
        <f>IF(B264="","",VLOOKUP(B264,'登録データ（男）'!$A$3:$W$2000,7,FALSE))</f>
        <v/>
      </c>
      <c r="F264" s="288" t="s">
        <v>6158</v>
      </c>
      <c r="G264" s="304"/>
      <c r="H264" s="285"/>
      <c r="I264" s="288" t="str">
        <f t="shared" ref="I264" si="440">IF(G264="","",IF(AG264=2,"","分"))</f>
        <v/>
      </c>
      <c r="J264" s="285"/>
      <c r="K264" s="288" t="str">
        <f t="shared" ref="K264" si="441">IF(OR(G264="",G264="十種競技"),"",IF(AG264=2,"m","秒"))</f>
        <v/>
      </c>
      <c r="L264" s="285"/>
      <c r="M264" s="285"/>
      <c r="N264" s="291"/>
      <c r="O264" s="292"/>
      <c r="P264" s="293"/>
      <c r="Q264" s="272"/>
      <c r="R264" s="269"/>
      <c r="U264" s="66"/>
      <c r="V264" s="75">
        <f>IF(B264="",0,IF(VLOOKUP(B264,'登録データ（男）'!$A$3:$AT$1687,29,FALSE)=1,0,1))</f>
        <v>0</v>
      </c>
      <c r="W264" s="69">
        <f>IF(B264="",1,0)</f>
        <v>1</v>
      </c>
      <c r="X264" s="62">
        <f>IF(C264="",1,0)</f>
        <v>1</v>
      </c>
      <c r="Y264" s="62">
        <f>IF(D264="",1,0)</f>
        <v>1</v>
      </c>
      <c r="Z264" s="62">
        <f>IF(E264="",1,0)</f>
        <v>1</v>
      </c>
      <c r="AA264" s="62">
        <f>IF(E265="",1,0)</f>
        <v>1</v>
      </c>
      <c r="AB264" s="62">
        <f>SUM(W264:AA264)</f>
        <v>5</v>
      </c>
      <c r="AC264" s="62">
        <f t="shared" ca="1" si="343"/>
        <v>0</v>
      </c>
      <c r="AD264" s="108">
        <f t="shared" si="352"/>
        <v>0</v>
      </c>
      <c r="AE264" s="175" t="str">
        <f>IF(G264="","0",VLOOKUP(G264,'登録データ（男）'!$R$4:$S$23,2,FALSE))</f>
        <v>0</v>
      </c>
      <c r="AF264" s="62" t="str">
        <f t="shared" si="344"/>
        <v>00</v>
      </c>
      <c r="AG264" s="76" t="str">
        <f>IF(G264="","0",IF(OR(RIGHT(G264,1)="m",RIGHT(G264,1)="H",RIGHT(G264,1)="W",RIGHT(G264,1)="C",RIGHT(G264,1)="〉"),1,2))</f>
        <v>0</v>
      </c>
      <c r="AH264" s="62" t="str">
        <f t="shared" si="345"/>
        <v>000000</v>
      </c>
      <c r="AI264" s="64" t="str">
        <f t="shared" ca="1" si="346"/>
        <v/>
      </c>
      <c r="AJ264" s="62">
        <f t="shared" si="353"/>
        <v>0</v>
      </c>
      <c r="AK264" s="108"/>
      <c r="AL264" s="62">
        <f t="shared" si="347"/>
        <v>0</v>
      </c>
      <c r="AM264" s="68">
        <f t="shared" si="348"/>
        <v>0</v>
      </c>
      <c r="AN264" s="14" t="str">
        <f ca="1">IF(OFFSET(B264,-MOD(ROW(B264),3),0)&lt;&gt;"",IF(RIGHT(G264,1)=")",VALUE(VLOOKUP(OFFSET(B264,-MOD(ROW(B264),3),0),'登録データ（男）'!A249:J1567,8,FALSE)),"0"),"0")</f>
        <v>0</v>
      </c>
      <c r="AO264" s="76">
        <f t="shared" ca="1" si="354"/>
        <v>0</v>
      </c>
      <c r="AP264" s="62" t="str">
        <f t="shared" ref="AP264" si="442">IF(AQ264="","",RANK(AQ264,$AQ$18:$AQ$467,1))</f>
        <v/>
      </c>
      <c r="AQ264" s="62" t="str">
        <f>IF(Q264="","",B264)</f>
        <v/>
      </c>
      <c r="AR264" s="62" t="str">
        <f t="shared" ref="AR264" si="443">IF(AS264="","",RANK(AS264,$AS$18:$AS$467,1))</f>
        <v/>
      </c>
      <c r="AS264" s="62" t="str">
        <f>IF(R264="","",B264)</f>
        <v/>
      </c>
      <c r="AT264" s="62" t="str">
        <f t="shared" ref="AT264" si="444">IF(AU264="","",RANK(AU264,$AU$18:$AU$467,1))</f>
        <v/>
      </c>
      <c r="AU264" s="62" t="str">
        <f>IF(OR(G264="十種競技",G265="十種競技",G266="十種競技"),B264,"")</f>
        <v/>
      </c>
      <c r="AV264" s="62"/>
      <c r="AW264" s="62">
        <f>B264</f>
        <v>0</v>
      </c>
    </row>
    <row r="265" spans="1:49" ht="18.75" customHeight="1">
      <c r="A265" s="264"/>
      <c r="B265" s="299"/>
      <c r="C265" s="289"/>
      <c r="D265" s="289"/>
      <c r="E265" s="116" t="str">
        <f>IF(B264="","",VLOOKUP(B264,'登録データ（男）'!$A$3:$W$2000,4,FALSE))</f>
        <v/>
      </c>
      <c r="F265" s="289"/>
      <c r="G265" s="305"/>
      <c r="H265" s="286"/>
      <c r="I265" s="289"/>
      <c r="J265" s="286"/>
      <c r="K265" s="289"/>
      <c r="L265" s="286"/>
      <c r="M265" s="286"/>
      <c r="N265" s="294"/>
      <c r="O265" s="295"/>
      <c r="P265" s="296"/>
      <c r="Q265" s="267"/>
      <c r="R265" s="270"/>
      <c r="U265" s="66"/>
      <c r="V265" s="75"/>
      <c r="W265" s="69"/>
      <c r="X265" s="62"/>
      <c r="Y265" s="62"/>
      <c r="Z265" s="62"/>
      <c r="AA265" s="62"/>
      <c r="AB265" s="62"/>
      <c r="AC265" s="62">
        <f t="shared" ca="1" si="343"/>
        <v>0</v>
      </c>
      <c r="AD265" s="108">
        <f t="shared" si="352"/>
        <v>0</v>
      </c>
      <c r="AE265" s="175" t="str">
        <f>IF(G265="","0",VLOOKUP(G265,'登録データ（男）'!$R$4:$S$23,2,FALSE))</f>
        <v>0</v>
      </c>
      <c r="AF265" s="62" t="str">
        <f t="shared" si="344"/>
        <v>00</v>
      </c>
      <c r="AG265" s="76" t="str">
        <f>IF(G265="","0",IF(OR(RIGHT(G265,1)="m",RIGHT(G265,1)="H",RIGHT(G265,1)="W",RIGHT(G265,1)="C"),1,2))</f>
        <v>0</v>
      </c>
      <c r="AH265" s="62" t="str">
        <f t="shared" si="345"/>
        <v>000000</v>
      </c>
      <c r="AI265" s="64" t="str">
        <f t="shared" ca="1" si="346"/>
        <v/>
      </c>
      <c r="AJ265" s="62">
        <f t="shared" si="353"/>
        <v>0</v>
      </c>
      <c r="AK265" s="108"/>
      <c r="AL265" s="62">
        <f t="shared" si="347"/>
        <v>0</v>
      </c>
      <c r="AM265" s="68">
        <f t="shared" si="348"/>
        <v>0</v>
      </c>
      <c r="AN265" s="14" t="str">
        <f ca="1">IF(OFFSET(B265,-MOD(ROW(B265),3),0)&lt;&gt;"",IF(RIGHT(G265,1)=")",VALUE(VLOOKUP(OFFSET(B265,-MOD(ROW(B265),3),0),'登録データ（男）'!A250:J1568,8,FALSE)),"0"),"0")</f>
        <v>0</v>
      </c>
      <c r="AO265" s="76">
        <f t="shared" ca="1" si="354"/>
        <v>0</v>
      </c>
      <c r="AP265" s="62"/>
      <c r="AQ265" s="62"/>
      <c r="AR265" s="62"/>
      <c r="AS265" s="62"/>
      <c r="AT265" s="62"/>
      <c r="AU265" s="62"/>
      <c r="AV265" s="62"/>
      <c r="AW265" s="62"/>
    </row>
    <row r="266" spans="1:49" ht="18.75" customHeight="1" thickBot="1">
      <c r="A266" s="265"/>
      <c r="B266" s="300"/>
      <c r="C266" s="290"/>
      <c r="D266" s="290"/>
      <c r="E266" s="120" t="s">
        <v>1918</v>
      </c>
      <c r="F266" s="290"/>
      <c r="G266" s="306"/>
      <c r="H266" s="287"/>
      <c r="I266" s="290"/>
      <c r="J266" s="287"/>
      <c r="K266" s="290"/>
      <c r="L266" s="287"/>
      <c r="M266" s="287"/>
      <c r="N266" s="222"/>
      <c r="O266" s="223"/>
      <c r="P266" s="297"/>
      <c r="Q266" s="268"/>
      <c r="R266" s="271"/>
      <c r="U266" s="66"/>
      <c r="V266" s="75"/>
      <c r="W266" s="69"/>
      <c r="X266" s="62"/>
      <c r="Y266" s="62"/>
      <c r="Z266" s="62"/>
      <c r="AA266" s="62"/>
      <c r="AB266" s="62"/>
      <c r="AC266" s="62">
        <f t="shared" ca="1" si="343"/>
        <v>0</v>
      </c>
      <c r="AD266" s="108">
        <f t="shared" si="352"/>
        <v>0</v>
      </c>
      <c r="AE266" s="175" t="str">
        <f>IF(G266="","0",VLOOKUP(G266,'登録データ（男）'!$R$4:$S$23,2,FALSE))</f>
        <v>0</v>
      </c>
      <c r="AF266" s="62" t="str">
        <f t="shared" si="344"/>
        <v>00</v>
      </c>
      <c r="AG266" s="76" t="str">
        <f>IF(G266="","0",IF(OR(RIGHT(G266,1)="m",RIGHT(G266,1)="H",RIGHT(G266,1)="W",RIGHT(G266,1)="C"),1,2))</f>
        <v>0</v>
      </c>
      <c r="AH266" s="62" t="str">
        <f t="shared" si="345"/>
        <v>000000</v>
      </c>
      <c r="AI266" s="64" t="str">
        <f t="shared" ca="1" si="346"/>
        <v/>
      </c>
      <c r="AJ266" s="62">
        <f t="shared" si="353"/>
        <v>0</v>
      </c>
      <c r="AK266" s="108"/>
      <c r="AL266" s="62">
        <f t="shared" si="347"/>
        <v>0</v>
      </c>
      <c r="AM266" s="68">
        <f t="shared" si="348"/>
        <v>0</v>
      </c>
      <c r="AN266" s="14" t="str">
        <f ca="1">IF(OFFSET(B266,-MOD(ROW(B266),3),0)&lt;&gt;"",IF(RIGHT(G266,1)=")",VALUE(VLOOKUP(OFFSET(B266,-MOD(ROW(B266),3),0),'登録データ（男）'!A251:J1569,8,FALSE)),"0"),"0")</f>
        <v>0</v>
      </c>
      <c r="AO266" s="76">
        <f t="shared" ca="1" si="354"/>
        <v>0</v>
      </c>
      <c r="AP266" s="62"/>
      <c r="AQ266" s="62"/>
      <c r="AR266" s="62"/>
      <c r="AS266" s="62"/>
      <c r="AT266" s="62"/>
      <c r="AU266" s="62"/>
      <c r="AV266" s="62"/>
      <c r="AW266" s="62"/>
    </row>
    <row r="267" spans="1:49" ht="18.75" customHeight="1" thickTop="1">
      <c r="A267" s="263">
        <v>84</v>
      </c>
      <c r="B267" s="298"/>
      <c r="C267" s="288" t="str">
        <f>IF(B267="","",VLOOKUP(B267,'登録データ（男）'!$A$3:$W$2000,2,FALSE))</f>
        <v/>
      </c>
      <c r="D267" s="288" t="str">
        <f>IF(B267="","",VLOOKUP(B267,'登録データ（男）'!$A$3:$W$2000,3,FALSE))</f>
        <v/>
      </c>
      <c r="E267" s="118" t="str">
        <f>IF(B267="","",VLOOKUP(B267,'登録データ（男）'!$A$3:$W$2000,7,FALSE))</f>
        <v/>
      </c>
      <c r="F267" s="288" t="s">
        <v>6158</v>
      </c>
      <c r="G267" s="304"/>
      <c r="H267" s="285"/>
      <c r="I267" s="288" t="str">
        <f t="shared" ref="I267" si="445">IF(G267="","",IF(AG267=2,"","分"))</f>
        <v/>
      </c>
      <c r="J267" s="285"/>
      <c r="K267" s="288" t="str">
        <f t="shared" ref="K267" si="446">IF(OR(G267="",G267="十種競技"),"",IF(AG267=2,"m","秒"))</f>
        <v/>
      </c>
      <c r="L267" s="285"/>
      <c r="M267" s="285"/>
      <c r="N267" s="291"/>
      <c r="O267" s="292"/>
      <c r="P267" s="293"/>
      <c r="Q267" s="272"/>
      <c r="R267" s="269"/>
      <c r="U267" s="66"/>
      <c r="V267" s="75">
        <f>IF(B267="",0,IF(VLOOKUP(B267,'登録データ（男）'!$A$3:$AT$1687,29,FALSE)=1,0,1))</f>
        <v>0</v>
      </c>
      <c r="W267" s="69">
        <f>IF(B267="",1,0)</f>
        <v>1</v>
      </c>
      <c r="X267" s="62">
        <f>IF(C267="",1,0)</f>
        <v>1</v>
      </c>
      <c r="Y267" s="62">
        <f>IF(D267="",1,0)</f>
        <v>1</v>
      </c>
      <c r="Z267" s="62">
        <f>IF(E267="",1,0)</f>
        <v>1</v>
      </c>
      <c r="AA267" s="62">
        <f>IF(E268="",1,0)</f>
        <v>1</v>
      </c>
      <c r="AB267" s="62">
        <f>SUM(W267:AA267)</f>
        <v>5</v>
      </c>
      <c r="AC267" s="62">
        <f t="shared" ca="1" si="343"/>
        <v>0</v>
      </c>
      <c r="AD267" s="108">
        <f t="shared" si="352"/>
        <v>0</v>
      </c>
      <c r="AE267" s="175" t="str">
        <f>IF(G267="","0",VLOOKUP(G267,'登録データ（男）'!$R$4:$S$23,2,FALSE))</f>
        <v>0</v>
      </c>
      <c r="AF267" s="62" t="str">
        <f t="shared" si="344"/>
        <v>00</v>
      </c>
      <c r="AG267" s="76" t="str">
        <f>IF(G267="","0",IF(OR(RIGHT(G267,1)="m",RIGHT(G267,1)="H",RIGHT(G267,1)="W",RIGHT(G267,1)="C",RIGHT(G267,1)="〉"),1,2))</f>
        <v>0</v>
      </c>
      <c r="AH267" s="62" t="str">
        <f t="shared" si="345"/>
        <v>000000</v>
      </c>
      <c r="AI267" s="64" t="str">
        <f t="shared" ca="1" si="346"/>
        <v/>
      </c>
      <c r="AJ267" s="62">
        <f t="shared" si="353"/>
        <v>0</v>
      </c>
      <c r="AK267" s="108"/>
      <c r="AL267" s="62">
        <f t="shared" si="347"/>
        <v>0</v>
      </c>
      <c r="AM267" s="68">
        <f t="shared" si="348"/>
        <v>0</v>
      </c>
      <c r="AN267" s="14" t="str">
        <f ca="1">IF(OFFSET(B267,-MOD(ROW(B267),3),0)&lt;&gt;"",IF(RIGHT(G267,1)=")",VALUE(VLOOKUP(OFFSET(B267,-MOD(ROW(B267),3),0),'登録データ（男）'!A252:J1570,8,FALSE)),"0"),"0")</f>
        <v>0</v>
      </c>
      <c r="AO267" s="76">
        <f t="shared" ca="1" si="354"/>
        <v>0</v>
      </c>
      <c r="AP267" s="62" t="str">
        <f t="shared" ref="AP267" si="447">IF(AQ267="","",RANK(AQ267,$AQ$18:$AQ$467,1))</f>
        <v/>
      </c>
      <c r="AQ267" s="62" t="str">
        <f>IF(Q267="","",B267)</f>
        <v/>
      </c>
      <c r="AR267" s="62" t="str">
        <f t="shared" ref="AR267" si="448">IF(AS267="","",RANK(AS267,$AS$18:$AS$467,1))</f>
        <v/>
      </c>
      <c r="AS267" s="62" t="str">
        <f>IF(R267="","",B267)</f>
        <v/>
      </c>
      <c r="AT267" s="62" t="str">
        <f t="shared" ref="AT267" si="449">IF(AU267="","",RANK(AU267,$AU$18:$AU$467,1))</f>
        <v/>
      </c>
      <c r="AU267" s="62" t="str">
        <f>IF(OR(G267="十種競技",G268="十種競技",G269="十種競技"),B267,"")</f>
        <v/>
      </c>
      <c r="AV267" s="62"/>
      <c r="AW267" s="62">
        <f>B267</f>
        <v>0</v>
      </c>
    </row>
    <row r="268" spans="1:49" ht="18.75" customHeight="1">
      <c r="A268" s="264"/>
      <c r="B268" s="299"/>
      <c r="C268" s="289"/>
      <c r="D268" s="289"/>
      <c r="E268" s="116" t="str">
        <f>IF(B267="","",VLOOKUP(B267,'登録データ（男）'!$A$3:$W$2000,4,FALSE))</f>
        <v/>
      </c>
      <c r="F268" s="289"/>
      <c r="G268" s="305"/>
      <c r="H268" s="286"/>
      <c r="I268" s="289"/>
      <c r="J268" s="286"/>
      <c r="K268" s="289"/>
      <c r="L268" s="286"/>
      <c r="M268" s="286"/>
      <c r="N268" s="294"/>
      <c r="O268" s="295"/>
      <c r="P268" s="296"/>
      <c r="Q268" s="267"/>
      <c r="R268" s="270"/>
      <c r="U268" s="66"/>
      <c r="V268" s="75"/>
      <c r="W268" s="69"/>
      <c r="X268" s="62"/>
      <c r="Y268" s="62"/>
      <c r="Z268" s="62"/>
      <c r="AA268" s="62"/>
      <c r="AB268" s="62"/>
      <c r="AC268" s="62">
        <f t="shared" ca="1" si="343"/>
        <v>0</v>
      </c>
      <c r="AD268" s="108">
        <f t="shared" si="352"/>
        <v>0</v>
      </c>
      <c r="AE268" s="175" t="str">
        <f>IF(G268="","0",VLOOKUP(G268,'登録データ（男）'!$R$4:$S$23,2,FALSE))</f>
        <v>0</v>
      </c>
      <c r="AF268" s="62" t="str">
        <f t="shared" si="344"/>
        <v>00</v>
      </c>
      <c r="AG268" s="76" t="str">
        <f>IF(G268="","0",IF(OR(RIGHT(G268,1)="m",RIGHT(G268,1)="H",RIGHT(G268,1)="W",RIGHT(G268,1)="C"),1,2))</f>
        <v>0</v>
      </c>
      <c r="AH268" s="62" t="str">
        <f t="shared" si="345"/>
        <v>000000</v>
      </c>
      <c r="AI268" s="64" t="str">
        <f t="shared" ca="1" si="346"/>
        <v/>
      </c>
      <c r="AJ268" s="62">
        <f t="shared" si="353"/>
        <v>0</v>
      </c>
      <c r="AK268" s="108"/>
      <c r="AL268" s="62">
        <f t="shared" si="347"/>
        <v>0</v>
      </c>
      <c r="AM268" s="68">
        <f t="shared" si="348"/>
        <v>0</v>
      </c>
      <c r="AN268" s="14" t="str">
        <f ca="1">IF(OFFSET(B268,-MOD(ROW(B268),3),0)&lt;&gt;"",IF(RIGHT(G268,1)=")",VALUE(VLOOKUP(OFFSET(B268,-MOD(ROW(B268),3),0),'登録データ（男）'!A253:J1571,8,FALSE)),"0"),"0")</f>
        <v>0</v>
      </c>
      <c r="AO268" s="76">
        <f t="shared" ca="1" si="354"/>
        <v>0</v>
      </c>
      <c r="AP268" s="62"/>
      <c r="AQ268" s="62"/>
      <c r="AR268" s="62"/>
      <c r="AS268" s="62"/>
      <c r="AT268" s="62"/>
      <c r="AU268" s="62"/>
      <c r="AV268" s="62"/>
      <c r="AW268" s="62"/>
    </row>
    <row r="269" spans="1:49" ht="18.75" customHeight="1" thickBot="1">
      <c r="A269" s="265"/>
      <c r="B269" s="300"/>
      <c r="C269" s="290"/>
      <c r="D269" s="290"/>
      <c r="E269" s="120" t="s">
        <v>1918</v>
      </c>
      <c r="F269" s="290"/>
      <c r="G269" s="306"/>
      <c r="H269" s="287"/>
      <c r="I269" s="290"/>
      <c r="J269" s="287"/>
      <c r="K269" s="290"/>
      <c r="L269" s="287"/>
      <c r="M269" s="287"/>
      <c r="N269" s="222"/>
      <c r="O269" s="223"/>
      <c r="P269" s="297"/>
      <c r="Q269" s="268"/>
      <c r="R269" s="271"/>
      <c r="U269" s="66"/>
      <c r="V269" s="75"/>
      <c r="W269" s="69"/>
      <c r="X269" s="62"/>
      <c r="Y269" s="62"/>
      <c r="Z269" s="62"/>
      <c r="AA269" s="62"/>
      <c r="AB269" s="62"/>
      <c r="AC269" s="62">
        <f t="shared" ca="1" si="343"/>
        <v>0</v>
      </c>
      <c r="AD269" s="108">
        <f t="shared" si="352"/>
        <v>0</v>
      </c>
      <c r="AE269" s="175" t="str">
        <f>IF(G269="","0",VLOOKUP(G269,'登録データ（男）'!$R$4:$S$23,2,FALSE))</f>
        <v>0</v>
      </c>
      <c r="AF269" s="62" t="str">
        <f t="shared" si="344"/>
        <v>00</v>
      </c>
      <c r="AG269" s="76" t="str">
        <f>IF(G269="","0",IF(OR(RIGHT(G269,1)="m",RIGHT(G269,1)="H",RIGHT(G269,1)="W",RIGHT(G269,1)="C"),1,2))</f>
        <v>0</v>
      </c>
      <c r="AH269" s="62" t="str">
        <f t="shared" si="345"/>
        <v>000000</v>
      </c>
      <c r="AI269" s="64" t="str">
        <f t="shared" ca="1" si="346"/>
        <v/>
      </c>
      <c r="AJ269" s="62">
        <f t="shared" si="353"/>
        <v>0</v>
      </c>
      <c r="AK269" s="108"/>
      <c r="AL269" s="62">
        <f t="shared" si="347"/>
        <v>0</v>
      </c>
      <c r="AM269" s="68">
        <f t="shared" si="348"/>
        <v>0</v>
      </c>
      <c r="AN269" s="14" t="str">
        <f ca="1">IF(OFFSET(B269,-MOD(ROW(B269),3),0)&lt;&gt;"",IF(RIGHT(G269,1)=")",VALUE(VLOOKUP(OFFSET(B269,-MOD(ROW(B269),3),0),'登録データ（男）'!A254:J1572,8,FALSE)),"0"),"0")</f>
        <v>0</v>
      </c>
      <c r="AO269" s="76">
        <f t="shared" ca="1" si="354"/>
        <v>0</v>
      </c>
      <c r="AP269" s="62"/>
      <c r="AQ269" s="62"/>
      <c r="AR269" s="62"/>
      <c r="AS269" s="62"/>
      <c r="AT269" s="62"/>
      <c r="AU269" s="62"/>
      <c r="AV269" s="62"/>
      <c r="AW269" s="62"/>
    </row>
    <row r="270" spans="1:49" ht="18.75" customHeight="1" thickTop="1">
      <c r="A270" s="263">
        <v>85</v>
      </c>
      <c r="B270" s="298"/>
      <c r="C270" s="288" t="str">
        <f>IF(B270="","",VLOOKUP(B270,'登録データ（男）'!$A$3:$W$2000,2,FALSE))</f>
        <v/>
      </c>
      <c r="D270" s="288" t="str">
        <f>IF(B270="","",VLOOKUP(B270,'登録データ（男）'!$A$3:$W$2000,3,FALSE))</f>
        <v/>
      </c>
      <c r="E270" s="118" t="str">
        <f>IF(B270="","",VLOOKUP(B270,'登録データ（男）'!$A$3:$W$2000,7,FALSE))</f>
        <v/>
      </c>
      <c r="F270" s="288" t="s">
        <v>6158</v>
      </c>
      <c r="G270" s="304"/>
      <c r="H270" s="285"/>
      <c r="I270" s="288" t="str">
        <f t="shared" ref="I270" si="450">IF(G270="","",IF(AG270=2,"","分"))</f>
        <v/>
      </c>
      <c r="J270" s="285"/>
      <c r="K270" s="288" t="str">
        <f t="shared" ref="K270" si="451">IF(OR(G270="",G270="十種競技"),"",IF(AG270=2,"m","秒"))</f>
        <v/>
      </c>
      <c r="L270" s="285"/>
      <c r="M270" s="285"/>
      <c r="N270" s="291"/>
      <c r="O270" s="292"/>
      <c r="P270" s="293"/>
      <c r="Q270" s="272"/>
      <c r="R270" s="269"/>
      <c r="U270" s="66"/>
      <c r="V270" s="75">
        <f>IF(B270="",0,IF(VLOOKUP(B270,'登録データ（男）'!$A$3:$AT$1687,29,FALSE)=1,0,1))</f>
        <v>0</v>
      </c>
      <c r="W270" s="69">
        <f>IF(B270="",1,0)</f>
        <v>1</v>
      </c>
      <c r="X270" s="62">
        <f>IF(C270="",1,0)</f>
        <v>1</v>
      </c>
      <c r="Y270" s="62">
        <f>IF(D270="",1,0)</f>
        <v>1</v>
      </c>
      <c r="Z270" s="62">
        <f>IF(E270="",1,0)</f>
        <v>1</v>
      </c>
      <c r="AA270" s="62">
        <f>IF(E271="",1,0)</f>
        <v>1</v>
      </c>
      <c r="AB270" s="62">
        <f>SUM(W270:AA270)</f>
        <v>5</v>
      </c>
      <c r="AC270" s="62">
        <f t="shared" ca="1" si="343"/>
        <v>0</v>
      </c>
      <c r="AD270" s="108">
        <f t="shared" si="352"/>
        <v>0</v>
      </c>
      <c r="AE270" s="175" t="str">
        <f>IF(G270="","0",VLOOKUP(G270,'登録データ（男）'!$R$4:$S$23,2,FALSE))</f>
        <v>0</v>
      </c>
      <c r="AF270" s="62" t="str">
        <f t="shared" si="344"/>
        <v>00</v>
      </c>
      <c r="AG270" s="76" t="str">
        <f>IF(G270="","0",IF(OR(RIGHT(G270,1)="m",RIGHT(G270,1)="H",RIGHT(G270,1)="W",RIGHT(G270,1)="C",RIGHT(G270,1)="〉"),1,2))</f>
        <v>0</v>
      </c>
      <c r="AH270" s="62" t="str">
        <f t="shared" si="345"/>
        <v>000000</v>
      </c>
      <c r="AI270" s="64" t="str">
        <f t="shared" ca="1" si="346"/>
        <v/>
      </c>
      <c r="AJ270" s="62">
        <f t="shared" si="353"/>
        <v>0</v>
      </c>
      <c r="AK270" s="108"/>
      <c r="AL270" s="62">
        <f t="shared" si="347"/>
        <v>0</v>
      </c>
      <c r="AM270" s="68">
        <f t="shared" si="348"/>
        <v>0</v>
      </c>
      <c r="AN270" s="14" t="str">
        <f ca="1">IF(OFFSET(B270,-MOD(ROW(B270),3),0)&lt;&gt;"",IF(RIGHT(G270,1)=")",VALUE(VLOOKUP(OFFSET(B270,-MOD(ROW(B270),3),0),'登録データ（男）'!A255:J1573,8,FALSE)),"0"),"0")</f>
        <v>0</v>
      </c>
      <c r="AO270" s="76">
        <f t="shared" ca="1" si="354"/>
        <v>0</v>
      </c>
      <c r="AP270" s="62" t="str">
        <f t="shared" ref="AP270" si="452">IF(AQ270="","",RANK(AQ270,$AQ$18:$AQ$467,1))</f>
        <v/>
      </c>
      <c r="AQ270" s="62" t="str">
        <f>IF(Q270="","",B270)</f>
        <v/>
      </c>
      <c r="AR270" s="62" t="str">
        <f t="shared" ref="AR270" si="453">IF(AS270="","",RANK(AS270,$AS$18:$AS$467,1))</f>
        <v/>
      </c>
      <c r="AS270" s="62" t="str">
        <f>IF(R270="","",B270)</f>
        <v/>
      </c>
      <c r="AT270" s="62" t="str">
        <f t="shared" ref="AT270" si="454">IF(AU270="","",RANK(AU270,$AU$18:$AU$467,1))</f>
        <v/>
      </c>
      <c r="AU270" s="62" t="str">
        <f>IF(OR(G270="十種競技",G271="十種競技",G272="十種競技"),B270,"")</f>
        <v/>
      </c>
      <c r="AV270" s="62"/>
      <c r="AW270" s="62">
        <f>B270</f>
        <v>0</v>
      </c>
    </row>
    <row r="271" spans="1:49" ht="18.75" customHeight="1">
      <c r="A271" s="264"/>
      <c r="B271" s="299"/>
      <c r="C271" s="289"/>
      <c r="D271" s="289"/>
      <c r="E271" s="116" t="str">
        <f>IF(B270="","",VLOOKUP(B270,'登録データ（男）'!$A$3:$W$2000,4,FALSE))</f>
        <v/>
      </c>
      <c r="F271" s="289"/>
      <c r="G271" s="305"/>
      <c r="H271" s="286"/>
      <c r="I271" s="289"/>
      <c r="J271" s="286"/>
      <c r="K271" s="289"/>
      <c r="L271" s="286"/>
      <c r="M271" s="286"/>
      <c r="N271" s="294"/>
      <c r="O271" s="295"/>
      <c r="P271" s="296"/>
      <c r="Q271" s="267"/>
      <c r="R271" s="270"/>
      <c r="U271" s="66"/>
      <c r="V271" s="75"/>
      <c r="W271" s="69"/>
      <c r="X271" s="62"/>
      <c r="Y271" s="62"/>
      <c r="Z271" s="62"/>
      <c r="AA271" s="62"/>
      <c r="AB271" s="62"/>
      <c r="AC271" s="62">
        <f t="shared" ca="1" si="343"/>
        <v>0</v>
      </c>
      <c r="AD271" s="108">
        <f t="shared" si="352"/>
        <v>0</v>
      </c>
      <c r="AE271" s="175" t="str">
        <f>IF(G271="","0",VLOOKUP(G271,'登録データ（男）'!$R$4:$S$23,2,FALSE))</f>
        <v>0</v>
      </c>
      <c r="AF271" s="62" t="str">
        <f t="shared" si="344"/>
        <v>00</v>
      </c>
      <c r="AG271" s="76" t="str">
        <f>IF(G271="","0",IF(OR(RIGHT(G271,1)="m",RIGHT(G271,1)="H",RIGHT(G271,1)="W",RIGHT(G271,1)="C"),1,2))</f>
        <v>0</v>
      </c>
      <c r="AH271" s="62" t="str">
        <f t="shared" si="345"/>
        <v>000000</v>
      </c>
      <c r="AI271" s="64" t="str">
        <f t="shared" ca="1" si="346"/>
        <v/>
      </c>
      <c r="AJ271" s="62">
        <f t="shared" si="353"/>
        <v>0</v>
      </c>
      <c r="AK271" s="108"/>
      <c r="AL271" s="62">
        <f t="shared" si="347"/>
        <v>0</v>
      </c>
      <c r="AM271" s="68">
        <f t="shared" si="348"/>
        <v>0</v>
      </c>
      <c r="AN271" s="14" t="str">
        <f ca="1">IF(OFFSET(B271,-MOD(ROW(B271),3),0)&lt;&gt;"",IF(RIGHT(G271,1)=")",VALUE(VLOOKUP(OFFSET(B271,-MOD(ROW(B271),3),0),'登録データ（男）'!A256:J1574,8,FALSE)),"0"),"0")</f>
        <v>0</v>
      </c>
      <c r="AO271" s="76">
        <f t="shared" ca="1" si="354"/>
        <v>0</v>
      </c>
      <c r="AP271" s="62"/>
      <c r="AQ271" s="62"/>
      <c r="AR271" s="62"/>
      <c r="AS271" s="62"/>
      <c r="AT271" s="62"/>
      <c r="AU271" s="62"/>
      <c r="AV271" s="62"/>
      <c r="AW271" s="62"/>
    </row>
    <row r="272" spans="1:49" ht="18.75" customHeight="1" thickBot="1">
      <c r="A272" s="265"/>
      <c r="B272" s="300"/>
      <c r="C272" s="290"/>
      <c r="D272" s="290"/>
      <c r="E272" s="120" t="s">
        <v>1918</v>
      </c>
      <c r="F272" s="290"/>
      <c r="G272" s="306"/>
      <c r="H272" s="287"/>
      <c r="I272" s="290"/>
      <c r="J272" s="287"/>
      <c r="K272" s="290"/>
      <c r="L272" s="287"/>
      <c r="M272" s="287"/>
      <c r="N272" s="222"/>
      <c r="O272" s="223"/>
      <c r="P272" s="297"/>
      <c r="Q272" s="268"/>
      <c r="R272" s="271"/>
      <c r="U272" s="66"/>
      <c r="V272" s="75"/>
      <c r="W272" s="69"/>
      <c r="X272" s="62"/>
      <c r="Y272" s="62"/>
      <c r="Z272" s="62"/>
      <c r="AA272" s="62"/>
      <c r="AB272" s="62"/>
      <c r="AC272" s="62">
        <f t="shared" ca="1" si="343"/>
        <v>0</v>
      </c>
      <c r="AD272" s="108">
        <f t="shared" si="352"/>
        <v>0</v>
      </c>
      <c r="AE272" s="175" t="str">
        <f>IF(G272="","0",VLOOKUP(G272,'登録データ（男）'!$R$4:$S$23,2,FALSE))</f>
        <v>0</v>
      </c>
      <c r="AF272" s="62" t="str">
        <f t="shared" si="344"/>
        <v>00</v>
      </c>
      <c r="AG272" s="76" t="str">
        <f>IF(G272="","0",IF(OR(RIGHT(G272,1)="m",RIGHT(G272,1)="H",RIGHT(G272,1)="W",RIGHT(G272,1)="C"),1,2))</f>
        <v>0</v>
      </c>
      <c r="AH272" s="62" t="str">
        <f t="shared" si="345"/>
        <v>000000</v>
      </c>
      <c r="AI272" s="64" t="str">
        <f t="shared" ca="1" si="346"/>
        <v/>
      </c>
      <c r="AJ272" s="62">
        <f t="shared" si="353"/>
        <v>0</v>
      </c>
      <c r="AK272" s="108"/>
      <c r="AL272" s="62">
        <f t="shared" si="347"/>
        <v>0</v>
      </c>
      <c r="AM272" s="68">
        <f t="shared" si="348"/>
        <v>0</v>
      </c>
      <c r="AN272" s="14" t="str">
        <f ca="1">IF(OFFSET(B272,-MOD(ROW(B272),3),0)&lt;&gt;"",IF(RIGHT(G272,1)=")",VALUE(VLOOKUP(OFFSET(B272,-MOD(ROW(B272),3),0),'登録データ（男）'!A257:J1575,8,FALSE)),"0"),"0")</f>
        <v>0</v>
      </c>
      <c r="AO272" s="76">
        <f t="shared" ca="1" si="354"/>
        <v>0</v>
      </c>
      <c r="AP272" s="62"/>
      <c r="AQ272" s="62"/>
      <c r="AR272" s="62"/>
      <c r="AS272" s="62"/>
      <c r="AT272" s="62"/>
      <c r="AU272" s="62"/>
      <c r="AV272" s="62"/>
      <c r="AW272" s="62"/>
    </row>
    <row r="273" spans="1:49" ht="18.75" customHeight="1" thickTop="1">
      <c r="A273" s="263">
        <v>86</v>
      </c>
      <c r="B273" s="298"/>
      <c r="C273" s="288" t="str">
        <f>IF(B273="","",VLOOKUP(B273,'登録データ（男）'!$A$3:$W$2000,2,FALSE))</f>
        <v/>
      </c>
      <c r="D273" s="288" t="str">
        <f>IF(B273="","",VLOOKUP(B273,'登録データ（男）'!$A$3:$W$2000,3,FALSE))</f>
        <v/>
      </c>
      <c r="E273" s="118" t="str">
        <f>IF(B273="","",VLOOKUP(B273,'登録データ（男）'!$A$3:$W$2000,7,FALSE))</f>
        <v/>
      </c>
      <c r="F273" s="288" t="s">
        <v>6158</v>
      </c>
      <c r="G273" s="304"/>
      <c r="H273" s="285"/>
      <c r="I273" s="288" t="str">
        <f t="shared" ref="I273" si="455">IF(G273="","",IF(AG273=2,"","分"))</f>
        <v/>
      </c>
      <c r="J273" s="285"/>
      <c r="K273" s="288" t="str">
        <f t="shared" ref="K273" si="456">IF(OR(G273="",G273="十種競技"),"",IF(AG273=2,"m","秒"))</f>
        <v/>
      </c>
      <c r="L273" s="285"/>
      <c r="M273" s="285"/>
      <c r="N273" s="291"/>
      <c r="O273" s="292"/>
      <c r="P273" s="293"/>
      <c r="Q273" s="272"/>
      <c r="R273" s="269"/>
      <c r="U273" s="66"/>
      <c r="V273" s="75">
        <f>IF(B273="",0,IF(VLOOKUP(B273,'登録データ（男）'!$A$3:$AT$1687,29,FALSE)=1,0,1))</f>
        <v>0</v>
      </c>
      <c r="W273" s="69">
        <f>IF(B273="",1,0)</f>
        <v>1</v>
      </c>
      <c r="X273" s="62">
        <f>IF(C273="",1,0)</f>
        <v>1</v>
      </c>
      <c r="Y273" s="62">
        <f>IF(D273="",1,0)</f>
        <v>1</v>
      </c>
      <c r="Z273" s="62">
        <f>IF(E273="",1,0)</f>
        <v>1</v>
      </c>
      <c r="AA273" s="62">
        <f>IF(E274="",1,0)</f>
        <v>1</v>
      </c>
      <c r="AB273" s="62">
        <f>SUM(W273:AA273)</f>
        <v>5</v>
      </c>
      <c r="AC273" s="62">
        <f t="shared" ca="1" si="343"/>
        <v>0</v>
      </c>
      <c r="AD273" s="108">
        <f t="shared" si="352"/>
        <v>0</v>
      </c>
      <c r="AE273" s="175" t="str">
        <f>IF(G273="","0",VLOOKUP(G273,'登録データ（男）'!$R$4:$S$23,2,FALSE))</f>
        <v>0</v>
      </c>
      <c r="AF273" s="62" t="str">
        <f t="shared" si="344"/>
        <v>00</v>
      </c>
      <c r="AG273" s="76" t="str">
        <f>IF(G273="","0",IF(OR(RIGHT(G273,1)="m",RIGHT(G273,1)="H",RIGHT(G273,1)="W",RIGHT(G273,1)="C",RIGHT(G273,1)="〉"),1,2))</f>
        <v>0</v>
      </c>
      <c r="AH273" s="62" t="str">
        <f t="shared" si="345"/>
        <v>000000</v>
      </c>
      <c r="AI273" s="64" t="str">
        <f t="shared" ca="1" si="346"/>
        <v/>
      </c>
      <c r="AJ273" s="62">
        <f t="shared" si="353"/>
        <v>0</v>
      </c>
      <c r="AK273" s="108"/>
      <c r="AL273" s="62">
        <f t="shared" si="347"/>
        <v>0</v>
      </c>
      <c r="AM273" s="68">
        <f t="shared" si="348"/>
        <v>0</v>
      </c>
      <c r="AN273" s="14" t="str">
        <f ca="1">IF(OFFSET(B273,-MOD(ROW(B273),3),0)&lt;&gt;"",IF(RIGHT(G273,1)=")",VALUE(VLOOKUP(OFFSET(B273,-MOD(ROW(B273),3),0),'登録データ（男）'!A258:J1576,8,FALSE)),"0"),"0")</f>
        <v>0</v>
      </c>
      <c r="AO273" s="76">
        <f t="shared" ca="1" si="354"/>
        <v>0</v>
      </c>
      <c r="AP273" s="62" t="str">
        <f t="shared" ref="AP273" si="457">IF(AQ273="","",RANK(AQ273,$AQ$18:$AQ$467,1))</f>
        <v/>
      </c>
      <c r="AQ273" s="62" t="str">
        <f>IF(Q273="","",B273)</f>
        <v/>
      </c>
      <c r="AR273" s="62" t="str">
        <f t="shared" ref="AR273" si="458">IF(AS273="","",RANK(AS273,$AS$18:$AS$467,1))</f>
        <v/>
      </c>
      <c r="AS273" s="62" t="str">
        <f>IF(R273="","",B273)</f>
        <v/>
      </c>
      <c r="AT273" s="62" t="str">
        <f t="shared" ref="AT273" si="459">IF(AU273="","",RANK(AU273,$AU$18:$AU$467,1))</f>
        <v/>
      </c>
      <c r="AU273" s="62" t="str">
        <f>IF(OR(G273="十種競技",G274="十種競技",G275="十種競技"),B273,"")</f>
        <v/>
      </c>
      <c r="AV273" s="62"/>
      <c r="AW273" s="62">
        <f>B273</f>
        <v>0</v>
      </c>
    </row>
    <row r="274" spans="1:49" ht="18.75" customHeight="1">
      <c r="A274" s="264"/>
      <c r="B274" s="299"/>
      <c r="C274" s="289"/>
      <c r="D274" s="289"/>
      <c r="E274" s="116" t="str">
        <f>IF(B273="","",VLOOKUP(B273,'登録データ（男）'!$A$3:$W$2000,4,FALSE))</f>
        <v/>
      </c>
      <c r="F274" s="289"/>
      <c r="G274" s="305"/>
      <c r="H274" s="286"/>
      <c r="I274" s="289"/>
      <c r="J274" s="286"/>
      <c r="K274" s="289"/>
      <c r="L274" s="286"/>
      <c r="M274" s="286"/>
      <c r="N274" s="294"/>
      <c r="O274" s="295"/>
      <c r="P274" s="296"/>
      <c r="Q274" s="267"/>
      <c r="R274" s="270"/>
      <c r="U274" s="66"/>
      <c r="V274" s="75"/>
      <c r="W274" s="69"/>
      <c r="X274" s="62"/>
      <c r="Y274" s="62"/>
      <c r="Z274" s="62"/>
      <c r="AA274" s="62"/>
      <c r="AB274" s="62"/>
      <c r="AC274" s="62">
        <f t="shared" ref="AC274:AC337" ca="1" si="460">COUNTIF(OFFSET(G274,-MOD(ROW(G274),3),0,3,1),G274)</f>
        <v>0</v>
      </c>
      <c r="AD274" s="108">
        <f t="shared" si="352"/>
        <v>0</v>
      </c>
      <c r="AE274" s="175" t="str">
        <f>IF(G274="","0",VLOOKUP(G274,'登録データ（男）'!$R$4:$S$23,2,FALSE))</f>
        <v>0</v>
      </c>
      <c r="AF274" s="62" t="str">
        <f t="shared" ref="AF274:AF337" si="461">IF(L274="","00",IF(LEN(L274)=1,L274*10,L274))</f>
        <v>00</v>
      </c>
      <c r="AG274" s="76" t="str">
        <f>IF(G274="","0",IF(OR(RIGHT(G274,1)="m",RIGHT(G274,1)="H",RIGHT(G274,1)="W",RIGHT(G274,1)="C"),1,2))</f>
        <v>0</v>
      </c>
      <c r="AH274" s="62" t="str">
        <f t="shared" ref="AH274:AH337" si="462">IF(AG274=2,IF(J274="","0000",CONCATENATE(RIGHT(J274+100,2),RIGHT(AF274+100,2))),IF(J274="","000000",CONCATENATE(RIGHT(H274+100,2),RIGHT(J274+100,2),RIGHT(AF274+100,2))))</f>
        <v>000000</v>
      </c>
      <c r="AI274" s="64" t="str">
        <f t="shared" ref="AI274:AI337" ca="1" si="463">IF(G274="","",IF(OFFSET(B274,-MOD(ROW(B274),3),0)="","0",CONCATENATE(AE274," ",IF(AG274=1,RIGHT(AH274+10000000,7),RIGHT(AH274+100000,5)))))</f>
        <v/>
      </c>
      <c r="AJ274" s="62">
        <f t="shared" si="353"/>
        <v>0</v>
      </c>
      <c r="AK274" s="108"/>
      <c r="AL274" s="62">
        <f t="shared" ref="AL274:AL337" si="464">IF(G274="",0,IF(G274="十種競技",0,IF(J274&lt;&gt;"",0,1)))</f>
        <v>0</v>
      </c>
      <c r="AM274" s="68">
        <f t="shared" ref="AM274:AM337" si="465">IF(OR(G274="",G274="十種競技"),0,IF(AG274=1,IF(AJ274&gt;AK274,1,0),IF(AJ274&lt;AK274,1,0)))</f>
        <v>0</v>
      </c>
      <c r="AN274" s="14" t="str">
        <f ca="1">IF(OFFSET(B274,-MOD(ROW(B274),3),0)&lt;&gt;"",IF(RIGHT(G274,1)=")",VALUE(VLOOKUP(OFFSET(B274,-MOD(ROW(B274),3),0),'登録データ（男）'!A259:J1577,8,FALSE)),"0"),"0")</f>
        <v>0</v>
      </c>
      <c r="AO274" s="76">
        <f t="shared" ca="1" si="354"/>
        <v>0</v>
      </c>
      <c r="AP274" s="62"/>
      <c r="AQ274" s="62"/>
      <c r="AR274" s="62"/>
      <c r="AS274" s="62"/>
      <c r="AT274" s="62"/>
      <c r="AU274" s="62"/>
      <c r="AV274" s="62"/>
      <c r="AW274" s="62"/>
    </row>
    <row r="275" spans="1:49" ht="18.75" customHeight="1" thickBot="1">
      <c r="A275" s="265"/>
      <c r="B275" s="300"/>
      <c r="C275" s="290"/>
      <c r="D275" s="290"/>
      <c r="E275" s="120" t="s">
        <v>1918</v>
      </c>
      <c r="F275" s="290"/>
      <c r="G275" s="306"/>
      <c r="H275" s="287"/>
      <c r="I275" s="290"/>
      <c r="J275" s="287"/>
      <c r="K275" s="290"/>
      <c r="L275" s="287"/>
      <c r="M275" s="287"/>
      <c r="N275" s="222"/>
      <c r="O275" s="223"/>
      <c r="P275" s="297"/>
      <c r="Q275" s="268"/>
      <c r="R275" s="271"/>
      <c r="U275" s="66"/>
      <c r="V275" s="75"/>
      <c r="W275" s="69"/>
      <c r="X275" s="62"/>
      <c r="Y275" s="62"/>
      <c r="Z275" s="62"/>
      <c r="AA275" s="62"/>
      <c r="AB275" s="62"/>
      <c r="AC275" s="62">
        <f t="shared" ca="1" si="460"/>
        <v>0</v>
      </c>
      <c r="AD275" s="108">
        <f t="shared" ref="AD275:AD338" si="466">IF(OR(RIGHT(G275,1)="m",RIGHT(G275,1)="H",RIGHT(G275,1)="C"),IF(VALUE(J275)&gt;59,1,0),0)</f>
        <v>0</v>
      </c>
      <c r="AE275" s="175" t="str">
        <f>IF(G275="","0",VLOOKUP(G275,'登録データ（男）'!$R$4:$S$23,2,FALSE))</f>
        <v>0</v>
      </c>
      <c r="AF275" s="62" t="str">
        <f t="shared" si="461"/>
        <v>00</v>
      </c>
      <c r="AG275" s="76" t="str">
        <f>IF(G275="","0",IF(OR(RIGHT(G275,1)="m",RIGHT(G275,1)="H",RIGHT(G275,1)="W",RIGHT(G275,1)="C"),1,2))</f>
        <v>0</v>
      </c>
      <c r="AH275" s="62" t="str">
        <f t="shared" si="462"/>
        <v>000000</v>
      </c>
      <c r="AI275" s="64" t="str">
        <f t="shared" ca="1" si="463"/>
        <v/>
      </c>
      <c r="AJ275" s="62">
        <f t="shared" ref="AJ275:AJ338" si="467">VALUE(AH275)</f>
        <v>0</v>
      </c>
      <c r="AK275" s="108"/>
      <c r="AL275" s="62">
        <f t="shared" si="464"/>
        <v>0</v>
      </c>
      <c r="AM275" s="68">
        <f t="shared" si="465"/>
        <v>0</v>
      </c>
      <c r="AN275" s="14" t="str">
        <f ca="1">IF(OFFSET(B275,-MOD(ROW(B275),3),0)&lt;&gt;"",IF(RIGHT(G275,1)=")",VALUE(VLOOKUP(OFFSET(B275,-MOD(ROW(B275),3),0),'登録データ（男）'!A260:J1578,8,FALSE)),"0"),"0")</f>
        <v>0</v>
      </c>
      <c r="AO275" s="76">
        <f t="shared" ref="AO275:AO338" ca="1" si="468">IF(AN275=0,0,IF(RIGHT(G275,1)&lt;&gt;")",0,IF(VALUE(LEFT(AN275,1))=1,0,IF(VALUE(LEFT(AN275,1))=2,0,1))))</f>
        <v>0</v>
      </c>
      <c r="AP275" s="62"/>
      <c r="AQ275" s="62"/>
      <c r="AR275" s="62"/>
      <c r="AS275" s="62"/>
      <c r="AT275" s="62"/>
      <c r="AU275" s="62"/>
      <c r="AV275" s="62"/>
      <c r="AW275" s="62"/>
    </row>
    <row r="276" spans="1:49" ht="18.75" customHeight="1" thickTop="1">
      <c r="A276" s="263">
        <v>87</v>
      </c>
      <c r="B276" s="298"/>
      <c r="C276" s="288" t="str">
        <f>IF(B276="","",VLOOKUP(B276,'登録データ（男）'!$A$3:$W$2000,2,FALSE))</f>
        <v/>
      </c>
      <c r="D276" s="288" t="str">
        <f>IF(B276="","",VLOOKUP(B276,'登録データ（男）'!$A$3:$W$2000,3,FALSE))</f>
        <v/>
      </c>
      <c r="E276" s="118" t="str">
        <f>IF(B276="","",VLOOKUP(B276,'登録データ（男）'!$A$3:$W$2000,7,FALSE))</f>
        <v/>
      </c>
      <c r="F276" s="288" t="s">
        <v>6158</v>
      </c>
      <c r="G276" s="304"/>
      <c r="H276" s="285"/>
      <c r="I276" s="288" t="str">
        <f t="shared" ref="I276" si="469">IF(G276="","",IF(AG276=2,"","分"))</f>
        <v/>
      </c>
      <c r="J276" s="285"/>
      <c r="K276" s="288" t="str">
        <f t="shared" ref="K276" si="470">IF(OR(G276="",G276="十種競技"),"",IF(AG276=2,"m","秒"))</f>
        <v/>
      </c>
      <c r="L276" s="285"/>
      <c r="M276" s="285"/>
      <c r="N276" s="291"/>
      <c r="O276" s="292"/>
      <c r="P276" s="293"/>
      <c r="Q276" s="272"/>
      <c r="R276" s="269"/>
      <c r="U276" s="66"/>
      <c r="V276" s="75">
        <f>IF(B276="",0,IF(VLOOKUP(B276,'登録データ（男）'!$A$3:$AT$1687,29,FALSE)=1,0,1))</f>
        <v>0</v>
      </c>
      <c r="W276" s="69">
        <f>IF(B276="",1,0)</f>
        <v>1</v>
      </c>
      <c r="X276" s="62">
        <f>IF(C276="",1,0)</f>
        <v>1</v>
      </c>
      <c r="Y276" s="62">
        <f>IF(D276="",1,0)</f>
        <v>1</v>
      </c>
      <c r="Z276" s="62">
        <f>IF(E276="",1,0)</f>
        <v>1</v>
      </c>
      <c r="AA276" s="62">
        <f>IF(E277="",1,0)</f>
        <v>1</v>
      </c>
      <c r="AB276" s="62">
        <f>SUM(W276:AA276)</f>
        <v>5</v>
      </c>
      <c r="AC276" s="62">
        <f t="shared" ca="1" si="460"/>
        <v>0</v>
      </c>
      <c r="AD276" s="108">
        <f t="shared" si="466"/>
        <v>0</v>
      </c>
      <c r="AE276" s="175" t="str">
        <f>IF(G276="","0",VLOOKUP(G276,'登録データ（男）'!$R$4:$S$23,2,FALSE))</f>
        <v>0</v>
      </c>
      <c r="AF276" s="62" t="str">
        <f t="shared" si="461"/>
        <v>00</v>
      </c>
      <c r="AG276" s="76" t="str">
        <f>IF(G276="","0",IF(OR(RIGHT(G276,1)="m",RIGHT(G276,1)="H",RIGHT(G276,1)="W",RIGHT(G276,1)="C",RIGHT(G276,1)="〉"),1,2))</f>
        <v>0</v>
      </c>
      <c r="AH276" s="62" t="str">
        <f t="shared" si="462"/>
        <v>000000</v>
      </c>
      <c r="AI276" s="64" t="str">
        <f t="shared" ca="1" si="463"/>
        <v/>
      </c>
      <c r="AJ276" s="62">
        <f t="shared" si="467"/>
        <v>0</v>
      </c>
      <c r="AK276" s="108"/>
      <c r="AL276" s="62">
        <f t="shared" si="464"/>
        <v>0</v>
      </c>
      <c r="AM276" s="68">
        <f t="shared" si="465"/>
        <v>0</v>
      </c>
      <c r="AN276" s="14" t="str">
        <f ca="1">IF(OFFSET(B276,-MOD(ROW(B276),3),0)&lt;&gt;"",IF(RIGHT(G276,1)=")",VALUE(VLOOKUP(OFFSET(B276,-MOD(ROW(B276),3),0),'登録データ（男）'!A261:J1579,8,FALSE)),"0"),"0")</f>
        <v>0</v>
      </c>
      <c r="AO276" s="76">
        <f t="shared" ca="1" si="468"/>
        <v>0</v>
      </c>
      <c r="AP276" s="62" t="str">
        <f t="shared" ref="AP276" si="471">IF(AQ276="","",RANK(AQ276,$AQ$18:$AQ$467,1))</f>
        <v/>
      </c>
      <c r="AQ276" s="62" t="str">
        <f>IF(Q276="","",B276)</f>
        <v/>
      </c>
      <c r="AR276" s="62" t="str">
        <f t="shared" ref="AR276" si="472">IF(AS276="","",RANK(AS276,$AS$18:$AS$467,1))</f>
        <v/>
      </c>
      <c r="AS276" s="62" t="str">
        <f>IF(R276="","",B276)</f>
        <v/>
      </c>
      <c r="AT276" s="62" t="str">
        <f t="shared" ref="AT276" si="473">IF(AU276="","",RANK(AU276,$AU$18:$AU$467,1))</f>
        <v/>
      </c>
      <c r="AU276" s="62" t="str">
        <f>IF(OR(G276="十種競技",G277="十種競技",G278="十種競技"),B276,"")</f>
        <v/>
      </c>
      <c r="AV276" s="62"/>
      <c r="AW276" s="62">
        <f>B276</f>
        <v>0</v>
      </c>
    </row>
    <row r="277" spans="1:49" ht="18.75" customHeight="1">
      <c r="A277" s="264"/>
      <c r="B277" s="299"/>
      <c r="C277" s="289"/>
      <c r="D277" s="289"/>
      <c r="E277" s="116" t="str">
        <f>IF(B276="","",VLOOKUP(B276,'登録データ（男）'!$A$3:$W$2000,4,FALSE))</f>
        <v/>
      </c>
      <c r="F277" s="289"/>
      <c r="G277" s="305"/>
      <c r="H277" s="286"/>
      <c r="I277" s="289"/>
      <c r="J277" s="286"/>
      <c r="K277" s="289"/>
      <c r="L277" s="286"/>
      <c r="M277" s="286"/>
      <c r="N277" s="294"/>
      <c r="O277" s="295"/>
      <c r="P277" s="296"/>
      <c r="Q277" s="267"/>
      <c r="R277" s="270"/>
      <c r="U277" s="66"/>
      <c r="V277" s="75"/>
      <c r="W277" s="69"/>
      <c r="X277" s="62"/>
      <c r="Y277" s="62"/>
      <c r="Z277" s="62"/>
      <c r="AA277" s="62"/>
      <c r="AB277" s="62"/>
      <c r="AC277" s="62">
        <f t="shared" ca="1" si="460"/>
        <v>0</v>
      </c>
      <c r="AD277" s="108">
        <f t="shared" si="466"/>
        <v>0</v>
      </c>
      <c r="AE277" s="175" t="str">
        <f>IF(G277="","0",VLOOKUP(G277,'登録データ（男）'!$R$4:$S$23,2,FALSE))</f>
        <v>0</v>
      </c>
      <c r="AF277" s="62" t="str">
        <f t="shared" si="461"/>
        <v>00</v>
      </c>
      <c r="AG277" s="76" t="str">
        <f>IF(G277="","0",IF(OR(RIGHT(G277,1)="m",RIGHT(G277,1)="H",RIGHT(G277,1)="W",RIGHT(G277,1)="C"),1,2))</f>
        <v>0</v>
      </c>
      <c r="AH277" s="62" t="str">
        <f t="shared" si="462"/>
        <v>000000</v>
      </c>
      <c r="AI277" s="64" t="str">
        <f t="shared" ca="1" si="463"/>
        <v/>
      </c>
      <c r="AJ277" s="62">
        <f t="shared" si="467"/>
        <v>0</v>
      </c>
      <c r="AK277" s="108"/>
      <c r="AL277" s="62">
        <f t="shared" si="464"/>
        <v>0</v>
      </c>
      <c r="AM277" s="68">
        <f t="shared" si="465"/>
        <v>0</v>
      </c>
      <c r="AN277" s="14" t="str">
        <f ca="1">IF(OFFSET(B277,-MOD(ROW(B277),3),0)&lt;&gt;"",IF(RIGHT(G277,1)=")",VALUE(VLOOKUP(OFFSET(B277,-MOD(ROW(B277),3),0),'登録データ（男）'!A262:J1580,8,FALSE)),"0"),"0")</f>
        <v>0</v>
      </c>
      <c r="AO277" s="76">
        <f t="shared" ca="1" si="468"/>
        <v>0</v>
      </c>
      <c r="AP277" s="62"/>
      <c r="AQ277" s="62"/>
      <c r="AR277" s="62"/>
      <c r="AS277" s="62"/>
      <c r="AT277" s="62"/>
      <c r="AU277" s="62"/>
      <c r="AV277" s="62"/>
      <c r="AW277" s="62"/>
    </row>
    <row r="278" spans="1:49" ht="18.75" customHeight="1" thickBot="1">
      <c r="A278" s="265"/>
      <c r="B278" s="300"/>
      <c r="C278" s="290"/>
      <c r="D278" s="290"/>
      <c r="E278" s="120" t="s">
        <v>1918</v>
      </c>
      <c r="F278" s="290"/>
      <c r="G278" s="306"/>
      <c r="H278" s="287"/>
      <c r="I278" s="290"/>
      <c r="J278" s="287"/>
      <c r="K278" s="290"/>
      <c r="L278" s="287"/>
      <c r="M278" s="287"/>
      <c r="N278" s="222"/>
      <c r="O278" s="223"/>
      <c r="P278" s="297"/>
      <c r="Q278" s="268"/>
      <c r="R278" s="271"/>
      <c r="U278" s="66"/>
      <c r="V278" s="75"/>
      <c r="W278" s="69"/>
      <c r="X278" s="62"/>
      <c r="Y278" s="62"/>
      <c r="Z278" s="62"/>
      <c r="AA278" s="62"/>
      <c r="AB278" s="62"/>
      <c r="AC278" s="62">
        <f t="shared" ca="1" si="460"/>
        <v>0</v>
      </c>
      <c r="AD278" s="108">
        <f t="shared" si="466"/>
        <v>0</v>
      </c>
      <c r="AE278" s="175" t="str">
        <f>IF(G278="","0",VLOOKUP(G278,'登録データ（男）'!$R$4:$S$23,2,FALSE))</f>
        <v>0</v>
      </c>
      <c r="AF278" s="62" t="str">
        <f t="shared" si="461"/>
        <v>00</v>
      </c>
      <c r="AG278" s="76" t="str">
        <f>IF(G278="","0",IF(OR(RIGHT(G278,1)="m",RIGHT(G278,1)="H",RIGHT(G278,1)="W",RIGHT(G278,1)="C"),1,2))</f>
        <v>0</v>
      </c>
      <c r="AH278" s="62" t="str">
        <f t="shared" si="462"/>
        <v>000000</v>
      </c>
      <c r="AI278" s="64" t="str">
        <f t="shared" ca="1" si="463"/>
        <v/>
      </c>
      <c r="AJ278" s="62">
        <f t="shared" si="467"/>
        <v>0</v>
      </c>
      <c r="AK278" s="108"/>
      <c r="AL278" s="62">
        <f t="shared" si="464"/>
        <v>0</v>
      </c>
      <c r="AM278" s="68">
        <f t="shared" si="465"/>
        <v>0</v>
      </c>
      <c r="AN278" s="14" t="str">
        <f ca="1">IF(OFFSET(B278,-MOD(ROW(B278),3),0)&lt;&gt;"",IF(RIGHT(G278,1)=")",VALUE(VLOOKUP(OFFSET(B278,-MOD(ROW(B278),3),0),'登録データ（男）'!A263:J1581,8,FALSE)),"0"),"0")</f>
        <v>0</v>
      </c>
      <c r="AO278" s="76">
        <f t="shared" ca="1" si="468"/>
        <v>0</v>
      </c>
      <c r="AP278" s="62"/>
      <c r="AQ278" s="62"/>
      <c r="AR278" s="62"/>
      <c r="AS278" s="62"/>
      <c r="AT278" s="62"/>
      <c r="AU278" s="62"/>
      <c r="AV278" s="62"/>
      <c r="AW278" s="62"/>
    </row>
    <row r="279" spans="1:49" ht="18.75" customHeight="1" thickTop="1">
      <c r="A279" s="263">
        <v>88</v>
      </c>
      <c r="B279" s="298"/>
      <c r="C279" s="288" t="str">
        <f>IF(B279="","",VLOOKUP(B279,'登録データ（男）'!$A$3:$W$2000,2,FALSE))</f>
        <v/>
      </c>
      <c r="D279" s="288" t="str">
        <f>IF(B279="","",VLOOKUP(B279,'登録データ（男）'!$A$3:$W$2000,3,FALSE))</f>
        <v/>
      </c>
      <c r="E279" s="118" t="str">
        <f>IF(B279="","",VLOOKUP(B279,'登録データ（男）'!$A$3:$W$2000,7,FALSE))</f>
        <v/>
      </c>
      <c r="F279" s="288" t="s">
        <v>6158</v>
      </c>
      <c r="G279" s="304"/>
      <c r="H279" s="285"/>
      <c r="I279" s="288" t="str">
        <f t="shared" ref="I279" si="474">IF(G279="","",IF(AG279=2,"","分"))</f>
        <v/>
      </c>
      <c r="J279" s="285"/>
      <c r="K279" s="288" t="str">
        <f t="shared" ref="K279" si="475">IF(OR(G279="",G279="十種競技"),"",IF(AG279=2,"m","秒"))</f>
        <v/>
      </c>
      <c r="L279" s="285"/>
      <c r="M279" s="285"/>
      <c r="N279" s="291"/>
      <c r="O279" s="292"/>
      <c r="P279" s="293"/>
      <c r="Q279" s="272"/>
      <c r="R279" s="269"/>
      <c r="U279" s="66"/>
      <c r="V279" s="75">
        <f>IF(B279="",0,IF(VLOOKUP(B279,'登録データ（男）'!$A$3:$AT$1687,29,FALSE)=1,0,1))</f>
        <v>0</v>
      </c>
      <c r="W279" s="69">
        <f>IF(B279="",1,0)</f>
        <v>1</v>
      </c>
      <c r="X279" s="62">
        <f>IF(C279="",1,0)</f>
        <v>1</v>
      </c>
      <c r="Y279" s="62">
        <f>IF(D279="",1,0)</f>
        <v>1</v>
      </c>
      <c r="Z279" s="62">
        <f>IF(E279="",1,0)</f>
        <v>1</v>
      </c>
      <c r="AA279" s="62">
        <f>IF(E280="",1,0)</f>
        <v>1</v>
      </c>
      <c r="AB279" s="62">
        <f>SUM(W279:AA279)</f>
        <v>5</v>
      </c>
      <c r="AC279" s="62">
        <f t="shared" ca="1" si="460"/>
        <v>0</v>
      </c>
      <c r="AD279" s="108">
        <f t="shared" si="466"/>
        <v>0</v>
      </c>
      <c r="AE279" s="175" t="str">
        <f>IF(G279="","0",VLOOKUP(G279,'登録データ（男）'!$R$4:$S$23,2,FALSE))</f>
        <v>0</v>
      </c>
      <c r="AF279" s="62" t="str">
        <f t="shared" si="461"/>
        <v>00</v>
      </c>
      <c r="AG279" s="76" t="str">
        <f>IF(G279="","0",IF(OR(RIGHT(G279,1)="m",RIGHT(G279,1)="H",RIGHT(G279,1)="W",RIGHT(G279,1)="C",RIGHT(G279,1)="〉"),1,2))</f>
        <v>0</v>
      </c>
      <c r="AH279" s="62" t="str">
        <f t="shared" si="462"/>
        <v>000000</v>
      </c>
      <c r="AI279" s="64" t="str">
        <f t="shared" ca="1" si="463"/>
        <v/>
      </c>
      <c r="AJ279" s="62">
        <f t="shared" si="467"/>
        <v>0</v>
      </c>
      <c r="AK279" s="108"/>
      <c r="AL279" s="62">
        <f t="shared" si="464"/>
        <v>0</v>
      </c>
      <c r="AM279" s="68">
        <f t="shared" si="465"/>
        <v>0</v>
      </c>
      <c r="AN279" s="14" t="str">
        <f ca="1">IF(OFFSET(B279,-MOD(ROW(B279),3),0)&lt;&gt;"",IF(RIGHT(G279,1)=")",VALUE(VLOOKUP(OFFSET(B279,-MOD(ROW(B279),3),0),'登録データ（男）'!A264:J1582,8,FALSE)),"0"),"0")</f>
        <v>0</v>
      </c>
      <c r="AO279" s="76">
        <f t="shared" ca="1" si="468"/>
        <v>0</v>
      </c>
      <c r="AP279" s="62" t="str">
        <f t="shared" ref="AP279" si="476">IF(AQ279="","",RANK(AQ279,$AQ$18:$AQ$467,1))</f>
        <v/>
      </c>
      <c r="AQ279" s="62" t="str">
        <f>IF(Q279="","",B279)</f>
        <v/>
      </c>
      <c r="AR279" s="62" t="str">
        <f t="shared" ref="AR279" si="477">IF(AS279="","",RANK(AS279,$AS$18:$AS$467,1))</f>
        <v/>
      </c>
      <c r="AS279" s="62" t="str">
        <f>IF(R279="","",B279)</f>
        <v/>
      </c>
      <c r="AT279" s="62" t="str">
        <f t="shared" ref="AT279" si="478">IF(AU279="","",RANK(AU279,$AU$18:$AU$467,1))</f>
        <v/>
      </c>
      <c r="AU279" s="62" t="str">
        <f>IF(OR(G279="十種競技",G280="十種競技",G281="十種競技"),B279,"")</f>
        <v/>
      </c>
      <c r="AV279" s="62"/>
      <c r="AW279" s="62">
        <f>B279</f>
        <v>0</v>
      </c>
    </row>
    <row r="280" spans="1:49" ht="18.75" customHeight="1">
      <c r="A280" s="264"/>
      <c r="B280" s="299"/>
      <c r="C280" s="289"/>
      <c r="D280" s="289"/>
      <c r="E280" s="116" t="str">
        <f>IF(B279="","",VLOOKUP(B279,'登録データ（男）'!$A$3:$W$2000,4,FALSE))</f>
        <v/>
      </c>
      <c r="F280" s="289"/>
      <c r="G280" s="305"/>
      <c r="H280" s="286"/>
      <c r="I280" s="289"/>
      <c r="J280" s="286"/>
      <c r="K280" s="289"/>
      <c r="L280" s="286"/>
      <c r="M280" s="286"/>
      <c r="N280" s="294"/>
      <c r="O280" s="295"/>
      <c r="P280" s="296"/>
      <c r="Q280" s="267"/>
      <c r="R280" s="270"/>
      <c r="U280" s="66"/>
      <c r="V280" s="75"/>
      <c r="W280" s="69"/>
      <c r="X280" s="62"/>
      <c r="Y280" s="62"/>
      <c r="Z280" s="62"/>
      <c r="AA280" s="62"/>
      <c r="AB280" s="62"/>
      <c r="AC280" s="62">
        <f t="shared" ca="1" si="460"/>
        <v>0</v>
      </c>
      <c r="AD280" s="108">
        <f t="shared" si="466"/>
        <v>0</v>
      </c>
      <c r="AE280" s="175" t="str">
        <f>IF(G280="","0",VLOOKUP(G280,'登録データ（男）'!$R$4:$S$23,2,FALSE))</f>
        <v>0</v>
      </c>
      <c r="AF280" s="62" t="str">
        <f t="shared" si="461"/>
        <v>00</v>
      </c>
      <c r="AG280" s="76" t="str">
        <f>IF(G280="","0",IF(OR(RIGHT(G280,1)="m",RIGHT(G280,1)="H",RIGHT(G280,1)="W",RIGHT(G280,1)="C"),1,2))</f>
        <v>0</v>
      </c>
      <c r="AH280" s="62" t="str">
        <f t="shared" si="462"/>
        <v>000000</v>
      </c>
      <c r="AI280" s="64" t="str">
        <f t="shared" ca="1" si="463"/>
        <v/>
      </c>
      <c r="AJ280" s="62">
        <f t="shared" si="467"/>
        <v>0</v>
      </c>
      <c r="AK280" s="108"/>
      <c r="AL280" s="62">
        <f t="shared" si="464"/>
        <v>0</v>
      </c>
      <c r="AM280" s="68">
        <f t="shared" si="465"/>
        <v>0</v>
      </c>
      <c r="AN280" s="14" t="str">
        <f ca="1">IF(OFFSET(B280,-MOD(ROW(B280),3),0)&lt;&gt;"",IF(RIGHT(G280,1)=")",VALUE(VLOOKUP(OFFSET(B280,-MOD(ROW(B280),3),0),'登録データ（男）'!A265:J1583,8,FALSE)),"0"),"0")</f>
        <v>0</v>
      </c>
      <c r="AO280" s="76">
        <f t="shared" ca="1" si="468"/>
        <v>0</v>
      </c>
      <c r="AP280" s="62"/>
      <c r="AQ280" s="62"/>
      <c r="AR280" s="62"/>
      <c r="AS280" s="62"/>
      <c r="AT280" s="62"/>
      <c r="AU280" s="62"/>
      <c r="AV280" s="62"/>
      <c r="AW280" s="62"/>
    </row>
    <row r="281" spans="1:49" ht="18.75" customHeight="1" thickBot="1">
      <c r="A281" s="265"/>
      <c r="B281" s="300"/>
      <c r="C281" s="290"/>
      <c r="D281" s="290"/>
      <c r="E281" s="120" t="s">
        <v>1918</v>
      </c>
      <c r="F281" s="290"/>
      <c r="G281" s="306"/>
      <c r="H281" s="287"/>
      <c r="I281" s="290"/>
      <c r="J281" s="287"/>
      <c r="K281" s="290"/>
      <c r="L281" s="287"/>
      <c r="M281" s="287"/>
      <c r="N281" s="222"/>
      <c r="O281" s="223"/>
      <c r="P281" s="297"/>
      <c r="Q281" s="268"/>
      <c r="R281" s="271"/>
      <c r="U281" s="66"/>
      <c r="V281" s="75"/>
      <c r="W281" s="69"/>
      <c r="X281" s="62"/>
      <c r="Y281" s="62"/>
      <c r="Z281" s="62"/>
      <c r="AA281" s="62"/>
      <c r="AB281" s="62"/>
      <c r="AC281" s="62">
        <f t="shared" ca="1" si="460"/>
        <v>0</v>
      </c>
      <c r="AD281" s="108">
        <f t="shared" si="466"/>
        <v>0</v>
      </c>
      <c r="AE281" s="175" t="str">
        <f>IF(G281="","0",VLOOKUP(G281,'登録データ（男）'!$R$4:$S$23,2,FALSE))</f>
        <v>0</v>
      </c>
      <c r="AF281" s="62" t="str">
        <f t="shared" si="461"/>
        <v>00</v>
      </c>
      <c r="AG281" s="76" t="str">
        <f>IF(G281="","0",IF(OR(RIGHT(G281,1)="m",RIGHT(G281,1)="H",RIGHT(G281,1)="W",RIGHT(G281,1)="C"),1,2))</f>
        <v>0</v>
      </c>
      <c r="AH281" s="62" t="str">
        <f t="shared" si="462"/>
        <v>000000</v>
      </c>
      <c r="AI281" s="64" t="str">
        <f t="shared" ca="1" si="463"/>
        <v/>
      </c>
      <c r="AJ281" s="62">
        <f t="shared" si="467"/>
        <v>0</v>
      </c>
      <c r="AK281" s="108"/>
      <c r="AL281" s="62">
        <f t="shared" si="464"/>
        <v>0</v>
      </c>
      <c r="AM281" s="68">
        <f t="shared" si="465"/>
        <v>0</v>
      </c>
      <c r="AN281" s="14" t="str">
        <f ca="1">IF(OFFSET(B281,-MOD(ROW(B281),3),0)&lt;&gt;"",IF(RIGHT(G281,1)=")",VALUE(VLOOKUP(OFFSET(B281,-MOD(ROW(B281),3),0),'登録データ（男）'!A266:J1584,8,FALSE)),"0"),"0")</f>
        <v>0</v>
      </c>
      <c r="AO281" s="76">
        <f t="shared" ca="1" si="468"/>
        <v>0</v>
      </c>
      <c r="AP281" s="62"/>
      <c r="AQ281" s="62"/>
      <c r="AR281" s="62"/>
      <c r="AS281" s="62"/>
      <c r="AT281" s="62"/>
      <c r="AU281" s="62"/>
      <c r="AV281" s="62"/>
      <c r="AW281" s="62"/>
    </row>
    <row r="282" spans="1:49" ht="18.75" customHeight="1" thickTop="1">
      <c r="A282" s="263">
        <v>89</v>
      </c>
      <c r="B282" s="298"/>
      <c r="C282" s="288" t="str">
        <f>IF(B282="","",VLOOKUP(B282,'登録データ（男）'!$A$3:$W$2000,2,FALSE))</f>
        <v/>
      </c>
      <c r="D282" s="288" t="str">
        <f>IF(B282="","",VLOOKUP(B282,'登録データ（男）'!$A$3:$W$2000,3,FALSE))</f>
        <v/>
      </c>
      <c r="E282" s="118" t="str">
        <f>IF(B282="","",VLOOKUP(B282,'登録データ（男）'!$A$3:$W$2000,7,FALSE))</f>
        <v/>
      </c>
      <c r="F282" s="288" t="s">
        <v>6158</v>
      </c>
      <c r="G282" s="304"/>
      <c r="H282" s="285"/>
      <c r="I282" s="288" t="str">
        <f t="shared" ref="I282" si="479">IF(G282="","",IF(AG282=2,"","分"))</f>
        <v/>
      </c>
      <c r="J282" s="285"/>
      <c r="K282" s="288" t="str">
        <f t="shared" ref="K282" si="480">IF(OR(G282="",G282="十種競技"),"",IF(AG282=2,"m","秒"))</f>
        <v/>
      </c>
      <c r="L282" s="285"/>
      <c r="M282" s="285"/>
      <c r="N282" s="291"/>
      <c r="O282" s="292"/>
      <c r="P282" s="293"/>
      <c r="Q282" s="272"/>
      <c r="R282" s="269"/>
      <c r="U282" s="66"/>
      <c r="V282" s="75">
        <f>IF(B282="",0,IF(VLOOKUP(B282,'登録データ（男）'!$A$3:$AT$1687,29,FALSE)=1,0,1))</f>
        <v>0</v>
      </c>
      <c r="W282" s="69">
        <f>IF(B282="",1,0)</f>
        <v>1</v>
      </c>
      <c r="X282" s="62">
        <f>IF(C282="",1,0)</f>
        <v>1</v>
      </c>
      <c r="Y282" s="62">
        <f>IF(D282="",1,0)</f>
        <v>1</v>
      </c>
      <c r="Z282" s="62">
        <f>IF(E282="",1,0)</f>
        <v>1</v>
      </c>
      <c r="AA282" s="62">
        <f>IF(E283="",1,0)</f>
        <v>1</v>
      </c>
      <c r="AB282" s="62">
        <f>SUM(W282:AA282)</f>
        <v>5</v>
      </c>
      <c r="AC282" s="62">
        <f t="shared" ca="1" si="460"/>
        <v>0</v>
      </c>
      <c r="AD282" s="108">
        <f t="shared" si="466"/>
        <v>0</v>
      </c>
      <c r="AE282" s="175" t="str">
        <f>IF(G282="","0",VLOOKUP(G282,'登録データ（男）'!$R$4:$S$23,2,FALSE))</f>
        <v>0</v>
      </c>
      <c r="AF282" s="62" t="str">
        <f t="shared" si="461"/>
        <v>00</v>
      </c>
      <c r="AG282" s="76" t="str">
        <f>IF(G282="","0",IF(OR(RIGHT(G282,1)="m",RIGHT(G282,1)="H",RIGHT(G282,1)="W",RIGHT(G282,1)="C",RIGHT(G282,1)="〉"),1,2))</f>
        <v>0</v>
      </c>
      <c r="AH282" s="62" t="str">
        <f t="shared" si="462"/>
        <v>000000</v>
      </c>
      <c r="AI282" s="64" t="str">
        <f t="shared" ca="1" si="463"/>
        <v/>
      </c>
      <c r="AJ282" s="62">
        <f t="shared" si="467"/>
        <v>0</v>
      </c>
      <c r="AK282" s="108"/>
      <c r="AL282" s="62">
        <f t="shared" si="464"/>
        <v>0</v>
      </c>
      <c r="AM282" s="68">
        <f t="shared" si="465"/>
        <v>0</v>
      </c>
      <c r="AN282" s="14" t="str">
        <f ca="1">IF(OFFSET(B282,-MOD(ROW(B282),3),0)&lt;&gt;"",IF(RIGHT(G282,1)=")",VALUE(VLOOKUP(OFFSET(B282,-MOD(ROW(B282),3),0),'登録データ（男）'!A267:J1585,8,FALSE)),"0"),"0")</f>
        <v>0</v>
      </c>
      <c r="AO282" s="76">
        <f t="shared" ca="1" si="468"/>
        <v>0</v>
      </c>
      <c r="AP282" s="62" t="str">
        <f t="shared" ref="AP282" si="481">IF(AQ282="","",RANK(AQ282,$AQ$18:$AQ$467,1))</f>
        <v/>
      </c>
      <c r="AQ282" s="62" t="str">
        <f>IF(Q282="","",B282)</f>
        <v/>
      </c>
      <c r="AR282" s="62" t="str">
        <f t="shared" ref="AR282" si="482">IF(AS282="","",RANK(AS282,$AS$18:$AS$467,1))</f>
        <v/>
      </c>
      <c r="AS282" s="62" t="str">
        <f>IF(R282="","",B282)</f>
        <v/>
      </c>
      <c r="AT282" s="62" t="str">
        <f t="shared" ref="AT282" si="483">IF(AU282="","",RANK(AU282,$AU$18:$AU$467,1))</f>
        <v/>
      </c>
      <c r="AU282" s="62" t="str">
        <f>IF(OR(G282="十種競技",G283="十種競技",G284="十種競技"),B282,"")</f>
        <v/>
      </c>
      <c r="AV282" s="62"/>
      <c r="AW282" s="62">
        <f>B282</f>
        <v>0</v>
      </c>
    </row>
    <row r="283" spans="1:49" ht="18.75" customHeight="1">
      <c r="A283" s="264"/>
      <c r="B283" s="299"/>
      <c r="C283" s="289"/>
      <c r="D283" s="289"/>
      <c r="E283" s="116" t="str">
        <f>IF(B282="","",VLOOKUP(B282,'登録データ（男）'!$A$3:$W$2000,4,FALSE))</f>
        <v/>
      </c>
      <c r="F283" s="289"/>
      <c r="G283" s="305"/>
      <c r="H283" s="286"/>
      <c r="I283" s="289"/>
      <c r="J283" s="286"/>
      <c r="K283" s="289"/>
      <c r="L283" s="286"/>
      <c r="M283" s="286"/>
      <c r="N283" s="294"/>
      <c r="O283" s="295"/>
      <c r="P283" s="296"/>
      <c r="Q283" s="267"/>
      <c r="R283" s="270"/>
      <c r="U283" s="66"/>
      <c r="V283" s="75"/>
      <c r="W283" s="69"/>
      <c r="X283" s="62"/>
      <c r="Y283" s="62"/>
      <c r="Z283" s="62"/>
      <c r="AA283" s="62"/>
      <c r="AB283" s="62"/>
      <c r="AC283" s="62">
        <f t="shared" ca="1" si="460"/>
        <v>0</v>
      </c>
      <c r="AD283" s="108">
        <f t="shared" si="466"/>
        <v>0</v>
      </c>
      <c r="AE283" s="175" t="str">
        <f>IF(G283="","0",VLOOKUP(G283,'登録データ（男）'!$R$4:$S$23,2,FALSE))</f>
        <v>0</v>
      </c>
      <c r="AF283" s="62" t="str">
        <f t="shared" si="461"/>
        <v>00</v>
      </c>
      <c r="AG283" s="76" t="str">
        <f>IF(G283="","0",IF(OR(RIGHT(G283,1)="m",RIGHT(G283,1)="H",RIGHT(G283,1)="W",RIGHT(G283,1)="C"),1,2))</f>
        <v>0</v>
      </c>
      <c r="AH283" s="62" t="str">
        <f t="shared" si="462"/>
        <v>000000</v>
      </c>
      <c r="AI283" s="64" t="str">
        <f t="shared" ca="1" si="463"/>
        <v/>
      </c>
      <c r="AJ283" s="62">
        <f t="shared" si="467"/>
        <v>0</v>
      </c>
      <c r="AK283" s="108"/>
      <c r="AL283" s="62">
        <f t="shared" si="464"/>
        <v>0</v>
      </c>
      <c r="AM283" s="68">
        <f t="shared" si="465"/>
        <v>0</v>
      </c>
      <c r="AN283" s="14" t="str">
        <f ca="1">IF(OFFSET(B283,-MOD(ROW(B283),3),0)&lt;&gt;"",IF(RIGHT(G283,1)=")",VALUE(VLOOKUP(OFFSET(B283,-MOD(ROW(B283),3),0),'登録データ（男）'!A268:J1586,8,FALSE)),"0"),"0")</f>
        <v>0</v>
      </c>
      <c r="AO283" s="76">
        <f t="shared" ca="1" si="468"/>
        <v>0</v>
      </c>
      <c r="AP283" s="62"/>
      <c r="AQ283" s="62"/>
      <c r="AR283" s="62"/>
      <c r="AS283" s="62"/>
      <c r="AT283" s="62"/>
      <c r="AU283" s="62"/>
      <c r="AV283" s="62"/>
      <c r="AW283" s="62"/>
    </row>
    <row r="284" spans="1:49" ht="18.75" customHeight="1" thickBot="1">
      <c r="A284" s="265"/>
      <c r="B284" s="300"/>
      <c r="C284" s="290"/>
      <c r="D284" s="290"/>
      <c r="E284" s="120" t="s">
        <v>1918</v>
      </c>
      <c r="F284" s="290"/>
      <c r="G284" s="306"/>
      <c r="H284" s="287"/>
      <c r="I284" s="290"/>
      <c r="J284" s="287"/>
      <c r="K284" s="290"/>
      <c r="L284" s="287"/>
      <c r="M284" s="287"/>
      <c r="N284" s="222"/>
      <c r="O284" s="223"/>
      <c r="P284" s="297"/>
      <c r="Q284" s="268"/>
      <c r="R284" s="271"/>
      <c r="U284" s="66"/>
      <c r="V284" s="75"/>
      <c r="W284" s="69"/>
      <c r="X284" s="62"/>
      <c r="Y284" s="62"/>
      <c r="Z284" s="62"/>
      <c r="AA284" s="62"/>
      <c r="AB284" s="62"/>
      <c r="AC284" s="62">
        <f t="shared" ca="1" si="460"/>
        <v>0</v>
      </c>
      <c r="AD284" s="108">
        <f t="shared" si="466"/>
        <v>0</v>
      </c>
      <c r="AE284" s="175" t="str">
        <f>IF(G284="","0",VLOOKUP(G284,'登録データ（男）'!$R$4:$S$23,2,FALSE))</f>
        <v>0</v>
      </c>
      <c r="AF284" s="62" t="str">
        <f t="shared" si="461"/>
        <v>00</v>
      </c>
      <c r="AG284" s="76" t="str">
        <f>IF(G284="","0",IF(OR(RIGHT(G284,1)="m",RIGHT(G284,1)="H",RIGHT(G284,1)="W",RIGHT(G284,1)="C"),1,2))</f>
        <v>0</v>
      </c>
      <c r="AH284" s="62" t="str">
        <f t="shared" si="462"/>
        <v>000000</v>
      </c>
      <c r="AI284" s="64" t="str">
        <f t="shared" ca="1" si="463"/>
        <v/>
      </c>
      <c r="AJ284" s="62">
        <f t="shared" si="467"/>
        <v>0</v>
      </c>
      <c r="AK284" s="108"/>
      <c r="AL284" s="62">
        <f t="shared" si="464"/>
        <v>0</v>
      </c>
      <c r="AM284" s="68">
        <f t="shared" si="465"/>
        <v>0</v>
      </c>
      <c r="AN284" s="14" t="str">
        <f ca="1">IF(OFFSET(B284,-MOD(ROW(B284),3),0)&lt;&gt;"",IF(RIGHT(G284,1)=")",VALUE(VLOOKUP(OFFSET(B284,-MOD(ROW(B284),3),0),'登録データ（男）'!A269:J1587,8,FALSE)),"0"),"0")</f>
        <v>0</v>
      </c>
      <c r="AO284" s="76">
        <f t="shared" ca="1" si="468"/>
        <v>0</v>
      </c>
      <c r="AP284" s="62"/>
      <c r="AQ284" s="62"/>
      <c r="AR284" s="62"/>
      <c r="AS284" s="62"/>
      <c r="AT284" s="62"/>
      <c r="AU284" s="62"/>
      <c r="AV284" s="62"/>
      <c r="AW284" s="62"/>
    </row>
    <row r="285" spans="1:49" ht="18.75" customHeight="1" thickTop="1">
      <c r="A285" s="263">
        <v>90</v>
      </c>
      <c r="B285" s="298"/>
      <c r="C285" s="288" t="str">
        <f>IF(B285="","",VLOOKUP(B285,'登録データ（男）'!$A$3:$W$2000,2,FALSE))</f>
        <v/>
      </c>
      <c r="D285" s="288" t="str">
        <f>IF(B285="","",VLOOKUP(B285,'登録データ（男）'!$A$3:$W$2000,3,FALSE))</f>
        <v/>
      </c>
      <c r="E285" s="118" t="str">
        <f>IF(B285="","",VLOOKUP(B285,'登録データ（男）'!$A$3:$W$2000,7,FALSE))</f>
        <v/>
      </c>
      <c r="F285" s="288" t="s">
        <v>6158</v>
      </c>
      <c r="G285" s="304"/>
      <c r="H285" s="285"/>
      <c r="I285" s="288" t="str">
        <f t="shared" ref="I285" si="484">IF(G285="","",IF(AG285=2,"","分"))</f>
        <v/>
      </c>
      <c r="J285" s="285"/>
      <c r="K285" s="288" t="str">
        <f t="shared" ref="K285" si="485">IF(OR(G285="",G285="十種競技"),"",IF(AG285=2,"m","秒"))</f>
        <v/>
      </c>
      <c r="L285" s="285"/>
      <c r="M285" s="285"/>
      <c r="N285" s="291"/>
      <c r="O285" s="292"/>
      <c r="P285" s="293"/>
      <c r="Q285" s="272"/>
      <c r="R285" s="269"/>
      <c r="U285" s="66"/>
      <c r="V285" s="75">
        <f>IF(B285="",0,IF(VLOOKUP(B285,'登録データ（男）'!$A$3:$AT$1687,29,FALSE)=1,0,1))</f>
        <v>0</v>
      </c>
      <c r="W285" s="69">
        <f>IF(B285="",1,0)</f>
        <v>1</v>
      </c>
      <c r="X285" s="62">
        <f>IF(C285="",1,0)</f>
        <v>1</v>
      </c>
      <c r="Y285" s="62">
        <f>IF(D285="",1,0)</f>
        <v>1</v>
      </c>
      <c r="Z285" s="62">
        <f>IF(E285="",1,0)</f>
        <v>1</v>
      </c>
      <c r="AA285" s="62">
        <f>IF(E286="",1,0)</f>
        <v>1</v>
      </c>
      <c r="AB285" s="62">
        <f>SUM(W285:AA285)</f>
        <v>5</v>
      </c>
      <c r="AC285" s="62">
        <f t="shared" ca="1" si="460"/>
        <v>0</v>
      </c>
      <c r="AD285" s="108">
        <f t="shared" si="466"/>
        <v>0</v>
      </c>
      <c r="AE285" s="175" t="str">
        <f>IF(G285="","0",VLOOKUP(G285,'登録データ（男）'!$R$4:$S$23,2,FALSE))</f>
        <v>0</v>
      </c>
      <c r="AF285" s="62" t="str">
        <f t="shared" si="461"/>
        <v>00</v>
      </c>
      <c r="AG285" s="76" t="str">
        <f>IF(G285="","0",IF(OR(RIGHT(G285,1)="m",RIGHT(G285,1)="H",RIGHT(G285,1)="W",RIGHT(G285,1)="C",RIGHT(G285,1)="〉"),1,2))</f>
        <v>0</v>
      </c>
      <c r="AH285" s="62" t="str">
        <f t="shared" si="462"/>
        <v>000000</v>
      </c>
      <c r="AI285" s="64" t="str">
        <f t="shared" ca="1" si="463"/>
        <v/>
      </c>
      <c r="AJ285" s="62">
        <f t="shared" si="467"/>
        <v>0</v>
      </c>
      <c r="AK285" s="108"/>
      <c r="AL285" s="62">
        <f t="shared" si="464"/>
        <v>0</v>
      </c>
      <c r="AM285" s="68">
        <f t="shared" si="465"/>
        <v>0</v>
      </c>
      <c r="AN285" s="14" t="str">
        <f ca="1">IF(OFFSET(B285,-MOD(ROW(B285),3),0)&lt;&gt;"",IF(RIGHT(G285,1)=")",VALUE(VLOOKUP(OFFSET(B285,-MOD(ROW(B285),3),0),'登録データ（男）'!A270:J1588,8,FALSE)),"0"),"0")</f>
        <v>0</v>
      </c>
      <c r="AO285" s="76">
        <f t="shared" ca="1" si="468"/>
        <v>0</v>
      </c>
      <c r="AP285" s="62" t="str">
        <f t="shared" ref="AP285" si="486">IF(AQ285="","",RANK(AQ285,$AQ$18:$AQ$467,1))</f>
        <v/>
      </c>
      <c r="AQ285" s="62" t="str">
        <f>IF(Q285="","",B285)</f>
        <v/>
      </c>
      <c r="AR285" s="62" t="str">
        <f t="shared" ref="AR285" si="487">IF(AS285="","",RANK(AS285,$AS$18:$AS$467,1))</f>
        <v/>
      </c>
      <c r="AS285" s="62" t="str">
        <f>IF(R285="","",B285)</f>
        <v/>
      </c>
      <c r="AT285" s="62" t="str">
        <f t="shared" ref="AT285" si="488">IF(AU285="","",RANK(AU285,$AU$18:$AU$467,1))</f>
        <v/>
      </c>
      <c r="AU285" s="62" t="str">
        <f>IF(OR(G285="十種競技",G286="十種競技",G287="十種競技"),B285,"")</f>
        <v/>
      </c>
      <c r="AV285" s="62"/>
      <c r="AW285" s="62">
        <f>B285</f>
        <v>0</v>
      </c>
    </row>
    <row r="286" spans="1:49" ht="18.75" customHeight="1">
      <c r="A286" s="264"/>
      <c r="B286" s="299"/>
      <c r="C286" s="289"/>
      <c r="D286" s="289"/>
      <c r="E286" s="116" t="str">
        <f>IF(B285="","",VLOOKUP(B285,'登録データ（男）'!$A$3:$W$2000,4,FALSE))</f>
        <v/>
      </c>
      <c r="F286" s="289"/>
      <c r="G286" s="305"/>
      <c r="H286" s="286"/>
      <c r="I286" s="289"/>
      <c r="J286" s="286"/>
      <c r="K286" s="289"/>
      <c r="L286" s="286"/>
      <c r="M286" s="286"/>
      <c r="N286" s="294"/>
      <c r="O286" s="295"/>
      <c r="P286" s="296"/>
      <c r="Q286" s="267"/>
      <c r="R286" s="270"/>
      <c r="U286" s="66"/>
      <c r="V286" s="75"/>
      <c r="W286" s="69"/>
      <c r="X286" s="62"/>
      <c r="Y286" s="62"/>
      <c r="Z286" s="62"/>
      <c r="AA286" s="62"/>
      <c r="AB286" s="62"/>
      <c r="AC286" s="62">
        <f t="shared" ca="1" si="460"/>
        <v>0</v>
      </c>
      <c r="AD286" s="108">
        <f t="shared" si="466"/>
        <v>0</v>
      </c>
      <c r="AE286" s="175" t="str">
        <f>IF(G286="","0",VLOOKUP(G286,'登録データ（男）'!$R$4:$S$23,2,FALSE))</f>
        <v>0</v>
      </c>
      <c r="AF286" s="62" t="str">
        <f t="shared" si="461"/>
        <v>00</v>
      </c>
      <c r="AG286" s="76" t="str">
        <f>IF(G286="","0",IF(OR(RIGHT(G286,1)="m",RIGHT(G286,1)="H",RIGHT(G286,1)="W",RIGHT(G286,1)="C"),1,2))</f>
        <v>0</v>
      </c>
      <c r="AH286" s="62" t="str">
        <f t="shared" si="462"/>
        <v>000000</v>
      </c>
      <c r="AI286" s="64" t="str">
        <f t="shared" ca="1" si="463"/>
        <v/>
      </c>
      <c r="AJ286" s="62">
        <f t="shared" si="467"/>
        <v>0</v>
      </c>
      <c r="AK286" s="108"/>
      <c r="AL286" s="62">
        <f t="shared" si="464"/>
        <v>0</v>
      </c>
      <c r="AM286" s="68">
        <f t="shared" si="465"/>
        <v>0</v>
      </c>
      <c r="AN286" s="14" t="str">
        <f ca="1">IF(OFFSET(B286,-MOD(ROW(B286),3),0)&lt;&gt;"",IF(RIGHT(G286,1)=")",VALUE(VLOOKUP(OFFSET(B286,-MOD(ROW(B286),3),0),'登録データ（男）'!A271:J1589,8,FALSE)),"0"),"0")</f>
        <v>0</v>
      </c>
      <c r="AO286" s="76">
        <f t="shared" ca="1" si="468"/>
        <v>0</v>
      </c>
      <c r="AP286" s="62"/>
      <c r="AQ286" s="62"/>
      <c r="AR286" s="62"/>
      <c r="AS286" s="62"/>
      <c r="AT286" s="62"/>
      <c r="AU286" s="62"/>
      <c r="AV286" s="62"/>
      <c r="AW286" s="62"/>
    </row>
    <row r="287" spans="1:49" ht="18.75" customHeight="1" thickBot="1">
      <c r="A287" s="265"/>
      <c r="B287" s="300"/>
      <c r="C287" s="290"/>
      <c r="D287" s="290"/>
      <c r="E287" s="120" t="s">
        <v>1918</v>
      </c>
      <c r="F287" s="290"/>
      <c r="G287" s="306"/>
      <c r="H287" s="287"/>
      <c r="I287" s="290"/>
      <c r="J287" s="287"/>
      <c r="K287" s="290"/>
      <c r="L287" s="287"/>
      <c r="M287" s="287"/>
      <c r="N287" s="222"/>
      <c r="O287" s="223"/>
      <c r="P287" s="297"/>
      <c r="Q287" s="268"/>
      <c r="R287" s="271"/>
      <c r="U287" s="66"/>
      <c r="V287" s="75"/>
      <c r="W287" s="69"/>
      <c r="X287" s="62"/>
      <c r="Y287" s="62"/>
      <c r="Z287" s="62"/>
      <c r="AA287" s="62"/>
      <c r="AB287" s="62"/>
      <c r="AC287" s="62">
        <f t="shared" ca="1" si="460"/>
        <v>0</v>
      </c>
      <c r="AD287" s="108">
        <f t="shared" si="466"/>
        <v>0</v>
      </c>
      <c r="AE287" s="175" t="str">
        <f>IF(G287="","0",VLOOKUP(G287,'登録データ（男）'!$R$4:$S$23,2,FALSE))</f>
        <v>0</v>
      </c>
      <c r="AF287" s="62" t="str">
        <f t="shared" si="461"/>
        <v>00</v>
      </c>
      <c r="AG287" s="76" t="str">
        <f>IF(G287="","0",IF(OR(RIGHT(G287,1)="m",RIGHT(G287,1)="H",RIGHT(G287,1)="W",RIGHT(G287,1)="C"),1,2))</f>
        <v>0</v>
      </c>
      <c r="AH287" s="62" t="str">
        <f t="shared" si="462"/>
        <v>000000</v>
      </c>
      <c r="AI287" s="64" t="str">
        <f t="shared" ca="1" si="463"/>
        <v/>
      </c>
      <c r="AJ287" s="62">
        <f t="shared" si="467"/>
        <v>0</v>
      </c>
      <c r="AK287" s="108"/>
      <c r="AL287" s="62">
        <f t="shared" si="464"/>
        <v>0</v>
      </c>
      <c r="AM287" s="68">
        <f t="shared" si="465"/>
        <v>0</v>
      </c>
      <c r="AN287" s="14" t="str">
        <f ca="1">IF(OFFSET(B287,-MOD(ROW(B287),3),0)&lt;&gt;"",IF(RIGHT(G287,1)=")",VALUE(VLOOKUP(OFFSET(B287,-MOD(ROW(B287),3),0),'登録データ（男）'!A272:J1590,8,FALSE)),"0"),"0")</f>
        <v>0</v>
      </c>
      <c r="AO287" s="76">
        <f t="shared" ca="1" si="468"/>
        <v>0</v>
      </c>
      <c r="AP287" s="62"/>
      <c r="AQ287" s="62"/>
      <c r="AR287" s="62"/>
      <c r="AS287" s="62"/>
      <c r="AT287" s="62"/>
      <c r="AU287" s="62"/>
      <c r="AV287" s="62"/>
      <c r="AW287" s="62"/>
    </row>
    <row r="288" spans="1:49" ht="18.75" customHeight="1" thickTop="1">
      <c r="A288" s="263">
        <v>91</v>
      </c>
      <c r="B288" s="298"/>
      <c r="C288" s="288" t="str">
        <f>IF(B288="","",VLOOKUP(B288,'登録データ（男）'!$A$3:$W$2000,2,FALSE))</f>
        <v/>
      </c>
      <c r="D288" s="288" t="str">
        <f>IF(B288="","",VLOOKUP(B288,'登録データ（男）'!$A$3:$W$2000,3,FALSE))</f>
        <v/>
      </c>
      <c r="E288" s="118" t="str">
        <f>IF(B288="","",VLOOKUP(B288,'登録データ（男）'!$A$3:$W$2000,7,FALSE))</f>
        <v/>
      </c>
      <c r="F288" s="288" t="s">
        <v>6158</v>
      </c>
      <c r="G288" s="304"/>
      <c r="H288" s="285"/>
      <c r="I288" s="288" t="str">
        <f t="shared" ref="I288" si="489">IF(G288="","",IF(AG288=2,"","分"))</f>
        <v/>
      </c>
      <c r="J288" s="285"/>
      <c r="K288" s="288" t="str">
        <f t="shared" ref="K288" si="490">IF(OR(G288="",G288="十種競技"),"",IF(AG288=2,"m","秒"))</f>
        <v/>
      </c>
      <c r="L288" s="285"/>
      <c r="M288" s="285"/>
      <c r="N288" s="291"/>
      <c r="O288" s="292"/>
      <c r="P288" s="293"/>
      <c r="Q288" s="272"/>
      <c r="R288" s="269"/>
      <c r="U288" s="66"/>
      <c r="V288" s="75">
        <f>IF(B288="",0,IF(VLOOKUP(B288,'登録データ（男）'!$A$3:$AT$1687,29,FALSE)=1,0,1))</f>
        <v>0</v>
      </c>
      <c r="W288" s="69">
        <f>IF(B288="",1,0)</f>
        <v>1</v>
      </c>
      <c r="X288" s="62">
        <f>IF(C288="",1,0)</f>
        <v>1</v>
      </c>
      <c r="Y288" s="62">
        <f>IF(D288="",1,0)</f>
        <v>1</v>
      </c>
      <c r="Z288" s="62">
        <f>IF(E288="",1,0)</f>
        <v>1</v>
      </c>
      <c r="AA288" s="62">
        <f>IF(E289="",1,0)</f>
        <v>1</v>
      </c>
      <c r="AB288" s="62">
        <f>SUM(W288:AA288)</f>
        <v>5</v>
      </c>
      <c r="AC288" s="62">
        <f t="shared" ca="1" si="460"/>
        <v>0</v>
      </c>
      <c r="AD288" s="108">
        <f t="shared" si="466"/>
        <v>0</v>
      </c>
      <c r="AE288" s="175" t="str">
        <f>IF(G288="","0",VLOOKUP(G288,'登録データ（男）'!$R$4:$S$23,2,FALSE))</f>
        <v>0</v>
      </c>
      <c r="AF288" s="62" t="str">
        <f t="shared" si="461"/>
        <v>00</v>
      </c>
      <c r="AG288" s="76" t="str">
        <f>IF(G288="","0",IF(OR(RIGHT(G288,1)="m",RIGHT(G288,1)="H",RIGHT(G288,1)="W",RIGHT(G288,1)="C",RIGHT(G288,1)="〉"),1,2))</f>
        <v>0</v>
      </c>
      <c r="AH288" s="62" t="str">
        <f t="shared" si="462"/>
        <v>000000</v>
      </c>
      <c r="AI288" s="64" t="str">
        <f t="shared" ca="1" si="463"/>
        <v/>
      </c>
      <c r="AJ288" s="62">
        <f t="shared" si="467"/>
        <v>0</v>
      </c>
      <c r="AK288" s="108"/>
      <c r="AL288" s="62">
        <f t="shared" si="464"/>
        <v>0</v>
      </c>
      <c r="AM288" s="68">
        <f t="shared" si="465"/>
        <v>0</v>
      </c>
      <c r="AN288" s="14" t="str">
        <f ca="1">IF(OFFSET(B288,-MOD(ROW(B288),3),0)&lt;&gt;"",IF(RIGHT(G288,1)=")",VALUE(VLOOKUP(OFFSET(B288,-MOD(ROW(B288),3),0),'登録データ（男）'!A273:J1591,8,FALSE)),"0"),"0")</f>
        <v>0</v>
      </c>
      <c r="AO288" s="76">
        <f t="shared" ca="1" si="468"/>
        <v>0</v>
      </c>
      <c r="AP288" s="62" t="str">
        <f t="shared" ref="AP288" si="491">IF(AQ288="","",RANK(AQ288,$AQ$18:$AQ$467,1))</f>
        <v/>
      </c>
      <c r="AQ288" s="62" t="str">
        <f>IF(Q288="","",B288)</f>
        <v/>
      </c>
      <c r="AR288" s="62" t="str">
        <f t="shared" ref="AR288" si="492">IF(AS288="","",RANK(AS288,$AS$18:$AS$467,1))</f>
        <v/>
      </c>
      <c r="AS288" s="62" t="str">
        <f>IF(R288="","",B288)</f>
        <v/>
      </c>
      <c r="AT288" s="62" t="str">
        <f t="shared" ref="AT288" si="493">IF(AU288="","",RANK(AU288,$AU$18:$AU$467,1))</f>
        <v/>
      </c>
      <c r="AU288" s="62" t="str">
        <f>IF(OR(G288="十種競技",G289="十種競技",G290="十種競技"),B288,"")</f>
        <v/>
      </c>
      <c r="AV288" s="62"/>
      <c r="AW288" s="62">
        <f>B288</f>
        <v>0</v>
      </c>
    </row>
    <row r="289" spans="1:49" ht="18.75" customHeight="1">
      <c r="A289" s="264"/>
      <c r="B289" s="299"/>
      <c r="C289" s="289"/>
      <c r="D289" s="289"/>
      <c r="E289" s="116" t="str">
        <f>IF(B288="","",VLOOKUP(B288,'登録データ（男）'!$A$3:$W$2000,4,FALSE))</f>
        <v/>
      </c>
      <c r="F289" s="289"/>
      <c r="G289" s="305"/>
      <c r="H289" s="286"/>
      <c r="I289" s="289"/>
      <c r="J289" s="286"/>
      <c r="K289" s="289"/>
      <c r="L289" s="286"/>
      <c r="M289" s="286"/>
      <c r="N289" s="294"/>
      <c r="O289" s="295"/>
      <c r="P289" s="296"/>
      <c r="Q289" s="267"/>
      <c r="R289" s="270"/>
      <c r="U289" s="66"/>
      <c r="V289" s="75"/>
      <c r="W289" s="69"/>
      <c r="X289" s="62"/>
      <c r="Y289" s="62"/>
      <c r="Z289" s="62"/>
      <c r="AA289" s="62"/>
      <c r="AB289" s="62"/>
      <c r="AC289" s="62">
        <f t="shared" ca="1" si="460"/>
        <v>0</v>
      </c>
      <c r="AD289" s="108">
        <f t="shared" si="466"/>
        <v>0</v>
      </c>
      <c r="AE289" s="175" t="str">
        <f>IF(G289="","0",VLOOKUP(G289,'登録データ（男）'!$R$4:$S$23,2,FALSE))</f>
        <v>0</v>
      </c>
      <c r="AF289" s="62" t="str">
        <f t="shared" si="461"/>
        <v>00</v>
      </c>
      <c r="AG289" s="76" t="str">
        <f>IF(G289="","0",IF(OR(RIGHT(G289,1)="m",RIGHT(G289,1)="H",RIGHT(G289,1)="W",RIGHT(G289,1)="C"),1,2))</f>
        <v>0</v>
      </c>
      <c r="AH289" s="62" t="str">
        <f t="shared" si="462"/>
        <v>000000</v>
      </c>
      <c r="AI289" s="64" t="str">
        <f t="shared" ca="1" si="463"/>
        <v/>
      </c>
      <c r="AJ289" s="62">
        <f t="shared" si="467"/>
        <v>0</v>
      </c>
      <c r="AK289" s="108"/>
      <c r="AL289" s="62">
        <f t="shared" si="464"/>
        <v>0</v>
      </c>
      <c r="AM289" s="68">
        <f t="shared" si="465"/>
        <v>0</v>
      </c>
      <c r="AN289" s="14" t="str">
        <f ca="1">IF(OFFSET(B289,-MOD(ROW(B289),3),0)&lt;&gt;"",IF(RIGHT(G289,1)=")",VALUE(VLOOKUP(OFFSET(B289,-MOD(ROW(B289),3),0),'登録データ（男）'!A274:J1592,8,FALSE)),"0"),"0")</f>
        <v>0</v>
      </c>
      <c r="AO289" s="76">
        <f t="shared" ca="1" si="468"/>
        <v>0</v>
      </c>
      <c r="AP289" s="62"/>
      <c r="AQ289" s="62"/>
      <c r="AR289" s="62"/>
      <c r="AS289" s="62"/>
      <c r="AT289" s="62"/>
      <c r="AU289" s="62"/>
      <c r="AV289" s="62"/>
      <c r="AW289" s="62"/>
    </row>
    <row r="290" spans="1:49" ht="18.75" customHeight="1" thickBot="1">
      <c r="A290" s="265"/>
      <c r="B290" s="300"/>
      <c r="C290" s="290"/>
      <c r="D290" s="290"/>
      <c r="E290" s="120" t="s">
        <v>1918</v>
      </c>
      <c r="F290" s="290"/>
      <c r="G290" s="306"/>
      <c r="H290" s="287"/>
      <c r="I290" s="290"/>
      <c r="J290" s="287"/>
      <c r="K290" s="290"/>
      <c r="L290" s="287"/>
      <c r="M290" s="287"/>
      <c r="N290" s="222"/>
      <c r="O290" s="223"/>
      <c r="P290" s="297"/>
      <c r="Q290" s="268"/>
      <c r="R290" s="271"/>
      <c r="U290" s="66"/>
      <c r="V290" s="75"/>
      <c r="W290" s="69"/>
      <c r="X290" s="62"/>
      <c r="Y290" s="62"/>
      <c r="Z290" s="62"/>
      <c r="AA290" s="62"/>
      <c r="AB290" s="62"/>
      <c r="AC290" s="62">
        <f t="shared" ca="1" si="460"/>
        <v>0</v>
      </c>
      <c r="AD290" s="108">
        <f t="shared" si="466"/>
        <v>0</v>
      </c>
      <c r="AE290" s="175" t="str">
        <f>IF(G290="","0",VLOOKUP(G290,'登録データ（男）'!$R$4:$S$23,2,FALSE))</f>
        <v>0</v>
      </c>
      <c r="AF290" s="62" t="str">
        <f t="shared" si="461"/>
        <v>00</v>
      </c>
      <c r="AG290" s="76" t="str">
        <f>IF(G290="","0",IF(OR(RIGHT(G290,1)="m",RIGHT(G290,1)="H",RIGHT(G290,1)="W",RIGHT(G290,1)="C"),1,2))</f>
        <v>0</v>
      </c>
      <c r="AH290" s="62" t="str">
        <f t="shared" si="462"/>
        <v>000000</v>
      </c>
      <c r="AI290" s="64" t="str">
        <f t="shared" ca="1" si="463"/>
        <v/>
      </c>
      <c r="AJ290" s="62">
        <f t="shared" si="467"/>
        <v>0</v>
      </c>
      <c r="AK290" s="108"/>
      <c r="AL290" s="62">
        <f t="shared" si="464"/>
        <v>0</v>
      </c>
      <c r="AM290" s="68">
        <f t="shared" si="465"/>
        <v>0</v>
      </c>
      <c r="AN290" s="14" t="str">
        <f ca="1">IF(OFFSET(B290,-MOD(ROW(B290),3),0)&lt;&gt;"",IF(RIGHT(G290,1)=")",VALUE(VLOOKUP(OFFSET(B290,-MOD(ROW(B290),3),0),'登録データ（男）'!A275:J1593,8,FALSE)),"0"),"0")</f>
        <v>0</v>
      </c>
      <c r="AO290" s="76">
        <f t="shared" ca="1" si="468"/>
        <v>0</v>
      </c>
      <c r="AP290" s="62"/>
      <c r="AQ290" s="62"/>
      <c r="AR290" s="62"/>
      <c r="AS290" s="62"/>
      <c r="AT290" s="62"/>
      <c r="AU290" s="62"/>
      <c r="AV290" s="62"/>
      <c r="AW290" s="62"/>
    </row>
    <row r="291" spans="1:49" ht="18.75" customHeight="1" thickTop="1">
      <c r="A291" s="263">
        <v>92</v>
      </c>
      <c r="B291" s="298"/>
      <c r="C291" s="288" t="str">
        <f>IF(B291="","",VLOOKUP(B291,'登録データ（男）'!$A$3:$W$2000,2,FALSE))</f>
        <v/>
      </c>
      <c r="D291" s="288" t="str">
        <f>IF(B291="","",VLOOKUP(B291,'登録データ（男）'!$A$3:$W$2000,3,FALSE))</f>
        <v/>
      </c>
      <c r="E291" s="118" t="str">
        <f>IF(B291="","",VLOOKUP(B291,'登録データ（男）'!$A$3:$W$2000,7,FALSE))</f>
        <v/>
      </c>
      <c r="F291" s="288" t="s">
        <v>6158</v>
      </c>
      <c r="G291" s="304"/>
      <c r="H291" s="285"/>
      <c r="I291" s="288" t="str">
        <f t="shared" ref="I291" si="494">IF(G291="","",IF(AG291=2,"","分"))</f>
        <v/>
      </c>
      <c r="J291" s="285"/>
      <c r="K291" s="288" t="str">
        <f t="shared" ref="K291" si="495">IF(OR(G291="",G291="十種競技"),"",IF(AG291=2,"m","秒"))</f>
        <v/>
      </c>
      <c r="L291" s="285"/>
      <c r="M291" s="285"/>
      <c r="N291" s="291"/>
      <c r="O291" s="292"/>
      <c r="P291" s="293"/>
      <c r="Q291" s="272"/>
      <c r="R291" s="269"/>
      <c r="U291" s="66"/>
      <c r="V291" s="75">
        <f>IF(B291="",0,IF(VLOOKUP(B291,'登録データ（男）'!$A$3:$AT$1687,29,FALSE)=1,0,1))</f>
        <v>0</v>
      </c>
      <c r="W291" s="69">
        <f>IF(B291="",1,0)</f>
        <v>1</v>
      </c>
      <c r="X291" s="62">
        <f>IF(C291="",1,0)</f>
        <v>1</v>
      </c>
      <c r="Y291" s="62">
        <f>IF(D291="",1,0)</f>
        <v>1</v>
      </c>
      <c r="Z291" s="62">
        <f>IF(E291="",1,0)</f>
        <v>1</v>
      </c>
      <c r="AA291" s="62">
        <f>IF(E292="",1,0)</f>
        <v>1</v>
      </c>
      <c r="AB291" s="62">
        <f>SUM(W291:AA291)</f>
        <v>5</v>
      </c>
      <c r="AC291" s="62">
        <f t="shared" ca="1" si="460"/>
        <v>0</v>
      </c>
      <c r="AD291" s="108">
        <f t="shared" si="466"/>
        <v>0</v>
      </c>
      <c r="AE291" s="175" t="str">
        <f>IF(G291="","0",VLOOKUP(G291,'登録データ（男）'!$R$4:$S$23,2,FALSE))</f>
        <v>0</v>
      </c>
      <c r="AF291" s="62" t="str">
        <f t="shared" si="461"/>
        <v>00</v>
      </c>
      <c r="AG291" s="76" t="str">
        <f>IF(G291="","0",IF(OR(RIGHT(G291,1)="m",RIGHT(G291,1)="H",RIGHT(G291,1)="W",RIGHT(G291,1)="C",RIGHT(G291,1)="〉"),1,2))</f>
        <v>0</v>
      </c>
      <c r="AH291" s="62" t="str">
        <f t="shared" si="462"/>
        <v>000000</v>
      </c>
      <c r="AI291" s="64" t="str">
        <f t="shared" ca="1" si="463"/>
        <v/>
      </c>
      <c r="AJ291" s="62">
        <f t="shared" si="467"/>
        <v>0</v>
      </c>
      <c r="AK291" s="108"/>
      <c r="AL291" s="62">
        <f t="shared" si="464"/>
        <v>0</v>
      </c>
      <c r="AM291" s="68">
        <f t="shared" si="465"/>
        <v>0</v>
      </c>
      <c r="AN291" s="14" t="str">
        <f ca="1">IF(OFFSET(B291,-MOD(ROW(B291),3),0)&lt;&gt;"",IF(RIGHT(G291,1)=")",VALUE(VLOOKUP(OFFSET(B291,-MOD(ROW(B291),3),0),'登録データ（男）'!A276:J1594,8,FALSE)),"0"),"0")</f>
        <v>0</v>
      </c>
      <c r="AO291" s="76">
        <f t="shared" ca="1" si="468"/>
        <v>0</v>
      </c>
      <c r="AP291" s="62" t="str">
        <f t="shared" ref="AP291" si="496">IF(AQ291="","",RANK(AQ291,$AQ$18:$AQ$467,1))</f>
        <v/>
      </c>
      <c r="AQ291" s="62" t="str">
        <f>IF(Q291="","",B291)</f>
        <v/>
      </c>
      <c r="AR291" s="62" t="str">
        <f t="shared" ref="AR291" si="497">IF(AS291="","",RANK(AS291,$AS$18:$AS$467,1))</f>
        <v/>
      </c>
      <c r="AS291" s="62" t="str">
        <f>IF(R291="","",B291)</f>
        <v/>
      </c>
      <c r="AT291" s="62" t="str">
        <f t="shared" ref="AT291" si="498">IF(AU291="","",RANK(AU291,$AU$18:$AU$467,1))</f>
        <v/>
      </c>
      <c r="AU291" s="62" t="str">
        <f>IF(OR(G291="十種競技",G292="十種競技",G293="十種競技"),B291,"")</f>
        <v/>
      </c>
      <c r="AV291" s="62"/>
      <c r="AW291" s="62">
        <f>B291</f>
        <v>0</v>
      </c>
    </row>
    <row r="292" spans="1:49" ht="18.75" customHeight="1">
      <c r="A292" s="264"/>
      <c r="B292" s="299"/>
      <c r="C292" s="289"/>
      <c r="D292" s="289"/>
      <c r="E292" s="116" t="str">
        <f>IF(B291="","",VLOOKUP(B291,'登録データ（男）'!$A$3:$W$2000,4,FALSE))</f>
        <v/>
      </c>
      <c r="F292" s="289"/>
      <c r="G292" s="305"/>
      <c r="H292" s="286"/>
      <c r="I292" s="289"/>
      <c r="J292" s="286"/>
      <c r="K292" s="289"/>
      <c r="L292" s="286"/>
      <c r="M292" s="286"/>
      <c r="N292" s="294"/>
      <c r="O292" s="295"/>
      <c r="P292" s="296"/>
      <c r="Q292" s="267"/>
      <c r="R292" s="270"/>
      <c r="U292" s="66"/>
      <c r="V292" s="75"/>
      <c r="W292" s="69"/>
      <c r="X292" s="62"/>
      <c r="Y292" s="62"/>
      <c r="Z292" s="62"/>
      <c r="AA292" s="62"/>
      <c r="AB292" s="62"/>
      <c r="AC292" s="62">
        <f t="shared" ca="1" si="460"/>
        <v>0</v>
      </c>
      <c r="AD292" s="108">
        <f t="shared" si="466"/>
        <v>0</v>
      </c>
      <c r="AE292" s="175" t="str">
        <f>IF(G292="","0",VLOOKUP(G292,'登録データ（男）'!$R$4:$S$23,2,FALSE))</f>
        <v>0</v>
      </c>
      <c r="AF292" s="62" t="str">
        <f t="shared" si="461"/>
        <v>00</v>
      </c>
      <c r="AG292" s="76" t="str">
        <f>IF(G292="","0",IF(OR(RIGHT(G292,1)="m",RIGHT(G292,1)="H",RIGHT(G292,1)="W",RIGHT(G292,1)="C"),1,2))</f>
        <v>0</v>
      </c>
      <c r="AH292" s="62" t="str">
        <f t="shared" si="462"/>
        <v>000000</v>
      </c>
      <c r="AI292" s="64" t="str">
        <f t="shared" ca="1" si="463"/>
        <v/>
      </c>
      <c r="AJ292" s="62">
        <f t="shared" si="467"/>
        <v>0</v>
      </c>
      <c r="AK292" s="108"/>
      <c r="AL292" s="62">
        <f t="shared" si="464"/>
        <v>0</v>
      </c>
      <c r="AM292" s="68">
        <f t="shared" si="465"/>
        <v>0</v>
      </c>
      <c r="AN292" s="14" t="str">
        <f ca="1">IF(OFFSET(B292,-MOD(ROW(B292),3),0)&lt;&gt;"",IF(RIGHT(G292,1)=")",VALUE(VLOOKUP(OFFSET(B292,-MOD(ROW(B292),3),0),'登録データ（男）'!A277:J1595,8,FALSE)),"0"),"0")</f>
        <v>0</v>
      </c>
      <c r="AO292" s="76">
        <f t="shared" ca="1" si="468"/>
        <v>0</v>
      </c>
      <c r="AP292" s="62"/>
      <c r="AQ292" s="62"/>
      <c r="AR292" s="62"/>
      <c r="AS292" s="62"/>
      <c r="AT292" s="62"/>
      <c r="AU292" s="62"/>
      <c r="AV292" s="62"/>
      <c r="AW292" s="62"/>
    </row>
    <row r="293" spans="1:49" ht="18.75" customHeight="1" thickBot="1">
      <c r="A293" s="265"/>
      <c r="B293" s="300"/>
      <c r="C293" s="290"/>
      <c r="D293" s="290"/>
      <c r="E293" s="120" t="s">
        <v>1918</v>
      </c>
      <c r="F293" s="290"/>
      <c r="G293" s="306"/>
      <c r="H293" s="287"/>
      <c r="I293" s="290"/>
      <c r="J293" s="287"/>
      <c r="K293" s="290"/>
      <c r="L293" s="287"/>
      <c r="M293" s="287"/>
      <c r="N293" s="222"/>
      <c r="O293" s="223"/>
      <c r="P293" s="297"/>
      <c r="Q293" s="268"/>
      <c r="R293" s="271"/>
      <c r="U293" s="66"/>
      <c r="V293" s="75"/>
      <c r="W293" s="69"/>
      <c r="X293" s="62"/>
      <c r="Y293" s="62"/>
      <c r="Z293" s="62"/>
      <c r="AA293" s="62"/>
      <c r="AB293" s="62"/>
      <c r="AC293" s="62">
        <f t="shared" ca="1" si="460"/>
        <v>0</v>
      </c>
      <c r="AD293" s="108">
        <f t="shared" si="466"/>
        <v>0</v>
      </c>
      <c r="AE293" s="175" t="str">
        <f>IF(G293="","0",VLOOKUP(G293,'登録データ（男）'!$R$4:$S$23,2,FALSE))</f>
        <v>0</v>
      </c>
      <c r="AF293" s="62" t="str">
        <f t="shared" si="461"/>
        <v>00</v>
      </c>
      <c r="AG293" s="76" t="str">
        <f>IF(G293="","0",IF(OR(RIGHT(G293,1)="m",RIGHT(G293,1)="H",RIGHT(G293,1)="W",RIGHT(G293,1)="C"),1,2))</f>
        <v>0</v>
      </c>
      <c r="AH293" s="62" t="str">
        <f t="shared" si="462"/>
        <v>000000</v>
      </c>
      <c r="AI293" s="64" t="str">
        <f t="shared" ca="1" si="463"/>
        <v/>
      </c>
      <c r="AJ293" s="62">
        <f t="shared" si="467"/>
        <v>0</v>
      </c>
      <c r="AK293" s="108"/>
      <c r="AL293" s="62">
        <f t="shared" si="464"/>
        <v>0</v>
      </c>
      <c r="AM293" s="68">
        <f t="shared" si="465"/>
        <v>0</v>
      </c>
      <c r="AN293" s="14" t="str">
        <f ca="1">IF(OFFSET(B293,-MOD(ROW(B293),3),0)&lt;&gt;"",IF(RIGHT(G293,1)=")",VALUE(VLOOKUP(OFFSET(B293,-MOD(ROW(B293),3),0),'登録データ（男）'!A278:J1596,8,FALSE)),"0"),"0")</f>
        <v>0</v>
      </c>
      <c r="AO293" s="76">
        <f t="shared" ca="1" si="468"/>
        <v>0</v>
      </c>
      <c r="AP293" s="62"/>
      <c r="AQ293" s="62"/>
      <c r="AR293" s="62"/>
      <c r="AS293" s="62"/>
      <c r="AT293" s="62"/>
      <c r="AU293" s="62"/>
      <c r="AV293" s="62"/>
      <c r="AW293" s="62"/>
    </row>
    <row r="294" spans="1:49" ht="18.75" customHeight="1" thickTop="1">
      <c r="A294" s="263">
        <v>93</v>
      </c>
      <c r="B294" s="298"/>
      <c r="C294" s="288" t="str">
        <f>IF(B294="","",VLOOKUP(B294,'登録データ（男）'!$A$3:$W$2000,2,FALSE))</f>
        <v/>
      </c>
      <c r="D294" s="288" t="str">
        <f>IF(B294="","",VLOOKUP(B294,'登録データ（男）'!$A$3:$W$2000,3,FALSE))</f>
        <v/>
      </c>
      <c r="E294" s="118" t="str">
        <f>IF(B294="","",VLOOKUP(B294,'登録データ（男）'!$A$3:$W$2000,7,FALSE))</f>
        <v/>
      </c>
      <c r="F294" s="288" t="s">
        <v>6158</v>
      </c>
      <c r="G294" s="304"/>
      <c r="H294" s="285"/>
      <c r="I294" s="288" t="str">
        <f t="shared" ref="I294" si="499">IF(G294="","",IF(AG294=2,"","分"))</f>
        <v/>
      </c>
      <c r="J294" s="285"/>
      <c r="K294" s="288" t="str">
        <f t="shared" ref="K294" si="500">IF(OR(G294="",G294="十種競技"),"",IF(AG294=2,"m","秒"))</f>
        <v/>
      </c>
      <c r="L294" s="285"/>
      <c r="M294" s="285"/>
      <c r="N294" s="291"/>
      <c r="O294" s="292"/>
      <c r="P294" s="293"/>
      <c r="Q294" s="272"/>
      <c r="R294" s="269"/>
      <c r="U294" s="66"/>
      <c r="V294" s="75">
        <f>IF(B294="",0,IF(VLOOKUP(B294,'登録データ（男）'!$A$3:$AT$1687,29,FALSE)=1,0,1))</f>
        <v>0</v>
      </c>
      <c r="W294" s="69">
        <f>IF(B294="",1,0)</f>
        <v>1</v>
      </c>
      <c r="X294" s="62">
        <f>IF(C294="",1,0)</f>
        <v>1</v>
      </c>
      <c r="Y294" s="62">
        <f>IF(D294="",1,0)</f>
        <v>1</v>
      </c>
      <c r="Z294" s="62">
        <f>IF(E294="",1,0)</f>
        <v>1</v>
      </c>
      <c r="AA294" s="62">
        <f>IF(E295="",1,0)</f>
        <v>1</v>
      </c>
      <c r="AB294" s="62">
        <f>SUM(W294:AA294)</f>
        <v>5</v>
      </c>
      <c r="AC294" s="62">
        <f t="shared" ca="1" si="460"/>
        <v>0</v>
      </c>
      <c r="AD294" s="108">
        <f t="shared" si="466"/>
        <v>0</v>
      </c>
      <c r="AE294" s="175" t="str">
        <f>IF(G294="","0",VLOOKUP(G294,'登録データ（男）'!$R$4:$S$23,2,FALSE))</f>
        <v>0</v>
      </c>
      <c r="AF294" s="62" t="str">
        <f t="shared" si="461"/>
        <v>00</v>
      </c>
      <c r="AG294" s="76" t="str">
        <f>IF(G294="","0",IF(OR(RIGHT(G294,1)="m",RIGHT(G294,1)="H",RIGHT(G294,1)="W",RIGHT(G294,1)="C",RIGHT(G294,1)="〉"),1,2))</f>
        <v>0</v>
      </c>
      <c r="AH294" s="62" t="str">
        <f t="shared" si="462"/>
        <v>000000</v>
      </c>
      <c r="AI294" s="64" t="str">
        <f t="shared" ca="1" si="463"/>
        <v/>
      </c>
      <c r="AJ294" s="62">
        <f t="shared" si="467"/>
        <v>0</v>
      </c>
      <c r="AK294" s="108"/>
      <c r="AL294" s="62">
        <f t="shared" si="464"/>
        <v>0</v>
      </c>
      <c r="AM294" s="68">
        <f t="shared" si="465"/>
        <v>0</v>
      </c>
      <c r="AN294" s="14" t="str">
        <f ca="1">IF(OFFSET(B294,-MOD(ROW(B294),3),0)&lt;&gt;"",IF(RIGHT(G294,1)=")",VALUE(VLOOKUP(OFFSET(B294,-MOD(ROW(B294),3),0),'登録データ（男）'!A279:J1597,8,FALSE)),"0"),"0")</f>
        <v>0</v>
      </c>
      <c r="AO294" s="76">
        <f t="shared" ca="1" si="468"/>
        <v>0</v>
      </c>
      <c r="AP294" s="62" t="str">
        <f t="shared" ref="AP294" si="501">IF(AQ294="","",RANK(AQ294,$AQ$18:$AQ$467,1))</f>
        <v/>
      </c>
      <c r="AQ294" s="62" t="str">
        <f>IF(Q294="","",B294)</f>
        <v/>
      </c>
      <c r="AR294" s="62" t="str">
        <f t="shared" ref="AR294" si="502">IF(AS294="","",RANK(AS294,$AS$18:$AS$467,1))</f>
        <v/>
      </c>
      <c r="AS294" s="62" t="str">
        <f>IF(R294="","",B294)</f>
        <v/>
      </c>
      <c r="AT294" s="62" t="str">
        <f t="shared" ref="AT294" si="503">IF(AU294="","",RANK(AU294,$AU$18:$AU$467,1))</f>
        <v/>
      </c>
      <c r="AU294" s="62" t="str">
        <f>IF(OR(G294="十種競技",G295="十種競技",G296="十種競技"),B294,"")</f>
        <v/>
      </c>
      <c r="AV294" s="62"/>
      <c r="AW294" s="62">
        <f>B294</f>
        <v>0</v>
      </c>
    </row>
    <row r="295" spans="1:49" ht="18.75" customHeight="1">
      <c r="A295" s="264"/>
      <c r="B295" s="299"/>
      <c r="C295" s="289"/>
      <c r="D295" s="289"/>
      <c r="E295" s="116" t="str">
        <f>IF(B294="","",VLOOKUP(B294,'登録データ（男）'!$A$3:$W$2000,4,FALSE))</f>
        <v/>
      </c>
      <c r="F295" s="289"/>
      <c r="G295" s="305"/>
      <c r="H295" s="286"/>
      <c r="I295" s="289"/>
      <c r="J295" s="286"/>
      <c r="K295" s="289"/>
      <c r="L295" s="286"/>
      <c r="M295" s="286"/>
      <c r="N295" s="294"/>
      <c r="O295" s="295"/>
      <c r="P295" s="296"/>
      <c r="Q295" s="267"/>
      <c r="R295" s="270"/>
      <c r="U295" s="66"/>
      <c r="V295" s="75"/>
      <c r="W295" s="69"/>
      <c r="X295" s="62"/>
      <c r="Y295" s="62"/>
      <c r="Z295" s="62"/>
      <c r="AA295" s="62"/>
      <c r="AB295" s="62"/>
      <c r="AC295" s="62">
        <f t="shared" ca="1" si="460"/>
        <v>0</v>
      </c>
      <c r="AD295" s="108">
        <f t="shared" si="466"/>
        <v>0</v>
      </c>
      <c r="AE295" s="175" t="str">
        <f>IF(G295="","0",VLOOKUP(G295,'登録データ（男）'!$R$4:$S$23,2,FALSE))</f>
        <v>0</v>
      </c>
      <c r="AF295" s="62" t="str">
        <f t="shared" si="461"/>
        <v>00</v>
      </c>
      <c r="AG295" s="76" t="str">
        <f>IF(G295="","0",IF(OR(RIGHT(G295,1)="m",RIGHT(G295,1)="H",RIGHT(G295,1)="W",RIGHT(G295,1)="C"),1,2))</f>
        <v>0</v>
      </c>
      <c r="AH295" s="62" t="str">
        <f t="shared" si="462"/>
        <v>000000</v>
      </c>
      <c r="AI295" s="64" t="str">
        <f t="shared" ca="1" si="463"/>
        <v/>
      </c>
      <c r="AJ295" s="62">
        <f t="shared" si="467"/>
        <v>0</v>
      </c>
      <c r="AK295" s="108"/>
      <c r="AL295" s="62">
        <f t="shared" si="464"/>
        <v>0</v>
      </c>
      <c r="AM295" s="68">
        <f t="shared" si="465"/>
        <v>0</v>
      </c>
      <c r="AN295" s="14" t="str">
        <f ca="1">IF(OFFSET(B295,-MOD(ROW(B295),3),0)&lt;&gt;"",IF(RIGHT(G295,1)=")",VALUE(VLOOKUP(OFFSET(B295,-MOD(ROW(B295),3),0),'登録データ（男）'!A280:J1598,8,FALSE)),"0"),"0")</f>
        <v>0</v>
      </c>
      <c r="AO295" s="76">
        <f t="shared" ca="1" si="468"/>
        <v>0</v>
      </c>
      <c r="AP295" s="62"/>
      <c r="AQ295" s="62"/>
      <c r="AR295" s="62"/>
      <c r="AS295" s="62"/>
      <c r="AT295" s="62"/>
      <c r="AU295" s="62"/>
      <c r="AV295" s="62"/>
      <c r="AW295" s="62"/>
    </row>
    <row r="296" spans="1:49" ht="18.75" customHeight="1" thickBot="1">
      <c r="A296" s="265"/>
      <c r="B296" s="300"/>
      <c r="C296" s="290"/>
      <c r="D296" s="290"/>
      <c r="E296" s="120" t="s">
        <v>1918</v>
      </c>
      <c r="F296" s="290"/>
      <c r="G296" s="306"/>
      <c r="H296" s="287"/>
      <c r="I296" s="290"/>
      <c r="J296" s="287"/>
      <c r="K296" s="290"/>
      <c r="L296" s="287"/>
      <c r="M296" s="287"/>
      <c r="N296" s="222"/>
      <c r="O296" s="223"/>
      <c r="P296" s="297"/>
      <c r="Q296" s="268"/>
      <c r="R296" s="271"/>
      <c r="U296" s="66"/>
      <c r="V296" s="75"/>
      <c r="W296" s="69"/>
      <c r="X296" s="62"/>
      <c r="Y296" s="62"/>
      <c r="Z296" s="62"/>
      <c r="AA296" s="62"/>
      <c r="AB296" s="62"/>
      <c r="AC296" s="62">
        <f t="shared" ca="1" si="460"/>
        <v>0</v>
      </c>
      <c r="AD296" s="108">
        <f t="shared" si="466"/>
        <v>0</v>
      </c>
      <c r="AE296" s="175" t="str">
        <f>IF(G296="","0",VLOOKUP(G296,'登録データ（男）'!$R$4:$S$23,2,FALSE))</f>
        <v>0</v>
      </c>
      <c r="AF296" s="62" t="str">
        <f t="shared" si="461"/>
        <v>00</v>
      </c>
      <c r="AG296" s="76" t="str">
        <f>IF(G296="","0",IF(OR(RIGHT(G296,1)="m",RIGHT(G296,1)="H",RIGHT(G296,1)="W",RIGHT(G296,1)="C"),1,2))</f>
        <v>0</v>
      </c>
      <c r="AH296" s="62" t="str">
        <f t="shared" si="462"/>
        <v>000000</v>
      </c>
      <c r="AI296" s="64" t="str">
        <f t="shared" ca="1" si="463"/>
        <v/>
      </c>
      <c r="AJ296" s="62">
        <f t="shared" si="467"/>
        <v>0</v>
      </c>
      <c r="AK296" s="108"/>
      <c r="AL296" s="62">
        <f t="shared" si="464"/>
        <v>0</v>
      </c>
      <c r="AM296" s="68">
        <f t="shared" si="465"/>
        <v>0</v>
      </c>
      <c r="AN296" s="14" t="str">
        <f ca="1">IF(OFFSET(B296,-MOD(ROW(B296),3),0)&lt;&gt;"",IF(RIGHT(G296,1)=")",VALUE(VLOOKUP(OFFSET(B296,-MOD(ROW(B296),3),0),'登録データ（男）'!A281:J1599,8,FALSE)),"0"),"0")</f>
        <v>0</v>
      </c>
      <c r="AO296" s="76">
        <f t="shared" ca="1" si="468"/>
        <v>0</v>
      </c>
      <c r="AP296" s="62"/>
      <c r="AQ296" s="62"/>
      <c r="AR296" s="62"/>
      <c r="AS296" s="62"/>
      <c r="AT296" s="62"/>
      <c r="AU296" s="62"/>
      <c r="AV296" s="62"/>
      <c r="AW296" s="62"/>
    </row>
    <row r="297" spans="1:49" ht="18.75" customHeight="1" thickTop="1">
      <c r="A297" s="263">
        <v>94</v>
      </c>
      <c r="B297" s="298"/>
      <c r="C297" s="288" t="str">
        <f>IF(B297="","",VLOOKUP(B297,'登録データ（男）'!$A$3:$W$2000,2,FALSE))</f>
        <v/>
      </c>
      <c r="D297" s="288" t="str">
        <f>IF(B297="","",VLOOKUP(B297,'登録データ（男）'!$A$3:$W$2000,3,FALSE))</f>
        <v/>
      </c>
      <c r="E297" s="118" t="str">
        <f>IF(B297="","",VLOOKUP(B297,'登録データ（男）'!$A$3:$W$2000,7,FALSE))</f>
        <v/>
      </c>
      <c r="F297" s="288" t="s">
        <v>6158</v>
      </c>
      <c r="G297" s="304"/>
      <c r="H297" s="285"/>
      <c r="I297" s="288" t="str">
        <f t="shared" ref="I297" si="504">IF(G297="","",IF(AG297=2,"","分"))</f>
        <v/>
      </c>
      <c r="J297" s="285"/>
      <c r="K297" s="288" t="str">
        <f t="shared" ref="K297" si="505">IF(OR(G297="",G297="十種競技"),"",IF(AG297=2,"m","秒"))</f>
        <v/>
      </c>
      <c r="L297" s="285"/>
      <c r="M297" s="285"/>
      <c r="N297" s="291"/>
      <c r="O297" s="292"/>
      <c r="P297" s="293"/>
      <c r="Q297" s="272"/>
      <c r="R297" s="269"/>
      <c r="U297" s="66"/>
      <c r="V297" s="75">
        <f>IF(B297="",0,IF(VLOOKUP(B297,'登録データ（男）'!$A$3:$AT$1687,29,FALSE)=1,0,1))</f>
        <v>0</v>
      </c>
      <c r="W297" s="69">
        <f>IF(B297="",1,0)</f>
        <v>1</v>
      </c>
      <c r="X297" s="62">
        <f>IF(C297="",1,0)</f>
        <v>1</v>
      </c>
      <c r="Y297" s="62">
        <f>IF(D297="",1,0)</f>
        <v>1</v>
      </c>
      <c r="Z297" s="62">
        <f>IF(E297="",1,0)</f>
        <v>1</v>
      </c>
      <c r="AA297" s="62">
        <f>IF(E298="",1,0)</f>
        <v>1</v>
      </c>
      <c r="AB297" s="62">
        <f>SUM(W297:AA297)</f>
        <v>5</v>
      </c>
      <c r="AC297" s="62">
        <f t="shared" ca="1" si="460"/>
        <v>0</v>
      </c>
      <c r="AD297" s="108">
        <f t="shared" si="466"/>
        <v>0</v>
      </c>
      <c r="AE297" s="175" t="str">
        <f>IF(G297="","0",VLOOKUP(G297,'登録データ（男）'!$R$4:$S$23,2,FALSE))</f>
        <v>0</v>
      </c>
      <c r="AF297" s="62" t="str">
        <f t="shared" si="461"/>
        <v>00</v>
      </c>
      <c r="AG297" s="76" t="str">
        <f>IF(G297="","0",IF(OR(RIGHT(G297,1)="m",RIGHT(G297,1)="H",RIGHT(G297,1)="W",RIGHT(G297,1)="C",RIGHT(G297,1)="〉"),1,2))</f>
        <v>0</v>
      </c>
      <c r="AH297" s="62" t="str">
        <f t="shared" si="462"/>
        <v>000000</v>
      </c>
      <c r="AI297" s="64" t="str">
        <f t="shared" ca="1" si="463"/>
        <v/>
      </c>
      <c r="AJ297" s="62">
        <f t="shared" si="467"/>
        <v>0</v>
      </c>
      <c r="AK297" s="108"/>
      <c r="AL297" s="62">
        <f t="shared" si="464"/>
        <v>0</v>
      </c>
      <c r="AM297" s="68">
        <f t="shared" si="465"/>
        <v>0</v>
      </c>
      <c r="AN297" s="14" t="str">
        <f ca="1">IF(OFFSET(B297,-MOD(ROW(B297),3),0)&lt;&gt;"",IF(RIGHT(G297,1)=")",VALUE(VLOOKUP(OFFSET(B297,-MOD(ROW(B297),3),0),'登録データ（男）'!A282:J1600,8,FALSE)),"0"),"0")</f>
        <v>0</v>
      </c>
      <c r="AO297" s="76">
        <f t="shared" ca="1" si="468"/>
        <v>0</v>
      </c>
      <c r="AP297" s="62" t="str">
        <f t="shared" ref="AP297" si="506">IF(AQ297="","",RANK(AQ297,$AQ$18:$AQ$467,1))</f>
        <v/>
      </c>
      <c r="AQ297" s="62" t="str">
        <f>IF(Q297="","",B297)</f>
        <v/>
      </c>
      <c r="AR297" s="62" t="str">
        <f t="shared" ref="AR297" si="507">IF(AS297="","",RANK(AS297,$AS$18:$AS$467,1))</f>
        <v/>
      </c>
      <c r="AS297" s="62" t="str">
        <f>IF(R297="","",B297)</f>
        <v/>
      </c>
      <c r="AT297" s="62" t="str">
        <f t="shared" ref="AT297" si="508">IF(AU297="","",RANK(AU297,$AU$18:$AU$467,1))</f>
        <v/>
      </c>
      <c r="AU297" s="62" t="str">
        <f>IF(OR(G297="十種競技",G298="十種競技",G299="十種競技"),B297,"")</f>
        <v/>
      </c>
      <c r="AV297" s="62"/>
      <c r="AW297" s="62">
        <f>B297</f>
        <v>0</v>
      </c>
    </row>
    <row r="298" spans="1:49" ht="18.75" customHeight="1">
      <c r="A298" s="264"/>
      <c r="B298" s="299"/>
      <c r="C298" s="289"/>
      <c r="D298" s="289"/>
      <c r="E298" s="116" t="str">
        <f>IF(B297="","",VLOOKUP(B297,'登録データ（男）'!$A$3:$W$2000,4,FALSE))</f>
        <v/>
      </c>
      <c r="F298" s="289"/>
      <c r="G298" s="305"/>
      <c r="H298" s="286"/>
      <c r="I298" s="289"/>
      <c r="J298" s="286"/>
      <c r="K298" s="289"/>
      <c r="L298" s="286"/>
      <c r="M298" s="286"/>
      <c r="N298" s="294"/>
      <c r="O298" s="295"/>
      <c r="P298" s="296"/>
      <c r="Q298" s="267"/>
      <c r="R298" s="270"/>
      <c r="U298" s="66"/>
      <c r="V298" s="75"/>
      <c r="W298" s="69"/>
      <c r="X298" s="62"/>
      <c r="Y298" s="62"/>
      <c r="Z298" s="62"/>
      <c r="AA298" s="62"/>
      <c r="AB298" s="62"/>
      <c r="AC298" s="62">
        <f t="shared" ca="1" si="460"/>
        <v>0</v>
      </c>
      <c r="AD298" s="108">
        <f t="shared" si="466"/>
        <v>0</v>
      </c>
      <c r="AE298" s="175" t="str">
        <f>IF(G298="","0",VLOOKUP(G298,'登録データ（男）'!$R$4:$S$23,2,FALSE))</f>
        <v>0</v>
      </c>
      <c r="AF298" s="62" t="str">
        <f t="shared" si="461"/>
        <v>00</v>
      </c>
      <c r="AG298" s="76" t="str">
        <f>IF(G298="","0",IF(OR(RIGHT(G298,1)="m",RIGHT(G298,1)="H",RIGHT(G298,1)="W",RIGHT(G298,1)="C"),1,2))</f>
        <v>0</v>
      </c>
      <c r="AH298" s="62" t="str">
        <f t="shared" si="462"/>
        <v>000000</v>
      </c>
      <c r="AI298" s="64" t="str">
        <f t="shared" ca="1" si="463"/>
        <v/>
      </c>
      <c r="AJ298" s="62">
        <f t="shared" si="467"/>
        <v>0</v>
      </c>
      <c r="AK298" s="108"/>
      <c r="AL298" s="62">
        <f t="shared" si="464"/>
        <v>0</v>
      </c>
      <c r="AM298" s="68">
        <f t="shared" si="465"/>
        <v>0</v>
      </c>
      <c r="AN298" s="14" t="str">
        <f ca="1">IF(OFFSET(B298,-MOD(ROW(B298),3),0)&lt;&gt;"",IF(RIGHT(G298,1)=")",VALUE(VLOOKUP(OFFSET(B298,-MOD(ROW(B298),3),0),'登録データ（男）'!A283:J1601,8,FALSE)),"0"),"0")</f>
        <v>0</v>
      </c>
      <c r="AO298" s="76">
        <f t="shared" ca="1" si="468"/>
        <v>0</v>
      </c>
      <c r="AP298" s="62"/>
      <c r="AQ298" s="62"/>
      <c r="AR298" s="62"/>
      <c r="AS298" s="62"/>
      <c r="AT298" s="62"/>
      <c r="AU298" s="62"/>
      <c r="AV298" s="62"/>
      <c r="AW298" s="62"/>
    </row>
    <row r="299" spans="1:49" ht="18.75" customHeight="1" thickBot="1">
      <c r="A299" s="265"/>
      <c r="B299" s="300"/>
      <c r="C299" s="290"/>
      <c r="D299" s="290"/>
      <c r="E299" s="120" t="s">
        <v>1918</v>
      </c>
      <c r="F299" s="290"/>
      <c r="G299" s="306"/>
      <c r="H299" s="287"/>
      <c r="I299" s="290"/>
      <c r="J299" s="287"/>
      <c r="K299" s="290"/>
      <c r="L299" s="287"/>
      <c r="M299" s="287"/>
      <c r="N299" s="222"/>
      <c r="O299" s="223"/>
      <c r="P299" s="297"/>
      <c r="Q299" s="268"/>
      <c r="R299" s="271"/>
      <c r="U299" s="66"/>
      <c r="V299" s="75"/>
      <c r="W299" s="69"/>
      <c r="X299" s="62"/>
      <c r="Y299" s="62"/>
      <c r="Z299" s="62"/>
      <c r="AA299" s="62"/>
      <c r="AB299" s="62"/>
      <c r="AC299" s="62">
        <f t="shared" ca="1" si="460"/>
        <v>0</v>
      </c>
      <c r="AD299" s="108">
        <f t="shared" si="466"/>
        <v>0</v>
      </c>
      <c r="AE299" s="175" t="str">
        <f>IF(G299="","0",VLOOKUP(G299,'登録データ（男）'!$R$4:$S$23,2,FALSE))</f>
        <v>0</v>
      </c>
      <c r="AF299" s="62" t="str">
        <f t="shared" si="461"/>
        <v>00</v>
      </c>
      <c r="AG299" s="76" t="str">
        <f>IF(G299="","0",IF(OR(RIGHT(G299,1)="m",RIGHT(G299,1)="H",RIGHT(G299,1)="W",RIGHT(G299,1)="C"),1,2))</f>
        <v>0</v>
      </c>
      <c r="AH299" s="62" t="str">
        <f t="shared" si="462"/>
        <v>000000</v>
      </c>
      <c r="AI299" s="64" t="str">
        <f t="shared" ca="1" si="463"/>
        <v/>
      </c>
      <c r="AJ299" s="62">
        <f t="shared" si="467"/>
        <v>0</v>
      </c>
      <c r="AK299" s="108"/>
      <c r="AL299" s="62">
        <f t="shared" si="464"/>
        <v>0</v>
      </c>
      <c r="AM299" s="68">
        <f t="shared" si="465"/>
        <v>0</v>
      </c>
      <c r="AN299" s="14" t="str">
        <f ca="1">IF(OFFSET(B299,-MOD(ROW(B299),3),0)&lt;&gt;"",IF(RIGHT(G299,1)=")",VALUE(VLOOKUP(OFFSET(B299,-MOD(ROW(B299),3),0),'登録データ（男）'!A284:J1602,8,FALSE)),"0"),"0")</f>
        <v>0</v>
      </c>
      <c r="AO299" s="76">
        <f t="shared" ca="1" si="468"/>
        <v>0</v>
      </c>
      <c r="AP299" s="62"/>
      <c r="AQ299" s="62"/>
      <c r="AR299" s="62"/>
      <c r="AS299" s="62"/>
      <c r="AT299" s="62"/>
      <c r="AU299" s="62"/>
      <c r="AV299" s="62"/>
      <c r="AW299" s="62"/>
    </row>
    <row r="300" spans="1:49" ht="18.75" customHeight="1" thickTop="1">
      <c r="A300" s="263">
        <v>95</v>
      </c>
      <c r="B300" s="298"/>
      <c r="C300" s="288" t="str">
        <f>IF(B300="","",VLOOKUP(B300,'登録データ（男）'!$A$3:$W$2000,2,FALSE))</f>
        <v/>
      </c>
      <c r="D300" s="288" t="str">
        <f>IF(B300="","",VLOOKUP(B300,'登録データ（男）'!$A$3:$W$2000,3,FALSE))</f>
        <v/>
      </c>
      <c r="E300" s="118" t="str">
        <f>IF(B300="","",VLOOKUP(B300,'登録データ（男）'!$A$3:$W$2000,7,FALSE))</f>
        <v/>
      </c>
      <c r="F300" s="288" t="s">
        <v>6158</v>
      </c>
      <c r="G300" s="304"/>
      <c r="H300" s="285"/>
      <c r="I300" s="288" t="str">
        <f t="shared" ref="I300" si="509">IF(G300="","",IF(AG300=2,"","分"))</f>
        <v/>
      </c>
      <c r="J300" s="285"/>
      <c r="K300" s="288" t="str">
        <f t="shared" ref="K300" si="510">IF(OR(G300="",G300="十種競技"),"",IF(AG300=2,"m","秒"))</f>
        <v/>
      </c>
      <c r="L300" s="285"/>
      <c r="M300" s="285"/>
      <c r="N300" s="291"/>
      <c r="O300" s="292"/>
      <c r="P300" s="293"/>
      <c r="Q300" s="272"/>
      <c r="R300" s="269"/>
      <c r="U300" s="66"/>
      <c r="V300" s="75">
        <f>IF(B300="",0,IF(VLOOKUP(B300,'登録データ（男）'!$A$3:$AT$1687,29,FALSE)=1,0,1))</f>
        <v>0</v>
      </c>
      <c r="W300" s="69">
        <f>IF(B300="",1,0)</f>
        <v>1</v>
      </c>
      <c r="X300" s="62">
        <f>IF(C300="",1,0)</f>
        <v>1</v>
      </c>
      <c r="Y300" s="62">
        <f>IF(D300="",1,0)</f>
        <v>1</v>
      </c>
      <c r="Z300" s="62">
        <f>IF(E300="",1,0)</f>
        <v>1</v>
      </c>
      <c r="AA300" s="62">
        <f>IF(E301="",1,0)</f>
        <v>1</v>
      </c>
      <c r="AB300" s="62">
        <f>SUM(W300:AA300)</f>
        <v>5</v>
      </c>
      <c r="AC300" s="62">
        <f t="shared" ca="1" si="460"/>
        <v>0</v>
      </c>
      <c r="AD300" s="108">
        <f t="shared" si="466"/>
        <v>0</v>
      </c>
      <c r="AE300" s="175" t="str">
        <f>IF(G300="","0",VLOOKUP(G300,'登録データ（男）'!$R$4:$S$23,2,FALSE))</f>
        <v>0</v>
      </c>
      <c r="AF300" s="62" t="str">
        <f t="shared" si="461"/>
        <v>00</v>
      </c>
      <c r="AG300" s="76" t="str">
        <f>IF(G300="","0",IF(OR(RIGHT(G300,1)="m",RIGHT(G300,1)="H",RIGHT(G300,1)="W",RIGHT(G300,1)="C",RIGHT(G300,1)="〉"),1,2))</f>
        <v>0</v>
      </c>
      <c r="AH300" s="62" t="str">
        <f t="shared" si="462"/>
        <v>000000</v>
      </c>
      <c r="AI300" s="64" t="str">
        <f t="shared" ca="1" si="463"/>
        <v/>
      </c>
      <c r="AJ300" s="62">
        <f t="shared" si="467"/>
        <v>0</v>
      </c>
      <c r="AK300" s="108"/>
      <c r="AL300" s="62">
        <f t="shared" si="464"/>
        <v>0</v>
      </c>
      <c r="AM300" s="68">
        <f t="shared" si="465"/>
        <v>0</v>
      </c>
      <c r="AN300" s="14" t="str">
        <f ca="1">IF(OFFSET(B300,-MOD(ROW(B300),3),0)&lt;&gt;"",IF(RIGHT(G300,1)=")",VALUE(VLOOKUP(OFFSET(B300,-MOD(ROW(B300),3),0),'登録データ（男）'!A285:J1603,8,FALSE)),"0"),"0")</f>
        <v>0</v>
      </c>
      <c r="AO300" s="76">
        <f t="shared" ca="1" si="468"/>
        <v>0</v>
      </c>
      <c r="AP300" s="62" t="str">
        <f t="shared" ref="AP300" si="511">IF(AQ300="","",RANK(AQ300,$AQ$18:$AQ$467,1))</f>
        <v/>
      </c>
      <c r="AQ300" s="62" t="str">
        <f>IF(Q300="","",B300)</f>
        <v/>
      </c>
      <c r="AR300" s="62" t="str">
        <f t="shared" ref="AR300" si="512">IF(AS300="","",RANK(AS300,$AS$18:$AS$467,1))</f>
        <v/>
      </c>
      <c r="AS300" s="62" t="str">
        <f>IF(R300="","",B300)</f>
        <v/>
      </c>
      <c r="AT300" s="62" t="str">
        <f t="shared" ref="AT300" si="513">IF(AU300="","",RANK(AU300,$AU$18:$AU$467,1))</f>
        <v/>
      </c>
      <c r="AU300" s="62" t="str">
        <f>IF(OR(G300="十種競技",G301="十種競技",G302="十種競技"),B300,"")</f>
        <v/>
      </c>
      <c r="AV300" s="62"/>
      <c r="AW300" s="62">
        <f>B300</f>
        <v>0</v>
      </c>
    </row>
    <row r="301" spans="1:49" ht="18.75" customHeight="1">
      <c r="A301" s="264"/>
      <c r="B301" s="299"/>
      <c r="C301" s="289"/>
      <c r="D301" s="289"/>
      <c r="E301" s="116" t="str">
        <f>IF(B300="","",VLOOKUP(B300,'登録データ（男）'!$A$3:$W$2000,4,FALSE))</f>
        <v/>
      </c>
      <c r="F301" s="289"/>
      <c r="G301" s="305"/>
      <c r="H301" s="286"/>
      <c r="I301" s="289"/>
      <c r="J301" s="286"/>
      <c r="K301" s="289"/>
      <c r="L301" s="286"/>
      <c r="M301" s="286"/>
      <c r="N301" s="294"/>
      <c r="O301" s="295"/>
      <c r="P301" s="296"/>
      <c r="Q301" s="267"/>
      <c r="R301" s="270"/>
      <c r="U301" s="66"/>
      <c r="V301" s="75"/>
      <c r="W301" s="69"/>
      <c r="X301" s="62"/>
      <c r="Y301" s="62"/>
      <c r="Z301" s="62"/>
      <c r="AA301" s="62"/>
      <c r="AB301" s="62"/>
      <c r="AC301" s="62">
        <f t="shared" ca="1" si="460"/>
        <v>0</v>
      </c>
      <c r="AD301" s="108">
        <f t="shared" si="466"/>
        <v>0</v>
      </c>
      <c r="AE301" s="175" t="str">
        <f>IF(G301="","0",VLOOKUP(G301,'登録データ（男）'!$R$4:$S$23,2,FALSE))</f>
        <v>0</v>
      </c>
      <c r="AF301" s="62" t="str">
        <f t="shared" si="461"/>
        <v>00</v>
      </c>
      <c r="AG301" s="76" t="str">
        <f>IF(G301="","0",IF(OR(RIGHT(G301,1)="m",RIGHT(G301,1)="H",RIGHT(G301,1)="W",RIGHT(G301,1)="C"),1,2))</f>
        <v>0</v>
      </c>
      <c r="AH301" s="62" t="str">
        <f t="shared" si="462"/>
        <v>000000</v>
      </c>
      <c r="AI301" s="64" t="str">
        <f t="shared" ca="1" si="463"/>
        <v/>
      </c>
      <c r="AJ301" s="62">
        <f t="shared" si="467"/>
        <v>0</v>
      </c>
      <c r="AK301" s="108"/>
      <c r="AL301" s="62">
        <f t="shared" si="464"/>
        <v>0</v>
      </c>
      <c r="AM301" s="68">
        <f t="shared" si="465"/>
        <v>0</v>
      </c>
      <c r="AN301" s="14" t="str">
        <f ca="1">IF(OFFSET(B301,-MOD(ROW(B301),3),0)&lt;&gt;"",IF(RIGHT(G301,1)=")",VALUE(VLOOKUP(OFFSET(B301,-MOD(ROW(B301),3),0),'登録データ（男）'!A286:J1604,8,FALSE)),"0"),"0")</f>
        <v>0</v>
      </c>
      <c r="AO301" s="76">
        <f t="shared" ca="1" si="468"/>
        <v>0</v>
      </c>
      <c r="AP301" s="62"/>
      <c r="AQ301" s="62"/>
      <c r="AR301" s="62"/>
      <c r="AS301" s="62"/>
      <c r="AT301" s="62"/>
      <c r="AU301" s="62"/>
      <c r="AV301" s="62"/>
      <c r="AW301" s="62"/>
    </row>
    <row r="302" spans="1:49" ht="18.75" customHeight="1" thickBot="1">
      <c r="A302" s="265"/>
      <c r="B302" s="300"/>
      <c r="C302" s="290"/>
      <c r="D302" s="290"/>
      <c r="E302" s="120" t="s">
        <v>1918</v>
      </c>
      <c r="F302" s="290"/>
      <c r="G302" s="306"/>
      <c r="H302" s="287"/>
      <c r="I302" s="290"/>
      <c r="J302" s="287"/>
      <c r="K302" s="290"/>
      <c r="L302" s="287"/>
      <c r="M302" s="287"/>
      <c r="N302" s="222"/>
      <c r="O302" s="223"/>
      <c r="P302" s="297"/>
      <c r="Q302" s="268"/>
      <c r="R302" s="271"/>
      <c r="U302" s="66"/>
      <c r="V302" s="75"/>
      <c r="W302" s="69"/>
      <c r="X302" s="62"/>
      <c r="Y302" s="62"/>
      <c r="Z302" s="62"/>
      <c r="AA302" s="62"/>
      <c r="AB302" s="62"/>
      <c r="AC302" s="62">
        <f t="shared" ca="1" si="460"/>
        <v>0</v>
      </c>
      <c r="AD302" s="108">
        <f t="shared" si="466"/>
        <v>0</v>
      </c>
      <c r="AE302" s="175" t="str">
        <f>IF(G302="","0",VLOOKUP(G302,'登録データ（男）'!$R$4:$S$23,2,FALSE))</f>
        <v>0</v>
      </c>
      <c r="AF302" s="62" t="str">
        <f t="shared" si="461"/>
        <v>00</v>
      </c>
      <c r="AG302" s="76" t="str">
        <f>IF(G302="","0",IF(OR(RIGHT(G302,1)="m",RIGHT(G302,1)="H",RIGHT(G302,1)="W",RIGHT(G302,1)="C"),1,2))</f>
        <v>0</v>
      </c>
      <c r="AH302" s="62" t="str">
        <f t="shared" si="462"/>
        <v>000000</v>
      </c>
      <c r="AI302" s="64" t="str">
        <f t="shared" ca="1" si="463"/>
        <v/>
      </c>
      <c r="AJ302" s="62">
        <f t="shared" si="467"/>
        <v>0</v>
      </c>
      <c r="AK302" s="108"/>
      <c r="AL302" s="62">
        <f t="shared" si="464"/>
        <v>0</v>
      </c>
      <c r="AM302" s="68">
        <f t="shared" si="465"/>
        <v>0</v>
      </c>
      <c r="AN302" s="14" t="str">
        <f ca="1">IF(OFFSET(B302,-MOD(ROW(B302),3),0)&lt;&gt;"",IF(RIGHT(G302,1)=")",VALUE(VLOOKUP(OFFSET(B302,-MOD(ROW(B302),3),0),'登録データ（男）'!A287:J1605,8,FALSE)),"0"),"0")</f>
        <v>0</v>
      </c>
      <c r="AO302" s="76">
        <f t="shared" ca="1" si="468"/>
        <v>0</v>
      </c>
      <c r="AP302" s="62"/>
      <c r="AQ302" s="62"/>
      <c r="AR302" s="62"/>
      <c r="AS302" s="62"/>
      <c r="AT302" s="62"/>
      <c r="AU302" s="62"/>
      <c r="AV302" s="62"/>
      <c r="AW302" s="62"/>
    </row>
    <row r="303" spans="1:49" ht="18.75" customHeight="1" thickTop="1">
      <c r="A303" s="263">
        <v>96</v>
      </c>
      <c r="B303" s="298"/>
      <c r="C303" s="288" t="str">
        <f>IF(B303="","",VLOOKUP(B303,'登録データ（男）'!$A$3:$W$2000,2,FALSE))</f>
        <v/>
      </c>
      <c r="D303" s="288" t="str">
        <f>IF(B303="","",VLOOKUP(B303,'登録データ（男）'!$A$3:$W$2000,3,FALSE))</f>
        <v/>
      </c>
      <c r="E303" s="118" t="str">
        <f>IF(B303="","",VLOOKUP(B303,'登録データ（男）'!$A$3:$W$2000,7,FALSE))</f>
        <v/>
      </c>
      <c r="F303" s="288" t="s">
        <v>6158</v>
      </c>
      <c r="G303" s="304"/>
      <c r="H303" s="285"/>
      <c r="I303" s="288" t="str">
        <f t="shared" ref="I303" si="514">IF(G303="","",IF(AG303=2,"","分"))</f>
        <v/>
      </c>
      <c r="J303" s="285"/>
      <c r="K303" s="288" t="str">
        <f t="shared" ref="K303" si="515">IF(OR(G303="",G303="十種競技"),"",IF(AG303=2,"m","秒"))</f>
        <v/>
      </c>
      <c r="L303" s="285"/>
      <c r="M303" s="285"/>
      <c r="N303" s="291"/>
      <c r="O303" s="292"/>
      <c r="P303" s="293"/>
      <c r="Q303" s="272"/>
      <c r="R303" s="269"/>
      <c r="U303" s="66"/>
      <c r="V303" s="75">
        <f>IF(B303="",0,IF(VLOOKUP(B303,'登録データ（男）'!$A$3:$AT$1687,29,FALSE)=1,0,1))</f>
        <v>0</v>
      </c>
      <c r="W303" s="69">
        <f>IF(B303="",1,0)</f>
        <v>1</v>
      </c>
      <c r="X303" s="62">
        <f>IF(C303="",1,0)</f>
        <v>1</v>
      </c>
      <c r="Y303" s="62">
        <f>IF(D303="",1,0)</f>
        <v>1</v>
      </c>
      <c r="Z303" s="62">
        <f>IF(E303="",1,0)</f>
        <v>1</v>
      </c>
      <c r="AA303" s="62">
        <f>IF(E304="",1,0)</f>
        <v>1</v>
      </c>
      <c r="AB303" s="62">
        <f>SUM(W303:AA303)</f>
        <v>5</v>
      </c>
      <c r="AC303" s="62">
        <f t="shared" ca="1" si="460"/>
        <v>0</v>
      </c>
      <c r="AD303" s="108">
        <f t="shared" si="466"/>
        <v>0</v>
      </c>
      <c r="AE303" s="175" t="str">
        <f>IF(G303="","0",VLOOKUP(G303,'登録データ（男）'!$R$4:$S$23,2,FALSE))</f>
        <v>0</v>
      </c>
      <c r="AF303" s="62" t="str">
        <f t="shared" si="461"/>
        <v>00</v>
      </c>
      <c r="AG303" s="76" t="str">
        <f>IF(G303="","0",IF(OR(RIGHT(G303,1)="m",RIGHT(G303,1)="H",RIGHT(G303,1)="W",RIGHT(G303,1)="C",RIGHT(G303,1)="〉"),1,2))</f>
        <v>0</v>
      </c>
      <c r="AH303" s="62" t="str">
        <f t="shared" si="462"/>
        <v>000000</v>
      </c>
      <c r="AI303" s="64" t="str">
        <f t="shared" ca="1" si="463"/>
        <v/>
      </c>
      <c r="AJ303" s="62">
        <f t="shared" si="467"/>
        <v>0</v>
      </c>
      <c r="AK303" s="108"/>
      <c r="AL303" s="62">
        <f t="shared" si="464"/>
        <v>0</v>
      </c>
      <c r="AM303" s="68">
        <f t="shared" si="465"/>
        <v>0</v>
      </c>
      <c r="AN303" s="14" t="str">
        <f ca="1">IF(OFFSET(B303,-MOD(ROW(B303),3),0)&lt;&gt;"",IF(RIGHT(G303,1)=")",VALUE(VLOOKUP(OFFSET(B303,-MOD(ROW(B303),3),0),'登録データ（男）'!A288:J1606,8,FALSE)),"0"),"0")</f>
        <v>0</v>
      </c>
      <c r="AO303" s="76">
        <f t="shared" ca="1" si="468"/>
        <v>0</v>
      </c>
      <c r="AP303" s="62" t="str">
        <f t="shared" ref="AP303" si="516">IF(AQ303="","",RANK(AQ303,$AQ$18:$AQ$467,1))</f>
        <v/>
      </c>
      <c r="AQ303" s="62" t="str">
        <f>IF(Q303="","",B303)</f>
        <v/>
      </c>
      <c r="AR303" s="62" t="str">
        <f t="shared" ref="AR303" si="517">IF(AS303="","",RANK(AS303,$AS$18:$AS$467,1))</f>
        <v/>
      </c>
      <c r="AS303" s="62" t="str">
        <f>IF(R303="","",B303)</f>
        <v/>
      </c>
      <c r="AT303" s="62" t="str">
        <f t="shared" ref="AT303" si="518">IF(AU303="","",RANK(AU303,$AU$18:$AU$467,1))</f>
        <v/>
      </c>
      <c r="AU303" s="62" t="str">
        <f>IF(OR(G303="十種競技",G304="十種競技",G305="十種競技"),B303,"")</f>
        <v/>
      </c>
      <c r="AV303" s="62"/>
      <c r="AW303" s="62">
        <f>B303</f>
        <v>0</v>
      </c>
    </row>
    <row r="304" spans="1:49" ht="18.75" customHeight="1">
      <c r="A304" s="264"/>
      <c r="B304" s="299"/>
      <c r="C304" s="289"/>
      <c r="D304" s="289"/>
      <c r="E304" s="116" t="str">
        <f>IF(B303="","",VLOOKUP(B303,'登録データ（男）'!$A$3:$W$2000,4,FALSE))</f>
        <v/>
      </c>
      <c r="F304" s="289"/>
      <c r="G304" s="305"/>
      <c r="H304" s="286"/>
      <c r="I304" s="289"/>
      <c r="J304" s="286"/>
      <c r="K304" s="289"/>
      <c r="L304" s="286"/>
      <c r="M304" s="286"/>
      <c r="N304" s="294"/>
      <c r="O304" s="295"/>
      <c r="P304" s="296"/>
      <c r="Q304" s="267"/>
      <c r="R304" s="270"/>
      <c r="U304" s="66"/>
      <c r="V304" s="75"/>
      <c r="W304" s="69"/>
      <c r="X304" s="62"/>
      <c r="Y304" s="62"/>
      <c r="Z304" s="62"/>
      <c r="AA304" s="62"/>
      <c r="AB304" s="62"/>
      <c r="AC304" s="62">
        <f t="shared" ca="1" si="460"/>
        <v>0</v>
      </c>
      <c r="AD304" s="108">
        <f t="shared" si="466"/>
        <v>0</v>
      </c>
      <c r="AE304" s="175" t="str">
        <f>IF(G304="","0",VLOOKUP(G304,'登録データ（男）'!$R$4:$S$23,2,FALSE))</f>
        <v>0</v>
      </c>
      <c r="AF304" s="62" t="str">
        <f t="shared" si="461"/>
        <v>00</v>
      </c>
      <c r="AG304" s="76" t="str">
        <f>IF(G304="","0",IF(OR(RIGHT(G304,1)="m",RIGHT(G304,1)="H",RIGHT(G304,1)="W",RIGHT(G304,1)="C"),1,2))</f>
        <v>0</v>
      </c>
      <c r="AH304" s="62" t="str">
        <f t="shared" si="462"/>
        <v>000000</v>
      </c>
      <c r="AI304" s="64" t="str">
        <f t="shared" ca="1" si="463"/>
        <v/>
      </c>
      <c r="AJ304" s="62">
        <f t="shared" si="467"/>
        <v>0</v>
      </c>
      <c r="AK304" s="108"/>
      <c r="AL304" s="62">
        <f t="shared" si="464"/>
        <v>0</v>
      </c>
      <c r="AM304" s="68">
        <f t="shared" si="465"/>
        <v>0</v>
      </c>
      <c r="AN304" s="14" t="str">
        <f ca="1">IF(OFFSET(B304,-MOD(ROW(B304),3),0)&lt;&gt;"",IF(RIGHT(G304,1)=")",VALUE(VLOOKUP(OFFSET(B304,-MOD(ROW(B304),3),0),'登録データ（男）'!A289:J1607,8,FALSE)),"0"),"0")</f>
        <v>0</v>
      </c>
      <c r="AO304" s="76">
        <f t="shared" ca="1" si="468"/>
        <v>0</v>
      </c>
      <c r="AP304" s="62"/>
      <c r="AQ304" s="62"/>
      <c r="AR304" s="62"/>
      <c r="AS304" s="62"/>
      <c r="AT304" s="62"/>
      <c r="AU304" s="62"/>
      <c r="AV304" s="62"/>
      <c r="AW304" s="62"/>
    </row>
    <row r="305" spans="1:49" ht="18.75" customHeight="1" thickBot="1">
      <c r="A305" s="265"/>
      <c r="B305" s="300"/>
      <c r="C305" s="290"/>
      <c r="D305" s="290"/>
      <c r="E305" s="120" t="s">
        <v>1918</v>
      </c>
      <c r="F305" s="290"/>
      <c r="G305" s="306"/>
      <c r="H305" s="287"/>
      <c r="I305" s="290"/>
      <c r="J305" s="287"/>
      <c r="K305" s="290"/>
      <c r="L305" s="287"/>
      <c r="M305" s="287"/>
      <c r="N305" s="222"/>
      <c r="O305" s="223"/>
      <c r="P305" s="297"/>
      <c r="Q305" s="268"/>
      <c r="R305" s="271"/>
      <c r="U305" s="66"/>
      <c r="V305" s="75"/>
      <c r="W305" s="69"/>
      <c r="X305" s="62"/>
      <c r="Y305" s="62"/>
      <c r="Z305" s="62"/>
      <c r="AA305" s="62"/>
      <c r="AB305" s="62"/>
      <c r="AC305" s="62">
        <f t="shared" ca="1" si="460"/>
        <v>0</v>
      </c>
      <c r="AD305" s="108">
        <f t="shared" si="466"/>
        <v>0</v>
      </c>
      <c r="AE305" s="175" t="str">
        <f>IF(G305="","0",VLOOKUP(G305,'登録データ（男）'!$R$4:$S$23,2,FALSE))</f>
        <v>0</v>
      </c>
      <c r="AF305" s="62" t="str">
        <f t="shared" si="461"/>
        <v>00</v>
      </c>
      <c r="AG305" s="76" t="str">
        <f>IF(G305="","0",IF(OR(RIGHT(G305,1)="m",RIGHT(G305,1)="H",RIGHT(G305,1)="W",RIGHT(G305,1)="C"),1,2))</f>
        <v>0</v>
      </c>
      <c r="AH305" s="62" t="str">
        <f t="shared" si="462"/>
        <v>000000</v>
      </c>
      <c r="AI305" s="64" t="str">
        <f t="shared" ca="1" si="463"/>
        <v/>
      </c>
      <c r="AJ305" s="62">
        <f t="shared" si="467"/>
        <v>0</v>
      </c>
      <c r="AK305" s="108"/>
      <c r="AL305" s="62">
        <f t="shared" si="464"/>
        <v>0</v>
      </c>
      <c r="AM305" s="68">
        <f t="shared" si="465"/>
        <v>0</v>
      </c>
      <c r="AN305" s="14" t="str">
        <f ca="1">IF(OFFSET(B305,-MOD(ROW(B305),3),0)&lt;&gt;"",IF(RIGHT(G305,1)=")",VALUE(VLOOKUP(OFFSET(B305,-MOD(ROW(B305),3),0),'登録データ（男）'!A290:J1608,8,FALSE)),"0"),"0")</f>
        <v>0</v>
      </c>
      <c r="AO305" s="76">
        <f t="shared" ca="1" si="468"/>
        <v>0</v>
      </c>
      <c r="AP305" s="62"/>
      <c r="AQ305" s="62"/>
      <c r="AR305" s="62"/>
      <c r="AS305" s="62"/>
      <c r="AT305" s="62"/>
      <c r="AU305" s="62"/>
      <c r="AV305" s="62"/>
      <c r="AW305" s="62"/>
    </row>
    <row r="306" spans="1:49" ht="18.75" customHeight="1" thickTop="1">
      <c r="A306" s="263">
        <v>97</v>
      </c>
      <c r="B306" s="298"/>
      <c r="C306" s="288" t="str">
        <f>IF(B306="","",VLOOKUP(B306,'登録データ（男）'!$A$3:$W$2000,2,FALSE))</f>
        <v/>
      </c>
      <c r="D306" s="288" t="str">
        <f>IF(B306="","",VLOOKUP(B306,'登録データ（男）'!$A$3:$W$2000,3,FALSE))</f>
        <v/>
      </c>
      <c r="E306" s="118" t="str">
        <f>IF(B306="","",VLOOKUP(B306,'登録データ（男）'!$A$3:$W$2000,7,FALSE))</f>
        <v/>
      </c>
      <c r="F306" s="288" t="s">
        <v>6158</v>
      </c>
      <c r="G306" s="304"/>
      <c r="H306" s="285"/>
      <c r="I306" s="288" t="str">
        <f t="shared" ref="I306" si="519">IF(G306="","",IF(AG306=2,"","分"))</f>
        <v/>
      </c>
      <c r="J306" s="285"/>
      <c r="K306" s="288" t="str">
        <f t="shared" ref="K306" si="520">IF(OR(G306="",G306="十種競技"),"",IF(AG306=2,"m","秒"))</f>
        <v/>
      </c>
      <c r="L306" s="285"/>
      <c r="M306" s="285"/>
      <c r="N306" s="291"/>
      <c r="O306" s="292"/>
      <c r="P306" s="293"/>
      <c r="Q306" s="272"/>
      <c r="R306" s="269"/>
      <c r="U306" s="66"/>
      <c r="V306" s="75">
        <f>IF(B306="",0,IF(VLOOKUP(B306,'登録データ（男）'!$A$3:$AT$1687,29,FALSE)=1,0,1))</f>
        <v>0</v>
      </c>
      <c r="W306" s="69">
        <f>IF(B306="",1,0)</f>
        <v>1</v>
      </c>
      <c r="X306" s="62">
        <f>IF(C306="",1,0)</f>
        <v>1</v>
      </c>
      <c r="Y306" s="62">
        <f>IF(D306="",1,0)</f>
        <v>1</v>
      </c>
      <c r="Z306" s="62">
        <f>IF(E306="",1,0)</f>
        <v>1</v>
      </c>
      <c r="AA306" s="62">
        <f>IF(E307="",1,0)</f>
        <v>1</v>
      </c>
      <c r="AB306" s="62">
        <f>SUM(W306:AA306)</f>
        <v>5</v>
      </c>
      <c r="AC306" s="62">
        <f t="shared" ca="1" si="460"/>
        <v>0</v>
      </c>
      <c r="AD306" s="108">
        <f t="shared" si="466"/>
        <v>0</v>
      </c>
      <c r="AE306" s="175" t="str">
        <f>IF(G306="","0",VLOOKUP(G306,'登録データ（男）'!$R$4:$S$23,2,FALSE))</f>
        <v>0</v>
      </c>
      <c r="AF306" s="62" t="str">
        <f t="shared" si="461"/>
        <v>00</v>
      </c>
      <c r="AG306" s="76" t="str">
        <f>IF(G306="","0",IF(OR(RIGHT(G306,1)="m",RIGHT(G306,1)="H",RIGHT(G306,1)="W",RIGHT(G306,1)="C",RIGHT(G306,1)="〉"),1,2))</f>
        <v>0</v>
      </c>
      <c r="AH306" s="62" t="str">
        <f t="shared" si="462"/>
        <v>000000</v>
      </c>
      <c r="AI306" s="64" t="str">
        <f t="shared" ca="1" si="463"/>
        <v/>
      </c>
      <c r="AJ306" s="62">
        <f t="shared" si="467"/>
        <v>0</v>
      </c>
      <c r="AK306" s="108"/>
      <c r="AL306" s="62">
        <f t="shared" si="464"/>
        <v>0</v>
      </c>
      <c r="AM306" s="68">
        <f t="shared" si="465"/>
        <v>0</v>
      </c>
      <c r="AN306" s="14" t="str">
        <f ca="1">IF(OFFSET(B306,-MOD(ROW(B306),3),0)&lt;&gt;"",IF(RIGHT(G306,1)=")",VALUE(VLOOKUP(OFFSET(B306,-MOD(ROW(B306),3),0),'登録データ（男）'!A291:J1609,8,FALSE)),"0"),"0")</f>
        <v>0</v>
      </c>
      <c r="AO306" s="76">
        <f t="shared" ca="1" si="468"/>
        <v>0</v>
      </c>
      <c r="AP306" s="62" t="str">
        <f t="shared" ref="AP306" si="521">IF(AQ306="","",RANK(AQ306,$AQ$18:$AQ$467,1))</f>
        <v/>
      </c>
      <c r="AQ306" s="62" t="str">
        <f>IF(Q306="","",B306)</f>
        <v/>
      </c>
      <c r="AR306" s="62" t="str">
        <f t="shared" ref="AR306" si="522">IF(AS306="","",RANK(AS306,$AS$18:$AS$467,1))</f>
        <v/>
      </c>
      <c r="AS306" s="62" t="str">
        <f>IF(R306="","",B306)</f>
        <v/>
      </c>
      <c r="AT306" s="62" t="str">
        <f t="shared" ref="AT306" si="523">IF(AU306="","",RANK(AU306,$AU$18:$AU$467,1))</f>
        <v/>
      </c>
      <c r="AU306" s="62" t="str">
        <f>IF(OR(G306="十種競技",G307="十種競技",G308="十種競技"),B306,"")</f>
        <v/>
      </c>
      <c r="AV306" s="62"/>
      <c r="AW306" s="62">
        <f>B306</f>
        <v>0</v>
      </c>
    </row>
    <row r="307" spans="1:49" ht="18.75" customHeight="1">
      <c r="A307" s="264"/>
      <c r="B307" s="299"/>
      <c r="C307" s="289"/>
      <c r="D307" s="289"/>
      <c r="E307" s="116" t="str">
        <f>IF(B306="","",VLOOKUP(B306,'登録データ（男）'!$A$3:$W$2000,4,FALSE))</f>
        <v/>
      </c>
      <c r="F307" s="289"/>
      <c r="G307" s="305"/>
      <c r="H307" s="286"/>
      <c r="I307" s="289"/>
      <c r="J307" s="286"/>
      <c r="K307" s="289"/>
      <c r="L307" s="286"/>
      <c r="M307" s="286"/>
      <c r="N307" s="294"/>
      <c r="O307" s="295"/>
      <c r="P307" s="296"/>
      <c r="Q307" s="267"/>
      <c r="R307" s="270"/>
      <c r="U307" s="66"/>
      <c r="V307" s="75"/>
      <c r="W307" s="69"/>
      <c r="X307" s="62"/>
      <c r="Y307" s="62"/>
      <c r="Z307" s="62"/>
      <c r="AA307" s="62"/>
      <c r="AB307" s="62"/>
      <c r="AC307" s="62">
        <f t="shared" ca="1" si="460"/>
        <v>0</v>
      </c>
      <c r="AD307" s="108">
        <f t="shared" si="466"/>
        <v>0</v>
      </c>
      <c r="AE307" s="175" t="str">
        <f>IF(G307="","0",VLOOKUP(G307,'登録データ（男）'!$R$4:$S$23,2,FALSE))</f>
        <v>0</v>
      </c>
      <c r="AF307" s="62" t="str">
        <f t="shared" si="461"/>
        <v>00</v>
      </c>
      <c r="AG307" s="76" t="str">
        <f>IF(G307="","0",IF(OR(RIGHT(G307,1)="m",RIGHT(G307,1)="H",RIGHT(G307,1)="W",RIGHT(G307,1)="C"),1,2))</f>
        <v>0</v>
      </c>
      <c r="AH307" s="62" t="str">
        <f t="shared" si="462"/>
        <v>000000</v>
      </c>
      <c r="AI307" s="64" t="str">
        <f t="shared" ca="1" si="463"/>
        <v/>
      </c>
      <c r="AJ307" s="62">
        <f t="shared" si="467"/>
        <v>0</v>
      </c>
      <c r="AK307" s="108"/>
      <c r="AL307" s="62">
        <f t="shared" si="464"/>
        <v>0</v>
      </c>
      <c r="AM307" s="68">
        <f t="shared" si="465"/>
        <v>0</v>
      </c>
      <c r="AN307" s="14" t="str">
        <f ca="1">IF(OFFSET(B307,-MOD(ROW(B307),3),0)&lt;&gt;"",IF(RIGHT(G307,1)=")",VALUE(VLOOKUP(OFFSET(B307,-MOD(ROW(B307),3),0),'登録データ（男）'!A292:J1610,8,FALSE)),"0"),"0")</f>
        <v>0</v>
      </c>
      <c r="AO307" s="76">
        <f t="shared" ca="1" si="468"/>
        <v>0</v>
      </c>
      <c r="AP307" s="62"/>
      <c r="AQ307" s="62"/>
      <c r="AR307" s="62"/>
      <c r="AS307" s="62"/>
      <c r="AT307" s="62"/>
      <c r="AU307" s="62"/>
      <c r="AV307" s="62"/>
      <c r="AW307" s="62"/>
    </row>
    <row r="308" spans="1:49" ht="18.75" customHeight="1" thickBot="1">
      <c r="A308" s="265"/>
      <c r="B308" s="300"/>
      <c r="C308" s="290"/>
      <c r="D308" s="290"/>
      <c r="E308" s="120" t="s">
        <v>1918</v>
      </c>
      <c r="F308" s="290"/>
      <c r="G308" s="306"/>
      <c r="H308" s="287"/>
      <c r="I308" s="290"/>
      <c r="J308" s="287"/>
      <c r="K308" s="290"/>
      <c r="L308" s="287"/>
      <c r="M308" s="287"/>
      <c r="N308" s="222"/>
      <c r="O308" s="223"/>
      <c r="P308" s="297"/>
      <c r="Q308" s="268"/>
      <c r="R308" s="271"/>
      <c r="U308" s="66"/>
      <c r="V308" s="75"/>
      <c r="W308" s="69"/>
      <c r="X308" s="62"/>
      <c r="Y308" s="62"/>
      <c r="Z308" s="62"/>
      <c r="AA308" s="62"/>
      <c r="AB308" s="62"/>
      <c r="AC308" s="62">
        <f t="shared" ca="1" si="460"/>
        <v>0</v>
      </c>
      <c r="AD308" s="108">
        <f t="shared" si="466"/>
        <v>0</v>
      </c>
      <c r="AE308" s="175" t="str">
        <f>IF(G308="","0",VLOOKUP(G308,'登録データ（男）'!$R$4:$S$23,2,FALSE))</f>
        <v>0</v>
      </c>
      <c r="AF308" s="62" t="str">
        <f t="shared" si="461"/>
        <v>00</v>
      </c>
      <c r="AG308" s="76" t="str">
        <f>IF(G308="","0",IF(OR(RIGHT(G308,1)="m",RIGHT(G308,1)="H",RIGHT(G308,1)="W",RIGHT(G308,1)="C"),1,2))</f>
        <v>0</v>
      </c>
      <c r="AH308" s="62" t="str">
        <f t="shared" si="462"/>
        <v>000000</v>
      </c>
      <c r="AI308" s="64" t="str">
        <f t="shared" ca="1" si="463"/>
        <v/>
      </c>
      <c r="AJ308" s="62">
        <f t="shared" si="467"/>
        <v>0</v>
      </c>
      <c r="AK308" s="108"/>
      <c r="AL308" s="62">
        <f t="shared" si="464"/>
        <v>0</v>
      </c>
      <c r="AM308" s="68">
        <f t="shared" si="465"/>
        <v>0</v>
      </c>
      <c r="AN308" s="14" t="str">
        <f ca="1">IF(OFFSET(B308,-MOD(ROW(B308),3),0)&lt;&gt;"",IF(RIGHT(G308,1)=")",VALUE(VLOOKUP(OFFSET(B308,-MOD(ROW(B308),3),0),'登録データ（男）'!A293:J1611,8,FALSE)),"0"),"0")</f>
        <v>0</v>
      </c>
      <c r="AO308" s="76">
        <f t="shared" ca="1" si="468"/>
        <v>0</v>
      </c>
      <c r="AP308" s="62"/>
      <c r="AQ308" s="62"/>
      <c r="AR308" s="62"/>
      <c r="AS308" s="62"/>
      <c r="AT308" s="62"/>
      <c r="AU308" s="62"/>
      <c r="AV308" s="62"/>
      <c r="AW308" s="62"/>
    </row>
    <row r="309" spans="1:49" ht="18.75" customHeight="1" thickTop="1">
      <c r="A309" s="263">
        <v>98</v>
      </c>
      <c r="B309" s="298"/>
      <c r="C309" s="288" t="str">
        <f>IF(B309="","",VLOOKUP(B309,'登録データ（男）'!$A$3:$W$2000,2,FALSE))</f>
        <v/>
      </c>
      <c r="D309" s="288" t="str">
        <f>IF(B309="","",VLOOKUP(B309,'登録データ（男）'!$A$3:$W$2000,3,FALSE))</f>
        <v/>
      </c>
      <c r="E309" s="118" t="str">
        <f>IF(B309="","",VLOOKUP(B309,'登録データ（男）'!$A$3:$W$2000,7,FALSE))</f>
        <v/>
      </c>
      <c r="F309" s="288" t="s">
        <v>6158</v>
      </c>
      <c r="G309" s="304"/>
      <c r="H309" s="285"/>
      <c r="I309" s="288" t="str">
        <f t="shared" ref="I309" si="524">IF(G309="","",IF(AG309=2,"","分"))</f>
        <v/>
      </c>
      <c r="J309" s="285"/>
      <c r="K309" s="288" t="str">
        <f t="shared" ref="K309" si="525">IF(OR(G309="",G309="十種競技"),"",IF(AG309=2,"m","秒"))</f>
        <v/>
      </c>
      <c r="L309" s="285"/>
      <c r="M309" s="285"/>
      <c r="N309" s="291"/>
      <c r="O309" s="292"/>
      <c r="P309" s="293"/>
      <c r="Q309" s="272"/>
      <c r="R309" s="269"/>
      <c r="U309" s="66"/>
      <c r="V309" s="75">
        <f>IF(B309="",0,IF(VLOOKUP(B309,'登録データ（男）'!$A$3:$AT$1687,29,FALSE)=1,0,1))</f>
        <v>0</v>
      </c>
      <c r="W309" s="69">
        <f>IF(B309="",1,0)</f>
        <v>1</v>
      </c>
      <c r="X309" s="62">
        <f>IF(C309="",1,0)</f>
        <v>1</v>
      </c>
      <c r="Y309" s="62">
        <f>IF(D309="",1,0)</f>
        <v>1</v>
      </c>
      <c r="Z309" s="62">
        <f>IF(E309="",1,0)</f>
        <v>1</v>
      </c>
      <c r="AA309" s="62">
        <f>IF(E310="",1,0)</f>
        <v>1</v>
      </c>
      <c r="AB309" s="62">
        <f>SUM(W309:AA309)</f>
        <v>5</v>
      </c>
      <c r="AC309" s="62">
        <f t="shared" ca="1" si="460"/>
        <v>0</v>
      </c>
      <c r="AD309" s="108">
        <f t="shared" si="466"/>
        <v>0</v>
      </c>
      <c r="AE309" s="175" t="str">
        <f>IF(G309="","0",VLOOKUP(G309,'登録データ（男）'!$R$4:$S$23,2,FALSE))</f>
        <v>0</v>
      </c>
      <c r="AF309" s="62" t="str">
        <f t="shared" si="461"/>
        <v>00</v>
      </c>
      <c r="AG309" s="76" t="str">
        <f>IF(G309="","0",IF(OR(RIGHT(G309,1)="m",RIGHT(G309,1)="H",RIGHT(G309,1)="W",RIGHT(G309,1)="C",RIGHT(G309,1)="〉"),1,2))</f>
        <v>0</v>
      </c>
      <c r="AH309" s="62" t="str">
        <f t="shared" si="462"/>
        <v>000000</v>
      </c>
      <c r="AI309" s="64" t="str">
        <f t="shared" ca="1" si="463"/>
        <v/>
      </c>
      <c r="AJ309" s="62">
        <f t="shared" si="467"/>
        <v>0</v>
      </c>
      <c r="AK309" s="108"/>
      <c r="AL309" s="62">
        <f t="shared" si="464"/>
        <v>0</v>
      </c>
      <c r="AM309" s="68">
        <f t="shared" si="465"/>
        <v>0</v>
      </c>
      <c r="AN309" s="14" t="str">
        <f ca="1">IF(OFFSET(B309,-MOD(ROW(B309),3),0)&lt;&gt;"",IF(RIGHT(G309,1)=")",VALUE(VLOOKUP(OFFSET(B309,-MOD(ROW(B309),3),0),'登録データ（男）'!A294:J1612,8,FALSE)),"0"),"0")</f>
        <v>0</v>
      </c>
      <c r="AO309" s="76">
        <f t="shared" ca="1" si="468"/>
        <v>0</v>
      </c>
      <c r="AP309" s="62" t="str">
        <f t="shared" ref="AP309" si="526">IF(AQ309="","",RANK(AQ309,$AQ$18:$AQ$467,1))</f>
        <v/>
      </c>
      <c r="AQ309" s="62" t="str">
        <f>IF(Q309="","",B309)</f>
        <v/>
      </c>
      <c r="AR309" s="62" t="str">
        <f t="shared" ref="AR309" si="527">IF(AS309="","",RANK(AS309,$AS$18:$AS$467,1))</f>
        <v/>
      </c>
      <c r="AS309" s="62" t="str">
        <f>IF(R309="","",B309)</f>
        <v/>
      </c>
      <c r="AT309" s="62" t="str">
        <f t="shared" ref="AT309" si="528">IF(AU309="","",RANK(AU309,$AU$18:$AU$467,1))</f>
        <v/>
      </c>
      <c r="AU309" s="62" t="str">
        <f>IF(OR(G309="十種競技",G310="十種競技",G311="十種競技"),B309,"")</f>
        <v/>
      </c>
      <c r="AV309" s="62"/>
      <c r="AW309" s="62">
        <f>B309</f>
        <v>0</v>
      </c>
    </row>
    <row r="310" spans="1:49" ht="18" customHeight="1">
      <c r="A310" s="264"/>
      <c r="B310" s="299"/>
      <c r="C310" s="289"/>
      <c r="D310" s="289"/>
      <c r="E310" s="116" t="str">
        <f>IF(B309="","",VLOOKUP(B309,'登録データ（男）'!$A$3:$W$2000,4,FALSE))</f>
        <v/>
      </c>
      <c r="F310" s="289"/>
      <c r="G310" s="305"/>
      <c r="H310" s="286"/>
      <c r="I310" s="289"/>
      <c r="J310" s="286"/>
      <c r="K310" s="289"/>
      <c r="L310" s="286"/>
      <c r="M310" s="286"/>
      <c r="N310" s="294"/>
      <c r="O310" s="295"/>
      <c r="P310" s="296"/>
      <c r="Q310" s="267"/>
      <c r="R310" s="270"/>
      <c r="U310" s="66"/>
      <c r="V310" s="75"/>
      <c r="W310" s="69"/>
      <c r="X310" s="62"/>
      <c r="Y310" s="62"/>
      <c r="Z310" s="62"/>
      <c r="AA310" s="62"/>
      <c r="AB310" s="62"/>
      <c r="AC310" s="62">
        <f t="shared" ca="1" si="460"/>
        <v>0</v>
      </c>
      <c r="AD310" s="108">
        <f t="shared" si="466"/>
        <v>0</v>
      </c>
      <c r="AE310" s="175" t="str">
        <f>IF(G310="","0",VLOOKUP(G310,'登録データ（男）'!$R$4:$S$23,2,FALSE))</f>
        <v>0</v>
      </c>
      <c r="AF310" s="62" t="str">
        <f t="shared" si="461"/>
        <v>00</v>
      </c>
      <c r="AG310" s="76" t="str">
        <f>IF(G310="","0",IF(OR(RIGHT(G310,1)="m",RIGHT(G310,1)="H",RIGHT(G310,1)="W",RIGHT(G310,1)="C"),1,2))</f>
        <v>0</v>
      </c>
      <c r="AH310" s="62" t="str">
        <f t="shared" si="462"/>
        <v>000000</v>
      </c>
      <c r="AI310" s="64" t="str">
        <f t="shared" ca="1" si="463"/>
        <v/>
      </c>
      <c r="AJ310" s="62">
        <f t="shared" si="467"/>
        <v>0</v>
      </c>
      <c r="AK310" s="108"/>
      <c r="AL310" s="62">
        <f t="shared" si="464"/>
        <v>0</v>
      </c>
      <c r="AM310" s="68">
        <f t="shared" si="465"/>
        <v>0</v>
      </c>
      <c r="AN310" s="14" t="str">
        <f ca="1">IF(OFFSET(B310,-MOD(ROW(B310),3),0)&lt;&gt;"",IF(RIGHT(G310,1)=")",VALUE(VLOOKUP(OFFSET(B310,-MOD(ROW(B310),3),0),'登録データ（男）'!A295:J1613,8,FALSE)),"0"),"0")</f>
        <v>0</v>
      </c>
      <c r="AO310" s="76">
        <f t="shared" ca="1" si="468"/>
        <v>0</v>
      </c>
      <c r="AP310" s="62"/>
      <c r="AQ310" s="62"/>
      <c r="AR310" s="62"/>
      <c r="AS310" s="62"/>
      <c r="AT310" s="62"/>
      <c r="AU310" s="62"/>
      <c r="AV310" s="62"/>
      <c r="AW310" s="62"/>
    </row>
    <row r="311" spans="1:49" ht="18" customHeight="1" thickBot="1">
      <c r="A311" s="265"/>
      <c r="B311" s="300"/>
      <c r="C311" s="290"/>
      <c r="D311" s="290"/>
      <c r="E311" s="120" t="s">
        <v>1918</v>
      </c>
      <c r="F311" s="290"/>
      <c r="G311" s="306"/>
      <c r="H311" s="287"/>
      <c r="I311" s="290"/>
      <c r="J311" s="287"/>
      <c r="K311" s="290"/>
      <c r="L311" s="287"/>
      <c r="M311" s="287"/>
      <c r="N311" s="222"/>
      <c r="O311" s="223"/>
      <c r="P311" s="297"/>
      <c r="Q311" s="268"/>
      <c r="R311" s="271"/>
      <c r="U311" s="66"/>
      <c r="V311" s="75"/>
      <c r="W311" s="69"/>
      <c r="X311" s="62"/>
      <c r="Y311" s="62"/>
      <c r="Z311" s="62"/>
      <c r="AA311" s="62"/>
      <c r="AB311" s="62"/>
      <c r="AC311" s="62">
        <f t="shared" ca="1" si="460"/>
        <v>0</v>
      </c>
      <c r="AD311" s="108">
        <f t="shared" si="466"/>
        <v>0</v>
      </c>
      <c r="AE311" s="175" t="str">
        <f>IF(G311="","0",VLOOKUP(G311,'登録データ（男）'!$R$4:$S$23,2,FALSE))</f>
        <v>0</v>
      </c>
      <c r="AF311" s="62" t="str">
        <f t="shared" si="461"/>
        <v>00</v>
      </c>
      <c r="AG311" s="76" t="str">
        <f>IF(G311="","0",IF(OR(RIGHT(G311,1)="m",RIGHT(G311,1)="H",RIGHT(G311,1)="W",RIGHT(G311,1)="C"),1,2))</f>
        <v>0</v>
      </c>
      <c r="AH311" s="62" t="str">
        <f t="shared" si="462"/>
        <v>000000</v>
      </c>
      <c r="AI311" s="64" t="str">
        <f t="shared" ca="1" si="463"/>
        <v/>
      </c>
      <c r="AJ311" s="62">
        <f t="shared" si="467"/>
        <v>0</v>
      </c>
      <c r="AK311" s="108"/>
      <c r="AL311" s="62">
        <f t="shared" si="464"/>
        <v>0</v>
      </c>
      <c r="AM311" s="68">
        <f t="shared" si="465"/>
        <v>0</v>
      </c>
      <c r="AN311" s="14" t="str">
        <f ca="1">IF(OFFSET(B311,-MOD(ROW(B311),3),0)&lt;&gt;"",IF(RIGHT(G311,1)=")",VALUE(VLOOKUP(OFFSET(B311,-MOD(ROW(B311),3),0),'登録データ（男）'!A296:J1614,8,FALSE)),"0"),"0")</f>
        <v>0</v>
      </c>
      <c r="AO311" s="76">
        <f t="shared" ca="1" si="468"/>
        <v>0</v>
      </c>
      <c r="AP311" s="62"/>
      <c r="AQ311" s="62"/>
      <c r="AR311" s="62"/>
      <c r="AS311" s="62"/>
      <c r="AT311" s="62"/>
      <c r="AU311" s="62"/>
      <c r="AV311" s="62"/>
      <c r="AW311" s="62"/>
    </row>
    <row r="312" spans="1:49" ht="18.75" customHeight="1" thickTop="1">
      <c r="A312" s="263">
        <v>99</v>
      </c>
      <c r="B312" s="298"/>
      <c r="C312" s="288" t="str">
        <f>IF(B312="","",VLOOKUP(B312,'登録データ（男）'!$A$3:$W$2000,2,FALSE))</f>
        <v/>
      </c>
      <c r="D312" s="288" t="str">
        <f>IF(B312="","",VLOOKUP(B312,'登録データ（男）'!$A$3:$W$2000,3,FALSE))</f>
        <v/>
      </c>
      <c r="E312" s="118" t="str">
        <f>IF(B312="","",VLOOKUP(B312,'登録データ（男）'!$A$3:$W$2000,7,FALSE))</f>
        <v/>
      </c>
      <c r="F312" s="288" t="s">
        <v>6158</v>
      </c>
      <c r="G312" s="304"/>
      <c r="H312" s="285"/>
      <c r="I312" s="288" t="str">
        <f t="shared" ref="I312" si="529">IF(G312="","",IF(AG312=2,"","分"))</f>
        <v/>
      </c>
      <c r="J312" s="285"/>
      <c r="K312" s="288" t="str">
        <f t="shared" ref="K312" si="530">IF(OR(G312="",G312="十種競技"),"",IF(AG312=2,"m","秒"))</f>
        <v/>
      </c>
      <c r="L312" s="285"/>
      <c r="M312" s="285"/>
      <c r="N312" s="291"/>
      <c r="O312" s="292"/>
      <c r="P312" s="293"/>
      <c r="Q312" s="272"/>
      <c r="R312" s="269"/>
      <c r="U312" s="66"/>
      <c r="V312" s="75">
        <f>IF(B312="",0,IF(VLOOKUP(B312,'登録データ（男）'!$A$3:$AT$1687,29,FALSE)=1,0,1))</f>
        <v>0</v>
      </c>
      <c r="W312" s="69">
        <f>IF(B312="",1,0)</f>
        <v>1</v>
      </c>
      <c r="X312" s="62">
        <f>IF(C312="",1,0)</f>
        <v>1</v>
      </c>
      <c r="Y312" s="62">
        <f>IF(D312="",1,0)</f>
        <v>1</v>
      </c>
      <c r="Z312" s="62">
        <f>IF(E312="",1,0)</f>
        <v>1</v>
      </c>
      <c r="AA312" s="62">
        <f>IF(E313="",1,0)</f>
        <v>1</v>
      </c>
      <c r="AB312" s="62">
        <f>SUM(W312:AA312)</f>
        <v>5</v>
      </c>
      <c r="AC312" s="62">
        <f t="shared" ca="1" si="460"/>
        <v>0</v>
      </c>
      <c r="AD312" s="108">
        <f t="shared" si="466"/>
        <v>0</v>
      </c>
      <c r="AE312" s="175" t="str">
        <f>IF(G312="","0",VLOOKUP(G312,'登録データ（男）'!$R$4:$S$23,2,FALSE))</f>
        <v>0</v>
      </c>
      <c r="AF312" s="62" t="str">
        <f t="shared" si="461"/>
        <v>00</v>
      </c>
      <c r="AG312" s="76" t="str">
        <f>IF(G312="","0",IF(OR(RIGHT(G312,1)="m",RIGHT(G312,1)="H",RIGHT(G312,1)="W",RIGHT(G312,1)="C",RIGHT(G312,1)="〉"),1,2))</f>
        <v>0</v>
      </c>
      <c r="AH312" s="62" t="str">
        <f t="shared" si="462"/>
        <v>000000</v>
      </c>
      <c r="AI312" s="64" t="str">
        <f t="shared" ca="1" si="463"/>
        <v/>
      </c>
      <c r="AJ312" s="62">
        <f t="shared" si="467"/>
        <v>0</v>
      </c>
      <c r="AK312" s="108"/>
      <c r="AL312" s="62">
        <f t="shared" si="464"/>
        <v>0</v>
      </c>
      <c r="AM312" s="68">
        <f t="shared" si="465"/>
        <v>0</v>
      </c>
      <c r="AN312" s="14" t="str">
        <f ca="1">IF(OFFSET(B312,-MOD(ROW(B312),3),0)&lt;&gt;"",IF(RIGHT(G312,1)=")",VALUE(VLOOKUP(OFFSET(B312,-MOD(ROW(B312),3),0),'登録データ（男）'!A297:J1615,8,FALSE)),"0"),"0")</f>
        <v>0</v>
      </c>
      <c r="AO312" s="76">
        <f t="shared" ca="1" si="468"/>
        <v>0</v>
      </c>
      <c r="AP312" s="62" t="str">
        <f t="shared" ref="AP312" si="531">IF(AQ312="","",RANK(AQ312,$AQ$18:$AQ$467,1))</f>
        <v/>
      </c>
      <c r="AQ312" s="62" t="str">
        <f>IF(Q312="","",B312)</f>
        <v/>
      </c>
      <c r="AR312" s="62" t="str">
        <f t="shared" ref="AR312" si="532">IF(AS312="","",RANK(AS312,$AS$18:$AS$467,1))</f>
        <v/>
      </c>
      <c r="AS312" s="62" t="str">
        <f>IF(R312="","",B312)</f>
        <v/>
      </c>
      <c r="AT312" s="62" t="str">
        <f t="shared" ref="AT312" si="533">IF(AU312="","",RANK(AU312,$AU$18:$AU$467,1))</f>
        <v/>
      </c>
      <c r="AU312" s="62" t="str">
        <f>IF(OR(G312="十種競技",G313="十種競技",G314="十種競技"),B312,"")</f>
        <v/>
      </c>
      <c r="AV312" s="62"/>
      <c r="AW312" s="62">
        <f>B312</f>
        <v>0</v>
      </c>
    </row>
    <row r="313" spans="1:49" ht="18" customHeight="1">
      <c r="A313" s="264"/>
      <c r="B313" s="299"/>
      <c r="C313" s="289"/>
      <c r="D313" s="289"/>
      <c r="E313" s="116" t="str">
        <f>IF(B312="","",VLOOKUP(B312,'登録データ（男）'!$A$3:$W$2000,4,FALSE))</f>
        <v/>
      </c>
      <c r="F313" s="289"/>
      <c r="G313" s="305"/>
      <c r="H313" s="286"/>
      <c r="I313" s="289"/>
      <c r="J313" s="286"/>
      <c r="K313" s="289"/>
      <c r="L313" s="286"/>
      <c r="M313" s="286"/>
      <c r="N313" s="294"/>
      <c r="O313" s="295"/>
      <c r="P313" s="296"/>
      <c r="Q313" s="267"/>
      <c r="R313" s="270"/>
      <c r="U313" s="66"/>
      <c r="V313" s="75"/>
      <c r="W313" s="69"/>
      <c r="X313" s="62"/>
      <c r="Y313" s="62"/>
      <c r="Z313" s="62"/>
      <c r="AA313" s="62"/>
      <c r="AB313" s="62"/>
      <c r="AC313" s="62">
        <f t="shared" ca="1" si="460"/>
        <v>0</v>
      </c>
      <c r="AD313" s="108">
        <f t="shared" si="466"/>
        <v>0</v>
      </c>
      <c r="AE313" s="175" t="str">
        <f>IF(G313="","0",VLOOKUP(G313,'登録データ（男）'!$R$4:$S$23,2,FALSE))</f>
        <v>0</v>
      </c>
      <c r="AF313" s="62" t="str">
        <f t="shared" si="461"/>
        <v>00</v>
      </c>
      <c r="AG313" s="76" t="str">
        <f>IF(G313="","0",IF(OR(RIGHT(G313,1)="m",RIGHT(G313,1)="H",RIGHT(G313,1)="W",RIGHT(G313,1)="C"),1,2))</f>
        <v>0</v>
      </c>
      <c r="AH313" s="62" t="str">
        <f t="shared" si="462"/>
        <v>000000</v>
      </c>
      <c r="AI313" s="64" t="str">
        <f t="shared" ca="1" si="463"/>
        <v/>
      </c>
      <c r="AJ313" s="62">
        <f t="shared" si="467"/>
        <v>0</v>
      </c>
      <c r="AK313" s="108"/>
      <c r="AL313" s="62">
        <f t="shared" si="464"/>
        <v>0</v>
      </c>
      <c r="AM313" s="68">
        <f t="shared" si="465"/>
        <v>0</v>
      </c>
      <c r="AN313" s="14" t="str">
        <f ca="1">IF(OFFSET(B313,-MOD(ROW(B313),3),0)&lt;&gt;"",IF(RIGHT(G313,1)=")",VALUE(VLOOKUP(OFFSET(B313,-MOD(ROW(B313),3),0),'登録データ（男）'!A298:J1616,8,FALSE)),"0"),"0")</f>
        <v>0</v>
      </c>
      <c r="AO313" s="76">
        <f t="shared" ca="1" si="468"/>
        <v>0</v>
      </c>
      <c r="AP313" s="62"/>
      <c r="AQ313" s="62"/>
      <c r="AR313" s="62"/>
      <c r="AS313" s="62"/>
      <c r="AT313" s="62"/>
      <c r="AU313" s="62"/>
      <c r="AV313" s="62"/>
      <c r="AW313" s="62"/>
    </row>
    <row r="314" spans="1:49" ht="18.75" customHeight="1" thickBot="1">
      <c r="A314" s="265"/>
      <c r="B314" s="300"/>
      <c r="C314" s="290"/>
      <c r="D314" s="290"/>
      <c r="E314" s="120" t="s">
        <v>1918</v>
      </c>
      <c r="F314" s="290"/>
      <c r="G314" s="306"/>
      <c r="H314" s="287"/>
      <c r="I314" s="290"/>
      <c r="J314" s="287"/>
      <c r="K314" s="290"/>
      <c r="L314" s="287"/>
      <c r="M314" s="287"/>
      <c r="N314" s="222"/>
      <c r="O314" s="223"/>
      <c r="P314" s="297"/>
      <c r="Q314" s="268"/>
      <c r="R314" s="271"/>
      <c r="U314" s="66"/>
      <c r="V314" s="75"/>
      <c r="W314" s="69"/>
      <c r="X314" s="62"/>
      <c r="Y314" s="62"/>
      <c r="Z314" s="62"/>
      <c r="AA314" s="62"/>
      <c r="AB314" s="62"/>
      <c r="AC314" s="62">
        <f t="shared" ca="1" si="460"/>
        <v>0</v>
      </c>
      <c r="AD314" s="108">
        <f t="shared" si="466"/>
        <v>0</v>
      </c>
      <c r="AE314" s="175" t="str">
        <f>IF(G314="","0",VLOOKUP(G314,'登録データ（男）'!$R$4:$S$23,2,FALSE))</f>
        <v>0</v>
      </c>
      <c r="AF314" s="62" t="str">
        <f t="shared" si="461"/>
        <v>00</v>
      </c>
      <c r="AG314" s="76" t="str">
        <f>IF(G314="","0",IF(OR(RIGHT(G314,1)="m",RIGHT(G314,1)="H",RIGHT(G314,1)="W",RIGHT(G314,1)="C"),1,2))</f>
        <v>0</v>
      </c>
      <c r="AH314" s="62" t="str">
        <f t="shared" si="462"/>
        <v>000000</v>
      </c>
      <c r="AI314" s="64" t="str">
        <f t="shared" ca="1" si="463"/>
        <v/>
      </c>
      <c r="AJ314" s="62">
        <f t="shared" si="467"/>
        <v>0</v>
      </c>
      <c r="AK314" s="108"/>
      <c r="AL314" s="62">
        <f t="shared" si="464"/>
        <v>0</v>
      </c>
      <c r="AM314" s="68">
        <f t="shared" si="465"/>
        <v>0</v>
      </c>
      <c r="AN314" s="14" t="str">
        <f ca="1">IF(OFFSET(B314,-MOD(ROW(B314),3),0)&lt;&gt;"",IF(RIGHT(G314,1)=")",VALUE(VLOOKUP(OFFSET(B314,-MOD(ROW(B314),3),0),'登録データ（男）'!A299:J1617,8,FALSE)),"0"),"0")</f>
        <v>0</v>
      </c>
      <c r="AO314" s="76">
        <f t="shared" ca="1" si="468"/>
        <v>0</v>
      </c>
      <c r="AP314" s="62"/>
      <c r="AQ314" s="62"/>
      <c r="AR314" s="62"/>
      <c r="AS314" s="62"/>
      <c r="AT314" s="62"/>
      <c r="AU314" s="62"/>
      <c r="AV314" s="62"/>
      <c r="AW314" s="62"/>
    </row>
    <row r="315" spans="1:49" ht="18" customHeight="1" thickTop="1">
      <c r="A315" s="263">
        <v>100</v>
      </c>
      <c r="B315" s="298"/>
      <c r="C315" s="288" t="str">
        <f>IF(B315="","",VLOOKUP(B315,'登録データ（男）'!$A$3:$W$2000,2,FALSE))</f>
        <v/>
      </c>
      <c r="D315" s="288" t="str">
        <f>IF(B315="","",VLOOKUP(B315,'登録データ（男）'!$A$3:$W$2000,3,FALSE))</f>
        <v/>
      </c>
      <c r="E315" s="118" t="str">
        <f>IF(B315="","",VLOOKUP(B315,'登録データ（男）'!$A$3:$W$2000,7,FALSE))</f>
        <v/>
      </c>
      <c r="F315" s="288" t="s">
        <v>6158</v>
      </c>
      <c r="G315" s="304"/>
      <c r="H315" s="285"/>
      <c r="I315" s="288" t="str">
        <f t="shared" ref="I315" si="534">IF(G315="","",IF(AG315=2,"","分"))</f>
        <v/>
      </c>
      <c r="J315" s="285"/>
      <c r="K315" s="288" t="str">
        <f t="shared" ref="K315" si="535">IF(OR(G315="",G315="十種競技"),"",IF(AG315=2,"m","秒"))</f>
        <v/>
      </c>
      <c r="L315" s="285"/>
      <c r="M315" s="285"/>
      <c r="N315" s="291"/>
      <c r="O315" s="292"/>
      <c r="P315" s="293"/>
      <c r="Q315" s="272"/>
      <c r="R315" s="269"/>
      <c r="U315" s="66"/>
      <c r="V315" s="75">
        <f>IF(B315="",0,IF(VLOOKUP(B315,'登録データ（男）'!$A$3:$AT$1687,29,FALSE)=1,0,1))</f>
        <v>0</v>
      </c>
      <c r="W315" s="69">
        <f>IF(B315="",1,0)</f>
        <v>1</v>
      </c>
      <c r="X315" s="62">
        <f>IF(C315="",1,0)</f>
        <v>1</v>
      </c>
      <c r="Y315" s="62">
        <f>IF(D315="",1,0)</f>
        <v>1</v>
      </c>
      <c r="Z315" s="62">
        <f>IF(E315="",1,0)</f>
        <v>1</v>
      </c>
      <c r="AA315" s="62">
        <f>IF(E316="",1,0)</f>
        <v>1</v>
      </c>
      <c r="AB315" s="62">
        <f>SUM(W315:AA315)</f>
        <v>5</v>
      </c>
      <c r="AC315" s="62">
        <f t="shared" ca="1" si="460"/>
        <v>0</v>
      </c>
      <c r="AD315" s="108">
        <f t="shared" si="466"/>
        <v>0</v>
      </c>
      <c r="AE315" s="175" t="str">
        <f>IF(G315="","0",VLOOKUP(G315,'登録データ（男）'!$R$4:$S$23,2,FALSE))</f>
        <v>0</v>
      </c>
      <c r="AF315" s="62" t="str">
        <f t="shared" si="461"/>
        <v>00</v>
      </c>
      <c r="AG315" s="76" t="str">
        <f>IF(G315="","0",IF(OR(RIGHT(G315,1)="m",RIGHT(G315,1)="H",RIGHT(G315,1)="W",RIGHT(G315,1)="C",RIGHT(G315,1)="〉"),1,2))</f>
        <v>0</v>
      </c>
      <c r="AH315" s="62" t="str">
        <f t="shared" si="462"/>
        <v>000000</v>
      </c>
      <c r="AI315" s="64" t="str">
        <f t="shared" ca="1" si="463"/>
        <v/>
      </c>
      <c r="AJ315" s="62">
        <f t="shared" si="467"/>
        <v>0</v>
      </c>
      <c r="AK315" s="108"/>
      <c r="AL315" s="62">
        <f t="shared" si="464"/>
        <v>0</v>
      </c>
      <c r="AM315" s="68">
        <f t="shared" si="465"/>
        <v>0</v>
      </c>
      <c r="AN315" s="14" t="str">
        <f ca="1">IF(OFFSET(B315,-MOD(ROW(B315),3),0)&lt;&gt;"",IF(RIGHT(G315,1)=")",VALUE(VLOOKUP(OFFSET(B315,-MOD(ROW(B315),3),0),'登録データ（男）'!A300:J1618,8,FALSE)),"0"),"0")</f>
        <v>0</v>
      </c>
      <c r="AO315" s="76">
        <f t="shared" ca="1" si="468"/>
        <v>0</v>
      </c>
      <c r="AP315" s="62" t="str">
        <f t="shared" ref="AP315" si="536">IF(AQ315="","",RANK(AQ315,$AQ$18:$AQ$467,1))</f>
        <v/>
      </c>
      <c r="AQ315" s="62" t="str">
        <f>IF(Q315="","",B315)</f>
        <v/>
      </c>
      <c r="AR315" s="62" t="str">
        <f t="shared" ref="AR315" si="537">IF(AS315="","",RANK(AS315,$AS$18:$AS$467,1))</f>
        <v/>
      </c>
      <c r="AS315" s="62" t="str">
        <f>IF(R315="","",B315)</f>
        <v/>
      </c>
      <c r="AT315" s="62" t="str">
        <f t="shared" ref="AT315" si="538">IF(AU315="","",RANK(AU315,$AU$18:$AU$467,1))</f>
        <v/>
      </c>
      <c r="AU315" s="62" t="str">
        <f>IF(OR(G315="十種競技",G316="十種競技",G317="十種競技"),B315,"")</f>
        <v/>
      </c>
      <c r="AV315" s="62"/>
      <c r="AW315" s="62">
        <f>B315</f>
        <v>0</v>
      </c>
    </row>
    <row r="316" spans="1:49" ht="18.75" customHeight="1">
      <c r="A316" s="264"/>
      <c r="B316" s="299"/>
      <c r="C316" s="289"/>
      <c r="D316" s="289"/>
      <c r="E316" s="116" t="str">
        <f>IF(B315="","",VLOOKUP(B315,'登録データ（男）'!$A$3:$W$2000,4,FALSE))</f>
        <v/>
      </c>
      <c r="F316" s="289"/>
      <c r="G316" s="305"/>
      <c r="H316" s="286"/>
      <c r="I316" s="289"/>
      <c r="J316" s="286"/>
      <c r="K316" s="289"/>
      <c r="L316" s="286"/>
      <c r="M316" s="286"/>
      <c r="N316" s="294"/>
      <c r="O316" s="295"/>
      <c r="P316" s="296"/>
      <c r="Q316" s="267"/>
      <c r="R316" s="270"/>
      <c r="U316" s="66"/>
      <c r="V316" s="75"/>
      <c r="W316" s="69"/>
      <c r="X316" s="62"/>
      <c r="Y316" s="62"/>
      <c r="Z316" s="62"/>
      <c r="AA316" s="62"/>
      <c r="AB316" s="62"/>
      <c r="AC316" s="62">
        <f t="shared" ca="1" si="460"/>
        <v>0</v>
      </c>
      <c r="AD316" s="108">
        <f t="shared" si="466"/>
        <v>0</v>
      </c>
      <c r="AE316" s="175" t="str">
        <f>IF(G316="","0",VLOOKUP(G316,'登録データ（男）'!$R$4:$S$23,2,FALSE))</f>
        <v>0</v>
      </c>
      <c r="AF316" s="62" t="str">
        <f t="shared" si="461"/>
        <v>00</v>
      </c>
      <c r="AG316" s="76" t="str">
        <f>IF(G316="","0",IF(OR(RIGHT(G316,1)="m",RIGHT(G316,1)="H",RIGHT(G316,1)="W",RIGHT(G316,1)="C"),1,2))</f>
        <v>0</v>
      </c>
      <c r="AH316" s="62" t="str">
        <f t="shared" si="462"/>
        <v>000000</v>
      </c>
      <c r="AI316" s="64" t="str">
        <f t="shared" ca="1" si="463"/>
        <v/>
      </c>
      <c r="AJ316" s="62">
        <f t="shared" si="467"/>
        <v>0</v>
      </c>
      <c r="AK316" s="108"/>
      <c r="AL316" s="62">
        <f t="shared" si="464"/>
        <v>0</v>
      </c>
      <c r="AM316" s="68">
        <f t="shared" si="465"/>
        <v>0</v>
      </c>
      <c r="AN316" s="14" t="str">
        <f ca="1">IF(OFFSET(B316,-MOD(ROW(B316),3),0)&lt;&gt;"",IF(RIGHT(G316,1)=")",VALUE(VLOOKUP(OFFSET(B316,-MOD(ROW(B316),3),0),'登録データ（男）'!A301:J1619,8,FALSE)),"0"),"0")</f>
        <v>0</v>
      </c>
      <c r="AO316" s="76">
        <f t="shared" ca="1" si="468"/>
        <v>0</v>
      </c>
      <c r="AP316" s="62"/>
      <c r="AQ316" s="62"/>
      <c r="AR316" s="62"/>
      <c r="AS316" s="62"/>
      <c r="AT316" s="62"/>
      <c r="AU316" s="62"/>
      <c r="AV316" s="62"/>
      <c r="AW316" s="62"/>
    </row>
    <row r="317" spans="1:49" ht="18.75" customHeight="1" thickBot="1">
      <c r="A317" s="265"/>
      <c r="B317" s="300"/>
      <c r="C317" s="290"/>
      <c r="D317" s="290"/>
      <c r="E317" s="120" t="s">
        <v>1918</v>
      </c>
      <c r="F317" s="290"/>
      <c r="G317" s="306"/>
      <c r="H317" s="287"/>
      <c r="I317" s="290"/>
      <c r="J317" s="287"/>
      <c r="K317" s="290"/>
      <c r="L317" s="287"/>
      <c r="M317" s="287"/>
      <c r="N317" s="222"/>
      <c r="O317" s="223"/>
      <c r="P317" s="297"/>
      <c r="Q317" s="268"/>
      <c r="R317" s="271"/>
      <c r="U317" s="66"/>
      <c r="V317" s="75"/>
      <c r="W317" s="69"/>
      <c r="X317" s="62"/>
      <c r="Y317" s="62"/>
      <c r="Z317" s="62"/>
      <c r="AA317" s="62"/>
      <c r="AB317" s="62"/>
      <c r="AC317" s="62">
        <f t="shared" ca="1" si="460"/>
        <v>0</v>
      </c>
      <c r="AD317" s="108">
        <f t="shared" si="466"/>
        <v>0</v>
      </c>
      <c r="AE317" s="175" t="str">
        <f>IF(G317="","0",VLOOKUP(G317,'登録データ（男）'!$R$4:$S$23,2,FALSE))</f>
        <v>0</v>
      </c>
      <c r="AF317" s="62" t="str">
        <f t="shared" si="461"/>
        <v>00</v>
      </c>
      <c r="AG317" s="76" t="str">
        <f>IF(G317="","0",IF(OR(RIGHT(G317,1)="m",RIGHT(G317,1)="H",RIGHT(G317,1)="W",RIGHT(G317,1)="C"),1,2))</f>
        <v>0</v>
      </c>
      <c r="AH317" s="62" t="str">
        <f t="shared" si="462"/>
        <v>000000</v>
      </c>
      <c r="AI317" s="64" t="str">
        <f t="shared" ca="1" si="463"/>
        <v/>
      </c>
      <c r="AJ317" s="62">
        <f t="shared" si="467"/>
        <v>0</v>
      </c>
      <c r="AK317" s="108"/>
      <c r="AL317" s="62">
        <f t="shared" si="464"/>
        <v>0</v>
      </c>
      <c r="AM317" s="68">
        <f t="shared" si="465"/>
        <v>0</v>
      </c>
      <c r="AN317" s="14" t="str">
        <f ca="1">IF(OFFSET(B317,-MOD(ROW(B317),3),0)&lt;&gt;"",IF(RIGHT(G317,1)=")",VALUE(VLOOKUP(OFFSET(B317,-MOD(ROW(B317),3),0),'登録データ（男）'!A302:J1620,8,FALSE)),"0"),"0")</f>
        <v>0</v>
      </c>
      <c r="AO317" s="76">
        <f t="shared" ca="1" si="468"/>
        <v>0</v>
      </c>
      <c r="AP317" s="62"/>
      <c r="AQ317" s="62"/>
      <c r="AR317" s="62"/>
      <c r="AS317" s="62"/>
      <c r="AT317" s="62"/>
      <c r="AU317" s="62"/>
      <c r="AV317" s="62"/>
      <c r="AW317" s="62"/>
    </row>
    <row r="318" spans="1:49" ht="18.75" customHeight="1" thickTop="1">
      <c r="A318" s="263">
        <v>101</v>
      </c>
      <c r="B318" s="298"/>
      <c r="C318" s="288" t="str">
        <f>IF(B318="","",VLOOKUP(B318,'登録データ（男）'!$A$3:$W$2000,2,FALSE))</f>
        <v/>
      </c>
      <c r="D318" s="288" t="str">
        <f>IF(B318="","",VLOOKUP(B318,'登録データ（男）'!$A$3:$W$2000,3,FALSE))</f>
        <v/>
      </c>
      <c r="E318" s="118" t="str">
        <f>IF(B318="","",VLOOKUP(B318,'登録データ（男）'!$A$3:$W$2000,7,FALSE))</f>
        <v/>
      </c>
      <c r="F318" s="288" t="s">
        <v>6158</v>
      </c>
      <c r="G318" s="304"/>
      <c r="H318" s="285"/>
      <c r="I318" s="288" t="str">
        <f t="shared" ref="I318" si="539">IF(G318="","",IF(AG318=2,"","分"))</f>
        <v/>
      </c>
      <c r="J318" s="285"/>
      <c r="K318" s="288" t="str">
        <f t="shared" ref="K318" si="540">IF(OR(G318="",G318="十種競技"),"",IF(AG318=2,"m","秒"))</f>
        <v/>
      </c>
      <c r="L318" s="285"/>
      <c r="M318" s="285"/>
      <c r="N318" s="291"/>
      <c r="O318" s="292"/>
      <c r="P318" s="293"/>
      <c r="Q318" s="272"/>
      <c r="R318" s="269"/>
      <c r="U318" s="66"/>
      <c r="V318" s="75">
        <f>IF(B318="",0,IF(VLOOKUP(B318,'登録データ（男）'!$A$3:$AT$1687,29,FALSE)=1,0,1))</f>
        <v>0</v>
      </c>
      <c r="W318" s="69">
        <f>IF(B318="",1,0)</f>
        <v>1</v>
      </c>
      <c r="X318" s="62">
        <f>IF(C318="",1,0)</f>
        <v>1</v>
      </c>
      <c r="Y318" s="62">
        <f>IF(D318="",1,0)</f>
        <v>1</v>
      </c>
      <c r="Z318" s="62">
        <f>IF(E318="",1,0)</f>
        <v>1</v>
      </c>
      <c r="AA318" s="62">
        <f>IF(E319="",1,0)</f>
        <v>1</v>
      </c>
      <c r="AB318" s="62">
        <f>SUM(W318:AA318)</f>
        <v>5</v>
      </c>
      <c r="AC318" s="62">
        <f t="shared" ca="1" si="460"/>
        <v>0</v>
      </c>
      <c r="AD318" s="108">
        <f t="shared" si="466"/>
        <v>0</v>
      </c>
      <c r="AE318" s="175" t="str">
        <f>IF(G318="","0",VLOOKUP(G318,'登録データ（男）'!$R$4:$S$23,2,FALSE))</f>
        <v>0</v>
      </c>
      <c r="AF318" s="62" t="str">
        <f t="shared" si="461"/>
        <v>00</v>
      </c>
      <c r="AG318" s="76" t="str">
        <f>IF(G318="","0",IF(OR(RIGHT(G318,1)="m",RIGHT(G318,1)="H",RIGHT(G318,1)="W",RIGHT(G318,1)="C",RIGHT(G318,1)="〉"),1,2))</f>
        <v>0</v>
      </c>
      <c r="AH318" s="62" t="str">
        <f t="shared" si="462"/>
        <v>000000</v>
      </c>
      <c r="AI318" s="64" t="str">
        <f t="shared" ca="1" si="463"/>
        <v/>
      </c>
      <c r="AJ318" s="62">
        <f t="shared" si="467"/>
        <v>0</v>
      </c>
      <c r="AK318" s="108"/>
      <c r="AL318" s="62">
        <f t="shared" si="464"/>
        <v>0</v>
      </c>
      <c r="AM318" s="68">
        <f t="shared" si="465"/>
        <v>0</v>
      </c>
      <c r="AN318" s="14" t="str">
        <f ca="1">IF(OFFSET(B318,-MOD(ROW(B318),3),0)&lt;&gt;"",IF(RIGHT(G318,1)=")",VALUE(VLOOKUP(OFFSET(B318,-MOD(ROW(B318),3),0),'登録データ（男）'!A303:J1621,8,FALSE)),"0"),"0")</f>
        <v>0</v>
      </c>
      <c r="AO318" s="76">
        <f t="shared" ca="1" si="468"/>
        <v>0</v>
      </c>
      <c r="AP318" s="62" t="str">
        <f t="shared" ref="AP318" si="541">IF(AQ318="","",RANK(AQ318,$AQ$18:$AQ$467,1))</f>
        <v/>
      </c>
      <c r="AQ318" s="62" t="str">
        <f>IF(Q318="","",B318)</f>
        <v/>
      </c>
      <c r="AR318" s="62" t="str">
        <f t="shared" ref="AR318" si="542">IF(AS318="","",RANK(AS318,$AS$18:$AS$467,1))</f>
        <v/>
      </c>
      <c r="AS318" s="62" t="str">
        <f>IF(R318="","",B318)</f>
        <v/>
      </c>
      <c r="AT318" s="62" t="str">
        <f t="shared" ref="AT318" si="543">IF(AU318="","",RANK(AU318,$AU$18:$AU$467,1))</f>
        <v/>
      </c>
      <c r="AU318" s="62" t="str">
        <f>IF(OR(G318="十種競技",G319="十種競技",G320="十種競技"),B318,"")</f>
        <v/>
      </c>
      <c r="AV318" s="62"/>
      <c r="AW318" s="62">
        <f>B318</f>
        <v>0</v>
      </c>
    </row>
    <row r="319" spans="1:49" ht="18" customHeight="1">
      <c r="A319" s="264"/>
      <c r="B319" s="299"/>
      <c r="C319" s="289"/>
      <c r="D319" s="289"/>
      <c r="E319" s="116" t="str">
        <f>IF(B318="","",VLOOKUP(B318,'登録データ（男）'!$A$3:$W$2000,4,FALSE))</f>
        <v/>
      </c>
      <c r="F319" s="289"/>
      <c r="G319" s="305"/>
      <c r="H319" s="286"/>
      <c r="I319" s="289"/>
      <c r="J319" s="286"/>
      <c r="K319" s="289"/>
      <c r="L319" s="286"/>
      <c r="M319" s="286"/>
      <c r="N319" s="294"/>
      <c r="O319" s="295"/>
      <c r="P319" s="296"/>
      <c r="Q319" s="267"/>
      <c r="R319" s="270"/>
      <c r="U319" s="66"/>
      <c r="V319" s="75"/>
      <c r="W319" s="69"/>
      <c r="X319" s="62"/>
      <c r="Y319" s="62"/>
      <c r="Z319" s="62"/>
      <c r="AA319" s="62"/>
      <c r="AB319" s="62"/>
      <c r="AC319" s="62">
        <f t="shared" ca="1" si="460"/>
        <v>0</v>
      </c>
      <c r="AD319" s="108">
        <f t="shared" si="466"/>
        <v>0</v>
      </c>
      <c r="AE319" s="175" t="str">
        <f>IF(G319="","0",VLOOKUP(G319,'登録データ（男）'!$R$4:$S$23,2,FALSE))</f>
        <v>0</v>
      </c>
      <c r="AF319" s="62" t="str">
        <f t="shared" si="461"/>
        <v>00</v>
      </c>
      <c r="AG319" s="76" t="str">
        <f>IF(G319="","0",IF(OR(RIGHT(G319,1)="m",RIGHT(G319,1)="H",RIGHT(G319,1)="W",RIGHT(G319,1)="C"),1,2))</f>
        <v>0</v>
      </c>
      <c r="AH319" s="62" t="str">
        <f t="shared" si="462"/>
        <v>000000</v>
      </c>
      <c r="AI319" s="64" t="str">
        <f t="shared" ca="1" si="463"/>
        <v/>
      </c>
      <c r="AJ319" s="62">
        <f t="shared" si="467"/>
        <v>0</v>
      </c>
      <c r="AK319" s="108"/>
      <c r="AL319" s="62">
        <f t="shared" si="464"/>
        <v>0</v>
      </c>
      <c r="AM319" s="68">
        <f t="shared" si="465"/>
        <v>0</v>
      </c>
      <c r="AN319" s="14" t="str">
        <f ca="1">IF(OFFSET(B319,-MOD(ROW(B319),3),0)&lt;&gt;"",IF(RIGHT(G319,1)=")",VALUE(VLOOKUP(OFFSET(B319,-MOD(ROW(B319),3),0),'登録データ（男）'!A304:J1622,8,FALSE)),"0"),"0")</f>
        <v>0</v>
      </c>
      <c r="AO319" s="76">
        <f t="shared" ca="1" si="468"/>
        <v>0</v>
      </c>
      <c r="AP319" s="62"/>
      <c r="AQ319" s="62"/>
      <c r="AR319" s="62"/>
      <c r="AS319" s="62"/>
      <c r="AT319" s="62"/>
      <c r="AU319" s="62"/>
      <c r="AV319" s="62"/>
      <c r="AW319" s="62"/>
    </row>
    <row r="320" spans="1:49" ht="18.75" customHeight="1" thickBot="1">
      <c r="A320" s="265"/>
      <c r="B320" s="300"/>
      <c r="C320" s="290"/>
      <c r="D320" s="290"/>
      <c r="E320" s="120" t="s">
        <v>1918</v>
      </c>
      <c r="F320" s="290"/>
      <c r="G320" s="306"/>
      <c r="H320" s="287"/>
      <c r="I320" s="290"/>
      <c r="J320" s="287"/>
      <c r="K320" s="290"/>
      <c r="L320" s="287"/>
      <c r="M320" s="287"/>
      <c r="N320" s="222"/>
      <c r="O320" s="223"/>
      <c r="P320" s="297"/>
      <c r="Q320" s="268"/>
      <c r="R320" s="271"/>
      <c r="U320" s="66"/>
      <c r="V320" s="75"/>
      <c r="W320" s="69"/>
      <c r="X320" s="62"/>
      <c r="Y320" s="62"/>
      <c r="Z320" s="62"/>
      <c r="AA320" s="62"/>
      <c r="AB320" s="62"/>
      <c r="AC320" s="62">
        <f t="shared" ca="1" si="460"/>
        <v>0</v>
      </c>
      <c r="AD320" s="108">
        <f t="shared" si="466"/>
        <v>0</v>
      </c>
      <c r="AE320" s="175" t="str">
        <f>IF(G320="","0",VLOOKUP(G320,'登録データ（男）'!$R$4:$S$23,2,FALSE))</f>
        <v>0</v>
      </c>
      <c r="AF320" s="62" t="str">
        <f t="shared" si="461"/>
        <v>00</v>
      </c>
      <c r="AG320" s="76" t="str">
        <f>IF(G320="","0",IF(OR(RIGHT(G320,1)="m",RIGHT(G320,1)="H",RIGHT(G320,1)="W",RIGHT(G320,1)="C"),1,2))</f>
        <v>0</v>
      </c>
      <c r="AH320" s="62" t="str">
        <f t="shared" si="462"/>
        <v>000000</v>
      </c>
      <c r="AI320" s="64" t="str">
        <f t="shared" ca="1" si="463"/>
        <v/>
      </c>
      <c r="AJ320" s="62">
        <f t="shared" si="467"/>
        <v>0</v>
      </c>
      <c r="AK320" s="108"/>
      <c r="AL320" s="62">
        <f t="shared" si="464"/>
        <v>0</v>
      </c>
      <c r="AM320" s="68">
        <f t="shared" si="465"/>
        <v>0</v>
      </c>
      <c r="AN320" s="14" t="str">
        <f ca="1">IF(OFFSET(B320,-MOD(ROW(B320),3),0)&lt;&gt;"",IF(RIGHT(G320,1)=")",VALUE(VLOOKUP(OFFSET(B320,-MOD(ROW(B320),3),0),'登録データ（男）'!A305:J1623,8,FALSE)),"0"),"0")</f>
        <v>0</v>
      </c>
      <c r="AO320" s="76">
        <f t="shared" ca="1" si="468"/>
        <v>0</v>
      </c>
      <c r="AP320" s="62"/>
      <c r="AQ320" s="62"/>
      <c r="AR320" s="62"/>
      <c r="AS320" s="62"/>
      <c r="AT320" s="62"/>
      <c r="AU320" s="62"/>
      <c r="AV320" s="62"/>
      <c r="AW320" s="62"/>
    </row>
    <row r="321" spans="1:49" ht="18" customHeight="1" thickTop="1">
      <c r="A321" s="263">
        <v>102</v>
      </c>
      <c r="B321" s="298"/>
      <c r="C321" s="288" t="str">
        <f>IF(B321="","",VLOOKUP(B321,'登録データ（男）'!$A$3:$W$2000,2,FALSE))</f>
        <v/>
      </c>
      <c r="D321" s="288" t="str">
        <f>IF(B321="","",VLOOKUP(B321,'登録データ（男）'!$A$3:$W$2000,3,FALSE))</f>
        <v/>
      </c>
      <c r="E321" s="118" t="str">
        <f>IF(B321="","",VLOOKUP(B321,'登録データ（男）'!$A$3:$W$2000,7,FALSE))</f>
        <v/>
      </c>
      <c r="F321" s="288" t="s">
        <v>6158</v>
      </c>
      <c r="G321" s="304"/>
      <c r="H321" s="285"/>
      <c r="I321" s="288" t="str">
        <f t="shared" ref="I321" si="544">IF(G321="","",IF(AG321=2,"","分"))</f>
        <v/>
      </c>
      <c r="J321" s="285"/>
      <c r="K321" s="288" t="str">
        <f t="shared" ref="K321" si="545">IF(OR(G321="",G321="十種競技"),"",IF(AG321=2,"m","秒"))</f>
        <v/>
      </c>
      <c r="L321" s="285"/>
      <c r="M321" s="285"/>
      <c r="N321" s="291"/>
      <c r="O321" s="292"/>
      <c r="P321" s="293"/>
      <c r="Q321" s="272"/>
      <c r="R321" s="269"/>
      <c r="U321" s="66"/>
      <c r="V321" s="75">
        <f>IF(B321="",0,IF(VLOOKUP(B321,'登録データ（男）'!$A$3:$AT$1687,29,FALSE)=1,0,1))</f>
        <v>0</v>
      </c>
      <c r="W321" s="69">
        <f>IF(B321="",1,0)</f>
        <v>1</v>
      </c>
      <c r="X321" s="62">
        <f>IF(C321="",1,0)</f>
        <v>1</v>
      </c>
      <c r="Y321" s="62">
        <f>IF(D321="",1,0)</f>
        <v>1</v>
      </c>
      <c r="Z321" s="62">
        <f>IF(E321="",1,0)</f>
        <v>1</v>
      </c>
      <c r="AA321" s="62">
        <f>IF(E322="",1,0)</f>
        <v>1</v>
      </c>
      <c r="AB321" s="62">
        <f>SUM(W321:AA321)</f>
        <v>5</v>
      </c>
      <c r="AC321" s="62">
        <f t="shared" ca="1" si="460"/>
        <v>0</v>
      </c>
      <c r="AD321" s="108">
        <f t="shared" si="466"/>
        <v>0</v>
      </c>
      <c r="AE321" s="175" t="str">
        <f>IF(G321="","0",VLOOKUP(G321,'登録データ（男）'!$R$4:$S$23,2,FALSE))</f>
        <v>0</v>
      </c>
      <c r="AF321" s="62" t="str">
        <f t="shared" si="461"/>
        <v>00</v>
      </c>
      <c r="AG321" s="76" t="str">
        <f>IF(G321="","0",IF(OR(RIGHT(G321,1)="m",RIGHT(G321,1)="H",RIGHT(G321,1)="W",RIGHT(G321,1)="C",RIGHT(G321,1)="〉"),1,2))</f>
        <v>0</v>
      </c>
      <c r="AH321" s="62" t="str">
        <f t="shared" si="462"/>
        <v>000000</v>
      </c>
      <c r="AI321" s="64" t="str">
        <f t="shared" ca="1" si="463"/>
        <v/>
      </c>
      <c r="AJ321" s="62">
        <f t="shared" si="467"/>
        <v>0</v>
      </c>
      <c r="AK321" s="108"/>
      <c r="AL321" s="62">
        <f t="shared" si="464"/>
        <v>0</v>
      </c>
      <c r="AM321" s="68">
        <f t="shared" si="465"/>
        <v>0</v>
      </c>
      <c r="AN321" s="14" t="str">
        <f ca="1">IF(OFFSET(B321,-MOD(ROW(B321),3),0)&lt;&gt;"",IF(RIGHT(G321,1)=")",VALUE(VLOOKUP(OFFSET(B321,-MOD(ROW(B321),3),0),'登録データ（男）'!A306:J1624,8,FALSE)),"0"),"0")</f>
        <v>0</v>
      </c>
      <c r="AO321" s="76">
        <f t="shared" ca="1" si="468"/>
        <v>0</v>
      </c>
      <c r="AP321" s="62" t="str">
        <f t="shared" ref="AP321" si="546">IF(AQ321="","",RANK(AQ321,$AQ$18:$AQ$467,1))</f>
        <v/>
      </c>
      <c r="AQ321" s="62" t="str">
        <f>IF(Q321="","",B321)</f>
        <v/>
      </c>
      <c r="AR321" s="62" t="str">
        <f t="shared" ref="AR321" si="547">IF(AS321="","",RANK(AS321,$AS$18:$AS$467,1))</f>
        <v/>
      </c>
      <c r="AS321" s="62" t="str">
        <f>IF(R321="","",B321)</f>
        <v/>
      </c>
      <c r="AT321" s="62" t="str">
        <f t="shared" ref="AT321" si="548">IF(AU321="","",RANK(AU321,$AU$18:$AU$467,1))</f>
        <v/>
      </c>
      <c r="AU321" s="62" t="str">
        <f>IF(OR(G321="十種競技",G322="十種競技",G323="十種競技"),B321,"")</f>
        <v/>
      </c>
      <c r="AV321" s="62"/>
      <c r="AW321" s="62">
        <f>B321</f>
        <v>0</v>
      </c>
    </row>
    <row r="322" spans="1:49" ht="18" customHeight="1">
      <c r="A322" s="264"/>
      <c r="B322" s="299"/>
      <c r="C322" s="289"/>
      <c r="D322" s="289"/>
      <c r="E322" s="116" t="str">
        <f>IF(B321="","",VLOOKUP(B321,'登録データ（男）'!$A$3:$W$2000,4,FALSE))</f>
        <v/>
      </c>
      <c r="F322" s="289"/>
      <c r="G322" s="305"/>
      <c r="H322" s="286"/>
      <c r="I322" s="289"/>
      <c r="J322" s="286"/>
      <c r="K322" s="289"/>
      <c r="L322" s="286"/>
      <c r="M322" s="286"/>
      <c r="N322" s="294"/>
      <c r="O322" s="295"/>
      <c r="P322" s="296"/>
      <c r="Q322" s="267"/>
      <c r="R322" s="270"/>
      <c r="U322" s="66"/>
      <c r="V322" s="75"/>
      <c r="W322" s="69"/>
      <c r="X322" s="62"/>
      <c r="Y322" s="62"/>
      <c r="Z322" s="62"/>
      <c r="AA322" s="62"/>
      <c r="AB322" s="62"/>
      <c r="AC322" s="62">
        <f t="shared" ca="1" si="460"/>
        <v>0</v>
      </c>
      <c r="AD322" s="108">
        <f t="shared" si="466"/>
        <v>0</v>
      </c>
      <c r="AE322" s="175" t="str">
        <f>IF(G322="","0",VLOOKUP(G322,'登録データ（男）'!$R$4:$S$23,2,FALSE))</f>
        <v>0</v>
      </c>
      <c r="AF322" s="62" t="str">
        <f t="shared" si="461"/>
        <v>00</v>
      </c>
      <c r="AG322" s="76" t="str">
        <f>IF(G322="","0",IF(OR(RIGHT(G322,1)="m",RIGHT(G322,1)="H",RIGHT(G322,1)="W",RIGHT(G322,1)="C"),1,2))</f>
        <v>0</v>
      </c>
      <c r="AH322" s="62" t="str">
        <f t="shared" si="462"/>
        <v>000000</v>
      </c>
      <c r="AI322" s="64" t="str">
        <f t="shared" ca="1" si="463"/>
        <v/>
      </c>
      <c r="AJ322" s="62">
        <f t="shared" si="467"/>
        <v>0</v>
      </c>
      <c r="AK322" s="108"/>
      <c r="AL322" s="62">
        <f t="shared" si="464"/>
        <v>0</v>
      </c>
      <c r="AM322" s="68">
        <f t="shared" si="465"/>
        <v>0</v>
      </c>
      <c r="AN322" s="14" t="str">
        <f ca="1">IF(OFFSET(B322,-MOD(ROW(B322),3),0)&lt;&gt;"",IF(RIGHT(G322,1)=")",VALUE(VLOOKUP(OFFSET(B322,-MOD(ROW(B322),3),0),'登録データ（男）'!A307:J1625,8,FALSE)),"0"),"0")</f>
        <v>0</v>
      </c>
      <c r="AO322" s="76">
        <f t="shared" ca="1" si="468"/>
        <v>0</v>
      </c>
      <c r="AP322" s="62"/>
      <c r="AQ322" s="62"/>
      <c r="AR322" s="62"/>
      <c r="AS322" s="62"/>
      <c r="AT322" s="62"/>
      <c r="AU322" s="62"/>
      <c r="AV322" s="62"/>
      <c r="AW322" s="62"/>
    </row>
    <row r="323" spans="1:49" ht="18.75" customHeight="1" thickBot="1">
      <c r="A323" s="265"/>
      <c r="B323" s="300"/>
      <c r="C323" s="290"/>
      <c r="D323" s="290"/>
      <c r="E323" s="120" t="s">
        <v>1918</v>
      </c>
      <c r="F323" s="290"/>
      <c r="G323" s="306"/>
      <c r="H323" s="287"/>
      <c r="I323" s="290"/>
      <c r="J323" s="287"/>
      <c r="K323" s="290"/>
      <c r="L323" s="287"/>
      <c r="M323" s="287"/>
      <c r="N323" s="222"/>
      <c r="O323" s="223"/>
      <c r="P323" s="297"/>
      <c r="Q323" s="268"/>
      <c r="R323" s="271"/>
      <c r="U323" s="66"/>
      <c r="V323" s="75"/>
      <c r="W323" s="69"/>
      <c r="X323" s="62"/>
      <c r="Y323" s="62"/>
      <c r="Z323" s="62"/>
      <c r="AA323" s="62"/>
      <c r="AB323" s="62"/>
      <c r="AC323" s="62">
        <f t="shared" ca="1" si="460"/>
        <v>0</v>
      </c>
      <c r="AD323" s="108">
        <f t="shared" si="466"/>
        <v>0</v>
      </c>
      <c r="AE323" s="175" t="str">
        <f>IF(G323="","0",VLOOKUP(G323,'登録データ（男）'!$R$4:$S$23,2,FALSE))</f>
        <v>0</v>
      </c>
      <c r="AF323" s="62" t="str">
        <f t="shared" si="461"/>
        <v>00</v>
      </c>
      <c r="AG323" s="76" t="str">
        <f>IF(G323="","0",IF(OR(RIGHT(G323,1)="m",RIGHT(G323,1)="H",RIGHT(G323,1)="W",RIGHT(G323,1)="C"),1,2))</f>
        <v>0</v>
      </c>
      <c r="AH323" s="62" t="str">
        <f t="shared" si="462"/>
        <v>000000</v>
      </c>
      <c r="AI323" s="64" t="str">
        <f t="shared" ca="1" si="463"/>
        <v/>
      </c>
      <c r="AJ323" s="62">
        <f t="shared" si="467"/>
        <v>0</v>
      </c>
      <c r="AK323" s="108"/>
      <c r="AL323" s="62">
        <f t="shared" si="464"/>
        <v>0</v>
      </c>
      <c r="AM323" s="68">
        <f t="shared" si="465"/>
        <v>0</v>
      </c>
      <c r="AN323" s="14" t="str">
        <f ca="1">IF(OFFSET(B323,-MOD(ROW(B323),3),0)&lt;&gt;"",IF(RIGHT(G323,1)=")",VALUE(VLOOKUP(OFFSET(B323,-MOD(ROW(B323),3),0),'登録データ（男）'!A308:J1626,8,FALSE)),"0"),"0")</f>
        <v>0</v>
      </c>
      <c r="AO323" s="76">
        <f t="shared" ca="1" si="468"/>
        <v>0</v>
      </c>
      <c r="AP323" s="62"/>
      <c r="AQ323" s="62"/>
      <c r="AR323" s="62"/>
      <c r="AS323" s="62"/>
      <c r="AT323" s="62"/>
      <c r="AU323" s="62"/>
      <c r="AV323" s="62"/>
      <c r="AW323" s="62"/>
    </row>
    <row r="324" spans="1:49" ht="18.75" customHeight="1" thickTop="1">
      <c r="A324" s="263">
        <v>103</v>
      </c>
      <c r="B324" s="298"/>
      <c r="C324" s="288" t="str">
        <f>IF(B324="","",VLOOKUP(B324,'登録データ（男）'!$A$3:$W$2000,2,FALSE))</f>
        <v/>
      </c>
      <c r="D324" s="288" t="str">
        <f>IF(B324="","",VLOOKUP(B324,'登録データ（男）'!$A$3:$W$2000,3,FALSE))</f>
        <v/>
      </c>
      <c r="E324" s="118" t="str">
        <f>IF(B324="","",VLOOKUP(B324,'登録データ（男）'!$A$3:$W$2000,7,FALSE))</f>
        <v/>
      </c>
      <c r="F324" s="288" t="s">
        <v>6158</v>
      </c>
      <c r="G324" s="304"/>
      <c r="H324" s="285"/>
      <c r="I324" s="288" t="str">
        <f t="shared" ref="I324" si="549">IF(G324="","",IF(AG324=2,"","分"))</f>
        <v/>
      </c>
      <c r="J324" s="285"/>
      <c r="K324" s="288" t="str">
        <f t="shared" ref="K324" si="550">IF(OR(G324="",G324="十種競技"),"",IF(AG324=2,"m","秒"))</f>
        <v/>
      </c>
      <c r="L324" s="285"/>
      <c r="M324" s="285"/>
      <c r="N324" s="291"/>
      <c r="O324" s="292"/>
      <c r="P324" s="293"/>
      <c r="Q324" s="272"/>
      <c r="R324" s="269"/>
      <c r="U324" s="66"/>
      <c r="V324" s="75">
        <f>IF(B324="",0,IF(VLOOKUP(B324,'登録データ（男）'!$A$3:$AT$1687,29,FALSE)=1,0,1))</f>
        <v>0</v>
      </c>
      <c r="W324" s="69">
        <f>IF(B324="",1,0)</f>
        <v>1</v>
      </c>
      <c r="X324" s="62">
        <f>IF(C324="",1,0)</f>
        <v>1</v>
      </c>
      <c r="Y324" s="62">
        <f>IF(D324="",1,0)</f>
        <v>1</v>
      </c>
      <c r="Z324" s="62">
        <f>IF(E324="",1,0)</f>
        <v>1</v>
      </c>
      <c r="AA324" s="62">
        <f>IF(E325="",1,0)</f>
        <v>1</v>
      </c>
      <c r="AB324" s="62">
        <f>SUM(W324:AA324)</f>
        <v>5</v>
      </c>
      <c r="AC324" s="62">
        <f t="shared" ca="1" si="460"/>
        <v>0</v>
      </c>
      <c r="AD324" s="108">
        <f t="shared" si="466"/>
        <v>0</v>
      </c>
      <c r="AE324" s="175" t="str">
        <f>IF(G324="","0",VLOOKUP(G324,'登録データ（男）'!$R$4:$S$23,2,FALSE))</f>
        <v>0</v>
      </c>
      <c r="AF324" s="62" t="str">
        <f t="shared" si="461"/>
        <v>00</v>
      </c>
      <c r="AG324" s="76" t="str">
        <f>IF(G324="","0",IF(OR(RIGHT(G324,1)="m",RIGHT(G324,1)="H",RIGHT(G324,1)="W",RIGHT(G324,1)="C",RIGHT(G324,1)="〉"),1,2))</f>
        <v>0</v>
      </c>
      <c r="AH324" s="62" t="str">
        <f t="shared" si="462"/>
        <v>000000</v>
      </c>
      <c r="AI324" s="64" t="str">
        <f t="shared" ca="1" si="463"/>
        <v/>
      </c>
      <c r="AJ324" s="62">
        <f t="shared" si="467"/>
        <v>0</v>
      </c>
      <c r="AK324" s="108"/>
      <c r="AL324" s="62">
        <f t="shared" si="464"/>
        <v>0</v>
      </c>
      <c r="AM324" s="68">
        <f t="shared" si="465"/>
        <v>0</v>
      </c>
      <c r="AN324" s="14" t="str">
        <f ca="1">IF(OFFSET(B324,-MOD(ROW(B324),3),0)&lt;&gt;"",IF(RIGHT(G324,1)=")",VALUE(VLOOKUP(OFFSET(B324,-MOD(ROW(B324),3),0),'登録データ（男）'!A309:J1627,8,FALSE)),"0"),"0")</f>
        <v>0</v>
      </c>
      <c r="AO324" s="76">
        <f t="shared" ca="1" si="468"/>
        <v>0</v>
      </c>
      <c r="AP324" s="62" t="str">
        <f t="shared" ref="AP324" si="551">IF(AQ324="","",RANK(AQ324,$AQ$18:$AQ$467,1))</f>
        <v/>
      </c>
      <c r="AQ324" s="62" t="str">
        <f>IF(Q324="","",B324)</f>
        <v/>
      </c>
      <c r="AR324" s="62" t="str">
        <f t="shared" ref="AR324" si="552">IF(AS324="","",RANK(AS324,$AS$18:$AS$467,1))</f>
        <v/>
      </c>
      <c r="AS324" s="62" t="str">
        <f>IF(R324="","",B324)</f>
        <v/>
      </c>
      <c r="AT324" s="62" t="str">
        <f t="shared" ref="AT324" si="553">IF(AU324="","",RANK(AU324,$AU$18:$AU$467,1))</f>
        <v/>
      </c>
      <c r="AU324" s="62" t="str">
        <f>IF(OR(G324="十種競技",G325="十種競技",G326="十種競技"),B324,"")</f>
        <v/>
      </c>
      <c r="AV324" s="62"/>
      <c r="AW324" s="62">
        <f>B324</f>
        <v>0</v>
      </c>
    </row>
    <row r="325" spans="1:49" ht="18" customHeight="1">
      <c r="A325" s="264"/>
      <c r="B325" s="299"/>
      <c r="C325" s="289"/>
      <c r="D325" s="289"/>
      <c r="E325" s="116" t="str">
        <f>IF(B324="","",VLOOKUP(B324,'登録データ（男）'!$A$3:$W$2000,4,FALSE))</f>
        <v/>
      </c>
      <c r="F325" s="289"/>
      <c r="G325" s="305"/>
      <c r="H325" s="286"/>
      <c r="I325" s="289"/>
      <c r="J325" s="286"/>
      <c r="K325" s="289"/>
      <c r="L325" s="286"/>
      <c r="M325" s="286"/>
      <c r="N325" s="294"/>
      <c r="O325" s="295"/>
      <c r="P325" s="296"/>
      <c r="Q325" s="267"/>
      <c r="R325" s="270"/>
      <c r="U325" s="66"/>
      <c r="V325" s="75"/>
      <c r="W325" s="69"/>
      <c r="X325" s="62"/>
      <c r="Y325" s="62"/>
      <c r="Z325" s="62"/>
      <c r="AA325" s="62"/>
      <c r="AB325" s="62"/>
      <c r="AC325" s="62">
        <f t="shared" ca="1" si="460"/>
        <v>0</v>
      </c>
      <c r="AD325" s="108">
        <f t="shared" si="466"/>
        <v>0</v>
      </c>
      <c r="AE325" s="175" t="str">
        <f>IF(G325="","0",VLOOKUP(G325,'登録データ（男）'!$R$4:$S$23,2,FALSE))</f>
        <v>0</v>
      </c>
      <c r="AF325" s="62" t="str">
        <f t="shared" si="461"/>
        <v>00</v>
      </c>
      <c r="AG325" s="76" t="str">
        <f>IF(G325="","0",IF(OR(RIGHT(G325,1)="m",RIGHT(G325,1)="H",RIGHT(G325,1)="W",RIGHT(G325,1)="C"),1,2))</f>
        <v>0</v>
      </c>
      <c r="AH325" s="62" t="str">
        <f t="shared" si="462"/>
        <v>000000</v>
      </c>
      <c r="AI325" s="64" t="str">
        <f t="shared" ca="1" si="463"/>
        <v/>
      </c>
      <c r="AJ325" s="62">
        <f t="shared" si="467"/>
        <v>0</v>
      </c>
      <c r="AK325" s="108"/>
      <c r="AL325" s="62">
        <f t="shared" si="464"/>
        <v>0</v>
      </c>
      <c r="AM325" s="68">
        <f t="shared" si="465"/>
        <v>0</v>
      </c>
      <c r="AN325" s="14" t="str">
        <f ca="1">IF(OFFSET(B325,-MOD(ROW(B325),3),0)&lt;&gt;"",IF(RIGHT(G325,1)=")",VALUE(VLOOKUP(OFFSET(B325,-MOD(ROW(B325),3),0),'登録データ（男）'!A310:J1628,8,FALSE)),"0"),"0")</f>
        <v>0</v>
      </c>
      <c r="AO325" s="76">
        <f t="shared" ca="1" si="468"/>
        <v>0</v>
      </c>
      <c r="AP325" s="62"/>
      <c r="AQ325" s="62"/>
      <c r="AR325" s="62"/>
      <c r="AS325" s="62"/>
      <c r="AT325" s="62"/>
      <c r="AU325" s="62"/>
      <c r="AV325" s="62"/>
      <c r="AW325" s="62"/>
    </row>
    <row r="326" spans="1:49" ht="18.75" customHeight="1" thickBot="1">
      <c r="A326" s="265"/>
      <c r="B326" s="300"/>
      <c r="C326" s="290"/>
      <c r="D326" s="290"/>
      <c r="E326" s="120" t="s">
        <v>1918</v>
      </c>
      <c r="F326" s="290"/>
      <c r="G326" s="306"/>
      <c r="H326" s="287"/>
      <c r="I326" s="290"/>
      <c r="J326" s="287"/>
      <c r="K326" s="290"/>
      <c r="L326" s="287"/>
      <c r="M326" s="287"/>
      <c r="N326" s="222"/>
      <c r="O326" s="223"/>
      <c r="P326" s="297"/>
      <c r="Q326" s="268"/>
      <c r="R326" s="271"/>
      <c r="U326" s="66"/>
      <c r="V326" s="75"/>
      <c r="W326" s="69"/>
      <c r="X326" s="62"/>
      <c r="Y326" s="62"/>
      <c r="Z326" s="62"/>
      <c r="AA326" s="62"/>
      <c r="AB326" s="62"/>
      <c r="AC326" s="62">
        <f t="shared" ca="1" si="460"/>
        <v>0</v>
      </c>
      <c r="AD326" s="108">
        <f t="shared" si="466"/>
        <v>0</v>
      </c>
      <c r="AE326" s="175" t="str">
        <f>IF(G326="","0",VLOOKUP(G326,'登録データ（男）'!$R$4:$S$23,2,FALSE))</f>
        <v>0</v>
      </c>
      <c r="AF326" s="62" t="str">
        <f t="shared" si="461"/>
        <v>00</v>
      </c>
      <c r="AG326" s="76" t="str">
        <f>IF(G326="","0",IF(OR(RIGHT(G326,1)="m",RIGHT(G326,1)="H",RIGHT(G326,1)="W",RIGHT(G326,1)="C"),1,2))</f>
        <v>0</v>
      </c>
      <c r="AH326" s="62" t="str">
        <f t="shared" si="462"/>
        <v>000000</v>
      </c>
      <c r="AI326" s="64" t="str">
        <f t="shared" ca="1" si="463"/>
        <v/>
      </c>
      <c r="AJ326" s="62">
        <f t="shared" si="467"/>
        <v>0</v>
      </c>
      <c r="AK326" s="108"/>
      <c r="AL326" s="62">
        <f t="shared" si="464"/>
        <v>0</v>
      </c>
      <c r="AM326" s="68">
        <f t="shared" si="465"/>
        <v>0</v>
      </c>
      <c r="AN326" s="14" t="str">
        <f ca="1">IF(OFFSET(B326,-MOD(ROW(B326),3),0)&lt;&gt;"",IF(RIGHT(G326,1)=")",VALUE(VLOOKUP(OFFSET(B326,-MOD(ROW(B326),3),0),'登録データ（男）'!A311:J1629,8,FALSE)),"0"),"0")</f>
        <v>0</v>
      </c>
      <c r="AO326" s="76">
        <f t="shared" ca="1" si="468"/>
        <v>0</v>
      </c>
      <c r="AP326" s="62"/>
      <c r="AQ326" s="62"/>
      <c r="AR326" s="62"/>
      <c r="AS326" s="62"/>
      <c r="AT326" s="62"/>
      <c r="AU326" s="62"/>
      <c r="AV326" s="62"/>
      <c r="AW326" s="62"/>
    </row>
    <row r="327" spans="1:49" ht="18.75" customHeight="1" thickTop="1">
      <c r="A327" s="263">
        <v>104</v>
      </c>
      <c r="B327" s="298"/>
      <c r="C327" s="288" t="str">
        <f>IF(B327="","",VLOOKUP(B327,'登録データ（男）'!$A$3:$W$2000,2,FALSE))</f>
        <v/>
      </c>
      <c r="D327" s="288" t="str">
        <f>IF(B327="","",VLOOKUP(B327,'登録データ（男）'!$A$3:$W$2000,3,FALSE))</f>
        <v/>
      </c>
      <c r="E327" s="118" t="str">
        <f>IF(B327="","",VLOOKUP(B327,'登録データ（男）'!$A$3:$W$2000,7,FALSE))</f>
        <v/>
      </c>
      <c r="F327" s="288" t="s">
        <v>6158</v>
      </c>
      <c r="G327" s="304"/>
      <c r="H327" s="285"/>
      <c r="I327" s="288" t="str">
        <f t="shared" ref="I327" si="554">IF(G327="","",IF(AG327=2,"","分"))</f>
        <v/>
      </c>
      <c r="J327" s="285"/>
      <c r="K327" s="288" t="str">
        <f t="shared" ref="K327" si="555">IF(OR(G327="",G327="十種競技"),"",IF(AG327=2,"m","秒"))</f>
        <v/>
      </c>
      <c r="L327" s="285"/>
      <c r="M327" s="285"/>
      <c r="N327" s="291"/>
      <c r="O327" s="292"/>
      <c r="P327" s="293"/>
      <c r="Q327" s="272"/>
      <c r="R327" s="269"/>
      <c r="U327" s="66"/>
      <c r="V327" s="75">
        <f>IF(B327="",0,IF(VLOOKUP(B327,'登録データ（男）'!$A$3:$AT$1687,29,FALSE)=1,0,1))</f>
        <v>0</v>
      </c>
      <c r="W327" s="69">
        <f>IF(B327="",1,0)</f>
        <v>1</v>
      </c>
      <c r="X327" s="62">
        <f>IF(C327="",1,0)</f>
        <v>1</v>
      </c>
      <c r="Y327" s="62">
        <f>IF(D327="",1,0)</f>
        <v>1</v>
      </c>
      <c r="Z327" s="62">
        <f>IF(E327="",1,0)</f>
        <v>1</v>
      </c>
      <c r="AA327" s="62">
        <f>IF(E328="",1,0)</f>
        <v>1</v>
      </c>
      <c r="AB327" s="62">
        <f>SUM(W327:AA327)</f>
        <v>5</v>
      </c>
      <c r="AC327" s="62">
        <f t="shared" ca="1" si="460"/>
        <v>0</v>
      </c>
      <c r="AD327" s="108">
        <f t="shared" si="466"/>
        <v>0</v>
      </c>
      <c r="AE327" s="175" t="str">
        <f>IF(G327="","0",VLOOKUP(G327,'登録データ（男）'!$R$4:$S$23,2,FALSE))</f>
        <v>0</v>
      </c>
      <c r="AF327" s="62" t="str">
        <f t="shared" si="461"/>
        <v>00</v>
      </c>
      <c r="AG327" s="76" t="str">
        <f>IF(G327="","0",IF(OR(RIGHT(G327,1)="m",RIGHT(G327,1)="H",RIGHT(G327,1)="W",RIGHT(G327,1)="C",RIGHT(G327,1)="〉"),1,2))</f>
        <v>0</v>
      </c>
      <c r="AH327" s="62" t="str">
        <f t="shared" si="462"/>
        <v>000000</v>
      </c>
      <c r="AI327" s="64" t="str">
        <f t="shared" ca="1" si="463"/>
        <v/>
      </c>
      <c r="AJ327" s="62">
        <f t="shared" si="467"/>
        <v>0</v>
      </c>
      <c r="AK327" s="108"/>
      <c r="AL327" s="62">
        <f t="shared" si="464"/>
        <v>0</v>
      </c>
      <c r="AM327" s="68">
        <f t="shared" si="465"/>
        <v>0</v>
      </c>
      <c r="AN327" s="14" t="str">
        <f ca="1">IF(OFFSET(B327,-MOD(ROW(B327),3),0)&lt;&gt;"",IF(RIGHT(G327,1)=")",VALUE(VLOOKUP(OFFSET(B327,-MOD(ROW(B327),3),0),'登録データ（男）'!A312:J1630,8,FALSE)),"0"),"0")</f>
        <v>0</v>
      </c>
      <c r="AO327" s="76">
        <f t="shared" ca="1" si="468"/>
        <v>0</v>
      </c>
      <c r="AP327" s="62" t="str">
        <f t="shared" ref="AP327" si="556">IF(AQ327="","",RANK(AQ327,$AQ$18:$AQ$467,1))</f>
        <v/>
      </c>
      <c r="AQ327" s="62" t="str">
        <f>IF(Q327="","",B327)</f>
        <v/>
      </c>
      <c r="AR327" s="62" t="str">
        <f t="shared" ref="AR327" si="557">IF(AS327="","",RANK(AS327,$AS$18:$AS$467,1))</f>
        <v/>
      </c>
      <c r="AS327" s="62" t="str">
        <f>IF(R327="","",B327)</f>
        <v/>
      </c>
      <c r="AT327" s="62" t="str">
        <f t="shared" ref="AT327" si="558">IF(AU327="","",RANK(AU327,$AU$18:$AU$467,1))</f>
        <v/>
      </c>
      <c r="AU327" s="62" t="str">
        <f>IF(OR(G327="十種競技",G328="十種競技",G329="十種競技"),B327,"")</f>
        <v/>
      </c>
      <c r="AV327" s="62"/>
      <c r="AW327" s="62">
        <f>B327</f>
        <v>0</v>
      </c>
    </row>
    <row r="328" spans="1:49" ht="18" customHeight="1">
      <c r="A328" s="264"/>
      <c r="B328" s="299"/>
      <c r="C328" s="289"/>
      <c r="D328" s="289"/>
      <c r="E328" s="116" t="str">
        <f>IF(B327="","",VLOOKUP(B327,'登録データ（男）'!$A$3:$W$2000,4,FALSE))</f>
        <v/>
      </c>
      <c r="F328" s="289"/>
      <c r="G328" s="305"/>
      <c r="H328" s="286"/>
      <c r="I328" s="289"/>
      <c r="J328" s="286"/>
      <c r="K328" s="289"/>
      <c r="L328" s="286"/>
      <c r="M328" s="286"/>
      <c r="N328" s="294"/>
      <c r="O328" s="295"/>
      <c r="P328" s="296"/>
      <c r="Q328" s="267"/>
      <c r="R328" s="270"/>
      <c r="U328" s="66"/>
      <c r="V328" s="75"/>
      <c r="W328" s="69"/>
      <c r="X328" s="62"/>
      <c r="Y328" s="62"/>
      <c r="Z328" s="62"/>
      <c r="AA328" s="62"/>
      <c r="AB328" s="62"/>
      <c r="AC328" s="62">
        <f t="shared" ca="1" si="460"/>
        <v>0</v>
      </c>
      <c r="AD328" s="108">
        <f t="shared" si="466"/>
        <v>0</v>
      </c>
      <c r="AE328" s="175" t="str">
        <f>IF(G328="","0",VLOOKUP(G328,'登録データ（男）'!$R$4:$S$23,2,FALSE))</f>
        <v>0</v>
      </c>
      <c r="AF328" s="62" t="str">
        <f t="shared" si="461"/>
        <v>00</v>
      </c>
      <c r="AG328" s="76" t="str">
        <f>IF(G328="","0",IF(OR(RIGHT(G328,1)="m",RIGHT(G328,1)="H",RIGHT(G328,1)="W",RIGHT(G328,1)="C"),1,2))</f>
        <v>0</v>
      </c>
      <c r="AH328" s="62" t="str">
        <f t="shared" si="462"/>
        <v>000000</v>
      </c>
      <c r="AI328" s="64" t="str">
        <f t="shared" ca="1" si="463"/>
        <v/>
      </c>
      <c r="AJ328" s="62">
        <f t="shared" si="467"/>
        <v>0</v>
      </c>
      <c r="AK328" s="108"/>
      <c r="AL328" s="62">
        <f t="shared" si="464"/>
        <v>0</v>
      </c>
      <c r="AM328" s="68">
        <f t="shared" si="465"/>
        <v>0</v>
      </c>
      <c r="AN328" s="14" t="str">
        <f ca="1">IF(OFFSET(B328,-MOD(ROW(B328),3),0)&lt;&gt;"",IF(RIGHT(G328,1)=")",VALUE(VLOOKUP(OFFSET(B328,-MOD(ROW(B328),3),0),'登録データ（男）'!A313:J1631,8,FALSE)),"0"),"0")</f>
        <v>0</v>
      </c>
      <c r="AO328" s="76">
        <f t="shared" ca="1" si="468"/>
        <v>0</v>
      </c>
      <c r="AP328" s="62"/>
      <c r="AQ328" s="62"/>
      <c r="AR328" s="62"/>
      <c r="AS328" s="62"/>
      <c r="AT328" s="62"/>
      <c r="AU328" s="62"/>
      <c r="AV328" s="62"/>
      <c r="AW328" s="62"/>
    </row>
    <row r="329" spans="1:49" ht="18.75" customHeight="1" thickBot="1">
      <c r="A329" s="265"/>
      <c r="B329" s="300"/>
      <c r="C329" s="290"/>
      <c r="D329" s="290"/>
      <c r="E329" s="120" t="s">
        <v>1918</v>
      </c>
      <c r="F329" s="290"/>
      <c r="G329" s="306"/>
      <c r="H329" s="287"/>
      <c r="I329" s="290"/>
      <c r="J329" s="287"/>
      <c r="K329" s="290"/>
      <c r="L329" s="287"/>
      <c r="M329" s="287"/>
      <c r="N329" s="222"/>
      <c r="O329" s="223"/>
      <c r="P329" s="297"/>
      <c r="Q329" s="268"/>
      <c r="R329" s="271"/>
      <c r="U329" s="66"/>
      <c r="V329" s="75"/>
      <c r="W329" s="69"/>
      <c r="X329" s="62"/>
      <c r="Y329" s="62"/>
      <c r="Z329" s="62"/>
      <c r="AA329" s="62"/>
      <c r="AB329" s="62"/>
      <c r="AC329" s="62">
        <f t="shared" ca="1" si="460"/>
        <v>0</v>
      </c>
      <c r="AD329" s="108">
        <f t="shared" si="466"/>
        <v>0</v>
      </c>
      <c r="AE329" s="175" t="str">
        <f>IF(G329="","0",VLOOKUP(G329,'登録データ（男）'!$R$4:$S$23,2,FALSE))</f>
        <v>0</v>
      </c>
      <c r="AF329" s="62" t="str">
        <f t="shared" si="461"/>
        <v>00</v>
      </c>
      <c r="AG329" s="76" t="str">
        <f>IF(G329="","0",IF(OR(RIGHT(G329,1)="m",RIGHT(G329,1)="H",RIGHT(G329,1)="W",RIGHT(G329,1)="C"),1,2))</f>
        <v>0</v>
      </c>
      <c r="AH329" s="62" t="str">
        <f t="shared" si="462"/>
        <v>000000</v>
      </c>
      <c r="AI329" s="64" t="str">
        <f t="shared" ca="1" si="463"/>
        <v/>
      </c>
      <c r="AJ329" s="62">
        <f t="shared" si="467"/>
        <v>0</v>
      </c>
      <c r="AK329" s="108"/>
      <c r="AL329" s="62">
        <f t="shared" si="464"/>
        <v>0</v>
      </c>
      <c r="AM329" s="68">
        <f t="shared" si="465"/>
        <v>0</v>
      </c>
      <c r="AN329" s="14" t="str">
        <f ca="1">IF(OFFSET(B329,-MOD(ROW(B329),3),0)&lt;&gt;"",IF(RIGHT(G329,1)=")",VALUE(VLOOKUP(OFFSET(B329,-MOD(ROW(B329),3),0),'登録データ（男）'!A314:J1632,8,FALSE)),"0"),"0")</f>
        <v>0</v>
      </c>
      <c r="AO329" s="76">
        <f t="shared" ca="1" si="468"/>
        <v>0</v>
      </c>
      <c r="AP329" s="62"/>
      <c r="AQ329" s="62"/>
      <c r="AR329" s="62"/>
      <c r="AS329" s="62"/>
      <c r="AT329" s="62"/>
      <c r="AU329" s="62"/>
      <c r="AV329" s="62"/>
      <c r="AW329" s="62"/>
    </row>
    <row r="330" spans="1:49" ht="18" customHeight="1" thickTop="1">
      <c r="A330" s="263">
        <v>105</v>
      </c>
      <c r="B330" s="298"/>
      <c r="C330" s="288" t="str">
        <f>IF(B330="","",VLOOKUP(B330,'登録データ（男）'!$A$3:$W$2000,2,FALSE))</f>
        <v/>
      </c>
      <c r="D330" s="288" t="str">
        <f>IF(B330="","",VLOOKUP(B330,'登録データ（男）'!$A$3:$W$2000,3,FALSE))</f>
        <v/>
      </c>
      <c r="E330" s="118" t="str">
        <f>IF(B330="","",VLOOKUP(B330,'登録データ（男）'!$A$3:$W$2000,7,FALSE))</f>
        <v/>
      </c>
      <c r="F330" s="288" t="s">
        <v>6158</v>
      </c>
      <c r="G330" s="304"/>
      <c r="H330" s="285"/>
      <c r="I330" s="288" t="str">
        <f t="shared" ref="I330" si="559">IF(G330="","",IF(AG330=2,"","分"))</f>
        <v/>
      </c>
      <c r="J330" s="285"/>
      <c r="K330" s="288" t="str">
        <f t="shared" ref="K330" si="560">IF(OR(G330="",G330="十種競技"),"",IF(AG330=2,"m","秒"))</f>
        <v/>
      </c>
      <c r="L330" s="285"/>
      <c r="M330" s="285"/>
      <c r="N330" s="291"/>
      <c r="O330" s="292"/>
      <c r="P330" s="293"/>
      <c r="Q330" s="272"/>
      <c r="R330" s="269"/>
      <c r="U330" s="66"/>
      <c r="V330" s="75">
        <f>IF(B330="",0,IF(VLOOKUP(B330,'登録データ（男）'!$A$3:$AT$1687,29,FALSE)=1,0,1))</f>
        <v>0</v>
      </c>
      <c r="W330" s="69">
        <f>IF(B330="",1,0)</f>
        <v>1</v>
      </c>
      <c r="X330" s="62">
        <f>IF(C330="",1,0)</f>
        <v>1</v>
      </c>
      <c r="Y330" s="62">
        <f>IF(D330="",1,0)</f>
        <v>1</v>
      </c>
      <c r="Z330" s="62">
        <f>IF(E330="",1,0)</f>
        <v>1</v>
      </c>
      <c r="AA330" s="62">
        <f>IF(E331="",1,0)</f>
        <v>1</v>
      </c>
      <c r="AB330" s="62">
        <f>SUM(W330:AA330)</f>
        <v>5</v>
      </c>
      <c r="AC330" s="62">
        <f t="shared" ca="1" si="460"/>
        <v>0</v>
      </c>
      <c r="AD330" s="108">
        <f t="shared" si="466"/>
        <v>0</v>
      </c>
      <c r="AE330" s="175" t="str">
        <f>IF(G330="","0",VLOOKUP(G330,'登録データ（男）'!$R$4:$S$23,2,FALSE))</f>
        <v>0</v>
      </c>
      <c r="AF330" s="62" t="str">
        <f t="shared" si="461"/>
        <v>00</v>
      </c>
      <c r="AG330" s="76" t="str">
        <f>IF(G330="","0",IF(OR(RIGHT(G330,1)="m",RIGHT(G330,1)="H",RIGHT(G330,1)="W",RIGHT(G330,1)="C",RIGHT(G330,1)="〉"),1,2))</f>
        <v>0</v>
      </c>
      <c r="AH330" s="62" t="str">
        <f t="shared" si="462"/>
        <v>000000</v>
      </c>
      <c r="AI330" s="64" t="str">
        <f t="shared" ca="1" si="463"/>
        <v/>
      </c>
      <c r="AJ330" s="62">
        <f t="shared" si="467"/>
        <v>0</v>
      </c>
      <c r="AK330" s="108"/>
      <c r="AL330" s="62">
        <f t="shared" si="464"/>
        <v>0</v>
      </c>
      <c r="AM330" s="68">
        <f t="shared" si="465"/>
        <v>0</v>
      </c>
      <c r="AN330" s="14" t="str">
        <f ca="1">IF(OFFSET(B330,-MOD(ROW(B330),3),0)&lt;&gt;"",IF(RIGHT(G330,1)=")",VALUE(VLOOKUP(OFFSET(B330,-MOD(ROW(B330),3),0),'登録データ（男）'!A315:J1633,8,FALSE)),"0"),"0")</f>
        <v>0</v>
      </c>
      <c r="AO330" s="76">
        <f t="shared" ca="1" si="468"/>
        <v>0</v>
      </c>
      <c r="AP330" s="62" t="str">
        <f t="shared" ref="AP330" si="561">IF(AQ330="","",RANK(AQ330,$AQ$18:$AQ$467,1))</f>
        <v/>
      </c>
      <c r="AQ330" s="62" t="str">
        <f>IF(Q330="","",B330)</f>
        <v/>
      </c>
      <c r="AR330" s="62" t="str">
        <f t="shared" ref="AR330" si="562">IF(AS330="","",RANK(AS330,$AS$18:$AS$467,1))</f>
        <v/>
      </c>
      <c r="AS330" s="62" t="str">
        <f>IF(R330="","",B330)</f>
        <v/>
      </c>
      <c r="AT330" s="62" t="str">
        <f t="shared" ref="AT330" si="563">IF(AU330="","",RANK(AU330,$AU$18:$AU$467,1))</f>
        <v/>
      </c>
      <c r="AU330" s="62" t="str">
        <f>IF(OR(G330="十種競技",G331="十種競技",G332="十種競技"),B330,"")</f>
        <v/>
      </c>
      <c r="AV330" s="62"/>
      <c r="AW330" s="62">
        <f>B330</f>
        <v>0</v>
      </c>
    </row>
    <row r="331" spans="1:49" ht="18" customHeight="1">
      <c r="A331" s="264"/>
      <c r="B331" s="299"/>
      <c r="C331" s="289"/>
      <c r="D331" s="289"/>
      <c r="E331" s="116" t="str">
        <f>IF(B330="","",VLOOKUP(B330,'登録データ（男）'!$A$3:$W$2000,4,FALSE))</f>
        <v/>
      </c>
      <c r="F331" s="289"/>
      <c r="G331" s="305"/>
      <c r="H331" s="286"/>
      <c r="I331" s="289"/>
      <c r="J331" s="286"/>
      <c r="K331" s="289"/>
      <c r="L331" s="286"/>
      <c r="M331" s="286"/>
      <c r="N331" s="294"/>
      <c r="O331" s="295"/>
      <c r="P331" s="296"/>
      <c r="Q331" s="267"/>
      <c r="R331" s="270"/>
      <c r="U331" s="66"/>
      <c r="V331" s="75"/>
      <c r="W331" s="69"/>
      <c r="X331" s="62"/>
      <c r="Y331" s="62"/>
      <c r="Z331" s="62"/>
      <c r="AA331" s="62"/>
      <c r="AB331" s="62"/>
      <c r="AC331" s="62">
        <f t="shared" ca="1" si="460"/>
        <v>0</v>
      </c>
      <c r="AD331" s="108">
        <f t="shared" si="466"/>
        <v>0</v>
      </c>
      <c r="AE331" s="175" t="str">
        <f>IF(G331="","0",VLOOKUP(G331,'登録データ（男）'!$R$4:$S$23,2,FALSE))</f>
        <v>0</v>
      </c>
      <c r="AF331" s="62" t="str">
        <f t="shared" si="461"/>
        <v>00</v>
      </c>
      <c r="AG331" s="76" t="str">
        <f>IF(G331="","0",IF(OR(RIGHT(G331,1)="m",RIGHT(G331,1)="H",RIGHT(G331,1)="W",RIGHT(G331,1)="C"),1,2))</f>
        <v>0</v>
      </c>
      <c r="AH331" s="62" t="str">
        <f t="shared" si="462"/>
        <v>000000</v>
      </c>
      <c r="AI331" s="64" t="str">
        <f t="shared" ca="1" si="463"/>
        <v/>
      </c>
      <c r="AJ331" s="62">
        <f t="shared" si="467"/>
        <v>0</v>
      </c>
      <c r="AK331" s="108"/>
      <c r="AL331" s="62">
        <f t="shared" si="464"/>
        <v>0</v>
      </c>
      <c r="AM331" s="68">
        <f t="shared" si="465"/>
        <v>0</v>
      </c>
      <c r="AN331" s="14" t="str">
        <f ca="1">IF(OFFSET(B331,-MOD(ROW(B331),3),0)&lt;&gt;"",IF(RIGHT(G331,1)=")",VALUE(VLOOKUP(OFFSET(B331,-MOD(ROW(B331),3),0),'登録データ（男）'!A316:J1634,8,FALSE)),"0"),"0")</f>
        <v>0</v>
      </c>
      <c r="AO331" s="76">
        <f t="shared" ca="1" si="468"/>
        <v>0</v>
      </c>
      <c r="AP331" s="62"/>
      <c r="AQ331" s="62"/>
      <c r="AR331" s="62"/>
      <c r="AS331" s="62"/>
      <c r="AT331" s="62"/>
      <c r="AU331" s="62"/>
      <c r="AV331" s="62"/>
      <c r="AW331" s="62"/>
    </row>
    <row r="332" spans="1:49" ht="18.75" customHeight="1" thickBot="1">
      <c r="A332" s="265"/>
      <c r="B332" s="300"/>
      <c r="C332" s="290"/>
      <c r="D332" s="290"/>
      <c r="E332" s="120" t="s">
        <v>1918</v>
      </c>
      <c r="F332" s="290"/>
      <c r="G332" s="306"/>
      <c r="H332" s="287"/>
      <c r="I332" s="290"/>
      <c r="J332" s="287"/>
      <c r="K332" s="290"/>
      <c r="L332" s="287"/>
      <c r="M332" s="287"/>
      <c r="N332" s="222"/>
      <c r="O332" s="223"/>
      <c r="P332" s="297"/>
      <c r="Q332" s="268"/>
      <c r="R332" s="271"/>
      <c r="U332" s="66"/>
      <c r="V332" s="75"/>
      <c r="W332" s="69"/>
      <c r="X332" s="62"/>
      <c r="Y332" s="62"/>
      <c r="Z332" s="62"/>
      <c r="AA332" s="62"/>
      <c r="AB332" s="62"/>
      <c r="AC332" s="62">
        <f t="shared" ca="1" si="460"/>
        <v>0</v>
      </c>
      <c r="AD332" s="108">
        <f t="shared" si="466"/>
        <v>0</v>
      </c>
      <c r="AE332" s="175" t="str">
        <f>IF(G332="","0",VLOOKUP(G332,'登録データ（男）'!$R$4:$S$23,2,FALSE))</f>
        <v>0</v>
      </c>
      <c r="AF332" s="62" t="str">
        <f t="shared" si="461"/>
        <v>00</v>
      </c>
      <c r="AG332" s="76" t="str">
        <f>IF(G332="","0",IF(OR(RIGHT(G332,1)="m",RIGHT(G332,1)="H",RIGHT(G332,1)="W",RIGHT(G332,1)="C"),1,2))</f>
        <v>0</v>
      </c>
      <c r="AH332" s="62" t="str">
        <f t="shared" si="462"/>
        <v>000000</v>
      </c>
      <c r="AI332" s="64" t="str">
        <f t="shared" ca="1" si="463"/>
        <v/>
      </c>
      <c r="AJ332" s="62">
        <f t="shared" si="467"/>
        <v>0</v>
      </c>
      <c r="AK332" s="108"/>
      <c r="AL332" s="62">
        <f t="shared" si="464"/>
        <v>0</v>
      </c>
      <c r="AM332" s="68">
        <f t="shared" si="465"/>
        <v>0</v>
      </c>
      <c r="AN332" s="14" t="str">
        <f ca="1">IF(OFFSET(B332,-MOD(ROW(B332),3),0)&lt;&gt;"",IF(RIGHT(G332,1)=")",VALUE(VLOOKUP(OFFSET(B332,-MOD(ROW(B332),3),0),'登録データ（男）'!A317:J1635,8,FALSE)),"0"),"0")</f>
        <v>0</v>
      </c>
      <c r="AO332" s="76">
        <f t="shared" ca="1" si="468"/>
        <v>0</v>
      </c>
      <c r="AP332" s="62"/>
      <c r="AQ332" s="62"/>
      <c r="AR332" s="62"/>
      <c r="AS332" s="62"/>
      <c r="AT332" s="62"/>
      <c r="AU332" s="62"/>
      <c r="AV332" s="62"/>
      <c r="AW332" s="62"/>
    </row>
    <row r="333" spans="1:49" ht="18" customHeight="1" thickTop="1">
      <c r="A333" s="263">
        <v>106</v>
      </c>
      <c r="B333" s="298"/>
      <c r="C333" s="288" t="str">
        <f>IF(B333="","",VLOOKUP(B333,'登録データ（男）'!$A$3:$W$2000,2,FALSE))</f>
        <v/>
      </c>
      <c r="D333" s="288" t="str">
        <f>IF(B333="","",VLOOKUP(B333,'登録データ（男）'!$A$3:$W$2000,3,FALSE))</f>
        <v/>
      </c>
      <c r="E333" s="118" t="str">
        <f>IF(B333="","",VLOOKUP(B333,'登録データ（男）'!$A$3:$W$2000,7,FALSE))</f>
        <v/>
      </c>
      <c r="F333" s="288" t="s">
        <v>6158</v>
      </c>
      <c r="G333" s="304"/>
      <c r="H333" s="285"/>
      <c r="I333" s="288" t="str">
        <f t="shared" ref="I333" si="564">IF(G333="","",IF(AG333=2,"","分"))</f>
        <v/>
      </c>
      <c r="J333" s="285"/>
      <c r="K333" s="288" t="str">
        <f t="shared" ref="K333" si="565">IF(OR(G333="",G333="十種競技"),"",IF(AG333=2,"m","秒"))</f>
        <v/>
      </c>
      <c r="L333" s="285"/>
      <c r="M333" s="285"/>
      <c r="N333" s="291"/>
      <c r="O333" s="292"/>
      <c r="P333" s="293"/>
      <c r="Q333" s="272"/>
      <c r="R333" s="269"/>
      <c r="U333" s="66"/>
      <c r="V333" s="75">
        <f>IF(B333="",0,IF(VLOOKUP(B333,'登録データ（男）'!$A$3:$AT$1687,29,FALSE)=1,0,1))</f>
        <v>0</v>
      </c>
      <c r="W333" s="69">
        <f>IF(B333="",1,0)</f>
        <v>1</v>
      </c>
      <c r="X333" s="62">
        <f>IF(C333="",1,0)</f>
        <v>1</v>
      </c>
      <c r="Y333" s="62">
        <f>IF(D333="",1,0)</f>
        <v>1</v>
      </c>
      <c r="Z333" s="62">
        <f>IF(E333="",1,0)</f>
        <v>1</v>
      </c>
      <c r="AA333" s="62">
        <f>IF(E334="",1,0)</f>
        <v>1</v>
      </c>
      <c r="AB333" s="62">
        <f>SUM(W333:AA333)</f>
        <v>5</v>
      </c>
      <c r="AC333" s="62">
        <f t="shared" ca="1" si="460"/>
        <v>0</v>
      </c>
      <c r="AD333" s="108">
        <f t="shared" si="466"/>
        <v>0</v>
      </c>
      <c r="AE333" s="175" t="str">
        <f>IF(G333="","0",VLOOKUP(G333,'登録データ（男）'!$R$4:$S$23,2,FALSE))</f>
        <v>0</v>
      </c>
      <c r="AF333" s="62" t="str">
        <f t="shared" si="461"/>
        <v>00</v>
      </c>
      <c r="AG333" s="76" t="str">
        <f>IF(G333="","0",IF(OR(RIGHT(G333,1)="m",RIGHT(G333,1)="H",RIGHT(G333,1)="W",RIGHT(G333,1)="C",RIGHT(G333,1)="〉"),1,2))</f>
        <v>0</v>
      </c>
      <c r="AH333" s="62" t="str">
        <f t="shared" si="462"/>
        <v>000000</v>
      </c>
      <c r="AI333" s="64" t="str">
        <f t="shared" ca="1" si="463"/>
        <v/>
      </c>
      <c r="AJ333" s="62">
        <f t="shared" si="467"/>
        <v>0</v>
      </c>
      <c r="AK333" s="108"/>
      <c r="AL333" s="62">
        <f t="shared" si="464"/>
        <v>0</v>
      </c>
      <c r="AM333" s="68">
        <f t="shared" si="465"/>
        <v>0</v>
      </c>
      <c r="AN333" s="14" t="str">
        <f ca="1">IF(OFFSET(B333,-MOD(ROW(B333),3),0)&lt;&gt;"",IF(RIGHT(G333,1)=")",VALUE(VLOOKUP(OFFSET(B333,-MOD(ROW(B333),3),0),'登録データ（男）'!A318:J1636,8,FALSE)),"0"),"0")</f>
        <v>0</v>
      </c>
      <c r="AO333" s="76">
        <f t="shared" ca="1" si="468"/>
        <v>0</v>
      </c>
      <c r="AP333" s="62" t="str">
        <f t="shared" ref="AP333" si="566">IF(AQ333="","",RANK(AQ333,$AQ$18:$AQ$467,1))</f>
        <v/>
      </c>
      <c r="AQ333" s="62" t="str">
        <f>IF(Q333="","",B333)</f>
        <v/>
      </c>
      <c r="AR333" s="62" t="str">
        <f t="shared" ref="AR333" si="567">IF(AS333="","",RANK(AS333,$AS$18:$AS$467,1))</f>
        <v/>
      </c>
      <c r="AS333" s="62" t="str">
        <f>IF(R333="","",B333)</f>
        <v/>
      </c>
      <c r="AT333" s="62" t="str">
        <f t="shared" ref="AT333" si="568">IF(AU333="","",RANK(AU333,$AU$18:$AU$467,1))</f>
        <v/>
      </c>
      <c r="AU333" s="62" t="str">
        <f>IF(OR(G333="十種競技",G334="十種競技",G335="十種競技"),B333,"")</f>
        <v/>
      </c>
      <c r="AV333" s="62"/>
      <c r="AW333" s="62">
        <f>B333</f>
        <v>0</v>
      </c>
    </row>
    <row r="334" spans="1:49" ht="18.75" customHeight="1">
      <c r="A334" s="264"/>
      <c r="B334" s="299"/>
      <c r="C334" s="289"/>
      <c r="D334" s="289"/>
      <c r="E334" s="116" t="str">
        <f>IF(B333="","",VLOOKUP(B333,'登録データ（男）'!$A$3:$W$2000,4,FALSE))</f>
        <v/>
      </c>
      <c r="F334" s="289"/>
      <c r="G334" s="305"/>
      <c r="H334" s="286"/>
      <c r="I334" s="289"/>
      <c r="J334" s="286"/>
      <c r="K334" s="289"/>
      <c r="L334" s="286"/>
      <c r="M334" s="286"/>
      <c r="N334" s="294"/>
      <c r="O334" s="295"/>
      <c r="P334" s="296"/>
      <c r="Q334" s="267"/>
      <c r="R334" s="270"/>
      <c r="U334" s="66"/>
      <c r="V334" s="75"/>
      <c r="W334" s="69"/>
      <c r="X334" s="62"/>
      <c r="Y334" s="62"/>
      <c r="Z334" s="62"/>
      <c r="AA334" s="62"/>
      <c r="AB334" s="62"/>
      <c r="AC334" s="62">
        <f t="shared" ca="1" si="460"/>
        <v>0</v>
      </c>
      <c r="AD334" s="108">
        <f t="shared" si="466"/>
        <v>0</v>
      </c>
      <c r="AE334" s="175" t="str">
        <f>IF(G334="","0",VLOOKUP(G334,'登録データ（男）'!$R$4:$S$23,2,FALSE))</f>
        <v>0</v>
      </c>
      <c r="AF334" s="62" t="str">
        <f t="shared" si="461"/>
        <v>00</v>
      </c>
      <c r="AG334" s="76" t="str">
        <f>IF(G334="","0",IF(OR(RIGHT(G334,1)="m",RIGHT(G334,1)="H",RIGHT(G334,1)="W",RIGHT(G334,1)="C"),1,2))</f>
        <v>0</v>
      </c>
      <c r="AH334" s="62" t="str">
        <f t="shared" si="462"/>
        <v>000000</v>
      </c>
      <c r="AI334" s="64" t="str">
        <f t="shared" ca="1" si="463"/>
        <v/>
      </c>
      <c r="AJ334" s="62">
        <f t="shared" si="467"/>
        <v>0</v>
      </c>
      <c r="AK334" s="108"/>
      <c r="AL334" s="62">
        <f t="shared" si="464"/>
        <v>0</v>
      </c>
      <c r="AM334" s="68">
        <f t="shared" si="465"/>
        <v>0</v>
      </c>
      <c r="AN334" s="14" t="str">
        <f ca="1">IF(OFFSET(B334,-MOD(ROW(B334),3),0)&lt;&gt;"",IF(RIGHT(G334,1)=")",VALUE(VLOOKUP(OFFSET(B334,-MOD(ROW(B334),3),0),'登録データ（男）'!A319:J1637,8,FALSE)),"0"),"0")</f>
        <v>0</v>
      </c>
      <c r="AO334" s="76">
        <f t="shared" ca="1" si="468"/>
        <v>0</v>
      </c>
      <c r="AP334" s="62"/>
      <c r="AQ334" s="62"/>
      <c r="AR334" s="62"/>
      <c r="AS334" s="62"/>
      <c r="AT334" s="62"/>
      <c r="AU334" s="62"/>
      <c r="AV334" s="62"/>
      <c r="AW334" s="62"/>
    </row>
    <row r="335" spans="1:49" ht="18.75" customHeight="1" thickBot="1">
      <c r="A335" s="265"/>
      <c r="B335" s="300"/>
      <c r="C335" s="290"/>
      <c r="D335" s="290"/>
      <c r="E335" s="120" t="s">
        <v>1918</v>
      </c>
      <c r="F335" s="290"/>
      <c r="G335" s="306"/>
      <c r="H335" s="287"/>
      <c r="I335" s="290"/>
      <c r="J335" s="287"/>
      <c r="K335" s="290"/>
      <c r="L335" s="287"/>
      <c r="M335" s="287"/>
      <c r="N335" s="222"/>
      <c r="O335" s="223"/>
      <c r="P335" s="297"/>
      <c r="Q335" s="268"/>
      <c r="R335" s="271"/>
      <c r="U335" s="66"/>
      <c r="V335" s="75"/>
      <c r="W335" s="69"/>
      <c r="X335" s="62"/>
      <c r="Y335" s="62"/>
      <c r="Z335" s="62"/>
      <c r="AA335" s="62"/>
      <c r="AB335" s="62"/>
      <c r="AC335" s="62">
        <f t="shared" ca="1" si="460"/>
        <v>0</v>
      </c>
      <c r="AD335" s="108">
        <f t="shared" si="466"/>
        <v>0</v>
      </c>
      <c r="AE335" s="175" t="str">
        <f>IF(G335="","0",VLOOKUP(G335,'登録データ（男）'!$R$4:$S$23,2,FALSE))</f>
        <v>0</v>
      </c>
      <c r="AF335" s="62" t="str">
        <f t="shared" si="461"/>
        <v>00</v>
      </c>
      <c r="AG335" s="76" t="str">
        <f>IF(G335="","0",IF(OR(RIGHT(G335,1)="m",RIGHT(G335,1)="H",RIGHT(G335,1)="W",RIGHT(G335,1)="C"),1,2))</f>
        <v>0</v>
      </c>
      <c r="AH335" s="62" t="str">
        <f t="shared" si="462"/>
        <v>000000</v>
      </c>
      <c r="AI335" s="64" t="str">
        <f t="shared" ca="1" si="463"/>
        <v/>
      </c>
      <c r="AJ335" s="62">
        <f t="shared" si="467"/>
        <v>0</v>
      </c>
      <c r="AK335" s="108"/>
      <c r="AL335" s="62">
        <f t="shared" si="464"/>
        <v>0</v>
      </c>
      <c r="AM335" s="68">
        <f t="shared" si="465"/>
        <v>0</v>
      </c>
      <c r="AN335" s="14" t="str">
        <f ca="1">IF(OFFSET(B335,-MOD(ROW(B335),3),0)&lt;&gt;"",IF(RIGHT(G335,1)=")",VALUE(VLOOKUP(OFFSET(B335,-MOD(ROW(B335),3),0),'登録データ（男）'!A320:J1638,8,FALSE)),"0"),"0")</f>
        <v>0</v>
      </c>
      <c r="AO335" s="76">
        <f t="shared" ca="1" si="468"/>
        <v>0</v>
      </c>
      <c r="AP335" s="62"/>
      <c r="AQ335" s="62"/>
      <c r="AR335" s="62"/>
      <c r="AS335" s="62"/>
      <c r="AT335" s="62"/>
      <c r="AU335" s="62"/>
      <c r="AV335" s="62"/>
      <c r="AW335" s="62"/>
    </row>
    <row r="336" spans="1:49" ht="18.75" customHeight="1" thickTop="1">
      <c r="A336" s="263">
        <v>107</v>
      </c>
      <c r="B336" s="298"/>
      <c r="C336" s="288" t="str">
        <f>IF(B336="","",VLOOKUP(B336,'登録データ（男）'!$A$3:$W$2000,2,FALSE))</f>
        <v/>
      </c>
      <c r="D336" s="288" t="str">
        <f>IF(B336="","",VLOOKUP(B336,'登録データ（男）'!$A$3:$W$2000,3,FALSE))</f>
        <v/>
      </c>
      <c r="E336" s="118" t="str">
        <f>IF(B336="","",VLOOKUP(B336,'登録データ（男）'!$A$3:$W$2000,7,FALSE))</f>
        <v/>
      </c>
      <c r="F336" s="288" t="s">
        <v>6158</v>
      </c>
      <c r="G336" s="304"/>
      <c r="H336" s="285"/>
      <c r="I336" s="288" t="str">
        <f t="shared" ref="I336" si="569">IF(G336="","",IF(AG336=2,"","分"))</f>
        <v/>
      </c>
      <c r="J336" s="285"/>
      <c r="K336" s="288" t="str">
        <f t="shared" ref="K336" si="570">IF(OR(G336="",G336="十種競技"),"",IF(AG336=2,"m","秒"))</f>
        <v/>
      </c>
      <c r="L336" s="285"/>
      <c r="M336" s="285"/>
      <c r="N336" s="291"/>
      <c r="O336" s="292"/>
      <c r="P336" s="293"/>
      <c r="Q336" s="272"/>
      <c r="R336" s="269"/>
      <c r="U336" s="66"/>
      <c r="V336" s="75">
        <f>IF(B336="",0,IF(VLOOKUP(B336,'登録データ（男）'!$A$3:$AT$1687,29,FALSE)=1,0,1))</f>
        <v>0</v>
      </c>
      <c r="W336" s="69">
        <f>IF(B336="",1,0)</f>
        <v>1</v>
      </c>
      <c r="X336" s="62">
        <f>IF(C336="",1,0)</f>
        <v>1</v>
      </c>
      <c r="Y336" s="62">
        <f>IF(D336="",1,0)</f>
        <v>1</v>
      </c>
      <c r="Z336" s="62">
        <f>IF(E336="",1,0)</f>
        <v>1</v>
      </c>
      <c r="AA336" s="62">
        <f>IF(E337="",1,0)</f>
        <v>1</v>
      </c>
      <c r="AB336" s="62">
        <f>SUM(W336:AA336)</f>
        <v>5</v>
      </c>
      <c r="AC336" s="62">
        <f t="shared" ca="1" si="460"/>
        <v>0</v>
      </c>
      <c r="AD336" s="108">
        <f t="shared" si="466"/>
        <v>0</v>
      </c>
      <c r="AE336" s="175" t="str">
        <f>IF(G336="","0",VLOOKUP(G336,'登録データ（男）'!$R$4:$S$23,2,FALSE))</f>
        <v>0</v>
      </c>
      <c r="AF336" s="62" t="str">
        <f t="shared" si="461"/>
        <v>00</v>
      </c>
      <c r="AG336" s="76" t="str">
        <f>IF(G336="","0",IF(OR(RIGHT(G336,1)="m",RIGHT(G336,1)="H",RIGHT(G336,1)="W",RIGHT(G336,1)="C",RIGHT(G336,1)="〉"),1,2))</f>
        <v>0</v>
      </c>
      <c r="AH336" s="62" t="str">
        <f t="shared" si="462"/>
        <v>000000</v>
      </c>
      <c r="AI336" s="64" t="str">
        <f t="shared" ca="1" si="463"/>
        <v/>
      </c>
      <c r="AJ336" s="62">
        <f t="shared" si="467"/>
        <v>0</v>
      </c>
      <c r="AK336" s="108"/>
      <c r="AL336" s="62">
        <f t="shared" si="464"/>
        <v>0</v>
      </c>
      <c r="AM336" s="68">
        <f t="shared" si="465"/>
        <v>0</v>
      </c>
      <c r="AN336" s="14" t="str">
        <f ca="1">IF(OFFSET(B336,-MOD(ROW(B336),3),0)&lt;&gt;"",IF(RIGHT(G336,1)=")",VALUE(VLOOKUP(OFFSET(B336,-MOD(ROW(B336),3),0),'登録データ（男）'!A321:J1639,8,FALSE)),"0"),"0")</f>
        <v>0</v>
      </c>
      <c r="AO336" s="76">
        <f t="shared" ca="1" si="468"/>
        <v>0</v>
      </c>
      <c r="AP336" s="62" t="str">
        <f t="shared" ref="AP336" si="571">IF(AQ336="","",RANK(AQ336,$AQ$18:$AQ$467,1))</f>
        <v/>
      </c>
      <c r="AQ336" s="62" t="str">
        <f>IF(Q336="","",B336)</f>
        <v/>
      </c>
      <c r="AR336" s="62" t="str">
        <f t="shared" ref="AR336" si="572">IF(AS336="","",RANK(AS336,$AS$18:$AS$467,1))</f>
        <v/>
      </c>
      <c r="AS336" s="62" t="str">
        <f>IF(R336="","",B336)</f>
        <v/>
      </c>
      <c r="AT336" s="62" t="str">
        <f t="shared" ref="AT336" si="573">IF(AU336="","",RANK(AU336,$AU$18:$AU$467,1))</f>
        <v/>
      </c>
      <c r="AU336" s="62" t="str">
        <f>IF(OR(G336="十種競技",G337="十種競技",G338="十種競技"),B336,"")</f>
        <v/>
      </c>
      <c r="AV336" s="62"/>
      <c r="AW336" s="62">
        <f>B336</f>
        <v>0</v>
      </c>
    </row>
    <row r="337" spans="1:49" ht="18.75" customHeight="1">
      <c r="A337" s="264"/>
      <c r="B337" s="299"/>
      <c r="C337" s="289"/>
      <c r="D337" s="289"/>
      <c r="E337" s="116" t="str">
        <f>IF(B336="","",VLOOKUP(B336,'登録データ（男）'!$A$3:$W$2000,4,FALSE))</f>
        <v/>
      </c>
      <c r="F337" s="289"/>
      <c r="G337" s="305"/>
      <c r="H337" s="286"/>
      <c r="I337" s="289"/>
      <c r="J337" s="286"/>
      <c r="K337" s="289"/>
      <c r="L337" s="286"/>
      <c r="M337" s="286"/>
      <c r="N337" s="294"/>
      <c r="O337" s="295"/>
      <c r="P337" s="296"/>
      <c r="Q337" s="267"/>
      <c r="R337" s="270"/>
      <c r="U337" s="66"/>
      <c r="V337" s="75"/>
      <c r="W337" s="69"/>
      <c r="X337" s="62"/>
      <c r="Y337" s="62"/>
      <c r="Z337" s="62"/>
      <c r="AA337" s="62"/>
      <c r="AB337" s="62"/>
      <c r="AC337" s="62">
        <f t="shared" ca="1" si="460"/>
        <v>0</v>
      </c>
      <c r="AD337" s="108">
        <f t="shared" si="466"/>
        <v>0</v>
      </c>
      <c r="AE337" s="175" t="str">
        <f>IF(G337="","0",VLOOKUP(G337,'登録データ（男）'!$R$4:$S$23,2,FALSE))</f>
        <v>0</v>
      </c>
      <c r="AF337" s="62" t="str">
        <f t="shared" si="461"/>
        <v>00</v>
      </c>
      <c r="AG337" s="76" t="str">
        <f>IF(G337="","0",IF(OR(RIGHT(G337,1)="m",RIGHT(G337,1)="H",RIGHT(G337,1)="W",RIGHT(G337,1)="C"),1,2))</f>
        <v>0</v>
      </c>
      <c r="AH337" s="62" t="str">
        <f t="shared" si="462"/>
        <v>000000</v>
      </c>
      <c r="AI337" s="64" t="str">
        <f t="shared" ca="1" si="463"/>
        <v/>
      </c>
      <c r="AJ337" s="62">
        <f t="shared" si="467"/>
        <v>0</v>
      </c>
      <c r="AK337" s="108"/>
      <c r="AL337" s="62">
        <f t="shared" si="464"/>
        <v>0</v>
      </c>
      <c r="AM337" s="68">
        <f t="shared" si="465"/>
        <v>0</v>
      </c>
      <c r="AN337" s="14" t="str">
        <f ca="1">IF(OFFSET(B337,-MOD(ROW(B337),3),0)&lt;&gt;"",IF(RIGHT(G337,1)=")",VALUE(VLOOKUP(OFFSET(B337,-MOD(ROW(B337),3),0),'登録データ（男）'!A322:J1640,8,FALSE)),"0"),"0")</f>
        <v>0</v>
      </c>
      <c r="AO337" s="76">
        <f t="shared" ca="1" si="468"/>
        <v>0</v>
      </c>
      <c r="AP337" s="62"/>
      <c r="AQ337" s="62"/>
      <c r="AR337" s="62"/>
      <c r="AS337" s="62"/>
      <c r="AT337" s="62"/>
      <c r="AU337" s="62"/>
      <c r="AV337" s="62"/>
      <c r="AW337" s="62"/>
    </row>
    <row r="338" spans="1:49" ht="18.75" customHeight="1" thickBot="1">
      <c r="A338" s="265"/>
      <c r="B338" s="300"/>
      <c r="C338" s="290"/>
      <c r="D338" s="290"/>
      <c r="E338" s="120" t="s">
        <v>1918</v>
      </c>
      <c r="F338" s="290"/>
      <c r="G338" s="306"/>
      <c r="H338" s="287"/>
      <c r="I338" s="290"/>
      <c r="J338" s="287"/>
      <c r="K338" s="290"/>
      <c r="L338" s="287"/>
      <c r="M338" s="287"/>
      <c r="N338" s="222"/>
      <c r="O338" s="223"/>
      <c r="P338" s="297"/>
      <c r="Q338" s="268"/>
      <c r="R338" s="271"/>
      <c r="U338" s="66"/>
      <c r="V338" s="75"/>
      <c r="W338" s="69"/>
      <c r="X338" s="62"/>
      <c r="Y338" s="62"/>
      <c r="Z338" s="62"/>
      <c r="AA338" s="62"/>
      <c r="AB338" s="62"/>
      <c r="AC338" s="62">
        <f t="shared" ref="AC338:AC401" ca="1" si="574">COUNTIF(OFFSET(G338,-MOD(ROW(G338),3),0,3,1),G338)</f>
        <v>0</v>
      </c>
      <c r="AD338" s="108">
        <f t="shared" si="466"/>
        <v>0</v>
      </c>
      <c r="AE338" s="175" t="str">
        <f>IF(G338="","0",VLOOKUP(G338,'登録データ（男）'!$R$4:$S$23,2,FALSE))</f>
        <v>0</v>
      </c>
      <c r="AF338" s="62" t="str">
        <f t="shared" ref="AF338:AF401" si="575">IF(L338="","00",IF(LEN(L338)=1,L338*10,L338))</f>
        <v>00</v>
      </c>
      <c r="AG338" s="76" t="str">
        <f>IF(G338="","0",IF(OR(RIGHT(G338,1)="m",RIGHT(G338,1)="H",RIGHT(G338,1)="W",RIGHT(G338,1)="C"),1,2))</f>
        <v>0</v>
      </c>
      <c r="AH338" s="62" t="str">
        <f t="shared" ref="AH338:AH401" si="576">IF(AG338=2,IF(J338="","0000",CONCATENATE(RIGHT(J338+100,2),RIGHT(AF338+100,2))),IF(J338="","000000",CONCATENATE(RIGHT(H338+100,2),RIGHT(J338+100,2),RIGHT(AF338+100,2))))</f>
        <v>000000</v>
      </c>
      <c r="AI338" s="64" t="str">
        <f t="shared" ref="AI338:AI401" ca="1" si="577">IF(G338="","",IF(OFFSET(B338,-MOD(ROW(B338),3),0)="","0",CONCATENATE(AE338," ",IF(AG338=1,RIGHT(AH338+10000000,7),RIGHT(AH338+100000,5)))))</f>
        <v/>
      </c>
      <c r="AJ338" s="62">
        <f t="shared" si="467"/>
        <v>0</v>
      </c>
      <c r="AK338" s="108"/>
      <c r="AL338" s="62">
        <f t="shared" ref="AL338:AL401" si="578">IF(G338="",0,IF(G338="十種競技",0,IF(J338&lt;&gt;"",0,1)))</f>
        <v>0</v>
      </c>
      <c r="AM338" s="68">
        <f t="shared" ref="AM338:AM401" si="579">IF(OR(G338="",G338="十種競技"),0,IF(AG338=1,IF(AJ338&gt;AK338,1,0),IF(AJ338&lt;AK338,1,0)))</f>
        <v>0</v>
      </c>
      <c r="AN338" s="14" t="str">
        <f ca="1">IF(OFFSET(B338,-MOD(ROW(B338),3),0)&lt;&gt;"",IF(RIGHT(G338,1)=")",VALUE(VLOOKUP(OFFSET(B338,-MOD(ROW(B338),3),0),'登録データ（男）'!A323:J1641,8,FALSE)),"0"),"0")</f>
        <v>0</v>
      </c>
      <c r="AO338" s="76">
        <f t="shared" ca="1" si="468"/>
        <v>0</v>
      </c>
      <c r="AP338" s="62"/>
      <c r="AQ338" s="62"/>
      <c r="AR338" s="62"/>
      <c r="AS338" s="62"/>
      <c r="AT338" s="62"/>
      <c r="AU338" s="62"/>
      <c r="AV338" s="62"/>
      <c r="AW338" s="62"/>
    </row>
    <row r="339" spans="1:49" ht="18.75" customHeight="1" thickTop="1">
      <c r="A339" s="263">
        <v>108</v>
      </c>
      <c r="B339" s="298"/>
      <c r="C339" s="288" t="str">
        <f>IF(B339="","",VLOOKUP(B339,'登録データ（男）'!$A$3:$W$2000,2,FALSE))</f>
        <v/>
      </c>
      <c r="D339" s="288" t="str">
        <f>IF(B339="","",VLOOKUP(B339,'登録データ（男）'!$A$3:$W$2000,3,FALSE))</f>
        <v/>
      </c>
      <c r="E339" s="118" t="str">
        <f>IF(B339="","",VLOOKUP(B339,'登録データ（男）'!$A$3:$W$2000,7,FALSE))</f>
        <v/>
      </c>
      <c r="F339" s="288" t="s">
        <v>6158</v>
      </c>
      <c r="G339" s="304"/>
      <c r="H339" s="285"/>
      <c r="I339" s="288" t="str">
        <f t="shared" ref="I339" si="580">IF(G339="","",IF(AG339=2,"","分"))</f>
        <v/>
      </c>
      <c r="J339" s="285"/>
      <c r="K339" s="288" t="str">
        <f t="shared" ref="K339" si="581">IF(OR(G339="",G339="十種競技"),"",IF(AG339=2,"m","秒"))</f>
        <v/>
      </c>
      <c r="L339" s="285"/>
      <c r="M339" s="285"/>
      <c r="N339" s="291"/>
      <c r="O339" s="292"/>
      <c r="P339" s="293"/>
      <c r="Q339" s="272"/>
      <c r="R339" s="269"/>
      <c r="U339" s="66"/>
      <c r="V339" s="75">
        <f>IF(B339="",0,IF(VLOOKUP(B339,'登録データ（男）'!$A$3:$AT$1687,29,FALSE)=1,0,1))</f>
        <v>0</v>
      </c>
      <c r="W339" s="69">
        <f>IF(B339="",1,0)</f>
        <v>1</v>
      </c>
      <c r="X339" s="62">
        <f>IF(C339="",1,0)</f>
        <v>1</v>
      </c>
      <c r="Y339" s="62">
        <f>IF(D339="",1,0)</f>
        <v>1</v>
      </c>
      <c r="Z339" s="62">
        <f>IF(E339="",1,0)</f>
        <v>1</v>
      </c>
      <c r="AA339" s="62">
        <f>IF(E340="",1,0)</f>
        <v>1</v>
      </c>
      <c r="AB339" s="62">
        <f>SUM(W339:AA339)</f>
        <v>5</v>
      </c>
      <c r="AC339" s="62">
        <f t="shared" ca="1" si="574"/>
        <v>0</v>
      </c>
      <c r="AD339" s="108">
        <f t="shared" ref="AD339:AD402" si="582">IF(OR(RIGHT(G339,1)="m",RIGHT(G339,1)="H",RIGHT(G339,1)="C"),IF(VALUE(J339)&gt;59,1,0),0)</f>
        <v>0</v>
      </c>
      <c r="AE339" s="175" t="str">
        <f>IF(G339="","0",VLOOKUP(G339,'登録データ（男）'!$R$4:$S$23,2,FALSE))</f>
        <v>0</v>
      </c>
      <c r="AF339" s="62" t="str">
        <f t="shared" si="575"/>
        <v>00</v>
      </c>
      <c r="AG339" s="76" t="str">
        <f>IF(G339="","0",IF(OR(RIGHT(G339,1)="m",RIGHT(G339,1)="H",RIGHT(G339,1)="W",RIGHT(G339,1)="C",RIGHT(G339,1)="〉"),1,2))</f>
        <v>0</v>
      </c>
      <c r="AH339" s="62" t="str">
        <f t="shared" si="576"/>
        <v>000000</v>
      </c>
      <c r="AI339" s="64" t="str">
        <f t="shared" ca="1" si="577"/>
        <v/>
      </c>
      <c r="AJ339" s="62">
        <f t="shared" ref="AJ339:AJ402" si="583">VALUE(AH339)</f>
        <v>0</v>
      </c>
      <c r="AK339" s="108"/>
      <c r="AL339" s="62">
        <f t="shared" si="578"/>
        <v>0</v>
      </c>
      <c r="AM339" s="68">
        <f t="shared" si="579"/>
        <v>0</v>
      </c>
      <c r="AN339" s="14" t="str">
        <f ca="1">IF(OFFSET(B339,-MOD(ROW(B339),3),0)&lt;&gt;"",IF(RIGHT(G339,1)=")",VALUE(VLOOKUP(OFFSET(B339,-MOD(ROW(B339),3),0),'登録データ（男）'!A324:J1642,8,FALSE)),"0"),"0")</f>
        <v>0</v>
      </c>
      <c r="AO339" s="76">
        <f t="shared" ref="AO339:AO402" ca="1" si="584">IF(AN339=0,0,IF(RIGHT(G339,1)&lt;&gt;")",0,IF(VALUE(LEFT(AN339,1))=1,0,IF(VALUE(LEFT(AN339,1))=2,0,1))))</f>
        <v>0</v>
      </c>
      <c r="AP339" s="62" t="str">
        <f t="shared" ref="AP339" si="585">IF(AQ339="","",RANK(AQ339,$AQ$18:$AQ$467,1))</f>
        <v/>
      </c>
      <c r="AQ339" s="62" t="str">
        <f>IF(Q339="","",B339)</f>
        <v/>
      </c>
      <c r="AR339" s="62" t="str">
        <f t="shared" ref="AR339" si="586">IF(AS339="","",RANK(AS339,$AS$18:$AS$467,1))</f>
        <v/>
      </c>
      <c r="AS339" s="62" t="str">
        <f>IF(R339="","",B339)</f>
        <v/>
      </c>
      <c r="AT339" s="62" t="str">
        <f t="shared" ref="AT339" si="587">IF(AU339="","",RANK(AU339,$AU$18:$AU$467,1))</f>
        <v/>
      </c>
      <c r="AU339" s="62" t="str">
        <f>IF(OR(G339="十種競技",G340="十種競技",G341="十種競技"),B339,"")</f>
        <v/>
      </c>
      <c r="AV339" s="62"/>
      <c r="AW339" s="62">
        <f>B339</f>
        <v>0</v>
      </c>
    </row>
    <row r="340" spans="1:49" ht="18.75" customHeight="1">
      <c r="A340" s="264"/>
      <c r="B340" s="299"/>
      <c r="C340" s="289"/>
      <c r="D340" s="289"/>
      <c r="E340" s="116" t="str">
        <f>IF(B339="","",VLOOKUP(B339,'登録データ（男）'!$A$3:$W$2000,4,FALSE))</f>
        <v/>
      </c>
      <c r="F340" s="289"/>
      <c r="G340" s="305"/>
      <c r="H340" s="286"/>
      <c r="I340" s="289"/>
      <c r="J340" s="286"/>
      <c r="K340" s="289"/>
      <c r="L340" s="286"/>
      <c r="M340" s="286"/>
      <c r="N340" s="294"/>
      <c r="O340" s="295"/>
      <c r="P340" s="296"/>
      <c r="Q340" s="267"/>
      <c r="R340" s="270"/>
      <c r="U340" s="66"/>
      <c r="V340" s="75"/>
      <c r="W340" s="69"/>
      <c r="X340" s="62"/>
      <c r="Y340" s="62"/>
      <c r="Z340" s="62"/>
      <c r="AA340" s="62"/>
      <c r="AB340" s="62"/>
      <c r="AC340" s="62">
        <f t="shared" ca="1" si="574"/>
        <v>0</v>
      </c>
      <c r="AD340" s="108">
        <f t="shared" si="582"/>
        <v>0</v>
      </c>
      <c r="AE340" s="175" t="str">
        <f>IF(G340="","0",VLOOKUP(G340,'登録データ（男）'!$R$4:$S$23,2,FALSE))</f>
        <v>0</v>
      </c>
      <c r="AF340" s="62" t="str">
        <f t="shared" si="575"/>
        <v>00</v>
      </c>
      <c r="AG340" s="76" t="str">
        <f>IF(G340="","0",IF(OR(RIGHT(G340,1)="m",RIGHT(G340,1)="H",RIGHT(G340,1)="W",RIGHT(G340,1)="C"),1,2))</f>
        <v>0</v>
      </c>
      <c r="AH340" s="62" t="str">
        <f t="shared" si="576"/>
        <v>000000</v>
      </c>
      <c r="AI340" s="64" t="str">
        <f t="shared" ca="1" si="577"/>
        <v/>
      </c>
      <c r="AJ340" s="62">
        <f t="shared" si="583"/>
        <v>0</v>
      </c>
      <c r="AK340" s="108"/>
      <c r="AL340" s="62">
        <f t="shared" si="578"/>
        <v>0</v>
      </c>
      <c r="AM340" s="68">
        <f t="shared" si="579"/>
        <v>0</v>
      </c>
      <c r="AN340" s="14" t="str">
        <f ca="1">IF(OFFSET(B340,-MOD(ROW(B340),3),0)&lt;&gt;"",IF(RIGHT(G340,1)=")",VALUE(VLOOKUP(OFFSET(B340,-MOD(ROW(B340),3),0),'登録データ（男）'!A325:J1643,8,FALSE)),"0"),"0")</f>
        <v>0</v>
      </c>
      <c r="AO340" s="76">
        <f t="shared" ca="1" si="584"/>
        <v>0</v>
      </c>
      <c r="AP340" s="62"/>
      <c r="AQ340" s="62"/>
      <c r="AR340" s="62"/>
      <c r="AS340" s="62"/>
      <c r="AT340" s="62"/>
      <c r="AU340" s="62"/>
      <c r="AV340" s="62"/>
      <c r="AW340" s="62"/>
    </row>
    <row r="341" spans="1:49" ht="18.75" customHeight="1" thickBot="1">
      <c r="A341" s="265"/>
      <c r="B341" s="300"/>
      <c r="C341" s="290"/>
      <c r="D341" s="290"/>
      <c r="E341" s="120" t="s">
        <v>1918</v>
      </c>
      <c r="F341" s="290"/>
      <c r="G341" s="306"/>
      <c r="H341" s="287"/>
      <c r="I341" s="290"/>
      <c r="J341" s="287"/>
      <c r="K341" s="290"/>
      <c r="L341" s="287"/>
      <c r="M341" s="287"/>
      <c r="N341" s="222"/>
      <c r="O341" s="223"/>
      <c r="P341" s="297"/>
      <c r="Q341" s="268"/>
      <c r="R341" s="271"/>
      <c r="U341" s="66"/>
      <c r="V341" s="75"/>
      <c r="W341" s="69"/>
      <c r="X341" s="62"/>
      <c r="Y341" s="62"/>
      <c r="Z341" s="62"/>
      <c r="AA341" s="62"/>
      <c r="AB341" s="62"/>
      <c r="AC341" s="62">
        <f t="shared" ca="1" si="574"/>
        <v>0</v>
      </c>
      <c r="AD341" s="108">
        <f t="shared" si="582"/>
        <v>0</v>
      </c>
      <c r="AE341" s="175" t="str">
        <f>IF(G341="","0",VLOOKUP(G341,'登録データ（男）'!$R$4:$S$23,2,FALSE))</f>
        <v>0</v>
      </c>
      <c r="AF341" s="62" t="str">
        <f t="shared" si="575"/>
        <v>00</v>
      </c>
      <c r="AG341" s="76" t="str">
        <f>IF(G341="","0",IF(OR(RIGHT(G341,1)="m",RIGHT(G341,1)="H",RIGHT(G341,1)="W",RIGHT(G341,1)="C"),1,2))</f>
        <v>0</v>
      </c>
      <c r="AH341" s="62" t="str">
        <f t="shared" si="576"/>
        <v>000000</v>
      </c>
      <c r="AI341" s="64" t="str">
        <f t="shared" ca="1" si="577"/>
        <v/>
      </c>
      <c r="AJ341" s="62">
        <f t="shared" si="583"/>
        <v>0</v>
      </c>
      <c r="AK341" s="108"/>
      <c r="AL341" s="62">
        <f t="shared" si="578"/>
        <v>0</v>
      </c>
      <c r="AM341" s="68">
        <f t="shared" si="579"/>
        <v>0</v>
      </c>
      <c r="AN341" s="14" t="str">
        <f ca="1">IF(OFFSET(B341,-MOD(ROW(B341),3),0)&lt;&gt;"",IF(RIGHT(G341,1)=")",VALUE(VLOOKUP(OFFSET(B341,-MOD(ROW(B341),3),0),'登録データ（男）'!A326:J1644,8,FALSE)),"0"),"0")</f>
        <v>0</v>
      </c>
      <c r="AO341" s="76">
        <f t="shared" ca="1" si="584"/>
        <v>0</v>
      </c>
      <c r="AP341" s="62"/>
      <c r="AQ341" s="62"/>
      <c r="AR341" s="62"/>
      <c r="AS341" s="62"/>
      <c r="AT341" s="62"/>
      <c r="AU341" s="62"/>
      <c r="AV341" s="62"/>
      <c r="AW341" s="62"/>
    </row>
    <row r="342" spans="1:49" ht="18.75" customHeight="1" thickTop="1">
      <c r="A342" s="263">
        <v>109</v>
      </c>
      <c r="B342" s="298"/>
      <c r="C342" s="288" t="str">
        <f>IF(B342="","",VLOOKUP(B342,'登録データ（男）'!$A$3:$W$2000,2,FALSE))</f>
        <v/>
      </c>
      <c r="D342" s="288" t="str">
        <f>IF(B342="","",VLOOKUP(B342,'登録データ（男）'!$A$3:$W$2000,3,FALSE))</f>
        <v/>
      </c>
      <c r="E342" s="118" t="str">
        <f>IF(B342="","",VLOOKUP(B342,'登録データ（男）'!$A$3:$W$2000,7,FALSE))</f>
        <v/>
      </c>
      <c r="F342" s="288" t="s">
        <v>6158</v>
      </c>
      <c r="G342" s="304"/>
      <c r="H342" s="285"/>
      <c r="I342" s="288" t="str">
        <f t="shared" ref="I342" si="588">IF(G342="","",IF(AG342=2,"","分"))</f>
        <v/>
      </c>
      <c r="J342" s="285"/>
      <c r="K342" s="288" t="str">
        <f t="shared" ref="K342" si="589">IF(OR(G342="",G342="十種競技"),"",IF(AG342=2,"m","秒"))</f>
        <v/>
      </c>
      <c r="L342" s="285"/>
      <c r="M342" s="285"/>
      <c r="N342" s="291"/>
      <c r="O342" s="292"/>
      <c r="P342" s="293"/>
      <c r="Q342" s="272"/>
      <c r="R342" s="269"/>
      <c r="U342" s="66"/>
      <c r="V342" s="75">
        <f>IF(B342="",0,IF(VLOOKUP(B342,'登録データ（男）'!$A$3:$AT$1687,29,FALSE)=1,0,1))</f>
        <v>0</v>
      </c>
      <c r="W342" s="69">
        <f>IF(B342="",1,0)</f>
        <v>1</v>
      </c>
      <c r="X342" s="62">
        <f>IF(C342="",1,0)</f>
        <v>1</v>
      </c>
      <c r="Y342" s="62">
        <f>IF(D342="",1,0)</f>
        <v>1</v>
      </c>
      <c r="Z342" s="62">
        <f>IF(E342="",1,0)</f>
        <v>1</v>
      </c>
      <c r="AA342" s="62">
        <f>IF(E343="",1,0)</f>
        <v>1</v>
      </c>
      <c r="AB342" s="62">
        <f>SUM(W342:AA342)</f>
        <v>5</v>
      </c>
      <c r="AC342" s="62">
        <f t="shared" ca="1" si="574"/>
        <v>0</v>
      </c>
      <c r="AD342" s="108">
        <f t="shared" si="582"/>
        <v>0</v>
      </c>
      <c r="AE342" s="175" t="str">
        <f>IF(G342="","0",VLOOKUP(G342,'登録データ（男）'!$R$4:$S$23,2,FALSE))</f>
        <v>0</v>
      </c>
      <c r="AF342" s="62" t="str">
        <f t="shared" si="575"/>
        <v>00</v>
      </c>
      <c r="AG342" s="76" t="str">
        <f>IF(G342="","0",IF(OR(RIGHT(G342,1)="m",RIGHT(G342,1)="H",RIGHT(G342,1)="W",RIGHT(G342,1)="C",RIGHT(G342,1)="〉"),1,2))</f>
        <v>0</v>
      </c>
      <c r="AH342" s="62" t="str">
        <f t="shared" si="576"/>
        <v>000000</v>
      </c>
      <c r="AI342" s="64" t="str">
        <f t="shared" ca="1" si="577"/>
        <v/>
      </c>
      <c r="AJ342" s="62">
        <f t="shared" si="583"/>
        <v>0</v>
      </c>
      <c r="AK342" s="108"/>
      <c r="AL342" s="62">
        <f t="shared" si="578"/>
        <v>0</v>
      </c>
      <c r="AM342" s="68">
        <f t="shared" si="579"/>
        <v>0</v>
      </c>
      <c r="AN342" s="14" t="str">
        <f ca="1">IF(OFFSET(B342,-MOD(ROW(B342),3),0)&lt;&gt;"",IF(RIGHT(G342,1)=")",VALUE(VLOOKUP(OFFSET(B342,-MOD(ROW(B342),3),0),'登録データ（男）'!A327:J1645,8,FALSE)),"0"),"0")</f>
        <v>0</v>
      </c>
      <c r="AO342" s="76">
        <f t="shared" ca="1" si="584"/>
        <v>0</v>
      </c>
      <c r="AP342" s="62" t="str">
        <f t="shared" ref="AP342" si="590">IF(AQ342="","",RANK(AQ342,$AQ$18:$AQ$467,1))</f>
        <v/>
      </c>
      <c r="AQ342" s="62" t="str">
        <f>IF(Q342="","",B342)</f>
        <v/>
      </c>
      <c r="AR342" s="62" t="str">
        <f t="shared" ref="AR342" si="591">IF(AS342="","",RANK(AS342,$AS$18:$AS$467,1))</f>
        <v/>
      </c>
      <c r="AS342" s="62" t="str">
        <f>IF(R342="","",B342)</f>
        <v/>
      </c>
      <c r="AT342" s="62" t="str">
        <f t="shared" ref="AT342" si="592">IF(AU342="","",RANK(AU342,$AU$18:$AU$467,1))</f>
        <v/>
      </c>
      <c r="AU342" s="62" t="str">
        <f>IF(OR(G342="十種競技",G343="十種競技",G344="十種競技"),B342,"")</f>
        <v/>
      </c>
      <c r="AV342" s="62"/>
      <c r="AW342" s="62">
        <f>B342</f>
        <v>0</v>
      </c>
    </row>
    <row r="343" spans="1:49" ht="18.75" customHeight="1">
      <c r="A343" s="264"/>
      <c r="B343" s="299"/>
      <c r="C343" s="289"/>
      <c r="D343" s="289"/>
      <c r="E343" s="116" t="str">
        <f>IF(B342="","",VLOOKUP(B342,'登録データ（男）'!$A$3:$W$2000,4,FALSE))</f>
        <v/>
      </c>
      <c r="F343" s="289"/>
      <c r="G343" s="305"/>
      <c r="H343" s="286"/>
      <c r="I343" s="289"/>
      <c r="J343" s="286"/>
      <c r="K343" s="289"/>
      <c r="L343" s="286"/>
      <c r="M343" s="286"/>
      <c r="N343" s="294"/>
      <c r="O343" s="295"/>
      <c r="P343" s="296"/>
      <c r="Q343" s="267"/>
      <c r="R343" s="270"/>
      <c r="U343" s="66"/>
      <c r="V343" s="75"/>
      <c r="W343" s="69"/>
      <c r="X343" s="62"/>
      <c r="Y343" s="62"/>
      <c r="Z343" s="62"/>
      <c r="AA343" s="62"/>
      <c r="AB343" s="62"/>
      <c r="AC343" s="62">
        <f t="shared" ca="1" si="574"/>
        <v>0</v>
      </c>
      <c r="AD343" s="108">
        <f t="shared" si="582"/>
        <v>0</v>
      </c>
      <c r="AE343" s="175" t="str">
        <f>IF(G343="","0",VLOOKUP(G343,'登録データ（男）'!$R$4:$S$23,2,FALSE))</f>
        <v>0</v>
      </c>
      <c r="AF343" s="62" t="str">
        <f t="shared" si="575"/>
        <v>00</v>
      </c>
      <c r="AG343" s="76" t="str">
        <f>IF(G343="","0",IF(OR(RIGHT(G343,1)="m",RIGHT(G343,1)="H",RIGHT(G343,1)="W",RIGHT(G343,1)="C"),1,2))</f>
        <v>0</v>
      </c>
      <c r="AH343" s="62" t="str">
        <f t="shared" si="576"/>
        <v>000000</v>
      </c>
      <c r="AI343" s="64" t="str">
        <f t="shared" ca="1" si="577"/>
        <v/>
      </c>
      <c r="AJ343" s="62">
        <f t="shared" si="583"/>
        <v>0</v>
      </c>
      <c r="AK343" s="108"/>
      <c r="AL343" s="62">
        <f t="shared" si="578"/>
        <v>0</v>
      </c>
      <c r="AM343" s="68">
        <f t="shared" si="579"/>
        <v>0</v>
      </c>
      <c r="AN343" s="14" t="str">
        <f ca="1">IF(OFFSET(B343,-MOD(ROW(B343),3),0)&lt;&gt;"",IF(RIGHT(G343,1)=")",VALUE(VLOOKUP(OFFSET(B343,-MOD(ROW(B343),3),0),'登録データ（男）'!A328:J1646,8,FALSE)),"0"),"0")</f>
        <v>0</v>
      </c>
      <c r="AO343" s="76">
        <f t="shared" ca="1" si="584"/>
        <v>0</v>
      </c>
      <c r="AP343" s="62"/>
      <c r="AQ343" s="62"/>
      <c r="AR343" s="62"/>
      <c r="AS343" s="62"/>
      <c r="AT343" s="62"/>
      <c r="AU343" s="62"/>
      <c r="AV343" s="62"/>
      <c r="AW343" s="62"/>
    </row>
    <row r="344" spans="1:49" ht="18.75" customHeight="1" thickBot="1">
      <c r="A344" s="265"/>
      <c r="B344" s="300"/>
      <c r="C344" s="290"/>
      <c r="D344" s="290"/>
      <c r="E344" s="120" t="s">
        <v>1918</v>
      </c>
      <c r="F344" s="290"/>
      <c r="G344" s="306"/>
      <c r="H344" s="287"/>
      <c r="I344" s="290"/>
      <c r="J344" s="287"/>
      <c r="K344" s="290"/>
      <c r="L344" s="287"/>
      <c r="M344" s="287"/>
      <c r="N344" s="222"/>
      <c r="O344" s="223"/>
      <c r="P344" s="297"/>
      <c r="Q344" s="268"/>
      <c r="R344" s="271"/>
      <c r="U344" s="66"/>
      <c r="V344" s="75"/>
      <c r="W344" s="69"/>
      <c r="X344" s="62"/>
      <c r="Y344" s="62"/>
      <c r="Z344" s="62"/>
      <c r="AA344" s="62"/>
      <c r="AB344" s="62"/>
      <c r="AC344" s="62">
        <f t="shared" ca="1" si="574"/>
        <v>0</v>
      </c>
      <c r="AD344" s="108">
        <f t="shared" si="582"/>
        <v>0</v>
      </c>
      <c r="AE344" s="175" t="str">
        <f>IF(G344="","0",VLOOKUP(G344,'登録データ（男）'!$R$4:$S$23,2,FALSE))</f>
        <v>0</v>
      </c>
      <c r="AF344" s="62" t="str">
        <f t="shared" si="575"/>
        <v>00</v>
      </c>
      <c r="AG344" s="76" t="str">
        <f>IF(G344="","0",IF(OR(RIGHT(G344,1)="m",RIGHT(G344,1)="H",RIGHT(G344,1)="W",RIGHT(G344,1)="C"),1,2))</f>
        <v>0</v>
      </c>
      <c r="AH344" s="62" t="str">
        <f t="shared" si="576"/>
        <v>000000</v>
      </c>
      <c r="AI344" s="64" t="str">
        <f t="shared" ca="1" si="577"/>
        <v/>
      </c>
      <c r="AJ344" s="62">
        <f t="shared" si="583"/>
        <v>0</v>
      </c>
      <c r="AK344" s="108"/>
      <c r="AL344" s="62">
        <f t="shared" si="578"/>
        <v>0</v>
      </c>
      <c r="AM344" s="68">
        <f t="shared" si="579"/>
        <v>0</v>
      </c>
      <c r="AN344" s="14" t="str">
        <f ca="1">IF(OFFSET(B344,-MOD(ROW(B344),3),0)&lt;&gt;"",IF(RIGHT(G344,1)=")",VALUE(VLOOKUP(OFFSET(B344,-MOD(ROW(B344),3),0),'登録データ（男）'!A329:J1647,8,FALSE)),"0"),"0")</f>
        <v>0</v>
      </c>
      <c r="AO344" s="76">
        <f t="shared" ca="1" si="584"/>
        <v>0</v>
      </c>
      <c r="AP344" s="62"/>
      <c r="AQ344" s="62"/>
      <c r="AR344" s="62"/>
      <c r="AS344" s="62"/>
      <c r="AT344" s="62"/>
      <c r="AU344" s="62"/>
      <c r="AV344" s="62"/>
      <c r="AW344" s="62"/>
    </row>
    <row r="345" spans="1:49" ht="18.75" customHeight="1" thickTop="1">
      <c r="A345" s="263">
        <v>110</v>
      </c>
      <c r="B345" s="298"/>
      <c r="C345" s="288" t="str">
        <f>IF(B345="","",VLOOKUP(B345,'登録データ（男）'!$A$3:$W$2000,2,FALSE))</f>
        <v/>
      </c>
      <c r="D345" s="288" t="str">
        <f>IF(B345="","",VLOOKUP(B345,'登録データ（男）'!$A$3:$W$2000,3,FALSE))</f>
        <v/>
      </c>
      <c r="E345" s="118" t="str">
        <f>IF(B345="","",VLOOKUP(B345,'登録データ（男）'!$A$3:$W$2000,7,FALSE))</f>
        <v/>
      </c>
      <c r="F345" s="288" t="s">
        <v>6158</v>
      </c>
      <c r="G345" s="304"/>
      <c r="H345" s="285"/>
      <c r="I345" s="288" t="str">
        <f t="shared" ref="I345" si="593">IF(G345="","",IF(AG345=2,"","分"))</f>
        <v/>
      </c>
      <c r="J345" s="285"/>
      <c r="K345" s="288" t="str">
        <f t="shared" ref="K345" si="594">IF(OR(G345="",G345="十種競技"),"",IF(AG345=2,"m","秒"))</f>
        <v/>
      </c>
      <c r="L345" s="285"/>
      <c r="M345" s="285"/>
      <c r="N345" s="291"/>
      <c r="O345" s="292"/>
      <c r="P345" s="293"/>
      <c r="Q345" s="272"/>
      <c r="R345" s="269"/>
      <c r="U345" s="66"/>
      <c r="V345" s="75">
        <f>IF(B345="",0,IF(VLOOKUP(B345,'登録データ（男）'!$A$3:$AT$1687,29,FALSE)=1,0,1))</f>
        <v>0</v>
      </c>
      <c r="W345" s="69">
        <f>IF(B345="",1,0)</f>
        <v>1</v>
      </c>
      <c r="X345" s="62">
        <f>IF(C345="",1,0)</f>
        <v>1</v>
      </c>
      <c r="Y345" s="62">
        <f>IF(D345="",1,0)</f>
        <v>1</v>
      </c>
      <c r="Z345" s="62">
        <f>IF(E345="",1,0)</f>
        <v>1</v>
      </c>
      <c r="AA345" s="62">
        <f>IF(E346="",1,0)</f>
        <v>1</v>
      </c>
      <c r="AB345" s="62">
        <f>SUM(W345:AA345)</f>
        <v>5</v>
      </c>
      <c r="AC345" s="62">
        <f t="shared" ca="1" si="574"/>
        <v>0</v>
      </c>
      <c r="AD345" s="108">
        <f t="shared" si="582"/>
        <v>0</v>
      </c>
      <c r="AE345" s="175" t="str">
        <f>IF(G345="","0",VLOOKUP(G345,'登録データ（男）'!$R$4:$S$23,2,FALSE))</f>
        <v>0</v>
      </c>
      <c r="AF345" s="62" t="str">
        <f t="shared" si="575"/>
        <v>00</v>
      </c>
      <c r="AG345" s="76" t="str">
        <f>IF(G345="","0",IF(OR(RIGHT(G345,1)="m",RIGHT(G345,1)="H",RIGHT(G345,1)="W",RIGHT(G345,1)="C",RIGHT(G345,1)="〉"),1,2))</f>
        <v>0</v>
      </c>
      <c r="AH345" s="62" t="str">
        <f t="shared" si="576"/>
        <v>000000</v>
      </c>
      <c r="AI345" s="64" t="str">
        <f t="shared" ca="1" si="577"/>
        <v/>
      </c>
      <c r="AJ345" s="62">
        <f t="shared" si="583"/>
        <v>0</v>
      </c>
      <c r="AK345" s="108"/>
      <c r="AL345" s="62">
        <f t="shared" si="578"/>
        <v>0</v>
      </c>
      <c r="AM345" s="68">
        <f t="shared" si="579"/>
        <v>0</v>
      </c>
      <c r="AN345" s="14" t="str">
        <f ca="1">IF(OFFSET(B345,-MOD(ROW(B345),3),0)&lt;&gt;"",IF(RIGHT(G345,1)=")",VALUE(VLOOKUP(OFFSET(B345,-MOD(ROW(B345),3),0),'登録データ（男）'!A330:J1648,8,FALSE)),"0"),"0")</f>
        <v>0</v>
      </c>
      <c r="AO345" s="76">
        <f t="shared" ca="1" si="584"/>
        <v>0</v>
      </c>
      <c r="AP345" s="62" t="str">
        <f t="shared" ref="AP345" si="595">IF(AQ345="","",RANK(AQ345,$AQ$18:$AQ$467,1))</f>
        <v/>
      </c>
      <c r="AQ345" s="62" t="str">
        <f>IF(Q345="","",B345)</f>
        <v/>
      </c>
      <c r="AR345" s="62" t="str">
        <f t="shared" ref="AR345" si="596">IF(AS345="","",RANK(AS345,$AS$18:$AS$467,1))</f>
        <v/>
      </c>
      <c r="AS345" s="62" t="str">
        <f>IF(R345="","",B345)</f>
        <v/>
      </c>
      <c r="AT345" s="62" t="str">
        <f t="shared" ref="AT345" si="597">IF(AU345="","",RANK(AU345,$AU$18:$AU$467,1))</f>
        <v/>
      </c>
      <c r="AU345" s="62" t="str">
        <f>IF(OR(G345="十種競技",G346="十種競技",G347="十種競技"),B345,"")</f>
        <v/>
      </c>
      <c r="AV345" s="62"/>
      <c r="AW345" s="62">
        <f>B345</f>
        <v>0</v>
      </c>
    </row>
    <row r="346" spans="1:49" ht="18.75" customHeight="1">
      <c r="A346" s="264"/>
      <c r="B346" s="299"/>
      <c r="C346" s="289"/>
      <c r="D346" s="289"/>
      <c r="E346" s="116" t="str">
        <f>IF(B345="","",VLOOKUP(B345,'登録データ（男）'!$A$3:$W$2000,4,FALSE))</f>
        <v/>
      </c>
      <c r="F346" s="289"/>
      <c r="G346" s="305"/>
      <c r="H346" s="286"/>
      <c r="I346" s="289"/>
      <c r="J346" s="286"/>
      <c r="K346" s="289"/>
      <c r="L346" s="286"/>
      <c r="M346" s="286"/>
      <c r="N346" s="294"/>
      <c r="O346" s="295"/>
      <c r="P346" s="296"/>
      <c r="Q346" s="267"/>
      <c r="R346" s="270"/>
      <c r="U346" s="66"/>
      <c r="V346" s="75"/>
      <c r="W346" s="69"/>
      <c r="X346" s="62"/>
      <c r="Y346" s="62"/>
      <c r="Z346" s="62"/>
      <c r="AA346" s="62"/>
      <c r="AB346" s="62"/>
      <c r="AC346" s="62">
        <f t="shared" ca="1" si="574"/>
        <v>0</v>
      </c>
      <c r="AD346" s="108">
        <f t="shared" si="582"/>
        <v>0</v>
      </c>
      <c r="AE346" s="175" t="str">
        <f>IF(G346="","0",VLOOKUP(G346,'登録データ（男）'!$R$4:$S$23,2,FALSE))</f>
        <v>0</v>
      </c>
      <c r="AF346" s="62" t="str">
        <f t="shared" si="575"/>
        <v>00</v>
      </c>
      <c r="AG346" s="76" t="str">
        <f>IF(G346="","0",IF(OR(RIGHT(G346,1)="m",RIGHT(G346,1)="H",RIGHT(G346,1)="W",RIGHT(G346,1)="C"),1,2))</f>
        <v>0</v>
      </c>
      <c r="AH346" s="62" t="str">
        <f t="shared" si="576"/>
        <v>000000</v>
      </c>
      <c r="AI346" s="64" t="str">
        <f t="shared" ca="1" si="577"/>
        <v/>
      </c>
      <c r="AJ346" s="62">
        <f t="shared" si="583"/>
        <v>0</v>
      </c>
      <c r="AK346" s="108"/>
      <c r="AL346" s="62">
        <f t="shared" si="578"/>
        <v>0</v>
      </c>
      <c r="AM346" s="68">
        <f t="shared" si="579"/>
        <v>0</v>
      </c>
      <c r="AN346" s="14" t="str">
        <f ca="1">IF(OFFSET(B346,-MOD(ROW(B346),3),0)&lt;&gt;"",IF(RIGHT(G346,1)=")",VALUE(VLOOKUP(OFFSET(B346,-MOD(ROW(B346),3),0),'登録データ（男）'!A331:J1649,8,FALSE)),"0"),"0")</f>
        <v>0</v>
      </c>
      <c r="AO346" s="76">
        <f t="shared" ca="1" si="584"/>
        <v>0</v>
      </c>
      <c r="AP346" s="62"/>
      <c r="AQ346" s="62"/>
      <c r="AR346" s="62"/>
      <c r="AS346" s="62"/>
      <c r="AT346" s="62"/>
      <c r="AU346" s="62"/>
      <c r="AV346" s="62"/>
      <c r="AW346" s="62"/>
    </row>
    <row r="347" spans="1:49" ht="18.75" customHeight="1" thickBot="1">
      <c r="A347" s="265"/>
      <c r="B347" s="300"/>
      <c r="C347" s="290"/>
      <c r="D347" s="290"/>
      <c r="E347" s="120" t="s">
        <v>1918</v>
      </c>
      <c r="F347" s="290"/>
      <c r="G347" s="306"/>
      <c r="H347" s="287"/>
      <c r="I347" s="290"/>
      <c r="J347" s="287"/>
      <c r="K347" s="290"/>
      <c r="L347" s="287"/>
      <c r="M347" s="287"/>
      <c r="N347" s="222"/>
      <c r="O347" s="223"/>
      <c r="P347" s="297"/>
      <c r="Q347" s="268"/>
      <c r="R347" s="271"/>
      <c r="U347" s="66"/>
      <c r="V347" s="75"/>
      <c r="W347" s="69"/>
      <c r="X347" s="62"/>
      <c r="Y347" s="62"/>
      <c r="Z347" s="62"/>
      <c r="AA347" s="62"/>
      <c r="AB347" s="62"/>
      <c r="AC347" s="62">
        <f t="shared" ca="1" si="574"/>
        <v>0</v>
      </c>
      <c r="AD347" s="108">
        <f t="shared" si="582"/>
        <v>0</v>
      </c>
      <c r="AE347" s="175" t="str">
        <f>IF(G347="","0",VLOOKUP(G347,'登録データ（男）'!$R$4:$S$23,2,FALSE))</f>
        <v>0</v>
      </c>
      <c r="AF347" s="62" t="str">
        <f t="shared" si="575"/>
        <v>00</v>
      </c>
      <c r="AG347" s="76" t="str">
        <f>IF(G347="","0",IF(OR(RIGHT(G347,1)="m",RIGHT(G347,1)="H",RIGHT(G347,1)="W",RIGHT(G347,1)="C"),1,2))</f>
        <v>0</v>
      </c>
      <c r="AH347" s="62" t="str">
        <f t="shared" si="576"/>
        <v>000000</v>
      </c>
      <c r="AI347" s="64" t="str">
        <f t="shared" ca="1" si="577"/>
        <v/>
      </c>
      <c r="AJ347" s="62">
        <f t="shared" si="583"/>
        <v>0</v>
      </c>
      <c r="AK347" s="108"/>
      <c r="AL347" s="62">
        <f t="shared" si="578"/>
        <v>0</v>
      </c>
      <c r="AM347" s="68">
        <f t="shared" si="579"/>
        <v>0</v>
      </c>
      <c r="AN347" s="14" t="str">
        <f ca="1">IF(OFFSET(B347,-MOD(ROW(B347),3),0)&lt;&gt;"",IF(RIGHT(G347,1)=")",VALUE(VLOOKUP(OFFSET(B347,-MOD(ROW(B347),3),0),'登録データ（男）'!A332:J1650,8,FALSE)),"0"),"0")</f>
        <v>0</v>
      </c>
      <c r="AO347" s="76">
        <f t="shared" ca="1" si="584"/>
        <v>0</v>
      </c>
      <c r="AP347" s="62"/>
      <c r="AQ347" s="62"/>
      <c r="AR347" s="62"/>
      <c r="AS347" s="62"/>
      <c r="AT347" s="62"/>
      <c r="AU347" s="62"/>
      <c r="AV347" s="62"/>
      <c r="AW347" s="62"/>
    </row>
    <row r="348" spans="1:49" ht="18.75" customHeight="1" thickTop="1">
      <c r="A348" s="263">
        <v>111</v>
      </c>
      <c r="B348" s="298"/>
      <c r="C348" s="288" t="str">
        <f>IF(B348="","",VLOOKUP(B348,'登録データ（男）'!$A$3:$W$2000,2,FALSE))</f>
        <v/>
      </c>
      <c r="D348" s="288" t="str">
        <f>IF(B348="","",VLOOKUP(B348,'登録データ（男）'!$A$3:$W$2000,3,FALSE))</f>
        <v/>
      </c>
      <c r="E348" s="118" t="str">
        <f>IF(B348="","",VLOOKUP(B348,'登録データ（男）'!$A$3:$W$2000,7,FALSE))</f>
        <v/>
      </c>
      <c r="F348" s="288" t="s">
        <v>6158</v>
      </c>
      <c r="G348" s="304"/>
      <c r="H348" s="285"/>
      <c r="I348" s="288" t="str">
        <f t="shared" ref="I348" si="598">IF(G348="","",IF(AG348=2,"","分"))</f>
        <v/>
      </c>
      <c r="J348" s="285"/>
      <c r="K348" s="288" t="str">
        <f t="shared" ref="K348" si="599">IF(OR(G348="",G348="十種競技"),"",IF(AG348=2,"m","秒"))</f>
        <v/>
      </c>
      <c r="L348" s="285"/>
      <c r="M348" s="285"/>
      <c r="N348" s="291"/>
      <c r="O348" s="292"/>
      <c r="P348" s="293"/>
      <c r="Q348" s="272"/>
      <c r="R348" s="269"/>
      <c r="U348" s="66"/>
      <c r="V348" s="75">
        <f>IF(B348="",0,IF(VLOOKUP(B348,'登録データ（男）'!$A$3:$AT$1687,29,FALSE)=1,0,1))</f>
        <v>0</v>
      </c>
      <c r="W348" s="69">
        <f>IF(B348="",1,0)</f>
        <v>1</v>
      </c>
      <c r="X348" s="62">
        <f>IF(C348="",1,0)</f>
        <v>1</v>
      </c>
      <c r="Y348" s="62">
        <f>IF(D348="",1,0)</f>
        <v>1</v>
      </c>
      <c r="Z348" s="62">
        <f>IF(E348="",1,0)</f>
        <v>1</v>
      </c>
      <c r="AA348" s="62">
        <f>IF(E349="",1,0)</f>
        <v>1</v>
      </c>
      <c r="AB348" s="62">
        <f>SUM(W348:AA348)</f>
        <v>5</v>
      </c>
      <c r="AC348" s="62">
        <f t="shared" ca="1" si="574"/>
        <v>0</v>
      </c>
      <c r="AD348" s="108">
        <f t="shared" si="582"/>
        <v>0</v>
      </c>
      <c r="AE348" s="175" t="str">
        <f>IF(G348="","0",VLOOKUP(G348,'登録データ（男）'!$R$4:$S$23,2,FALSE))</f>
        <v>0</v>
      </c>
      <c r="AF348" s="62" t="str">
        <f t="shared" si="575"/>
        <v>00</v>
      </c>
      <c r="AG348" s="76" t="str">
        <f>IF(G348="","0",IF(OR(RIGHT(G348,1)="m",RIGHT(G348,1)="H",RIGHT(G348,1)="W",RIGHT(G348,1)="C",RIGHT(G348,1)="〉"),1,2))</f>
        <v>0</v>
      </c>
      <c r="AH348" s="62" t="str">
        <f t="shared" si="576"/>
        <v>000000</v>
      </c>
      <c r="AI348" s="64" t="str">
        <f t="shared" ca="1" si="577"/>
        <v/>
      </c>
      <c r="AJ348" s="62">
        <f t="shared" si="583"/>
        <v>0</v>
      </c>
      <c r="AK348" s="108"/>
      <c r="AL348" s="62">
        <f t="shared" si="578"/>
        <v>0</v>
      </c>
      <c r="AM348" s="68">
        <f t="shared" si="579"/>
        <v>0</v>
      </c>
      <c r="AN348" s="14" t="str">
        <f ca="1">IF(OFFSET(B348,-MOD(ROW(B348),3),0)&lt;&gt;"",IF(RIGHT(G348,1)=")",VALUE(VLOOKUP(OFFSET(B348,-MOD(ROW(B348),3),0),'登録データ（男）'!A333:J1651,8,FALSE)),"0"),"0")</f>
        <v>0</v>
      </c>
      <c r="AO348" s="76">
        <f t="shared" ca="1" si="584"/>
        <v>0</v>
      </c>
      <c r="AP348" s="62" t="str">
        <f t="shared" ref="AP348" si="600">IF(AQ348="","",RANK(AQ348,$AQ$18:$AQ$467,1))</f>
        <v/>
      </c>
      <c r="AQ348" s="62" t="str">
        <f>IF(Q348="","",B348)</f>
        <v/>
      </c>
      <c r="AR348" s="62" t="str">
        <f t="shared" ref="AR348" si="601">IF(AS348="","",RANK(AS348,$AS$18:$AS$467,1))</f>
        <v/>
      </c>
      <c r="AS348" s="62" t="str">
        <f>IF(R348="","",B348)</f>
        <v/>
      </c>
      <c r="AT348" s="62" t="str">
        <f t="shared" ref="AT348" si="602">IF(AU348="","",RANK(AU348,$AU$18:$AU$467,1))</f>
        <v/>
      </c>
      <c r="AU348" s="62" t="str">
        <f>IF(OR(G348="十種競技",G349="十種競技",G350="十種競技"),B348,"")</f>
        <v/>
      </c>
      <c r="AV348" s="62"/>
      <c r="AW348" s="62">
        <f>B348</f>
        <v>0</v>
      </c>
    </row>
    <row r="349" spans="1:49" ht="18.75" customHeight="1">
      <c r="A349" s="264"/>
      <c r="B349" s="299"/>
      <c r="C349" s="289"/>
      <c r="D349" s="289"/>
      <c r="E349" s="116" t="str">
        <f>IF(B348="","",VLOOKUP(B348,'登録データ（男）'!$A$3:$W$2000,4,FALSE))</f>
        <v/>
      </c>
      <c r="F349" s="289"/>
      <c r="G349" s="305"/>
      <c r="H349" s="286"/>
      <c r="I349" s="289"/>
      <c r="J349" s="286"/>
      <c r="K349" s="289"/>
      <c r="L349" s="286"/>
      <c r="M349" s="286"/>
      <c r="N349" s="294"/>
      <c r="O349" s="295"/>
      <c r="P349" s="296"/>
      <c r="Q349" s="267"/>
      <c r="R349" s="270"/>
      <c r="U349" s="66"/>
      <c r="V349" s="75"/>
      <c r="W349" s="69"/>
      <c r="X349" s="62"/>
      <c r="Y349" s="62"/>
      <c r="Z349" s="62"/>
      <c r="AA349" s="62"/>
      <c r="AB349" s="62"/>
      <c r="AC349" s="62">
        <f t="shared" ca="1" si="574"/>
        <v>0</v>
      </c>
      <c r="AD349" s="108">
        <f t="shared" si="582"/>
        <v>0</v>
      </c>
      <c r="AE349" s="175" t="str">
        <f>IF(G349="","0",VLOOKUP(G349,'登録データ（男）'!$R$4:$S$23,2,FALSE))</f>
        <v>0</v>
      </c>
      <c r="AF349" s="62" t="str">
        <f t="shared" si="575"/>
        <v>00</v>
      </c>
      <c r="AG349" s="76" t="str">
        <f>IF(G349="","0",IF(OR(RIGHT(G349,1)="m",RIGHT(G349,1)="H",RIGHT(G349,1)="W",RIGHT(G349,1)="C"),1,2))</f>
        <v>0</v>
      </c>
      <c r="AH349" s="62" t="str">
        <f t="shared" si="576"/>
        <v>000000</v>
      </c>
      <c r="AI349" s="64" t="str">
        <f t="shared" ca="1" si="577"/>
        <v/>
      </c>
      <c r="AJ349" s="62">
        <f t="shared" si="583"/>
        <v>0</v>
      </c>
      <c r="AK349" s="108"/>
      <c r="AL349" s="62">
        <f t="shared" si="578"/>
        <v>0</v>
      </c>
      <c r="AM349" s="68">
        <f t="shared" si="579"/>
        <v>0</v>
      </c>
      <c r="AN349" s="14" t="str">
        <f ca="1">IF(OFFSET(B349,-MOD(ROW(B349),3),0)&lt;&gt;"",IF(RIGHT(G349,1)=")",VALUE(VLOOKUP(OFFSET(B349,-MOD(ROW(B349),3),0),'登録データ（男）'!A334:J1652,8,FALSE)),"0"),"0")</f>
        <v>0</v>
      </c>
      <c r="AO349" s="76">
        <f t="shared" ca="1" si="584"/>
        <v>0</v>
      </c>
      <c r="AP349" s="62"/>
      <c r="AQ349" s="62"/>
      <c r="AR349" s="62"/>
      <c r="AS349" s="62"/>
      <c r="AT349" s="62"/>
      <c r="AU349" s="62"/>
      <c r="AV349" s="62"/>
      <c r="AW349" s="62"/>
    </row>
    <row r="350" spans="1:49" ht="18.75" customHeight="1" thickBot="1">
      <c r="A350" s="265"/>
      <c r="B350" s="300"/>
      <c r="C350" s="290"/>
      <c r="D350" s="290"/>
      <c r="E350" s="120" t="s">
        <v>1918</v>
      </c>
      <c r="F350" s="290"/>
      <c r="G350" s="306"/>
      <c r="H350" s="287"/>
      <c r="I350" s="290"/>
      <c r="J350" s="287"/>
      <c r="K350" s="290"/>
      <c r="L350" s="287"/>
      <c r="M350" s="287"/>
      <c r="N350" s="222"/>
      <c r="O350" s="223"/>
      <c r="P350" s="297"/>
      <c r="Q350" s="268"/>
      <c r="R350" s="271"/>
      <c r="U350" s="66"/>
      <c r="V350" s="75"/>
      <c r="W350" s="69"/>
      <c r="X350" s="62"/>
      <c r="Y350" s="62"/>
      <c r="Z350" s="62"/>
      <c r="AA350" s="62"/>
      <c r="AB350" s="62"/>
      <c r="AC350" s="62">
        <f t="shared" ca="1" si="574"/>
        <v>0</v>
      </c>
      <c r="AD350" s="108">
        <f t="shared" si="582"/>
        <v>0</v>
      </c>
      <c r="AE350" s="175" t="str">
        <f>IF(G350="","0",VLOOKUP(G350,'登録データ（男）'!$R$4:$S$23,2,FALSE))</f>
        <v>0</v>
      </c>
      <c r="AF350" s="62" t="str">
        <f t="shared" si="575"/>
        <v>00</v>
      </c>
      <c r="AG350" s="76" t="str">
        <f>IF(G350="","0",IF(OR(RIGHT(G350,1)="m",RIGHT(G350,1)="H",RIGHT(G350,1)="W",RIGHT(G350,1)="C"),1,2))</f>
        <v>0</v>
      </c>
      <c r="AH350" s="62" t="str">
        <f t="shared" si="576"/>
        <v>000000</v>
      </c>
      <c r="AI350" s="64" t="str">
        <f t="shared" ca="1" si="577"/>
        <v/>
      </c>
      <c r="AJ350" s="62">
        <f t="shared" si="583"/>
        <v>0</v>
      </c>
      <c r="AK350" s="108"/>
      <c r="AL350" s="62">
        <f t="shared" si="578"/>
        <v>0</v>
      </c>
      <c r="AM350" s="68">
        <f t="shared" si="579"/>
        <v>0</v>
      </c>
      <c r="AN350" s="14" t="str">
        <f ca="1">IF(OFFSET(B350,-MOD(ROW(B350),3),0)&lt;&gt;"",IF(RIGHT(G350,1)=")",VALUE(VLOOKUP(OFFSET(B350,-MOD(ROW(B350),3),0),'登録データ（男）'!A335:J1653,8,FALSE)),"0"),"0")</f>
        <v>0</v>
      </c>
      <c r="AO350" s="76">
        <f t="shared" ca="1" si="584"/>
        <v>0</v>
      </c>
      <c r="AP350" s="62"/>
      <c r="AQ350" s="62"/>
      <c r="AR350" s="62"/>
      <c r="AS350" s="62"/>
      <c r="AT350" s="62"/>
      <c r="AU350" s="62"/>
      <c r="AV350" s="62"/>
      <c r="AW350" s="62"/>
    </row>
    <row r="351" spans="1:49" ht="18.75" customHeight="1" thickTop="1">
      <c r="A351" s="263">
        <v>112</v>
      </c>
      <c r="B351" s="298"/>
      <c r="C351" s="288" t="str">
        <f>IF(B351="","",VLOOKUP(B351,'登録データ（男）'!$A$3:$W$2000,2,FALSE))</f>
        <v/>
      </c>
      <c r="D351" s="288" t="str">
        <f>IF(B351="","",VLOOKUP(B351,'登録データ（男）'!$A$3:$W$2000,3,FALSE))</f>
        <v/>
      </c>
      <c r="E351" s="118" t="str">
        <f>IF(B351="","",VLOOKUP(B351,'登録データ（男）'!$A$3:$W$2000,7,FALSE))</f>
        <v/>
      </c>
      <c r="F351" s="288" t="s">
        <v>6158</v>
      </c>
      <c r="G351" s="304"/>
      <c r="H351" s="285"/>
      <c r="I351" s="288" t="str">
        <f t="shared" ref="I351" si="603">IF(G351="","",IF(AG351=2,"","分"))</f>
        <v/>
      </c>
      <c r="J351" s="285"/>
      <c r="K351" s="288" t="str">
        <f t="shared" ref="K351" si="604">IF(OR(G351="",G351="十種競技"),"",IF(AG351=2,"m","秒"))</f>
        <v/>
      </c>
      <c r="L351" s="285"/>
      <c r="M351" s="285"/>
      <c r="N351" s="291"/>
      <c r="O351" s="292"/>
      <c r="P351" s="293"/>
      <c r="Q351" s="272"/>
      <c r="R351" s="269"/>
      <c r="U351" s="66"/>
      <c r="V351" s="75">
        <f>IF(B351="",0,IF(VLOOKUP(B351,'登録データ（男）'!$A$3:$AT$1687,29,FALSE)=1,0,1))</f>
        <v>0</v>
      </c>
      <c r="W351" s="69">
        <f>IF(B351="",1,0)</f>
        <v>1</v>
      </c>
      <c r="X351" s="62">
        <f>IF(C351="",1,0)</f>
        <v>1</v>
      </c>
      <c r="Y351" s="62">
        <f>IF(D351="",1,0)</f>
        <v>1</v>
      </c>
      <c r="Z351" s="62">
        <f>IF(E351="",1,0)</f>
        <v>1</v>
      </c>
      <c r="AA351" s="62">
        <f>IF(E352="",1,0)</f>
        <v>1</v>
      </c>
      <c r="AB351" s="62">
        <f>SUM(W351:AA351)</f>
        <v>5</v>
      </c>
      <c r="AC351" s="62">
        <f t="shared" ca="1" si="574"/>
        <v>0</v>
      </c>
      <c r="AD351" s="108">
        <f t="shared" si="582"/>
        <v>0</v>
      </c>
      <c r="AE351" s="175" t="str">
        <f>IF(G351="","0",VLOOKUP(G351,'登録データ（男）'!$R$4:$S$23,2,FALSE))</f>
        <v>0</v>
      </c>
      <c r="AF351" s="62" t="str">
        <f t="shared" si="575"/>
        <v>00</v>
      </c>
      <c r="AG351" s="76" t="str">
        <f>IF(G351="","0",IF(OR(RIGHT(G351,1)="m",RIGHT(G351,1)="H",RIGHT(G351,1)="W",RIGHT(G351,1)="C",RIGHT(G351,1)="〉"),1,2))</f>
        <v>0</v>
      </c>
      <c r="AH351" s="62" t="str">
        <f t="shared" si="576"/>
        <v>000000</v>
      </c>
      <c r="AI351" s="64" t="str">
        <f t="shared" ca="1" si="577"/>
        <v/>
      </c>
      <c r="AJ351" s="62">
        <f t="shared" si="583"/>
        <v>0</v>
      </c>
      <c r="AK351" s="108"/>
      <c r="AL351" s="62">
        <f t="shared" si="578"/>
        <v>0</v>
      </c>
      <c r="AM351" s="68">
        <f t="shared" si="579"/>
        <v>0</v>
      </c>
      <c r="AN351" s="14" t="str">
        <f ca="1">IF(OFFSET(B351,-MOD(ROW(B351),3),0)&lt;&gt;"",IF(RIGHT(G351,1)=")",VALUE(VLOOKUP(OFFSET(B351,-MOD(ROW(B351),3),0),'登録データ（男）'!A336:J1654,8,FALSE)),"0"),"0")</f>
        <v>0</v>
      </c>
      <c r="AO351" s="76">
        <f t="shared" ca="1" si="584"/>
        <v>0</v>
      </c>
      <c r="AP351" s="62" t="str">
        <f t="shared" ref="AP351" si="605">IF(AQ351="","",RANK(AQ351,$AQ$18:$AQ$467,1))</f>
        <v/>
      </c>
      <c r="AQ351" s="62" t="str">
        <f>IF(Q351="","",B351)</f>
        <v/>
      </c>
      <c r="AR351" s="62" t="str">
        <f t="shared" ref="AR351" si="606">IF(AS351="","",RANK(AS351,$AS$18:$AS$467,1))</f>
        <v/>
      </c>
      <c r="AS351" s="62" t="str">
        <f>IF(R351="","",B351)</f>
        <v/>
      </c>
      <c r="AT351" s="62" t="str">
        <f t="shared" ref="AT351" si="607">IF(AU351="","",RANK(AU351,$AU$18:$AU$467,1))</f>
        <v/>
      </c>
      <c r="AU351" s="62" t="str">
        <f>IF(OR(G351="十種競技",G352="十種競技",G353="十種競技"),B351,"")</f>
        <v/>
      </c>
      <c r="AV351" s="62"/>
      <c r="AW351" s="62">
        <f>B351</f>
        <v>0</v>
      </c>
    </row>
    <row r="352" spans="1:49" ht="18.75" customHeight="1">
      <c r="A352" s="264"/>
      <c r="B352" s="299"/>
      <c r="C352" s="289"/>
      <c r="D352" s="289"/>
      <c r="E352" s="116" t="str">
        <f>IF(B351="","",VLOOKUP(B351,'登録データ（男）'!$A$3:$W$2000,4,FALSE))</f>
        <v/>
      </c>
      <c r="F352" s="289"/>
      <c r="G352" s="305"/>
      <c r="H352" s="286"/>
      <c r="I352" s="289"/>
      <c r="J352" s="286"/>
      <c r="K352" s="289"/>
      <c r="L352" s="286"/>
      <c r="M352" s="286"/>
      <c r="N352" s="294"/>
      <c r="O352" s="295"/>
      <c r="P352" s="296"/>
      <c r="Q352" s="267"/>
      <c r="R352" s="270"/>
      <c r="U352" s="66"/>
      <c r="V352" s="75"/>
      <c r="W352" s="69"/>
      <c r="X352" s="62"/>
      <c r="Y352" s="62"/>
      <c r="Z352" s="62"/>
      <c r="AA352" s="62"/>
      <c r="AB352" s="62"/>
      <c r="AC352" s="62">
        <f t="shared" ca="1" si="574"/>
        <v>0</v>
      </c>
      <c r="AD352" s="108">
        <f t="shared" si="582"/>
        <v>0</v>
      </c>
      <c r="AE352" s="175" t="str">
        <f>IF(G352="","0",VLOOKUP(G352,'登録データ（男）'!$R$4:$S$23,2,FALSE))</f>
        <v>0</v>
      </c>
      <c r="AF352" s="62" t="str">
        <f t="shared" si="575"/>
        <v>00</v>
      </c>
      <c r="AG352" s="76" t="str">
        <f>IF(G352="","0",IF(OR(RIGHT(G352,1)="m",RIGHT(G352,1)="H",RIGHT(G352,1)="W",RIGHT(G352,1)="C"),1,2))</f>
        <v>0</v>
      </c>
      <c r="AH352" s="62" t="str">
        <f t="shared" si="576"/>
        <v>000000</v>
      </c>
      <c r="AI352" s="64" t="str">
        <f t="shared" ca="1" si="577"/>
        <v/>
      </c>
      <c r="AJ352" s="62">
        <f t="shared" si="583"/>
        <v>0</v>
      </c>
      <c r="AK352" s="108"/>
      <c r="AL352" s="62">
        <f t="shared" si="578"/>
        <v>0</v>
      </c>
      <c r="AM352" s="68">
        <f t="shared" si="579"/>
        <v>0</v>
      </c>
      <c r="AN352" s="14" t="str">
        <f ca="1">IF(OFFSET(B352,-MOD(ROW(B352),3),0)&lt;&gt;"",IF(RIGHT(G352,1)=")",VALUE(VLOOKUP(OFFSET(B352,-MOD(ROW(B352),3),0),'登録データ（男）'!A337:J1655,8,FALSE)),"0"),"0")</f>
        <v>0</v>
      </c>
      <c r="AO352" s="76">
        <f t="shared" ca="1" si="584"/>
        <v>0</v>
      </c>
      <c r="AP352" s="62"/>
      <c r="AQ352" s="62"/>
      <c r="AR352" s="62"/>
      <c r="AS352" s="62"/>
      <c r="AT352" s="62"/>
      <c r="AU352" s="62"/>
      <c r="AV352" s="62"/>
      <c r="AW352" s="62"/>
    </row>
    <row r="353" spans="1:49" ht="18.75" customHeight="1" thickBot="1">
      <c r="A353" s="265"/>
      <c r="B353" s="300"/>
      <c r="C353" s="290"/>
      <c r="D353" s="290"/>
      <c r="E353" s="120" t="s">
        <v>1918</v>
      </c>
      <c r="F353" s="290"/>
      <c r="G353" s="306"/>
      <c r="H353" s="287"/>
      <c r="I353" s="290"/>
      <c r="J353" s="287"/>
      <c r="K353" s="290"/>
      <c r="L353" s="287"/>
      <c r="M353" s="287"/>
      <c r="N353" s="222"/>
      <c r="O353" s="223"/>
      <c r="P353" s="297"/>
      <c r="Q353" s="268"/>
      <c r="R353" s="271"/>
      <c r="U353" s="66"/>
      <c r="V353" s="75"/>
      <c r="W353" s="69"/>
      <c r="X353" s="62"/>
      <c r="Y353" s="62"/>
      <c r="Z353" s="62"/>
      <c r="AA353" s="62"/>
      <c r="AB353" s="62"/>
      <c r="AC353" s="62">
        <f t="shared" ca="1" si="574"/>
        <v>0</v>
      </c>
      <c r="AD353" s="108">
        <f t="shared" si="582"/>
        <v>0</v>
      </c>
      <c r="AE353" s="175" t="str">
        <f>IF(G353="","0",VLOOKUP(G353,'登録データ（男）'!$R$4:$S$23,2,FALSE))</f>
        <v>0</v>
      </c>
      <c r="AF353" s="62" t="str">
        <f t="shared" si="575"/>
        <v>00</v>
      </c>
      <c r="AG353" s="76" t="str">
        <f>IF(G353="","0",IF(OR(RIGHT(G353,1)="m",RIGHT(G353,1)="H",RIGHT(G353,1)="W",RIGHT(G353,1)="C"),1,2))</f>
        <v>0</v>
      </c>
      <c r="AH353" s="62" t="str">
        <f t="shared" si="576"/>
        <v>000000</v>
      </c>
      <c r="AI353" s="64" t="str">
        <f t="shared" ca="1" si="577"/>
        <v/>
      </c>
      <c r="AJ353" s="62">
        <f t="shared" si="583"/>
        <v>0</v>
      </c>
      <c r="AK353" s="108"/>
      <c r="AL353" s="62">
        <f t="shared" si="578"/>
        <v>0</v>
      </c>
      <c r="AM353" s="68">
        <f t="shared" si="579"/>
        <v>0</v>
      </c>
      <c r="AN353" s="14" t="str">
        <f ca="1">IF(OFFSET(B353,-MOD(ROW(B353),3),0)&lt;&gt;"",IF(RIGHT(G353,1)=")",VALUE(VLOOKUP(OFFSET(B353,-MOD(ROW(B353),3),0),'登録データ（男）'!A338:J1656,8,FALSE)),"0"),"0")</f>
        <v>0</v>
      </c>
      <c r="AO353" s="76">
        <f t="shared" ca="1" si="584"/>
        <v>0</v>
      </c>
      <c r="AP353" s="62"/>
      <c r="AQ353" s="62"/>
      <c r="AR353" s="62"/>
      <c r="AS353" s="62"/>
      <c r="AT353" s="62"/>
      <c r="AU353" s="62"/>
      <c r="AV353" s="62"/>
      <c r="AW353" s="62"/>
    </row>
    <row r="354" spans="1:49" ht="18.75" customHeight="1" thickTop="1">
      <c r="A354" s="263">
        <v>113</v>
      </c>
      <c r="B354" s="298"/>
      <c r="C354" s="288" t="str">
        <f>IF(B354="","",VLOOKUP(B354,'登録データ（男）'!$A$3:$W$2000,2,FALSE))</f>
        <v/>
      </c>
      <c r="D354" s="288" t="str">
        <f>IF(B354="","",VLOOKUP(B354,'登録データ（男）'!$A$3:$W$2000,3,FALSE))</f>
        <v/>
      </c>
      <c r="E354" s="118" t="str">
        <f>IF(B354="","",VLOOKUP(B354,'登録データ（男）'!$A$3:$W$2000,7,FALSE))</f>
        <v/>
      </c>
      <c r="F354" s="288" t="s">
        <v>6158</v>
      </c>
      <c r="G354" s="304"/>
      <c r="H354" s="285"/>
      <c r="I354" s="288" t="str">
        <f t="shared" ref="I354" si="608">IF(G354="","",IF(AG354=2,"","分"))</f>
        <v/>
      </c>
      <c r="J354" s="285"/>
      <c r="K354" s="288" t="str">
        <f t="shared" ref="K354" si="609">IF(OR(G354="",G354="十種競技"),"",IF(AG354=2,"m","秒"))</f>
        <v/>
      </c>
      <c r="L354" s="285"/>
      <c r="M354" s="285"/>
      <c r="N354" s="291"/>
      <c r="O354" s="292"/>
      <c r="P354" s="293"/>
      <c r="Q354" s="272"/>
      <c r="R354" s="269"/>
      <c r="U354" s="66"/>
      <c r="V354" s="75">
        <f>IF(B354="",0,IF(VLOOKUP(B354,'登録データ（男）'!$A$3:$AT$1687,29,FALSE)=1,0,1))</f>
        <v>0</v>
      </c>
      <c r="W354" s="69">
        <f>IF(B354="",1,0)</f>
        <v>1</v>
      </c>
      <c r="X354" s="62">
        <f>IF(C354="",1,0)</f>
        <v>1</v>
      </c>
      <c r="Y354" s="62">
        <f>IF(D354="",1,0)</f>
        <v>1</v>
      </c>
      <c r="Z354" s="62">
        <f>IF(E354="",1,0)</f>
        <v>1</v>
      </c>
      <c r="AA354" s="62">
        <f>IF(E355="",1,0)</f>
        <v>1</v>
      </c>
      <c r="AB354" s="62">
        <f>SUM(W354:AA354)</f>
        <v>5</v>
      </c>
      <c r="AC354" s="62">
        <f t="shared" ca="1" si="574"/>
        <v>0</v>
      </c>
      <c r="AD354" s="108">
        <f t="shared" si="582"/>
        <v>0</v>
      </c>
      <c r="AE354" s="175" t="str">
        <f>IF(G354="","0",VLOOKUP(G354,'登録データ（男）'!$R$4:$S$23,2,FALSE))</f>
        <v>0</v>
      </c>
      <c r="AF354" s="62" t="str">
        <f t="shared" si="575"/>
        <v>00</v>
      </c>
      <c r="AG354" s="76" t="str">
        <f>IF(G354="","0",IF(OR(RIGHT(G354,1)="m",RIGHT(G354,1)="H",RIGHT(G354,1)="W",RIGHT(G354,1)="C",RIGHT(G354,1)="〉"),1,2))</f>
        <v>0</v>
      </c>
      <c r="AH354" s="62" t="str">
        <f t="shared" si="576"/>
        <v>000000</v>
      </c>
      <c r="AI354" s="64" t="str">
        <f t="shared" ca="1" si="577"/>
        <v/>
      </c>
      <c r="AJ354" s="62">
        <f t="shared" si="583"/>
        <v>0</v>
      </c>
      <c r="AK354" s="108"/>
      <c r="AL354" s="62">
        <f t="shared" si="578"/>
        <v>0</v>
      </c>
      <c r="AM354" s="68">
        <f t="shared" si="579"/>
        <v>0</v>
      </c>
      <c r="AN354" s="14" t="str">
        <f ca="1">IF(OFFSET(B354,-MOD(ROW(B354),3),0)&lt;&gt;"",IF(RIGHT(G354,1)=")",VALUE(VLOOKUP(OFFSET(B354,-MOD(ROW(B354),3),0),'登録データ（男）'!A339:J1657,8,FALSE)),"0"),"0")</f>
        <v>0</v>
      </c>
      <c r="AO354" s="76">
        <f t="shared" ca="1" si="584"/>
        <v>0</v>
      </c>
      <c r="AP354" s="62" t="str">
        <f t="shared" ref="AP354" si="610">IF(AQ354="","",RANK(AQ354,$AQ$18:$AQ$467,1))</f>
        <v/>
      </c>
      <c r="AQ354" s="62" t="str">
        <f>IF(Q354="","",B354)</f>
        <v/>
      </c>
      <c r="AR354" s="62" t="str">
        <f t="shared" ref="AR354" si="611">IF(AS354="","",RANK(AS354,$AS$18:$AS$467,1))</f>
        <v/>
      </c>
      <c r="AS354" s="62" t="str">
        <f>IF(R354="","",B354)</f>
        <v/>
      </c>
      <c r="AT354" s="62" t="str">
        <f t="shared" ref="AT354" si="612">IF(AU354="","",RANK(AU354,$AU$18:$AU$467,1))</f>
        <v/>
      </c>
      <c r="AU354" s="62" t="str">
        <f>IF(OR(G354="十種競技",G355="十種競技",G356="十種競技"),B354,"")</f>
        <v/>
      </c>
      <c r="AV354" s="62"/>
      <c r="AW354" s="62">
        <f>B354</f>
        <v>0</v>
      </c>
    </row>
    <row r="355" spans="1:49" ht="18.75" customHeight="1">
      <c r="A355" s="264"/>
      <c r="B355" s="299"/>
      <c r="C355" s="289"/>
      <c r="D355" s="289"/>
      <c r="E355" s="116" t="str">
        <f>IF(B354="","",VLOOKUP(B354,'登録データ（男）'!$A$3:$W$2000,4,FALSE))</f>
        <v/>
      </c>
      <c r="F355" s="289"/>
      <c r="G355" s="305"/>
      <c r="H355" s="286"/>
      <c r="I355" s="289"/>
      <c r="J355" s="286"/>
      <c r="K355" s="289"/>
      <c r="L355" s="286"/>
      <c r="M355" s="286"/>
      <c r="N355" s="294"/>
      <c r="O355" s="295"/>
      <c r="P355" s="296"/>
      <c r="Q355" s="267"/>
      <c r="R355" s="270"/>
      <c r="U355" s="66"/>
      <c r="V355" s="75"/>
      <c r="W355" s="69"/>
      <c r="X355" s="62"/>
      <c r="Y355" s="62"/>
      <c r="Z355" s="62"/>
      <c r="AA355" s="62"/>
      <c r="AB355" s="62"/>
      <c r="AC355" s="62">
        <f t="shared" ca="1" si="574"/>
        <v>0</v>
      </c>
      <c r="AD355" s="108">
        <f t="shared" si="582"/>
        <v>0</v>
      </c>
      <c r="AE355" s="175" t="str">
        <f>IF(G355="","0",VLOOKUP(G355,'登録データ（男）'!$R$4:$S$23,2,FALSE))</f>
        <v>0</v>
      </c>
      <c r="AF355" s="62" t="str">
        <f t="shared" si="575"/>
        <v>00</v>
      </c>
      <c r="AG355" s="76" t="str">
        <f>IF(G355="","0",IF(OR(RIGHT(G355,1)="m",RIGHT(G355,1)="H",RIGHT(G355,1)="W",RIGHT(G355,1)="C"),1,2))</f>
        <v>0</v>
      </c>
      <c r="AH355" s="62" t="str">
        <f t="shared" si="576"/>
        <v>000000</v>
      </c>
      <c r="AI355" s="64" t="str">
        <f t="shared" ca="1" si="577"/>
        <v/>
      </c>
      <c r="AJ355" s="62">
        <f t="shared" si="583"/>
        <v>0</v>
      </c>
      <c r="AK355" s="108"/>
      <c r="AL355" s="62">
        <f t="shared" si="578"/>
        <v>0</v>
      </c>
      <c r="AM355" s="68">
        <f t="shared" si="579"/>
        <v>0</v>
      </c>
      <c r="AN355" s="14" t="str">
        <f ca="1">IF(OFFSET(B355,-MOD(ROW(B355),3),0)&lt;&gt;"",IF(RIGHT(G355,1)=")",VALUE(VLOOKUP(OFFSET(B355,-MOD(ROW(B355),3),0),'登録データ（男）'!A340:J1658,8,FALSE)),"0"),"0")</f>
        <v>0</v>
      </c>
      <c r="AO355" s="76">
        <f t="shared" ca="1" si="584"/>
        <v>0</v>
      </c>
      <c r="AP355" s="62"/>
      <c r="AQ355" s="62"/>
      <c r="AR355" s="62"/>
      <c r="AS355" s="62"/>
      <c r="AT355" s="62"/>
      <c r="AU355" s="62"/>
      <c r="AV355" s="62"/>
      <c r="AW355" s="62"/>
    </row>
    <row r="356" spans="1:49" ht="18.75" customHeight="1" thickBot="1">
      <c r="A356" s="265"/>
      <c r="B356" s="300"/>
      <c r="C356" s="290"/>
      <c r="D356" s="290"/>
      <c r="E356" s="120" t="s">
        <v>1918</v>
      </c>
      <c r="F356" s="290"/>
      <c r="G356" s="306"/>
      <c r="H356" s="287"/>
      <c r="I356" s="290"/>
      <c r="J356" s="287"/>
      <c r="K356" s="290"/>
      <c r="L356" s="287"/>
      <c r="M356" s="287"/>
      <c r="N356" s="222"/>
      <c r="O356" s="223"/>
      <c r="P356" s="297"/>
      <c r="Q356" s="268"/>
      <c r="R356" s="271"/>
      <c r="U356" s="66"/>
      <c r="V356" s="75"/>
      <c r="W356" s="69"/>
      <c r="X356" s="62"/>
      <c r="Y356" s="62"/>
      <c r="Z356" s="62"/>
      <c r="AA356" s="62"/>
      <c r="AB356" s="62"/>
      <c r="AC356" s="62">
        <f t="shared" ca="1" si="574"/>
        <v>0</v>
      </c>
      <c r="AD356" s="108">
        <f t="shared" si="582"/>
        <v>0</v>
      </c>
      <c r="AE356" s="175" t="str">
        <f>IF(G356="","0",VLOOKUP(G356,'登録データ（男）'!$R$4:$S$23,2,FALSE))</f>
        <v>0</v>
      </c>
      <c r="AF356" s="62" t="str">
        <f t="shared" si="575"/>
        <v>00</v>
      </c>
      <c r="AG356" s="76" t="str">
        <f>IF(G356="","0",IF(OR(RIGHT(G356,1)="m",RIGHT(G356,1)="H",RIGHT(G356,1)="W",RIGHT(G356,1)="C"),1,2))</f>
        <v>0</v>
      </c>
      <c r="AH356" s="62" t="str">
        <f t="shared" si="576"/>
        <v>000000</v>
      </c>
      <c r="AI356" s="64" t="str">
        <f t="shared" ca="1" si="577"/>
        <v/>
      </c>
      <c r="AJ356" s="62">
        <f t="shared" si="583"/>
        <v>0</v>
      </c>
      <c r="AK356" s="108"/>
      <c r="AL356" s="62">
        <f t="shared" si="578"/>
        <v>0</v>
      </c>
      <c r="AM356" s="68">
        <f t="shared" si="579"/>
        <v>0</v>
      </c>
      <c r="AN356" s="14" t="str">
        <f ca="1">IF(OFFSET(B356,-MOD(ROW(B356),3),0)&lt;&gt;"",IF(RIGHT(G356,1)=")",VALUE(VLOOKUP(OFFSET(B356,-MOD(ROW(B356),3),0),'登録データ（男）'!A341:J1659,8,FALSE)),"0"),"0")</f>
        <v>0</v>
      </c>
      <c r="AO356" s="76">
        <f t="shared" ca="1" si="584"/>
        <v>0</v>
      </c>
      <c r="AP356" s="62"/>
      <c r="AQ356" s="62"/>
      <c r="AR356" s="62"/>
      <c r="AS356" s="62"/>
      <c r="AT356" s="62"/>
      <c r="AU356" s="62"/>
      <c r="AV356" s="62"/>
      <c r="AW356" s="62"/>
    </row>
    <row r="357" spans="1:49" ht="18.75" customHeight="1" thickTop="1">
      <c r="A357" s="263">
        <v>114</v>
      </c>
      <c r="B357" s="298"/>
      <c r="C357" s="288" t="str">
        <f>IF(B357="","",VLOOKUP(B357,'登録データ（男）'!$A$3:$W$2000,2,FALSE))</f>
        <v/>
      </c>
      <c r="D357" s="288" t="str">
        <f>IF(B357="","",VLOOKUP(B357,'登録データ（男）'!$A$3:$W$2000,3,FALSE))</f>
        <v/>
      </c>
      <c r="E357" s="118" t="str">
        <f>IF(B357="","",VLOOKUP(B357,'登録データ（男）'!$A$3:$W$2000,7,FALSE))</f>
        <v/>
      </c>
      <c r="F357" s="288" t="s">
        <v>6158</v>
      </c>
      <c r="G357" s="304"/>
      <c r="H357" s="285"/>
      <c r="I357" s="288" t="str">
        <f t="shared" ref="I357" si="613">IF(G357="","",IF(AG357=2,"","分"))</f>
        <v/>
      </c>
      <c r="J357" s="285"/>
      <c r="K357" s="288" t="str">
        <f t="shared" ref="K357" si="614">IF(OR(G357="",G357="十種競技"),"",IF(AG357=2,"m","秒"))</f>
        <v/>
      </c>
      <c r="L357" s="285"/>
      <c r="M357" s="285"/>
      <c r="N357" s="291"/>
      <c r="O357" s="292"/>
      <c r="P357" s="293"/>
      <c r="Q357" s="272"/>
      <c r="R357" s="269"/>
      <c r="U357" s="66"/>
      <c r="V357" s="75">
        <f>IF(B357="",0,IF(VLOOKUP(B357,'登録データ（男）'!$A$3:$AT$1687,29,FALSE)=1,0,1))</f>
        <v>0</v>
      </c>
      <c r="W357" s="69">
        <f>IF(B357="",1,0)</f>
        <v>1</v>
      </c>
      <c r="X357" s="62">
        <f>IF(C357="",1,0)</f>
        <v>1</v>
      </c>
      <c r="Y357" s="62">
        <f>IF(D357="",1,0)</f>
        <v>1</v>
      </c>
      <c r="Z357" s="62">
        <f>IF(E357="",1,0)</f>
        <v>1</v>
      </c>
      <c r="AA357" s="62">
        <f>IF(E358="",1,0)</f>
        <v>1</v>
      </c>
      <c r="AB357" s="62">
        <f>SUM(W357:AA357)</f>
        <v>5</v>
      </c>
      <c r="AC357" s="62">
        <f t="shared" ca="1" si="574"/>
        <v>0</v>
      </c>
      <c r="AD357" s="108">
        <f t="shared" si="582"/>
        <v>0</v>
      </c>
      <c r="AE357" s="175" t="str">
        <f>IF(G357="","0",VLOOKUP(G357,'登録データ（男）'!$R$4:$S$23,2,FALSE))</f>
        <v>0</v>
      </c>
      <c r="AF357" s="62" t="str">
        <f t="shared" si="575"/>
        <v>00</v>
      </c>
      <c r="AG357" s="76" t="str">
        <f>IF(G357="","0",IF(OR(RIGHT(G357,1)="m",RIGHT(G357,1)="H",RIGHT(G357,1)="W",RIGHT(G357,1)="C",RIGHT(G357,1)="〉"),1,2))</f>
        <v>0</v>
      </c>
      <c r="AH357" s="62" t="str">
        <f t="shared" si="576"/>
        <v>000000</v>
      </c>
      <c r="AI357" s="64" t="str">
        <f t="shared" ca="1" si="577"/>
        <v/>
      </c>
      <c r="AJ357" s="62">
        <f t="shared" si="583"/>
        <v>0</v>
      </c>
      <c r="AK357" s="108"/>
      <c r="AL357" s="62">
        <f t="shared" si="578"/>
        <v>0</v>
      </c>
      <c r="AM357" s="68">
        <f t="shared" si="579"/>
        <v>0</v>
      </c>
      <c r="AN357" s="14" t="str">
        <f ca="1">IF(OFFSET(B357,-MOD(ROW(B357),3),0)&lt;&gt;"",IF(RIGHT(G357,1)=")",VALUE(VLOOKUP(OFFSET(B357,-MOD(ROW(B357),3),0),'登録データ（男）'!A342:J1660,8,FALSE)),"0"),"0")</f>
        <v>0</v>
      </c>
      <c r="AO357" s="76">
        <f t="shared" ca="1" si="584"/>
        <v>0</v>
      </c>
      <c r="AP357" s="62" t="str">
        <f t="shared" ref="AP357" si="615">IF(AQ357="","",RANK(AQ357,$AQ$18:$AQ$467,1))</f>
        <v/>
      </c>
      <c r="AQ357" s="62" t="str">
        <f>IF(Q357="","",B357)</f>
        <v/>
      </c>
      <c r="AR357" s="62" t="str">
        <f t="shared" ref="AR357" si="616">IF(AS357="","",RANK(AS357,$AS$18:$AS$467,1))</f>
        <v/>
      </c>
      <c r="AS357" s="62" t="str">
        <f>IF(R357="","",B357)</f>
        <v/>
      </c>
      <c r="AT357" s="62" t="str">
        <f t="shared" ref="AT357" si="617">IF(AU357="","",RANK(AU357,$AU$18:$AU$467,1))</f>
        <v/>
      </c>
      <c r="AU357" s="62" t="str">
        <f>IF(OR(G357="十種競技",G358="十種競技",G359="十種競技"),B357,"")</f>
        <v/>
      </c>
      <c r="AV357" s="62"/>
      <c r="AW357" s="62">
        <f>B357</f>
        <v>0</v>
      </c>
    </row>
    <row r="358" spans="1:49" ht="18.75" customHeight="1">
      <c r="A358" s="264"/>
      <c r="B358" s="299"/>
      <c r="C358" s="289"/>
      <c r="D358" s="289"/>
      <c r="E358" s="116" t="str">
        <f>IF(B357="","",VLOOKUP(B357,'登録データ（男）'!$A$3:$W$2000,4,FALSE))</f>
        <v/>
      </c>
      <c r="F358" s="289"/>
      <c r="G358" s="305"/>
      <c r="H358" s="286"/>
      <c r="I358" s="289"/>
      <c r="J358" s="286"/>
      <c r="K358" s="289"/>
      <c r="L358" s="286"/>
      <c r="M358" s="286"/>
      <c r="N358" s="294"/>
      <c r="O358" s="295"/>
      <c r="P358" s="296"/>
      <c r="Q358" s="267"/>
      <c r="R358" s="270"/>
      <c r="U358" s="66"/>
      <c r="V358" s="75"/>
      <c r="W358" s="69"/>
      <c r="X358" s="62"/>
      <c r="Y358" s="62"/>
      <c r="Z358" s="62"/>
      <c r="AA358" s="62"/>
      <c r="AB358" s="62"/>
      <c r="AC358" s="62">
        <f t="shared" ca="1" si="574"/>
        <v>0</v>
      </c>
      <c r="AD358" s="108">
        <f t="shared" si="582"/>
        <v>0</v>
      </c>
      <c r="AE358" s="175" t="str">
        <f>IF(G358="","0",VLOOKUP(G358,'登録データ（男）'!$R$4:$S$23,2,FALSE))</f>
        <v>0</v>
      </c>
      <c r="AF358" s="62" t="str">
        <f t="shared" si="575"/>
        <v>00</v>
      </c>
      <c r="AG358" s="76" t="str">
        <f>IF(G358="","0",IF(OR(RIGHT(G358,1)="m",RIGHT(G358,1)="H",RIGHT(G358,1)="W",RIGHT(G358,1)="C"),1,2))</f>
        <v>0</v>
      </c>
      <c r="AH358" s="62" t="str">
        <f t="shared" si="576"/>
        <v>000000</v>
      </c>
      <c r="AI358" s="64" t="str">
        <f t="shared" ca="1" si="577"/>
        <v/>
      </c>
      <c r="AJ358" s="62">
        <f t="shared" si="583"/>
        <v>0</v>
      </c>
      <c r="AK358" s="108"/>
      <c r="AL358" s="62">
        <f t="shared" si="578"/>
        <v>0</v>
      </c>
      <c r="AM358" s="68">
        <f t="shared" si="579"/>
        <v>0</v>
      </c>
      <c r="AN358" s="14" t="str">
        <f ca="1">IF(OFFSET(B358,-MOD(ROW(B358),3),0)&lt;&gt;"",IF(RIGHT(G358,1)=")",VALUE(VLOOKUP(OFFSET(B358,-MOD(ROW(B358),3),0),'登録データ（男）'!A343:J1661,8,FALSE)),"0"),"0")</f>
        <v>0</v>
      </c>
      <c r="AO358" s="76">
        <f t="shared" ca="1" si="584"/>
        <v>0</v>
      </c>
      <c r="AP358" s="62"/>
      <c r="AQ358" s="62"/>
      <c r="AR358" s="62"/>
      <c r="AS358" s="62"/>
      <c r="AT358" s="62"/>
      <c r="AU358" s="62"/>
      <c r="AV358" s="62"/>
      <c r="AW358" s="62"/>
    </row>
    <row r="359" spans="1:49" ht="18.75" customHeight="1" thickBot="1">
      <c r="A359" s="265"/>
      <c r="B359" s="300"/>
      <c r="C359" s="290"/>
      <c r="D359" s="290"/>
      <c r="E359" s="120" t="s">
        <v>1918</v>
      </c>
      <c r="F359" s="290"/>
      <c r="G359" s="306"/>
      <c r="H359" s="287"/>
      <c r="I359" s="290"/>
      <c r="J359" s="287"/>
      <c r="K359" s="290"/>
      <c r="L359" s="287"/>
      <c r="M359" s="287"/>
      <c r="N359" s="222"/>
      <c r="O359" s="223"/>
      <c r="P359" s="297"/>
      <c r="Q359" s="268"/>
      <c r="R359" s="271"/>
      <c r="U359" s="66"/>
      <c r="V359" s="75"/>
      <c r="W359" s="69"/>
      <c r="X359" s="62"/>
      <c r="Y359" s="62"/>
      <c r="Z359" s="62"/>
      <c r="AA359" s="62"/>
      <c r="AB359" s="62"/>
      <c r="AC359" s="62">
        <f t="shared" ca="1" si="574"/>
        <v>0</v>
      </c>
      <c r="AD359" s="108">
        <f t="shared" si="582"/>
        <v>0</v>
      </c>
      <c r="AE359" s="175" t="str">
        <f>IF(G359="","0",VLOOKUP(G359,'登録データ（男）'!$R$4:$S$23,2,FALSE))</f>
        <v>0</v>
      </c>
      <c r="AF359" s="62" t="str">
        <f t="shared" si="575"/>
        <v>00</v>
      </c>
      <c r="AG359" s="76" t="str">
        <f>IF(G359="","0",IF(OR(RIGHT(G359,1)="m",RIGHT(G359,1)="H",RIGHT(G359,1)="W",RIGHT(G359,1)="C"),1,2))</f>
        <v>0</v>
      </c>
      <c r="AH359" s="62" t="str">
        <f t="shared" si="576"/>
        <v>000000</v>
      </c>
      <c r="AI359" s="64" t="str">
        <f t="shared" ca="1" si="577"/>
        <v/>
      </c>
      <c r="AJ359" s="62">
        <f t="shared" si="583"/>
        <v>0</v>
      </c>
      <c r="AK359" s="108"/>
      <c r="AL359" s="62">
        <f t="shared" si="578"/>
        <v>0</v>
      </c>
      <c r="AM359" s="68">
        <f t="shared" si="579"/>
        <v>0</v>
      </c>
      <c r="AN359" s="14" t="str">
        <f ca="1">IF(OFFSET(B359,-MOD(ROW(B359),3),0)&lt;&gt;"",IF(RIGHT(G359,1)=")",VALUE(VLOOKUP(OFFSET(B359,-MOD(ROW(B359),3),0),'登録データ（男）'!A344:J1662,8,FALSE)),"0"),"0")</f>
        <v>0</v>
      </c>
      <c r="AO359" s="76">
        <f t="shared" ca="1" si="584"/>
        <v>0</v>
      </c>
      <c r="AP359" s="62"/>
      <c r="AQ359" s="62"/>
      <c r="AR359" s="62"/>
      <c r="AS359" s="62"/>
      <c r="AT359" s="62"/>
      <c r="AU359" s="62"/>
      <c r="AV359" s="62"/>
      <c r="AW359" s="62"/>
    </row>
    <row r="360" spans="1:49" ht="18.75" customHeight="1" thickTop="1">
      <c r="A360" s="263">
        <v>115</v>
      </c>
      <c r="B360" s="298"/>
      <c r="C360" s="288" t="str">
        <f>IF(B360="","",VLOOKUP(B360,'登録データ（男）'!$A$3:$W$2000,2,FALSE))</f>
        <v/>
      </c>
      <c r="D360" s="288" t="str">
        <f>IF(B360="","",VLOOKUP(B360,'登録データ（男）'!$A$3:$W$2000,3,FALSE))</f>
        <v/>
      </c>
      <c r="E360" s="118" t="str">
        <f>IF(B360="","",VLOOKUP(B360,'登録データ（男）'!$A$3:$W$2000,7,FALSE))</f>
        <v/>
      </c>
      <c r="F360" s="288" t="s">
        <v>6158</v>
      </c>
      <c r="G360" s="304"/>
      <c r="H360" s="285"/>
      <c r="I360" s="288" t="str">
        <f t="shared" ref="I360" si="618">IF(G360="","",IF(AG360=2,"","分"))</f>
        <v/>
      </c>
      <c r="J360" s="285"/>
      <c r="K360" s="288" t="str">
        <f t="shared" ref="K360" si="619">IF(OR(G360="",G360="十種競技"),"",IF(AG360=2,"m","秒"))</f>
        <v/>
      </c>
      <c r="L360" s="285"/>
      <c r="M360" s="285"/>
      <c r="N360" s="291"/>
      <c r="O360" s="292"/>
      <c r="P360" s="293"/>
      <c r="Q360" s="272"/>
      <c r="R360" s="269"/>
      <c r="U360" s="66"/>
      <c r="V360" s="75">
        <f>IF(B360="",0,IF(VLOOKUP(B360,'登録データ（男）'!$A$3:$AT$1687,29,FALSE)=1,0,1))</f>
        <v>0</v>
      </c>
      <c r="W360" s="69">
        <f>IF(B360="",1,0)</f>
        <v>1</v>
      </c>
      <c r="X360" s="62">
        <f>IF(C360="",1,0)</f>
        <v>1</v>
      </c>
      <c r="Y360" s="62">
        <f>IF(D360="",1,0)</f>
        <v>1</v>
      </c>
      <c r="Z360" s="62">
        <f>IF(E360="",1,0)</f>
        <v>1</v>
      </c>
      <c r="AA360" s="62">
        <f>IF(E361="",1,0)</f>
        <v>1</v>
      </c>
      <c r="AB360" s="62">
        <f>SUM(W360:AA360)</f>
        <v>5</v>
      </c>
      <c r="AC360" s="62">
        <f t="shared" ca="1" si="574"/>
        <v>0</v>
      </c>
      <c r="AD360" s="108">
        <f t="shared" si="582"/>
        <v>0</v>
      </c>
      <c r="AE360" s="175" t="str">
        <f>IF(G360="","0",VLOOKUP(G360,'登録データ（男）'!$R$4:$S$23,2,FALSE))</f>
        <v>0</v>
      </c>
      <c r="AF360" s="62" t="str">
        <f t="shared" si="575"/>
        <v>00</v>
      </c>
      <c r="AG360" s="76" t="str">
        <f>IF(G360="","0",IF(OR(RIGHT(G360,1)="m",RIGHT(G360,1)="H",RIGHT(G360,1)="W",RIGHT(G360,1)="C",RIGHT(G360,1)="〉"),1,2))</f>
        <v>0</v>
      </c>
      <c r="AH360" s="62" t="str">
        <f t="shared" si="576"/>
        <v>000000</v>
      </c>
      <c r="AI360" s="64" t="str">
        <f t="shared" ca="1" si="577"/>
        <v/>
      </c>
      <c r="AJ360" s="62">
        <f t="shared" si="583"/>
        <v>0</v>
      </c>
      <c r="AK360" s="108"/>
      <c r="AL360" s="62">
        <f t="shared" si="578"/>
        <v>0</v>
      </c>
      <c r="AM360" s="68">
        <f t="shared" si="579"/>
        <v>0</v>
      </c>
      <c r="AN360" s="14" t="str">
        <f ca="1">IF(OFFSET(B360,-MOD(ROW(B360),3),0)&lt;&gt;"",IF(RIGHT(G360,1)=")",VALUE(VLOOKUP(OFFSET(B360,-MOD(ROW(B360),3),0),'登録データ（男）'!A345:J1663,8,FALSE)),"0"),"0")</f>
        <v>0</v>
      </c>
      <c r="AO360" s="76">
        <f t="shared" ca="1" si="584"/>
        <v>0</v>
      </c>
      <c r="AP360" s="62" t="str">
        <f t="shared" ref="AP360" si="620">IF(AQ360="","",RANK(AQ360,$AQ$18:$AQ$467,1))</f>
        <v/>
      </c>
      <c r="AQ360" s="62" t="str">
        <f>IF(Q360="","",B360)</f>
        <v/>
      </c>
      <c r="AR360" s="62" t="str">
        <f t="shared" ref="AR360" si="621">IF(AS360="","",RANK(AS360,$AS$18:$AS$467,1))</f>
        <v/>
      </c>
      <c r="AS360" s="62" t="str">
        <f>IF(R360="","",B360)</f>
        <v/>
      </c>
      <c r="AT360" s="62" t="str">
        <f t="shared" ref="AT360" si="622">IF(AU360="","",RANK(AU360,$AU$18:$AU$467,1))</f>
        <v/>
      </c>
      <c r="AU360" s="62" t="str">
        <f>IF(OR(G360="十種競技",G361="十種競技",G362="十種競技"),B360,"")</f>
        <v/>
      </c>
      <c r="AV360" s="62"/>
      <c r="AW360" s="62">
        <f>B360</f>
        <v>0</v>
      </c>
    </row>
    <row r="361" spans="1:49" ht="18.75" customHeight="1">
      <c r="A361" s="264"/>
      <c r="B361" s="299"/>
      <c r="C361" s="289"/>
      <c r="D361" s="289"/>
      <c r="E361" s="116" t="str">
        <f>IF(B360="","",VLOOKUP(B360,'登録データ（男）'!$A$3:$W$2000,4,FALSE))</f>
        <v/>
      </c>
      <c r="F361" s="289"/>
      <c r="G361" s="305"/>
      <c r="H361" s="286"/>
      <c r="I361" s="289"/>
      <c r="J361" s="286"/>
      <c r="K361" s="289"/>
      <c r="L361" s="286"/>
      <c r="M361" s="286"/>
      <c r="N361" s="294"/>
      <c r="O361" s="295"/>
      <c r="P361" s="296"/>
      <c r="Q361" s="267"/>
      <c r="R361" s="270"/>
      <c r="U361" s="66"/>
      <c r="V361" s="75"/>
      <c r="W361" s="69"/>
      <c r="X361" s="62"/>
      <c r="Y361" s="62"/>
      <c r="Z361" s="62"/>
      <c r="AA361" s="62"/>
      <c r="AB361" s="62"/>
      <c r="AC361" s="62">
        <f t="shared" ca="1" si="574"/>
        <v>0</v>
      </c>
      <c r="AD361" s="108">
        <f t="shared" si="582"/>
        <v>0</v>
      </c>
      <c r="AE361" s="175" t="str">
        <f>IF(G361="","0",VLOOKUP(G361,'登録データ（男）'!$R$4:$S$23,2,FALSE))</f>
        <v>0</v>
      </c>
      <c r="AF361" s="62" t="str">
        <f t="shared" si="575"/>
        <v>00</v>
      </c>
      <c r="AG361" s="76" t="str">
        <f>IF(G361="","0",IF(OR(RIGHT(G361,1)="m",RIGHT(G361,1)="H",RIGHT(G361,1)="W",RIGHT(G361,1)="C"),1,2))</f>
        <v>0</v>
      </c>
      <c r="AH361" s="62" t="str">
        <f t="shared" si="576"/>
        <v>000000</v>
      </c>
      <c r="AI361" s="64" t="str">
        <f t="shared" ca="1" si="577"/>
        <v/>
      </c>
      <c r="AJ361" s="62">
        <f t="shared" si="583"/>
        <v>0</v>
      </c>
      <c r="AK361" s="108"/>
      <c r="AL361" s="62">
        <f t="shared" si="578"/>
        <v>0</v>
      </c>
      <c r="AM361" s="68">
        <f t="shared" si="579"/>
        <v>0</v>
      </c>
      <c r="AN361" s="14" t="str">
        <f ca="1">IF(OFFSET(B361,-MOD(ROW(B361),3),0)&lt;&gt;"",IF(RIGHT(G361,1)=")",VALUE(VLOOKUP(OFFSET(B361,-MOD(ROW(B361),3),0),'登録データ（男）'!A346:J1664,8,FALSE)),"0"),"0")</f>
        <v>0</v>
      </c>
      <c r="AO361" s="76">
        <f t="shared" ca="1" si="584"/>
        <v>0</v>
      </c>
      <c r="AP361" s="62"/>
      <c r="AQ361" s="62"/>
      <c r="AR361" s="62"/>
      <c r="AS361" s="62"/>
      <c r="AT361" s="62"/>
      <c r="AU361" s="62"/>
      <c r="AV361" s="62"/>
      <c r="AW361" s="62"/>
    </row>
    <row r="362" spans="1:49" ht="18.75" customHeight="1" thickBot="1">
      <c r="A362" s="265"/>
      <c r="B362" s="300"/>
      <c r="C362" s="290"/>
      <c r="D362" s="290"/>
      <c r="E362" s="120" t="s">
        <v>1918</v>
      </c>
      <c r="F362" s="290"/>
      <c r="G362" s="306"/>
      <c r="H362" s="287"/>
      <c r="I362" s="290"/>
      <c r="J362" s="287"/>
      <c r="K362" s="290"/>
      <c r="L362" s="287"/>
      <c r="M362" s="287"/>
      <c r="N362" s="222"/>
      <c r="O362" s="223"/>
      <c r="P362" s="297"/>
      <c r="Q362" s="268"/>
      <c r="R362" s="271"/>
      <c r="U362" s="66"/>
      <c r="V362" s="75"/>
      <c r="W362" s="69"/>
      <c r="X362" s="62"/>
      <c r="Y362" s="62"/>
      <c r="Z362" s="62"/>
      <c r="AA362" s="62"/>
      <c r="AB362" s="62"/>
      <c r="AC362" s="62">
        <f t="shared" ca="1" si="574"/>
        <v>0</v>
      </c>
      <c r="AD362" s="108">
        <f t="shared" si="582"/>
        <v>0</v>
      </c>
      <c r="AE362" s="175" t="str">
        <f>IF(G362="","0",VLOOKUP(G362,'登録データ（男）'!$R$4:$S$23,2,FALSE))</f>
        <v>0</v>
      </c>
      <c r="AF362" s="62" t="str">
        <f t="shared" si="575"/>
        <v>00</v>
      </c>
      <c r="AG362" s="76" t="str">
        <f>IF(G362="","0",IF(OR(RIGHT(G362,1)="m",RIGHT(G362,1)="H",RIGHT(G362,1)="W",RIGHT(G362,1)="C"),1,2))</f>
        <v>0</v>
      </c>
      <c r="AH362" s="62" t="str">
        <f t="shared" si="576"/>
        <v>000000</v>
      </c>
      <c r="AI362" s="64" t="str">
        <f t="shared" ca="1" si="577"/>
        <v/>
      </c>
      <c r="AJ362" s="62">
        <f t="shared" si="583"/>
        <v>0</v>
      </c>
      <c r="AK362" s="108"/>
      <c r="AL362" s="62">
        <f t="shared" si="578"/>
        <v>0</v>
      </c>
      <c r="AM362" s="68">
        <f t="shared" si="579"/>
        <v>0</v>
      </c>
      <c r="AN362" s="14" t="str">
        <f ca="1">IF(OFFSET(B362,-MOD(ROW(B362),3),0)&lt;&gt;"",IF(RIGHT(G362,1)=")",VALUE(VLOOKUP(OFFSET(B362,-MOD(ROW(B362),3),0),'登録データ（男）'!A347:J1665,8,FALSE)),"0"),"0")</f>
        <v>0</v>
      </c>
      <c r="AO362" s="76">
        <f t="shared" ca="1" si="584"/>
        <v>0</v>
      </c>
      <c r="AP362" s="62"/>
      <c r="AQ362" s="62"/>
      <c r="AR362" s="62"/>
      <c r="AS362" s="62"/>
      <c r="AT362" s="62"/>
      <c r="AU362" s="62"/>
      <c r="AV362" s="62"/>
      <c r="AW362" s="62"/>
    </row>
    <row r="363" spans="1:49" ht="18.75" customHeight="1" thickTop="1">
      <c r="A363" s="263">
        <v>116</v>
      </c>
      <c r="B363" s="298"/>
      <c r="C363" s="288" t="str">
        <f>IF(B363="","",VLOOKUP(B363,'登録データ（男）'!$A$3:$W$2000,2,FALSE))</f>
        <v/>
      </c>
      <c r="D363" s="288" t="str">
        <f>IF(B363="","",VLOOKUP(B363,'登録データ（男）'!$A$3:$W$2000,3,FALSE))</f>
        <v/>
      </c>
      <c r="E363" s="118" t="str">
        <f>IF(B363="","",VLOOKUP(B363,'登録データ（男）'!$A$3:$W$2000,7,FALSE))</f>
        <v/>
      </c>
      <c r="F363" s="288" t="s">
        <v>6158</v>
      </c>
      <c r="G363" s="304"/>
      <c r="H363" s="285"/>
      <c r="I363" s="288" t="str">
        <f t="shared" ref="I363" si="623">IF(G363="","",IF(AG363=2,"","分"))</f>
        <v/>
      </c>
      <c r="J363" s="285"/>
      <c r="K363" s="288" t="str">
        <f t="shared" ref="K363" si="624">IF(OR(G363="",G363="十種競技"),"",IF(AG363=2,"m","秒"))</f>
        <v/>
      </c>
      <c r="L363" s="285"/>
      <c r="M363" s="285"/>
      <c r="N363" s="291"/>
      <c r="O363" s="292"/>
      <c r="P363" s="293"/>
      <c r="Q363" s="272"/>
      <c r="R363" s="269"/>
      <c r="U363" s="66"/>
      <c r="V363" s="75">
        <f>IF(B363="",0,IF(VLOOKUP(B363,'登録データ（男）'!$A$3:$AT$1687,29,FALSE)=1,0,1))</f>
        <v>0</v>
      </c>
      <c r="W363" s="69">
        <f>IF(B363="",1,0)</f>
        <v>1</v>
      </c>
      <c r="X363" s="62">
        <f>IF(C363="",1,0)</f>
        <v>1</v>
      </c>
      <c r="Y363" s="62">
        <f>IF(D363="",1,0)</f>
        <v>1</v>
      </c>
      <c r="Z363" s="62">
        <f>IF(E363="",1,0)</f>
        <v>1</v>
      </c>
      <c r="AA363" s="62">
        <f>IF(E364="",1,0)</f>
        <v>1</v>
      </c>
      <c r="AB363" s="62">
        <f>SUM(W363:AA363)</f>
        <v>5</v>
      </c>
      <c r="AC363" s="62">
        <f t="shared" ca="1" si="574"/>
        <v>0</v>
      </c>
      <c r="AD363" s="108">
        <f t="shared" si="582"/>
        <v>0</v>
      </c>
      <c r="AE363" s="175" t="str">
        <f>IF(G363="","0",VLOOKUP(G363,'登録データ（男）'!$R$4:$S$23,2,FALSE))</f>
        <v>0</v>
      </c>
      <c r="AF363" s="62" t="str">
        <f t="shared" si="575"/>
        <v>00</v>
      </c>
      <c r="AG363" s="76" t="str">
        <f>IF(G363="","0",IF(OR(RIGHT(G363,1)="m",RIGHT(G363,1)="H",RIGHT(G363,1)="W",RIGHT(G363,1)="C",RIGHT(G363,1)="〉"),1,2))</f>
        <v>0</v>
      </c>
      <c r="AH363" s="62" t="str">
        <f t="shared" si="576"/>
        <v>000000</v>
      </c>
      <c r="AI363" s="64" t="str">
        <f t="shared" ca="1" si="577"/>
        <v/>
      </c>
      <c r="AJ363" s="62">
        <f t="shared" si="583"/>
        <v>0</v>
      </c>
      <c r="AK363" s="108"/>
      <c r="AL363" s="62">
        <f t="shared" si="578"/>
        <v>0</v>
      </c>
      <c r="AM363" s="68">
        <f t="shared" si="579"/>
        <v>0</v>
      </c>
      <c r="AN363" s="14" t="str">
        <f ca="1">IF(OFFSET(B363,-MOD(ROW(B363),3),0)&lt;&gt;"",IF(RIGHT(G363,1)=")",VALUE(VLOOKUP(OFFSET(B363,-MOD(ROW(B363),3),0),'登録データ（男）'!A348:J1666,8,FALSE)),"0"),"0")</f>
        <v>0</v>
      </c>
      <c r="AO363" s="76">
        <f t="shared" ca="1" si="584"/>
        <v>0</v>
      </c>
      <c r="AP363" s="62" t="str">
        <f t="shared" ref="AP363" si="625">IF(AQ363="","",RANK(AQ363,$AQ$18:$AQ$467,1))</f>
        <v/>
      </c>
      <c r="AQ363" s="62" t="str">
        <f>IF(Q363="","",B363)</f>
        <v/>
      </c>
      <c r="AR363" s="62" t="str">
        <f t="shared" ref="AR363" si="626">IF(AS363="","",RANK(AS363,$AS$18:$AS$467,1))</f>
        <v/>
      </c>
      <c r="AS363" s="62" t="str">
        <f>IF(R363="","",B363)</f>
        <v/>
      </c>
      <c r="AT363" s="62" t="str">
        <f t="shared" ref="AT363" si="627">IF(AU363="","",RANK(AU363,$AU$18:$AU$467,1))</f>
        <v/>
      </c>
      <c r="AU363" s="62" t="str">
        <f>IF(OR(G363="十種競技",G364="十種競技",G365="十種競技"),B363,"")</f>
        <v/>
      </c>
      <c r="AV363" s="62"/>
      <c r="AW363" s="62">
        <f>B363</f>
        <v>0</v>
      </c>
    </row>
    <row r="364" spans="1:49" ht="18.75" customHeight="1">
      <c r="A364" s="264"/>
      <c r="B364" s="299"/>
      <c r="C364" s="289"/>
      <c r="D364" s="289"/>
      <c r="E364" s="116" t="str">
        <f>IF(B363="","",VLOOKUP(B363,'登録データ（男）'!$A$3:$W$2000,4,FALSE))</f>
        <v/>
      </c>
      <c r="F364" s="289"/>
      <c r="G364" s="305"/>
      <c r="H364" s="286"/>
      <c r="I364" s="289"/>
      <c r="J364" s="286"/>
      <c r="K364" s="289"/>
      <c r="L364" s="286"/>
      <c r="M364" s="286"/>
      <c r="N364" s="294"/>
      <c r="O364" s="295"/>
      <c r="P364" s="296"/>
      <c r="Q364" s="267"/>
      <c r="R364" s="270"/>
      <c r="U364" s="66"/>
      <c r="V364" s="75"/>
      <c r="W364" s="69"/>
      <c r="X364" s="62"/>
      <c r="Y364" s="62"/>
      <c r="Z364" s="62"/>
      <c r="AA364" s="62"/>
      <c r="AB364" s="62"/>
      <c r="AC364" s="62">
        <f t="shared" ca="1" si="574"/>
        <v>0</v>
      </c>
      <c r="AD364" s="108">
        <f t="shared" si="582"/>
        <v>0</v>
      </c>
      <c r="AE364" s="175" t="str">
        <f>IF(G364="","0",VLOOKUP(G364,'登録データ（男）'!$R$4:$S$23,2,FALSE))</f>
        <v>0</v>
      </c>
      <c r="AF364" s="62" t="str">
        <f t="shared" si="575"/>
        <v>00</v>
      </c>
      <c r="AG364" s="76" t="str">
        <f>IF(G364="","0",IF(OR(RIGHT(G364,1)="m",RIGHT(G364,1)="H",RIGHT(G364,1)="W",RIGHT(G364,1)="C"),1,2))</f>
        <v>0</v>
      </c>
      <c r="AH364" s="62" t="str">
        <f t="shared" si="576"/>
        <v>000000</v>
      </c>
      <c r="AI364" s="64" t="str">
        <f t="shared" ca="1" si="577"/>
        <v/>
      </c>
      <c r="AJ364" s="62">
        <f t="shared" si="583"/>
        <v>0</v>
      </c>
      <c r="AK364" s="108"/>
      <c r="AL364" s="62">
        <f t="shared" si="578"/>
        <v>0</v>
      </c>
      <c r="AM364" s="68">
        <f t="shared" si="579"/>
        <v>0</v>
      </c>
      <c r="AN364" s="14" t="str">
        <f ca="1">IF(OFFSET(B364,-MOD(ROW(B364),3),0)&lt;&gt;"",IF(RIGHT(G364,1)=")",VALUE(VLOOKUP(OFFSET(B364,-MOD(ROW(B364),3),0),'登録データ（男）'!A349:J1667,8,FALSE)),"0"),"0")</f>
        <v>0</v>
      </c>
      <c r="AO364" s="76">
        <f t="shared" ca="1" si="584"/>
        <v>0</v>
      </c>
      <c r="AP364" s="62"/>
      <c r="AQ364" s="62"/>
      <c r="AR364" s="62"/>
      <c r="AS364" s="62"/>
      <c r="AT364" s="62"/>
      <c r="AU364" s="62"/>
      <c r="AV364" s="62"/>
      <c r="AW364" s="62"/>
    </row>
    <row r="365" spans="1:49" ht="18.75" customHeight="1" thickBot="1">
      <c r="A365" s="265"/>
      <c r="B365" s="300"/>
      <c r="C365" s="290"/>
      <c r="D365" s="290"/>
      <c r="E365" s="120" t="s">
        <v>1918</v>
      </c>
      <c r="F365" s="290"/>
      <c r="G365" s="306"/>
      <c r="H365" s="287"/>
      <c r="I365" s="290"/>
      <c r="J365" s="287"/>
      <c r="K365" s="290"/>
      <c r="L365" s="287"/>
      <c r="M365" s="287"/>
      <c r="N365" s="222"/>
      <c r="O365" s="223"/>
      <c r="P365" s="297"/>
      <c r="Q365" s="268"/>
      <c r="R365" s="271"/>
      <c r="U365" s="66"/>
      <c r="V365" s="75"/>
      <c r="W365" s="69"/>
      <c r="X365" s="62"/>
      <c r="Y365" s="62"/>
      <c r="Z365" s="62"/>
      <c r="AA365" s="62"/>
      <c r="AB365" s="62"/>
      <c r="AC365" s="62">
        <f t="shared" ca="1" si="574"/>
        <v>0</v>
      </c>
      <c r="AD365" s="108">
        <f t="shared" si="582"/>
        <v>0</v>
      </c>
      <c r="AE365" s="175" t="str">
        <f>IF(G365="","0",VLOOKUP(G365,'登録データ（男）'!$R$4:$S$23,2,FALSE))</f>
        <v>0</v>
      </c>
      <c r="AF365" s="62" t="str">
        <f t="shared" si="575"/>
        <v>00</v>
      </c>
      <c r="AG365" s="76" t="str">
        <f>IF(G365="","0",IF(OR(RIGHT(G365,1)="m",RIGHT(G365,1)="H",RIGHT(G365,1)="W",RIGHT(G365,1)="C"),1,2))</f>
        <v>0</v>
      </c>
      <c r="AH365" s="62" t="str">
        <f t="shared" si="576"/>
        <v>000000</v>
      </c>
      <c r="AI365" s="64" t="str">
        <f t="shared" ca="1" si="577"/>
        <v/>
      </c>
      <c r="AJ365" s="62">
        <f t="shared" si="583"/>
        <v>0</v>
      </c>
      <c r="AK365" s="108"/>
      <c r="AL365" s="62">
        <f t="shared" si="578"/>
        <v>0</v>
      </c>
      <c r="AM365" s="68">
        <f t="shared" si="579"/>
        <v>0</v>
      </c>
      <c r="AN365" s="14" t="str">
        <f ca="1">IF(OFFSET(B365,-MOD(ROW(B365),3),0)&lt;&gt;"",IF(RIGHT(G365,1)=")",VALUE(VLOOKUP(OFFSET(B365,-MOD(ROW(B365),3),0),'登録データ（男）'!A350:J1668,8,FALSE)),"0"),"0")</f>
        <v>0</v>
      </c>
      <c r="AO365" s="76">
        <f t="shared" ca="1" si="584"/>
        <v>0</v>
      </c>
      <c r="AP365" s="62"/>
      <c r="AQ365" s="62"/>
      <c r="AR365" s="62"/>
      <c r="AS365" s="62"/>
      <c r="AT365" s="62"/>
      <c r="AU365" s="62"/>
      <c r="AV365" s="62"/>
      <c r="AW365" s="62"/>
    </row>
    <row r="366" spans="1:49" ht="18.75" customHeight="1" thickTop="1">
      <c r="A366" s="263">
        <v>117</v>
      </c>
      <c r="B366" s="298"/>
      <c r="C366" s="288" t="str">
        <f>IF(B366="","",VLOOKUP(B366,'登録データ（男）'!$A$3:$W$2000,2,FALSE))</f>
        <v/>
      </c>
      <c r="D366" s="288" t="str">
        <f>IF(B366="","",VLOOKUP(B366,'登録データ（男）'!$A$3:$W$2000,3,FALSE))</f>
        <v/>
      </c>
      <c r="E366" s="118" t="str">
        <f>IF(B366="","",VLOOKUP(B366,'登録データ（男）'!$A$3:$W$2000,7,FALSE))</f>
        <v/>
      </c>
      <c r="F366" s="288" t="s">
        <v>6158</v>
      </c>
      <c r="G366" s="304"/>
      <c r="H366" s="285"/>
      <c r="I366" s="288" t="str">
        <f t="shared" ref="I366" si="628">IF(G366="","",IF(AG366=2,"","分"))</f>
        <v/>
      </c>
      <c r="J366" s="285"/>
      <c r="K366" s="288" t="str">
        <f t="shared" ref="K366" si="629">IF(OR(G366="",G366="十種競技"),"",IF(AG366=2,"m","秒"))</f>
        <v/>
      </c>
      <c r="L366" s="285"/>
      <c r="M366" s="285"/>
      <c r="N366" s="291"/>
      <c r="O366" s="292"/>
      <c r="P366" s="293"/>
      <c r="Q366" s="272"/>
      <c r="R366" s="269"/>
      <c r="U366" s="66"/>
      <c r="V366" s="75">
        <f>IF(B366="",0,IF(VLOOKUP(B366,'登録データ（男）'!$A$3:$AT$1687,29,FALSE)=1,0,1))</f>
        <v>0</v>
      </c>
      <c r="W366" s="69">
        <f>IF(B366="",1,0)</f>
        <v>1</v>
      </c>
      <c r="X366" s="62">
        <f>IF(C366="",1,0)</f>
        <v>1</v>
      </c>
      <c r="Y366" s="62">
        <f>IF(D366="",1,0)</f>
        <v>1</v>
      </c>
      <c r="Z366" s="62">
        <f>IF(E366="",1,0)</f>
        <v>1</v>
      </c>
      <c r="AA366" s="62">
        <f>IF(E367="",1,0)</f>
        <v>1</v>
      </c>
      <c r="AB366" s="62">
        <f>SUM(W366:AA366)</f>
        <v>5</v>
      </c>
      <c r="AC366" s="62">
        <f t="shared" ca="1" si="574"/>
        <v>0</v>
      </c>
      <c r="AD366" s="108">
        <f t="shared" si="582"/>
        <v>0</v>
      </c>
      <c r="AE366" s="175" t="str">
        <f>IF(G366="","0",VLOOKUP(G366,'登録データ（男）'!$R$4:$S$23,2,FALSE))</f>
        <v>0</v>
      </c>
      <c r="AF366" s="62" t="str">
        <f t="shared" si="575"/>
        <v>00</v>
      </c>
      <c r="AG366" s="76" t="str">
        <f>IF(G366="","0",IF(OR(RIGHT(G366,1)="m",RIGHT(G366,1)="H",RIGHT(G366,1)="W",RIGHT(G366,1)="C",RIGHT(G366,1)="〉"),1,2))</f>
        <v>0</v>
      </c>
      <c r="AH366" s="62" t="str">
        <f t="shared" si="576"/>
        <v>000000</v>
      </c>
      <c r="AI366" s="64" t="str">
        <f t="shared" ca="1" si="577"/>
        <v/>
      </c>
      <c r="AJ366" s="62">
        <f t="shared" si="583"/>
        <v>0</v>
      </c>
      <c r="AK366" s="108"/>
      <c r="AL366" s="62">
        <f t="shared" si="578"/>
        <v>0</v>
      </c>
      <c r="AM366" s="68">
        <f t="shared" si="579"/>
        <v>0</v>
      </c>
      <c r="AN366" s="14" t="str">
        <f ca="1">IF(OFFSET(B366,-MOD(ROW(B366),3),0)&lt;&gt;"",IF(RIGHT(G366,1)=")",VALUE(VLOOKUP(OFFSET(B366,-MOD(ROW(B366),3),0),'登録データ（男）'!A351:J1669,8,FALSE)),"0"),"0")</f>
        <v>0</v>
      </c>
      <c r="AO366" s="76">
        <f t="shared" ca="1" si="584"/>
        <v>0</v>
      </c>
      <c r="AP366" s="62" t="str">
        <f t="shared" ref="AP366" si="630">IF(AQ366="","",RANK(AQ366,$AQ$18:$AQ$467,1))</f>
        <v/>
      </c>
      <c r="AQ366" s="62" t="str">
        <f>IF(Q366="","",B366)</f>
        <v/>
      </c>
      <c r="AR366" s="62" t="str">
        <f t="shared" ref="AR366" si="631">IF(AS366="","",RANK(AS366,$AS$18:$AS$467,1))</f>
        <v/>
      </c>
      <c r="AS366" s="62" t="str">
        <f>IF(R366="","",B366)</f>
        <v/>
      </c>
      <c r="AT366" s="62" t="str">
        <f t="shared" ref="AT366" si="632">IF(AU366="","",RANK(AU366,$AU$18:$AU$467,1))</f>
        <v/>
      </c>
      <c r="AU366" s="62" t="str">
        <f>IF(OR(G366="十種競技",G367="十種競技",G368="十種競技"),B366,"")</f>
        <v/>
      </c>
      <c r="AV366" s="62"/>
      <c r="AW366" s="62">
        <f>B366</f>
        <v>0</v>
      </c>
    </row>
    <row r="367" spans="1:49" ht="18.75" customHeight="1">
      <c r="A367" s="264"/>
      <c r="B367" s="299"/>
      <c r="C367" s="289"/>
      <c r="D367" s="289"/>
      <c r="E367" s="116" t="str">
        <f>IF(B366="","",VLOOKUP(B366,'登録データ（男）'!$A$3:$W$2000,4,FALSE))</f>
        <v/>
      </c>
      <c r="F367" s="289"/>
      <c r="G367" s="305"/>
      <c r="H367" s="286"/>
      <c r="I367" s="289"/>
      <c r="J367" s="286"/>
      <c r="K367" s="289"/>
      <c r="L367" s="286"/>
      <c r="M367" s="286"/>
      <c r="N367" s="294"/>
      <c r="O367" s="295"/>
      <c r="P367" s="296"/>
      <c r="Q367" s="267"/>
      <c r="R367" s="270"/>
      <c r="U367" s="66"/>
      <c r="V367" s="75"/>
      <c r="W367" s="69"/>
      <c r="X367" s="62"/>
      <c r="Y367" s="62"/>
      <c r="Z367" s="62"/>
      <c r="AA367" s="62"/>
      <c r="AB367" s="62"/>
      <c r="AC367" s="62">
        <f t="shared" ca="1" si="574"/>
        <v>0</v>
      </c>
      <c r="AD367" s="108">
        <f t="shared" si="582"/>
        <v>0</v>
      </c>
      <c r="AE367" s="175" t="str">
        <f>IF(G367="","0",VLOOKUP(G367,'登録データ（男）'!$R$4:$S$23,2,FALSE))</f>
        <v>0</v>
      </c>
      <c r="AF367" s="62" t="str">
        <f t="shared" si="575"/>
        <v>00</v>
      </c>
      <c r="AG367" s="76" t="str">
        <f>IF(G367="","0",IF(OR(RIGHT(G367,1)="m",RIGHT(G367,1)="H",RIGHT(G367,1)="W",RIGHT(G367,1)="C"),1,2))</f>
        <v>0</v>
      </c>
      <c r="AH367" s="62" t="str">
        <f t="shared" si="576"/>
        <v>000000</v>
      </c>
      <c r="AI367" s="64" t="str">
        <f t="shared" ca="1" si="577"/>
        <v/>
      </c>
      <c r="AJ367" s="62">
        <f t="shared" si="583"/>
        <v>0</v>
      </c>
      <c r="AK367" s="108"/>
      <c r="AL367" s="62">
        <f t="shared" si="578"/>
        <v>0</v>
      </c>
      <c r="AM367" s="68">
        <f t="shared" si="579"/>
        <v>0</v>
      </c>
      <c r="AN367" s="14" t="str">
        <f ca="1">IF(OFFSET(B367,-MOD(ROW(B367),3),0)&lt;&gt;"",IF(RIGHT(G367,1)=")",VALUE(VLOOKUP(OFFSET(B367,-MOD(ROW(B367),3),0),'登録データ（男）'!A352:J1670,8,FALSE)),"0"),"0")</f>
        <v>0</v>
      </c>
      <c r="AO367" s="76">
        <f t="shared" ca="1" si="584"/>
        <v>0</v>
      </c>
      <c r="AP367" s="62"/>
      <c r="AQ367" s="62"/>
      <c r="AR367" s="62"/>
      <c r="AS367" s="62"/>
      <c r="AT367" s="62"/>
      <c r="AU367" s="62"/>
      <c r="AV367" s="62"/>
      <c r="AW367" s="62"/>
    </row>
    <row r="368" spans="1:49" ht="18.75" customHeight="1" thickBot="1">
      <c r="A368" s="265"/>
      <c r="B368" s="300"/>
      <c r="C368" s="290"/>
      <c r="D368" s="290"/>
      <c r="E368" s="120" t="s">
        <v>1918</v>
      </c>
      <c r="F368" s="290"/>
      <c r="G368" s="306"/>
      <c r="H368" s="287"/>
      <c r="I368" s="290"/>
      <c r="J368" s="287"/>
      <c r="K368" s="290"/>
      <c r="L368" s="287"/>
      <c r="M368" s="287"/>
      <c r="N368" s="222"/>
      <c r="O368" s="223"/>
      <c r="P368" s="297"/>
      <c r="Q368" s="268"/>
      <c r="R368" s="271"/>
      <c r="U368" s="66"/>
      <c r="V368" s="75"/>
      <c r="W368" s="69"/>
      <c r="X368" s="62"/>
      <c r="Y368" s="62"/>
      <c r="Z368" s="62"/>
      <c r="AA368" s="62"/>
      <c r="AB368" s="62"/>
      <c r="AC368" s="62">
        <f t="shared" ca="1" si="574"/>
        <v>0</v>
      </c>
      <c r="AD368" s="108">
        <f t="shared" si="582"/>
        <v>0</v>
      </c>
      <c r="AE368" s="175" t="str">
        <f>IF(G368="","0",VLOOKUP(G368,'登録データ（男）'!$R$4:$S$23,2,FALSE))</f>
        <v>0</v>
      </c>
      <c r="AF368" s="62" t="str">
        <f t="shared" si="575"/>
        <v>00</v>
      </c>
      <c r="AG368" s="76" t="str">
        <f>IF(G368="","0",IF(OR(RIGHT(G368,1)="m",RIGHT(G368,1)="H",RIGHT(G368,1)="W",RIGHT(G368,1)="C"),1,2))</f>
        <v>0</v>
      </c>
      <c r="AH368" s="62" t="str">
        <f t="shared" si="576"/>
        <v>000000</v>
      </c>
      <c r="AI368" s="64" t="str">
        <f t="shared" ca="1" si="577"/>
        <v/>
      </c>
      <c r="AJ368" s="62">
        <f t="shared" si="583"/>
        <v>0</v>
      </c>
      <c r="AK368" s="108"/>
      <c r="AL368" s="62">
        <f t="shared" si="578"/>
        <v>0</v>
      </c>
      <c r="AM368" s="68">
        <f t="shared" si="579"/>
        <v>0</v>
      </c>
      <c r="AN368" s="14" t="str">
        <f ca="1">IF(OFFSET(B368,-MOD(ROW(B368),3),0)&lt;&gt;"",IF(RIGHT(G368,1)=")",VALUE(VLOOKUP(OFFSET(B368,-MOD(ROW(B368),3),0),'登録データ（男）'!A353:J1671,8,FALSE)),"0"),"0")</f>
        <v>0</v>
      </c>
      <c r="AO368" s="76">
        <f t="shared" ca="1" si="584"/>
        <v>0</v>
      </c>
      <c r="AP368" s="62"/>
      <c r="AQ368" s="62"/>
      <c r="AR368" s="62"/>
      <c r="AS368" s="62"/>
      <c r="AT368" s="62"/>
      <c r="AU368" s="62"/>
      <c r="AV368" s="62"/>
      <c r="AW368" s="62"/>
    </row>
    <row r="369" spans="1:49" ht="18.75" customHeight="1" thickTop="1">
      <c r="A369" s="263">
        <v>118</v>
      </c>
      <c r="B369" s="298"/>
      <c r="C369" s="288" t="str">
        <f>IF(B369="","",VLOOKUP(B369,'登録データ（男）'!$A$3:$W$2000,2,FALSE))</f>
        <v/>
      </c>
      <c r="D369" s="288" t="str">
        <f>IF(B369="","",VLOOKUP(B369,'登録データ（男）'!$A$3:$W$2000,3,FALSE))</f>
        <v/>
      </c>
      <c r="E369" s="118" t="str">
        <f>IF(B369="","",VLOOKUP(B369,'登録データ（男）'!$A$3:$W$2000,7,FALSE))</f>
        <v/>
      </c>
      <c r="F369" s="288" t="s">
        <v>6158</v>
      </c>
      <c r="G369" s="304"/>
      <c r="H369" s="285"/>
      <c r="I369" s="288" t="str">
        <f t="shared" ref="I369" si="633">IF(G369="","",IF(AG369=2,"","分"))</f>
        <v/>
      </c>
      <c r="J369" s="285"/>
      <c r="K369" s="288" t="str">
        <f t="shared" ref="K369" si="634">IF(OR(G369="",G369="十種競技"),"",IF(AG369=2,"m","秒"))</f>
        <v/>
      </c>
      <c r="L369" s="285"/>
      <c r="M369" s="285"/>
      <c r="N369" s="291"/>
      <c r="O369" s="292"/>
      <c r="P369" s="293"/>
      <c r="Q369" s="272"/>
      <c r="R369" s="269"/>
      <c r="U369" s="66"/>
      <c r="V369" s="75">
        <f>IF(B369="",0,IF(VLOOKUP(B369,'登録データ（男）'!$A$3:$AT$1687,29,FALSE)=1,0,1))</f>
        <v>0</v>
      </c>
      <c r="W369" s="69">
        <f>IF(B369="",1,0)</f>
        <v>1</v>
      </c>
      <c r="X369" s="62">
        <f>IF(C369="",1,0)</f>
        <v>1</v>
      </c>
      <c r="Y369" s="62">
        <f>IF(D369="",1,0)</f>
        <v>1</v>
      </c>
      <c r="Z369" s="62">
        <f>IF(E369="",1,0)</f>
        <v>1</v>
      </c>
      <c r="AA369" s="62">
        <f>IF(E370="",1,0)</f>
        <v>1</v>
      </c>
      <c r="AB369" s="62">
        <f>SUM(W369:AA369)</f>
        <v>5</v>
      </c>
      <c r="AC369" s="62">
        <f t="shared" ca="1" si="574"/>
        <v>0</v>
      </c>
      <c r="AD369" s="108">
        <f t="shared" si="582"/>
        <v>0</v>
      </c>
      <c r="AE369" s="175" t="str">
        <f>IF(G369="","0",VLOOKUP(G369,'登録データ（男）'!$R$4:$S$23,2,FALSE))</f>
        <v>0</v>
      </c>
      <c r="AF369" s="62" t="str">
        <f t="shared" si="575"/>
        <v>00</v>
      </c>
      <c r="AG369" s="76" t="str">
        <f>IF(G369="","0",IF(OR(RIGHT(G369,1)="m",RIGHT(G369,1)="H",RIGHT(G369,1)="W",RIGHT(G369,1)="C",RIGHT(G369,1)="〉"),1,2))</f>
        <v>0</v>
      </c>
      <c r="AH369" s="62" t="str">
        <f t="shared" si="576"/>
        <v>000000</v>
      </c>
      <c r="AI369" s="64" t="str">
        <f t="shared" ca="1" si="577"/>
        <v/>
      </c>
      <c r="AJ369" s="62">
        <f t="shared" si="583"/>
        <v>0</v>
      </c>
      <c r="AK369" s="108"/>
      <c r="AL369" s="62">
        <f t="shared" si="578"/>
        <v>0</v>
      </c>
      <c r="AM369" s="68">
        <f t="shared" si="579"/>
        <v>0</v>
      </c>
      <c r="AN369" s="14" t="str">
        <f ca="1">IF(OFFSET(B369,-MOD(ROW(B369),3),0)&lt;&gt;"",IF(RIGHT(G369,1)=")",VALUE(VLOOKUP(OFFSET(B369,-MOD(ROW(B369),3),0),'登録データ（男）'!A354:J1672,8,FALSE)),"0"),"0")</f>
        <v>0</v>
      </c>
      <c r="AO369" s="76">
        <f t="shared" ca="1" si="584"/>
        <v>0</v>
      </c>
      <c r="AP369" s="62" t="str">
        <f t="shared" ref="AP369" si="635">IF(AQ369="","",RANK(AQ369,$AQ$18:$AQ$467,1))</f>
        <v/>
      </c>
      <c r="AQ369" s="62" t="str">
        <f>IF(Q369="","",B369)</f>
        <v/>
      </c>
      <c r="AR369" s="62" t="str">
        <f t="shared" ref="AR369" si="636">IF(AS369="","",RANK(AS369,$AS$18:$AS$467,1))</f>
        <v/>
      </c>
      <c r="AS369" s="62" t="str">
        <f>IF(R369="","",B369)</f>
        <v/>
      </c>
      <c r="AT369" s="62" t="str">
        <f t="shared" ref="AT369" si="637">IF(AU369="","",RANK(AU369,$AU$18:$AU$467,1))</f>
        <v/>
      </c>
      <c r="AU369" s="62" t="str">
        <f>IF(OR(G369="十種競技",G370="十種競技",G371="十種競技"),B369,"")</f>
        <v/>
      </c>
      <c r="AV369" s="62"/>
      <c r="AW369" s="62">
        <f>B369</f>
        <v>0</v>
      </c>
    </row>
    <row r="370" spans="1:49" ht="18.75" customHeight="1">
      <c r="A370" s="264"/>
      <c r="B370" s="299"/>
      <c r="C370" s="289"/>
      <c r="D370" s="289"/>
      <c r="E370" s="116" t="str">
        <f>IF(B369="","",VLOOKUP(B369,'登録データ（男）'!$A$3:$W$2000,4,FALSE))</f>
        <v/>
      </c>
      <c r="F370" s="289"/>
      <c r="G370" s="305"/>
      <c r="H370" s="286"/>
      <c r="I370" s="289"/>
      <c r="J370" s="286"/>
      <c r="K370" s="289"/>
      <c r="L370" s="286"/>
      <c r="M370" s="286"/>
      <c r="N370" s="294"/>
      <c r="O370" s="295"/>
      <c r="P370" s="296"/>
      <c r="Q370" s="267"/>
      <c r="R370" s="270"/>
      <c r="U370" s="66"/>
      <c r="V370" s="75"/>
      <c r="W370" s="69"/>
      <c r="X370" s="62"/>
      <c r="Y370" s="62"/>
      <c r="Z370" s="62"/>
      <c r="AA370" s="62"/>
      <c r="AB370" s="62"/>
      <c r="AC370" s="62">
        <f t="shared" ca="1" si="574"/>
        <v>0</v>
      </c>
      <c r="AD370" s="108">
        <f t="shared" si="582"/>
        <v>0</v>
      </c>
      <c r="AE370" s="175" t="str">
        <f>IF(G370="","0",VLOOKUP(G370,'登録データ（男）'!$R$4:$S$23,2,FALSE))</f>
        <v>0</v>
      </c>
      <c r="AF370" s="62" t="str">
        <f t="shared" si="575"/>
        <v>00</v>
      </c>
      <c r="AG370" s="76" t="str">
        <f>IF(G370="","0",IF(OR(RIGHT(G370,1)="m",RIGHT(G370,1)="H",RIGHT(G370,1)="W",RIGHT(G370,1)="C"),1,2))</f>
        <v>0</v>
      </c>
      <c r="AH370" s="62" t="str">
        <f t="shared" si="576"/>
        <v>000000</v>
      </c>
      <c r="AI370" s="64" t="str">
        <f t="shared" ca="1" si="577"/>
        <v/>
      </c>
      <c r="AJ370" s="62">
        <f t="shared" si="583"/>
        <v>0</v>
      </c>
      <c r="AK370" s="108"/>
      <c r="AL370" s="62">
        <f t="shared" si="578"/>
        <v>0</v>
      </c>
      <c r="AM370" s="68">
        <f t="shared" si="579"/>
        <v>0</v>
      </c>
      <c r="AN370" s="14" t="str">
        <f ca="1">IF(OFFSET(B370,-MOD(ROW(B370),3),0)&lt;&gt;"",IF(RIGHT(G370,1)=")",VALUE(VLOOKUP(OFFSET(B370,-MOD(ROW(B370),3),0),'登録データ（男）'!A355:J1673,8,FALSE)),"0"),"0")</f>
        <v>0</v>
      </c>
      <c r="AO370" s="76">
        <f t="shared" ca="1" si="584"/>
        <v>0</v>
      </c>
      <c r="AP370" s="62"/>
      <c r="AQ370" s="62"/>
      <c r="AR370" s="62"/>
      <c r="AS370" s="62"/>
      <c r="AT370" s="62"/>
      <c r="AU370" s="62"/>
      <c r="AV370" s="62"/>
      <c r="AW370" s="62"/>
    </row>
    <row r="371" spans="1:49" ht="18.75" customHeight="1" thickBot="1">
      <c r="A371" s="265"/>
      <c r="B371" s="300"/>
      <c r="C371" s="290"/>
      <c r="D371" s="290"/>
      <c r="E371" s="120" t="s">
        <v>1918</v>
      </c>
      <c r="F371" s="290"/>
      <c r="G371" s="306"/>
      <c r="H371" s="287"/>
      <c r="I371" s="290"/>
      <c r="J371" s="287"/>
      <c r="K371" s="290"/>
      <c r="L371" s="287"/>
      <c r="M371" s="287"/>
      <c r="N371" s="222"/>
      <c r="O371" s="223"/>
      <c r="P371" s="297"/>
      <c r="Q371" s="268"/>
      <c r="R371" s="271"/>
      <c r="U371" s="66"/>
      <c r="V371" s="75"/>
      <c r="W371" s="69"/>
      <c r="X371" s="62"/>
      <c r="Y371" s="62"/>
      <c r="Z371" s="62"/>
      <c r="AA371" s="62"/>
      <c r="AB371" s="62"/>
      <c r="AC371" s="62">
        <f t="shared" ca="1" si="574"/>
        <v>0</v>
      </c>
      <c r="AD371" s="108">
        <f t="shared" si="582"/>
        <v>0</v>
      </c>
      <c r="AE371" s="175" t="str">
        <f>IF(G371="","0",VLOOKUP(G371,'登録データ（男）'!$R$4:$S$23,2,FALSE))</f>
        <v>0</v>
      </c>
      <c r="AF371" s="62" t="str">
        <f t="shared" si="575"/>
        <v>00</v>
      </c>
      <c r="AG371" s="76" t="str">
        <f>IF(G371="","0",IF(OR(RIGHT(G371,1)="m",RIGHT(G371,1)="H",RIGHT(G371,1)="W",RIGHT(G371,1)="C"),1,2))</f>
        <v>0</v>
      </c>
      <c r="AH371" s="62" t="str">
        <f t="shared" si="576"/>
        <v>000000</v>
      </c>
      <c r="AI371" s="64" t="str">
        <f t="shared" ca="1" si="577"/>
        <v/>
      </c>
      <c r="AJ371" s="62">
        <f t="shared" si="583"/>
        <v>0</v>
      </c>
      <c r="AK371" s="108"/>
      <c r="AL371" s="62">
        <f t="shared" si="578"/>
        <v>0</v>
      </c>
      <c r="AM371" s="68">
        <f t="shared" si="579"/>
        <v>0</v>
      </c>
      <c r="AN371" s="14" t="str">
        <f ca="1">IF(OFFSET(B371,-MOD(ROW(B371),3),0)&lt;&gt;"",IF(RIGHT(G371,1)=")",VALUE(VLOOKUP(OFFSET(B371,-MOD(ROW(B371),3),0),'登録データ（男）'!A356:J1674,8,FALSE)),"0"),"0")</f>
        <v>0</v>
      </c>
      <c r="AO371" s="76">
        <f t="shared" ca="1" si="584"/>
        <v>0</v>
      </c>
      <c r="AP371" s="62"/>
      <c r="AQ371" s="62"/>
      <c r="AR371" s="62"/>
      <c r="AS371" s="62"/>
      <c r="AT371" s="62"/>
      <c r="AU371" s="62"/>
      <c r="AV371" s="62"/>
      <c r="AW371" s="62"/>
    </row>
    <row r="372" spans="1:49" ht="18.75" customHeight="1" thickTop="1">
      <c r="A372" s="263">
        <v>119</v>
      </c>
      <c r="B372" s="298"/>
      <c r="C372" s="288" t="str">
        <f>IF(B372="","",VLOOKUP(B372,'登録データ（男）'!$A$3:$W$2000,2,FALSE))</f>
        <v/>
      </c>
      <c r="D372" s="288" t="str">
        <f>IF(B372="","",VLOOKUP(B372,'登録データ（男）'!$A$3:$W$2000,3,FALSE))</f>
        <v/>
      </c>
      <c r="E372" s="118" t="str">
        <f>IF(B372="","",VLOOKUP(B372,'登録データ（男）'!$A$3:$W$2000,7,FALSE))</f>
        <v/>
      </c>
      <c r="F372" s="288" t="s">
        <v>6158</v>
      </c>
      <c r="G372" s="304"/>
      <c r="H372" s="285"/>
      <c r="I372" s="288" t="str">
        <f t="shared" ref="I372" si="638">IF(G372="","",IF(AG372=2,"","分"))</f>
        <v/>
      </c>
      <c r="J372" s="285"/>
      <c r="K372" s="288" t="str">
        <f t="shared" ref="K372" si="639">IF(OR(G372="",G372="十種競技"),"",IF(AG372=2,"m","秒"))</f>
        <v/>
      </c>
      <c r="L372" s="285"/>
      <c r="M372" s="285"/>
      <c r="N372" s="291"/>
      <c r="O372" s="292"/>
      <c r="P372" s="293"/>
      <c r="Q372" s="272"/>
      <c r="R372" s="269"/>
      <c r="U372" s="66"/>
      <c r="V372" s="75">
        <f>IF(B372="",0,IF(VLOOKUP(B372,'登録データ（男）'!$A$3:$AT$1687,29,FALSE)=1,0,1))</f>
        <v>0</v>
      </c>
      <c r="W372" s="69">
        <f>IF(B372="",1,0)</f>
        <v>1</v>
      </c>
      <c r="X372" s="62">
        <f>IF(C372="",1,0)</f>
        <v>1</v>
      </c>
      <c r="Y372" s="62">
        <f>IF(D372="",1,0)</f>
        <v>1</v>
      </c>
      <c r="Z372" s="62">
        <f>IF(E372="",1,0)</f>
        <v>1</v>
      </c>
      <c r="AA372" s="62">
        <f>IF(E373="",1,0)</f>
        <v>1</v>
      </c>
      <c r="AB372" s="62">
        <f>SUM(W372:AA372)</f>
        <v>5</v>
      </c>
      <c r="AC372" s="62">
        <f t="shared" ca="1" si="574"/>
        <v>0</v>
      </c>
      <c r="AD372" s="108">
        <f t="shared" si="582"/>
        <v>0</v>
      </c>
      <c r="AE372" s="175" t="str">
        <f>IF(G372="","0",VLOOKUP(G372,'登録データ（男）'!$R$4:$S$23,2,FALSE))</f>
        <v>0</v>
      </c>
      <c r="AF372" s="62" t="str">
        <f t="shared" si="575"/>
        <v>00</v>
      </c>
      <c r="AG372" s="76" t="str">
        <f>IF(G372="","0",IF(OR(RIGHT(G372,1)="m",RIGHT(G372,1)="H",RIGHT(G372,1)="W",RIGHT(G372,1)="C",RIGHT(G372,1)="〉"),1,2))</f>
        <v>0</v>
      </c>
      <c r="AH372" s="62" t="str">
        <f t="shared" si="576"/>
        <v>000000</v>
      </c>
      <c r="AI372" s="64" t="str">
        <f t="shared" ca="1" si="577"/>
        <v/>
      </c>
      <c r="AJ372" s="62">
        <f t="shared" si="583"/>
        <v>0</v>
      </c>
      <c r="AK372" s="108"/>
      <c r="AL372" s="62">
        <f t="shared" si="578"/>
        <v>0</v>
      </c>
      <c r="AM372" s="68">
        <f t="shared" si="579"/>
        <v>0</v>
      </c>
      <c r="AN372" s="14" t="str">
        <f ca="1">IF(OFFSET(B372,-MOD(ROW(B372),3),0)&lt;&gt;"",IF(RIGHT(G372,1)=")",VALUE(VLOOKUP(OFFSET(B372,-MOD(ROW(B372),3),0),'登録データ（男）'!A357:J1675,8,FALSE)),"0"),"0")</f>
        <v>0</v>
      </c>
      <c r="AO372" s="76">
        <f t="shared" ca="1" si="584"/>
        <v>0</v>
      </c>
      <c r="AP372" s="62" t="str">
        <f t="shared" ref="AP372" si="640">IF(AQ372="","",RANK(AQ372,$AQ$18:$AQ$467,1))</f>
        <v/>
      </c>
      <c r="AQ372" s="62" t="str">
        <f>IF(Q372="","",B372)</f>
        <v/>
      </c>
      <c r="AR372" s="62" t="str">
        <f t="shared" ref="AR372" si="641">IF(AS372="","",RANK(AS372,$AS$18:$AS$467,1))</f>
        <v/>
      </c>
      <c r="AS372" s="62" t="str">
        <f>IF(R372="","",B372)</f>
        <v/>
      </c>
      <c r="AT372" s="62" t="str">
        <f t="shared" ref="AT372" si="642">IF(AU372="","",RANK(AU372,$AU$18:$AU$467,1))</f>
        <v/>
      </c>
      <c r="AU372" s="62" t="str">
        <f>IF(OR(G372="十種競技",G373="十種競技",G374="十種競技"),B372,"")</f>
        <v/>
      </c>
      <c r="AV372" s="62"/>
      <c r="AW372" s="62">
        <f>B372</f>
        <v>0</v>
      </c>
    </row>
    <row r="373" spans="1:49" ht="18.75" customHeight="1">
      <c r="A373" s="264"/>
      <c r="B373" s="299"/>
      <c r="C373" s="289"/>
      <c r="D373" s="289"/>
      <c r="E373" s="116" t="str">
        <f>IF(B372="","",VLOOKUP(B372,'登録データ（男）'!$A$3:$W$2000,4,FALSE))</f>
        <v/>
      </c>
      <c r="F373" s="289"/>
      <c r="G373" s="305"/>
      <c r="H373" s="286"/>
      <c r="I373" s="289"/>
      <c r="J373" s="286"/>
      <c r="K373" s="289"/>
      <c r="L373" s="286"/>
      <c r="M373" s="286"/>
      <c r="N373" s="294"/>
      <c r="O373" s="295"/>
      <c r="P373" s="296"/>
      <c r="Q373" s="267"/>
      <c r="R373" s="270"/>
      <c r="U373" s="66"/>
      <c r="V373" s="75"/>
      <c r="W373" s="69"/>
      <c r="X373" s="62"/>
      <c r="Y373" s="62"/>
      <c r="Z373" s="62"/>
      <c r="AA373" s="62"/>
      <c r="AB373" s="62"/>
      <c r="AC373" s="62">
        <f t="shared" ca="1" si="574"/>
        <v>0</v>
      </c>
      <c r="AD373" s="108">
        <f t="shared" si="582"/>
        <v>0</v>
      </c>
      <c r="AE373" s="175" t="str">
        <f>IF(G373="","0",VLOOKUP(G373,'登録データ（男）'!$R$4:$S$23,2,FALSE))</f>
        <v>0</v>
      </c>
      <c r="AF373" s="62" t="str">
        <f t="shared" si="575"/>
        <v>00</v>
      </c>
      <c r="AG373" s="76" t="str">
        <f>IF(G373="","0",IF(OR(RIGHT(G373,1)="m",RIGHT(G373,1)="H",RIGHT(G373,1)="W",RIGHT(G373,1)="C"),1,2))</f>
        <v>0</v>
      </c>
      <c r="AH373" s="62" t="str">
        <f t="shared" si="576"/>
        <v>000000</v>
      </c>
      <c r="AI373" s="64" t="str">
        <f t="shared" ca="1" si="577"/>
        <v/>
      </c>
      <c r="AJ373" s="62">
        <f t="shared" si="583"/>
        <v>0</v>
      </c>
      <c r="AK373" s="108"/>
      <c r="AL373" s="62">
        <f t="shared" si="578"/>
        <v>0</v>
      </c>
      <c r="AM373" s="68">
        <f t="shared" si="579"/>
        <v>0</v>
      </c>
      <c r="AN373" s="14" t="str">
        <f ca="1">IF(OFFSET(B373,-MOD(ROW(B373),3),0)&lt;&gt;"",IF(RIGHT(G373,1)=")",VALUE(VLOOKUP(OFFSET(B373,-MOD(ROW(B373),3),0),'登録データ（男）'!A358:J1676,8,FALSE)),"0"),"0")</f>
        <v>0</v>
      </c>
      <c r="AO373" s="76">
        <f t="shared" ca="1" si="584"/>
        <v>0</v>
      </c>
      <c r="AP373" s="62"/>
      <c r="AQ373" s="62"/>
      <c r="AR373" s="62"/>
      <c r="AS373" s="62"/>
      <c r="AT373" s="62"/>
      <c r="AU373" s="62"/>
      <c r="AV373" s="62"/>
      <c r="AW373" s="62"/>
    </row>
    <row r="374" spans="1:49" ht="18.75" customHeight="1" thickBot="1">
      <c r="A374" s="265"/>
      <c r="B374" s="300"/>
      <c r="C374" s="290"/>
      <c r="D374" s="290"/>
      <c r="E374" s="120" t="s">
        <v>1918</v>
      </c>
      <c r="F374" s="290"/>
      <c r="G374" s="306"/>
      <c r="H374" s="287"/>
      <c r="I374" s="290"/>
      <c r="J374" s="287"/>
      <c r="K374" s="290"/>
      <c r="L374" s="287"/>
      <c r="M374" s="287"/>
      <c r="N374" s="222"/>
      <c r="O374" s="223"/>
      <c r="P374" s="297"/>
      <c r="Q374" s="268"/>
      <c r="R374" s="271"/>
      <c r="U374" s="66"/>
      <c r="V374" s="75"/>
      <c r="W374" s="69"/>
      <c r="X374" s="62"/>
      <c r="Y374" s="62"/>
      <c r="Z374" s="62"/>
      <c r="AA374" s="62"/>
      <c r="AB374" s="62"/>
      <c r="AC374" s="62">
        <f t="shared" ca="1" si="574"/>
        <v>0</v>
      </c>
      <c r="AD374" s="108">
        <f t="shared" si="582"/>
        <v>0</v>
      </c>
      <c r="AE374" s="175" t="str">
        <f>IF(G374="","0",VLOOKUP(G374,'登録データ（男）'!$R$4:$S$23,2,FALSE))</f>
        <v>0</v>
      </c>
      <c r="AF374" s="62" t="str">
        <f t="shared" si="575"/>
        <v>00</v>
      </c>
      <c r="AG374" s="76" t="str">
        <f>IF(G374="","0",IF(OR(RIGHT(G374,1)="m",RIGHT(G374,1)="H",RIGHT(G374,1)="W",RIGHT(G374,1)="C"),1,2))</f>
        <v>0</v>
      </c>
      <c r="AH374" s="62" t="str">
        <f t="shared" si="576"/>
        <v>000000</v>
      </c>
      <c r="AI374" s="64" t="str">
        <f t="shared" ca="1" si="577"/>
        <v/>
      </c>
      <c r="AJ374" s="62">
        <f t="shared" si="583"/>
        <v>0</v>
      </c>
      <c r="AK374" s="108"/>
      <c r="AL374" s="62">
        <f t="shared" si="578"/>
        <v>0</v>
      </c>
      <c r="AM374" s="68">
        <f t="shared" si="579"/>
        <v>0</v>
      </c>
      <c r="AN374" s="14" t="str">
        <f ca="1">IF(OFFSET(B374,-MOD(ROW(B374),3),0)&lt;&gt;"",IF(RIGHT(G374,1)=")",VALUE(VLOOKUP(OFFSET(B374,-MOD(ROW(B374),3),0),'登録データ（男）'!A359:J1677,8,FALSE)),"0"),"0")</f>
        <v>0</v>
      </c>
      <c r="AO374" s="76">
        <f t="shared" ca="1" si="584"/>
        <v>0</v>
      </c>
      <c r="AP374" s="62"/>
      <c r="AQ374" s="62"/>
      <c r="AR374" s="62"/>
      <c r="AS374" s="62"/>
      <c r="AT374" s="62"/>
      <c r="AU374" s="62"/>
      <c r="AV374" s="62"/>
      <c r="AW374" s="62"/>
    </row>
    <row r="375" spans="1:49" ht="18.75" customHeight="1" thickTop="1">
      <c r="A375" s="263">
        <v>120</v>
      </c>
      <c r="B375" s="298"/>
      <c r="C375" s="288" t="str">
        <f>IF(B375="","",VLOOKUP(B375,'登録データ（男）'!$A$3:$W$2000,2,FALSE))</f>
        <v/>
      </c>
      <c r="D375" s="288" t="str">
        <f>IF(B375="","",VLOOKUP(B375,'登録データ（男）'!$A$3:$W$2000,3,FALSE))</f>
        <v/>
      </c>
      <c r="E375" s="118" t="str">
        <f>IF(B375="","",VLOOKUP(B375,'登録データ（男）'!$A$3:$W$2000,7,FALSE))</f>
        <v/>
      </c>
      <c r="F375" s="288" t="s">
        <v>6158</v>
      </c>
      <c r="G375" s="304"/>
      <c r="H375" s="285"/>
      <c r="I375" s="288" t="str">
        <f t="shared" ref="I375" si="643">IF(G375="","",IF(AG375=2,"","分"))</f>
        <v/>
      </c>
      <c r="J375" s="285"/>
      <c r="K375" s="288" t="str">
        <f t="shared" ref="K375" si="644">IF(OR(G375="",G375="十種競技"),"",IF(AG375=2,"m","秒"))</f>
        <v/>
      </c>
      <c r="L375" s="285"/>
      <c r="M375" s="285"/>
      <c r="N375" s="291"/>
      <c r="O375" s="292"/>
      <c r="P375" s="293"/>
      <c r="Q375" s="272"/>
      <c r="R375" s="269"/>
      <c r="U375" s="66"/>
      <c r="V375" s="75">
        <f>IF(B375="",0,IF(VLOOKUP(B375,'登録データ（男）'!$A$3:$AT$1687,29,FALSE)=1,0,1))</f>
        <v>0</v>
      </c>
      <c r="W375" s="69">
        <f>IF(B375="",1,0)</f>
        <v>1</v>
      </c>
      <c r="X375" s="62">
        <f>IF(C375="",1,0)</f>
        <v>1</v>
      </c>
      <c r="Y375" s="62">
        <f>IF(D375="",1,0)</f>
        <v>1</v>
      </c>
      <c r="Z375" s="62">
        <f>IF(E375="",1,0)</f>
        <v>1</v>
      </c>
      <c r="AA375" s="62">
        <f>IF(E376="",1,0)</f>
        <v>1</v>
      </c>
      <c r="AB375" s="62">
        <f>SUM(W375:AA375)</f>
        <v>5</v>
      </c>
      <c r="AC375" s="62">
        <f t="shared" ca="1" si="574"/>
        <v>0</v>
      </c>
      <c r="AD375" s="108">
        <f t="shared" si="582"/>
        <v>0</v>
      </c>
      <c r="AE375" s="175" t="str">
        <f>IF(G375="","0",VLOOKUP(G375,'登録データ（男）'!$R$4:$S$23,2,FALSE))</f>
        <v>0</v>
      </c>
      <c r="AF375" s="62" t="str">
        <f t="shared" si="575"/>
        <v>00</v>
      </c>
      <c r="AG375" s="76" t="str">
        <f>IF(G375="","0",IF(OR(RIGHT(G375,1)="m",RIGHT(G375,1)="H",RIGHT(G375,1)="W",RIGHT(G375,1)="C",RIGHT(G375,1)="〉"),1,2))</f>
        <v>0</v>
      </c>
      <c r="AH375" s="62" t="str">
        <f t="shared" si="576"/>
        <v>000000</v>
      </c>
      <c r="AI375" s="64" t="str">
        <f t="shared" ca="1" si="577"/>
        <v/>
      </c>
      <c r="AJ375" s="62">
        <f t="shared" si="583"/>
        <v>0</v>
      </c>
      <c r="AK375" s="108"/>
      <c r="AL375" s="62">
        <f t="shared" si="578"/>
        <v>0</v>
      </c>
      <c r="AM375" s="68">
        <f t="shared" si="579"/>
        <v>0</v>
      </c>
      <c r="AN375" s="14" t="str">
        <f ca="1">IF(OFFSET(B375,-MOD(ROW(B375),3),0)&lt;&gt;"",IF(RIGHT(G375,1)=")",VALUE(VLOOKUP(OFFSET(B375,-MOD(ROW(B375),3),0),'登録データ（男）'!A360:J1678,8,FALSE)),"0"),"0")</f>
        <v>0</v>
      </c>
      <c r="AO375" s="76">
        <f t="shared" ca="1" si="584"/>
        <v>0</v>
      </c>
      <c r="AP375" s="62" t="str">
        <f t="shared" ref="AP375" si="645">IF(AQ375="","",RANK(AQ375,$AQ$18:$AQ$467,1))</f>
        <v/>
      </c>
      <c r="AQ375" s="62" t="str">
        <f>IF(Q375="","",B375)</f>
        <v/>
      </c>
      <c r="AR375" s="62" t="str">
        <f t="shared" ref="AR375" si="646">IF(AS375="","",RANK(AS375,$AS$18:$AS$467,1))</f>
        <v/>
      </c>
      <c r="AS375" s="62" t="str">
        <f>IF(R375="","",B375)</f>
        <v/>
      </c>
      <c r="AT375" s="62" t="str">
        <f t="shared" ref="AT375" si="647">IF(AU375="","",RANK(AU375,$AU$18:$AU$467,1))</f>
        <v/>
      </c>
      <c r="AU375" s="62" t="str">
        <f>IF(OR(G375="十種競技",G376="十種競技",G377="十種競技"),B375,"")</f>
        <v/>
      </c>
      <c r="AV375" s="62"/>
      <c r="AW375" s="62">
        <f>B375</f>
        <v>0</v>
      </c>
    </row>
    <row r="376" spans="1:49" ht="18.75" customHeight="1">
      <c r="A376" s="264"/>
      <c r="B376" s="299"/>
      <c r="C376" s="289"/>
      <c r="D376" s="289"/>
      <c r="E376" s="116" t="str">
        <f>IF(B375="","",VLOOKUP(B375,'登録データ（男）'!$A$3:$W$2000,4,FALSE))</f>
        <v/>
      </c>
      <c r="F376" s="289"/>
      <c r="G376" s="305"/>
      <c r="H376" s="286"/>
      <c r="I376" s="289"/>
      <c r="J376" s="286"/>
      <c r="K376" s="289"/>
      <c r="L376" s="286"/>
      <c r="M376" s="286"/>
      <c r="N376" s="294"/>
      <c r="O376" s="295"/>
      <c r="P376" s="296"/>
      <c r="Q376" s="267"/>
      <c r="R376" s="270"/>
      <c r="U376" s="66"/>
      <c r="V376" s="75"/>
      <c r="W376" s="69"/>
      <c r="X376" s="62"/>
      <c r="Y376" s="62"/>
      <c r="Z376" s="62"/>
      <c r="AA376" s="62"/>
      <c r="AB376" s="62"/>
      <c r="AC376" s="62">
        <f t="shared" ca="1" si="574"/>
        <v>0</v>
      </c>
      <c r="AD376" s="108">
        <f t="shared" si="582"/>
        <v>0</v>
      </c>
      <c r="AE376" s="175" t="str">
        <f>IF(G376="","0",VLOOKUP(G376,'登録データ（男）'!$R$4:$S$23,2,FALSE))</f>
        <v>0</v>
      </c>
      <c r="AF376" s="62" t="str">
        <f t="shared" si="575"/>
        <v>00</v>
      </c>
      <c r="AG376" s="76" t="str">
        <f>IF(G376="","0",IF(OR(RIGHT(G376,1)="m",RIGHT(G376,1)="H",RIGHT(G376,1)="W",RIGHT(G376,1)="C"),1,2))</f>
        <v>0</v>
      </c>
      <c r="AH376" s="62" t="str">
        <f t="shared" si="576"/>
        <v>000000</v>
      </c>
      <c r="AI376" s="64" t="str">
        <f t="shared" ca="1" si="577"/>
        <v/>
      </c>
      <c r="AJ376" s="62">
        <f t="shared" si="583"/>
        <v>0</v>
      </c>
      <c r="AK376" s="108"/>
      <c r="AL376" s="62">
        <f t="shared" si="578"/>
        <v>0</v>
      </c>
      <c r="AM376" s="68">
        <f t="shared" si="579"/>
        <v>0</v>
      </c>
      <c r="AN376" s="14" t="str">
        <f ca="1">IF(OFFSET(B376,-MOD(ROW(B376),3),0)&lt;&gt;"",IF(RIGHT(G376,1)=")",VALUE(VLOOKUP(OFFSET(B376,-MOD(ROW(B376),3),0),'登録データ（男）'!A361:J1679,8,FALSE)),"0"),"0")</f>
        <v>0</v>
      </c>
      <c r="AO376" s="76">
        <f t="shared" ca="1" si="584"/>
        <v>0</v>
      </c>
      <c r="AP376" s="62"/>
      <c r="AQ376" s="62"/>
      <c r="AR376" s="62"/>
      <c r="AS376" s="62"/>
      <c r="AT376" s="62"/>
      <c r="AU376" s="62"/>
      <c r="AV376" s="62"/>
      <c r="AW376" s="62"/>
    </row>
    <row r="377" spans="1:49" ht="18.75" customHeight="1" thickBot="1">
      <c r="A377" s="265"/>
      <c r="B377" s="300"/>
      <c r="C377" s="290"/>
      <c r="D377" s="290"/>
      <c r="E377" s="120" t="s">
        <v>1918</v>
      </c>
      <c r="F377" s="290"/>
      <c r="G377" s="306"/>
      <c r="H377" s="287"/>
      <c r="I377" s="290"/>
      <c r="J377" s="287"/>
      <c r="K377" s="290"/>
      <c r="L377" s="287"/>
      <c r="M377" s="287"/>
      <c r="N377" s="222"/>
      <c r="O377" s="223"/>
      <c r="P377" s="297"/>
      <c r="Q377" s="268"/>
      <c r="R377" s="271"/>
      <c r="U377" s="66"/>
      <c r="V377" s="75"/>
      <c r="W377" s="69"/>
      <c r="X377" s="62"/>
      <c r="Y377" s="62"/>
      <c r="Z377" s="62"/>
      <c r="AA377" s="62"/>
      <c r="AB377" s="62"/>
      <c r="AC377" s="62">
        <f t="shared" ca="1" si="574"/>
        <v>0</v>
      </c>
      <c r="AD377" s="108">
        <f t="shared" si="582"/>
        <v>0</v>
      </c>
      <c r="AE377" s="175" t="str">
        <f>IF(G377="","0",VLOOKUP(G377,'登録データ（男）'!$R$4:$S$23,2,FALSE))</f>
        <v>0</v>
      </c>
      <c r="AF377" s="62" t="str">
        <f t="shared" si="575"/>
        <v>00</v>
      </c>
      <c r="AG377" s="76" t="str">
        <f>IF(G377="","0",IF(OR(RIGHT(G377,1)="m",RIGHT(G377,1)="H",RIGHT(G377,1)="W",RIGHT(G377,1)="C"),1,2))</f>
        <v>0</v>
      </c>
      <c r="AH377" s="62" t="str">
        <f t="shared" si="576"/>
        <v>000000</v>
      </c>
      <c r="AI377" s="64" t="str">
        <f t="shared" ca="1" si="577"/>
        <v/>
      </c>
      <c r="AJ377" s="62">
        <f t="shared" si="583"/>
        <v>0</v>
      </c>
      <c r="AK377" s="108"/>
      <c r="AL377" s="62">
        <f t="shared" si="578"/>
        <v>0</v>
      </c>
      <c r="AM377" s="68">
        <f t="shared" si="579"/>
        <v>0</v>
      </c>
      <c r="AN377" s="14" t="str">
        <f ca="1">IF(OFFSET(B377,-MOD(ROW(B377),3),0)&lt;&gt;"",IF(RIGHT(G377,1)=")",VALUE(VLOOKUP(OFFSET(B377,-MOD(ROW(B377),3),0),'登録データ（男）'!A362:J1680,8,FALSE)),"0"),"0")</f>
        <v>0</v>
      </c>
      <c r="AO377" s="76">
        <f t="shared" ca="1" si="584"/>
        <v>0</v>
      </c>
      <c r="AP377" s="62"/>
      <c r="AQ377" s="62"/>
      <c r="AR377" s="62"/>
      <c r="AS377" s="62"/>
      <c r="AT377" s="62"/>
      <c r="AU377" s="62"/>
      <c r="AV377" s="62"/>
      <c r="AW377" s="62"/>
    </row>
    <row r="378" spans="1:49" ht="18.75" customHeight="1" thickTop="1">
      <c r="A378" s="263">
        <v>121</v>
      </c>
      <c r="B378" s="298"/>
      <c r="C378" s="288" t="str">
        <f>IF(B378="","",VLOOKUP(B378,'登録データ（男）'!$A$3:$W$2000,2,FALSE))</f>
        <v/>
      </c>
      <c r="D378" s="288" t="str">
        <f>IF(B378="","",VLOOKUP(B378,'登録データ（男）'!$A$3:$W$2000,3,FALSE))</f>
        <v/>
      </c>
      <c r="E378" s="118" t="str">
        <f>IF(B378="","",VLOOKUP(B378,'登録データ（男）'!$A$3:$W$2000,7,FALSE))</f>
        <v/>
      </c>
      <c r="F378" s="288" t="s">
        <v>6158</v>
      </c>
      <c r="G378" s="304"/>
      <c r="H378" s="285"/>
      <c r="I378" s="288" t="str">
        <f t="shared" ref="I378" si="648">IF(G378="","",IF(AG378=2,"","分"))</f>
        <v/>
      </c>
      <c r="J378" s="285"/>
      <c r="K378" s="288" t="str">
        <f t="shared" ref="K378" si="649">IF(OR(G378="",G378="十種競技"),"",IF(AG378=2,"m","秒"))</f>
        <v/>
      </c>
      <c r="L378" s="285"/>
      <c r="M378" s="285"/>
      <c r="N378" s="291"/>
      <c r="O378" s="292"/>
      <c r="P378" s="293"/>
      <c r="Q378" s="272"/>
      <c r="R378" s="269"/>
      <c r="U378" s="66"/>
      <c r="V378" s="75">
        <f>IF(B378="",0,IF(VLOOKUP(B378,'登録データ（男）'!$A$3:$AT$1687,29,FALSE)=1,0,1))</f>
        <v>0</v>
      </c>
      <c r="W378" s="69">
        <f>IF(B378="",1,0)</f>
        <v>1</v>
      </c>
      <c r="X378" s="62">
        <f>IF(C378="",1,0)</f>
        <v>1</v>
      </c>
      <c r="Y378" s="62">
        <f>IF(D378="",1,0)</f>
        <v>1</v>
      </c>
      <c r="Z378" s="62">
        <f>IF(E378="",1,0)</f>
        <v>1</v>
      </c>
      <c r="AA378" s="62">
        <f>IF(E379="",1,0)</f>
        <v>1</v>
      </c>
      <c r="AB378" s="62">
        <f>SUM(W378:AA378)</f>
        <v>5</v>
      </c>
      <c r="AC378" s="62">
        <f t="shared" ca="1" si="574"/>
        <v>0</v>
      </c>
      <c r="AD378" s="108">
        <f t="shared" si="582"/>
        <v>0</v>
      </c>
      <c r="AE378" s="175" t="str">
        <f>IF(G378="","0",VLOOKUP(G378,'登録データ（男）'!$R$4:$S$23,2,FALSE))</f>
        <v>0</v>
      </c>
      <c r="AF378" s="62" t="str">
        <f t="shared" si="575"/>
        <v>00</v>
      </c>
      <c r="AG378" s="76" t="str">
        <f>IF(G378="","0",IF(OR(RIGHT(G378,1)="m",RIGHT(G378,1)="H",RIGHT(G378,1)="W",RIGHT(G378,1)="C",RIGHT(G378,1)="〉"),1,2))</f>
        <v>0</v>
      </c>
      <c r="AH378" s="62" t="str">
        <f t="shared" si="576"/>
        <v>000000</v>
      </c>
      <c r="AI378" s="64" t="str">
        <f t="shared" ca="1" si="577"/>
        <v/>
      </c>
      <c r="AJ378" s="62">
        <f t="shared" si="583"/>
        <v>0</v>
      </c>
      <c r="AK378" s="108"/>
      <c r="AL378" s="62">
        <f t="shared" si="578"/>
        <v>0</v>
      </c>
      <c r="AM378" s="68">
        <f t="shared" si="579"/>
        <v>0</v>
      </c>
      <c r="AN378" s="14" t="str">
        <f ca="1">IF(OFFSET(B378,-MOD(ROW(B378),3),0)&lt;&gt;"",IF(RIGHT(G378,1)=")",VALUE(VLOOKUP(OFFSET(B378,-MOD(ROW(B378),3),0),'登録データ（男）'!A363:J1681,8,FALSE)),"0"),"0")</f>
        <v>0</v>
      </c>
      <c r="AO378" s="76">
        <f t="shared" ca="1" si="584"/>
        <v>0</v>
      </c>
      <c r="AP378" s="62" t="str">
        <f t="shared" ref="AP378" si="650">IF(AQ378="","",RANK(AQ378,$AQ$18:$AQ$467,1))</f>
        <v/>
      </c>
      <c r="AQ378" s="62" t="str">
        <f>IF(Q378="","",B378)</f>
        <v/>
      </c>
      <c r="AR378" s="62" t="str">
        <f t="shared" ref="AR378" si="651">IF(AS378="","",RANK(AS378,$AS$18:$AS$467,1))</f>
        <v/>
      </c>
      <c r="AS378" s="62" t="str">
        <f>IF(R378="","",B378)</f>
        <v/>
      </c>
      <c r="AT378" s="62" t="str">
        <f t="shared" ref="AT378" si="652">IF(AU378="","",RANK(AU378,$AU$18:$AU$467,1))</f>
        <v/>
      </c>
      <c r="AU378" s="62" t="str">
        <f>IF(OR(G378="十種競技",G379="十種競技",G380="十種競技"),B378,"")</f>
        <v/>
      </c>
      <c r="AV378" s="62"/>
      <c r="AW378" s="62">
        <f>B378</f>
        <v>0</v>
      </c>
    </row>
    <row r="379" spans="1:49" ht="18.75" customHeight="1">
      <c r="A379" s="264"/>
      <c r="B379" s="299"/>
      <c r="C379" s="289"/>
      <c r="D379" s="289"/>
      <c r="E379" s="116" t="str">
        <f>IF(B378="","",VLOOKUP(B378,'登録データ（男）'!$A$3:$W$2000,4,FALSE))</f>
        <v/>
      </c>
      <c r="F379" s="289"/>
      <c r="G379" s="305"/>
      <c r="H379" s="286"/>
      <c r="I379" s="289"/>
      <c r="J379" s="286"/>
      <c r="K379" s="289"/>
      <c r="L379" s="286"/>
      <c r="M379" s="286"/>
      <c r="N379" s="294"/>
      <c r="O379" s="295"/>
      <c r="P379" s="296"/>
      <c r="Q379" s="267"/>
      <c r="R379" s="270"/>
      <c r="U379" s="66"/>
      <c r="V379" s="75"/>
      <c r="W379" s="69"/>
      <c r="X379" s="62"/>
      <c r="Y379" s="62"/>
      <c r="Z379" s="62"/>
      <c r="AA379" s="62"/>
      <c r="AB379" s="62"/>
      <c r="AC379" s="62">
        <f t="shared" ca="1" si="574"/>
        <v>0</v>
      </c>
      <c r="AD379" s="108">
        <f t="shared" si="582"/>
        <v>0</v>
      </c>
      <c r="AE379" s="175" t="str">
        <f>IF(G379="","0",VLOOKUP(G379,'登録データ（男）'!$R$4:$S$23,2,FALSE))</f>
        <v>0</v>
      </c>
      <c r="AF379" s="62" t="str">
        <f t="shared" si="575"/>
        <v>00</v>
      </c>
      <c r="AG379" s="76" t="str">
        <f>IF(G379="","0",IF(OR(RIGHT(G379,1)="m",RIGHT(G379,1)="H",RIGHT(G379,1)="W",RIGHT(G379,1)="C"),1,2))</f>
        <v>0</v>
      </c>
      <c r="AH379" s="62" t="str">
        <f t="shared" si="576"/>
        <v>000000</v>
      </c>
      <c r="AI379" s="64" t="str">
        <f t="shared" ca="1" si="577"/>
        <v/>
      </c>
      <c r="AJ379" s="62">
        <f t="shared" si="583"/>
        <v>0</v>
      </c>
      <c r="AK379" s="108"/>
      <c r="AL379" s="62">
        <f t="shared" si="578"/>
        <v>0</v>
      </c>
      <c r="AM379" s="68">
        <f t="shared" si="579"/>
        <v>0</v>
      </c>
      <c r="AN379" s="14" t="str">
        <f ca="1">IF(OFFSET(B379,-MOD(ROW(B379),3),0)&lt;&gt;"",IF(RIGHT(G379,1)=")",VALUE(VLOOKUP(OFFSET(B379,-MOD(ROW(B379),3),0),'登録データ（男）'!A364:J1682,8,FALSE)),"0"),"0")</f>
        <v>0</v>
      </c>
      <c r="AO379" s="76">
        <f t="shared" ca="1" si="584"/>
        <v>0</v>
      </c>
      <c r="AP379" s="62"/>
      <c r="AQ379" s="62"/>
      <c r="AR379" s="62"/>
      <c r="AS379" s="62"/>
      <c r="AT379" s="62"/>
      <c r="AU379" s="62"/>
      <c r="AV379" s="62"/>
      <c r="AW379" s="62"/>
    </row>
    <row r="380" spans="1:49" ht="18.75" customHeight="1" thickBot="1">
      <c r="A380" s="265"/>
      <c r="B380" s="300"/>
      <c r="C380" s="290"/>
      <c r="D380" s="290"/>
      <c r="E380" s="120" t="s">
        <v>1918</v>
      </c>
      <c r="F380" s="290"/>
      <c r="G380" s="306"/>
      <c r="H380" s="287"/>
      <c r="I380" s="290"/>
      <c r="J380" s="287"/>
      <c r="K380" s="290"/>
      <c r="L380" s="287"/>
      <c r="M380" s="287"/>
      <c r="N380" s="222"/>
      <c r="O380" s="223"/>
      <c r="P380" s="297"/>
      <c r="Q380" s="268"/>
      <c r="R380" s="271"/>
      <c r="U380" s="66"/>
      <c r="V380" s="75"/>
      <c r="W380" s="69"/>
      <c r="X380" s="62"/>
      <c r="Y380" s="62"/>
      <c r="Z380" s="62"/>
      <c r="AA380" s="62"/>
      <c r="AB380" s="62"/>
      <c r="AC380" s="62">
        <f t="shared" ca="1" si="574"/>
        <v>0</v>
      </c>
      <c r="AD380" s="108">
        <f t="shared" si="582"/>
        <v>0</v>
      </c>
      <c r="AE380" s="175" t="str">
        <f>IF(G380="","0",VLOOKUP(G380,'登録データ（男）'!$R$4:$S$23,2,FALSE))</f>
        <v>0</v>
      </c>
      <c r="AF380" s="62" t="str">
        <f t="shared" si="575"/>
        <v>00</v>
      </c>
      <c r="AG380" s="76" t="str">
        <f>IF(G380="","0",IF(OR(RIGHT(G380,1)="m",RIGHT(G380,1)="H",RIGHT(G380,1)="W",RIGHT(G380,1)="C"),1,2))</f>
        <v>0</v>
      </c>
      <c r="AH380" s="62" t="str">
        <f t="shared" si="576"/>
        <v>000000</v>
      </c>
      <c r="AI380" s="64" t="str">
        <f t="shared" ca="1" si="577"/>
        <v/>
      </c>
      <c r="AJ380" s="62">
        <f t="shared" si="583"/>
        <v>0</v>
      </c>
      <c r="AK380" s="108"/>
      <c r="AL380" s="62">
        <f t="shared" si="578"/>
        <v>0</v>
      </c>
      <c r="AM380" s="68">
        <f t="shared" si="579"/>
        <v>0</v>
      </c>
      <c r="AN380" s="14" t="str">
        <f ca="1">IF(OFFSET(B380,-MOD(ROW(B380),3),0)&lt;&gt;"",IF(RIGHT(G380,1)=")",VALUE(VLOOKUP(OFFSET(B380,-MOD(ROW(B380),3),0),'登録データ（男）'!A365:J1683,8,FALSE)),"0"),"0")</f>
        <v>0</v>
      </c>
      <c r="AO380" s="76">
        <f t="shared" ca="1" si="584"/>
        <v>0</v>
      </c>
      <c r="AP380" s="62"/>
      <c r="AQ380" s="62"/>
      <c r="AR380" s="62"/>
      <c r="AS380" s="62"/>
      <c r="AT380" s="62"/>
      <c r="AU380" s="62"/>
      <c r="AV380" s="62"/>
      <c r="AW380" s="62"/>
    </row>
    <row r="381" spans="1:49" ht="18.75" customHeight="1" thickTop="1">
      <c r="A381" s="263">
        <v>122</v>
      </c>
      <c r="B381" s="298"/>
      <c r="C381" s="288" t="str">
        <f>IF(B381="","",VLOOKUP(B381,'登録データ（男）'!$A$3:$W$2000,2,FALSE))</f>
        <v/>
      </c>
      <c r="D381" s="288" t="str">
        <f>IF(B381="","",VLOOKUP(B381,'登録データ（男）'!$A$3:$W$2000,3,FALSE))</f>
        <v/>
      </c>
      <c r="E381" s="118" t="str">
        <f>IF(B381="","",VLOOKUP(B381,'登録データ（男）'!$A$3:$W$2000,7,FALSE))</f>
        <v/>
      </c>
      <c r="F381" s="288" t="s">
        <v>6158</v>
      </c>
      <c r="G381" s="304"/>
      <c r="H381" s="285"/>
      <c r="I381" s="288" t="str">
        <f t="shared" ref="I381" si="653">IF(G381="","",IF(AG381=2,"","分"))</f>
        <v/>
      </c>
      <c r="J381" s="285"/>
      <c r="K381" s="288" t="str">
        <f t="shared" ref="K381" si="654">IF(OR(G381="",G381="十種競技"),"",IF(AG381=2,"m","秒"))</f>
        <v/>
      </c>
      <c r="L381" s="285"/>
      <c r="M381" s="285"/>
      <c r="N381" s="291"/>
      <c r="O381" s="292"/>
      <c r="P381" s="293"/>
      <c r="Q381" s="272"/>
      <c r="R381" s="269"/>
      <c r="U381" s="66"/>
      <c r="V381" s="75">
        <f>IF(B381="",0,IF(VLOOKUP(B381,'登録データ（男）'!$A$3:$AT$1687,29,FALSE)=1,0,1))</f>
        <v>0</v>
      </c>
      <c r="W381" s="69">
        <f>IF(B381="",1,0)</f>
        <v>1</v>
      </c>
      <c r="X381" s="62">
        <f>IF(C381="",1,0)</f>
        <v>1</v>
      </c>
      <c r="Y381" s="62">
        <f>IF(D381="",1,0)</f>
        <v>1</v>
      </c>
      <c r="Z381" s="62">
        <f>IF(E381="",1,0)</f>
        <v>1</v>
      </c>
      <c r="AA381" s="62">
        <f>IF(E382="",1,0)</f>
        <v>1</v>
      </c>
      <c r="AB381" s="62">
        <f>SUM(W381:AA381)</f>
        <v>5</v>
      </c>
      <c r="AC381" s="62">
        <f t="shared" ca="1" si="574"/>
        <v>0</v>
      </c>
      <c r="AD381" s="108">
        <f t="shared" si="582"/>
        <v>0</v>
      </c>
      <c r="AE381" s="175" t="str">
        <f>IF(G381="","0",VLOOKUP(G381,'登録データ（男）'!$R$4:$S$23,2,FALSE))</f>
        <v>0</v>
      </c>
      <c r="AF381" s="62" t="str">
        <f t="shared" si="575"/>
        <v>00</v>
      </c>
      <c r="AG381" s="76" t="str">
        <f>IF(G381="","0",IF(OR(RIGHT(G381,1)="m",RIGHT(G381,1)="H",RIGHT(G381,1)="W",RIGHT(G381,1)="C",RIGHT(G381,1)="〉"),1,2))</f>
        <v>0</v>
      </c>
      <c r="AH381" s="62" t="str">
        <f t="shared" si="576"/>
        <v>000000</v>
      </c>
      <c r="AI381" s="64" t="str">
        <f t="shared" ca="1" si="577"/>
        <v/>
      </c>
      <c r="AJ381" s="62">
        <f t="shared" si="583"/>
        <v>0</v>
      </c>
      <c r="AK381" s="108"/>
      <c r="AL381" s="62">
        <f t="shared" si="578"/>
        <v>0</v>
      </c>
      <c r="AM381" s="68">
        <f t="shared" si="579"/>
        <v>0</v>
      </c>
      <c r="AN381" s="14" t="str">
        <f ca="1">IF(OFFSET(B381,-MOD(ROW(B381),3),0)&lt;&gt;"",IF(RIGHT(G381,1)=")",VALUE(VLOOKUP(OFFSET(B381,-MOD(ROW(B381),3),0),'登録データ（男）'!A366:J1684,8,FALSE)),"0"),"0")</f>
        <v>0</v>
      </c>
      <c r="AO381" s="76">
        <f t="shared" ca="1" si="584"/>
        <v>0</v>
      </c>
      <c r="AP381" s="62" t="str">
        <f t="shared" ref="AP381" si="655">IF(AQ381="","",RANK(AQ381,$AQ$18:$AQ$467,1))</f>
        <v/>
      </c>
      <c r="AQ381" s="62" t="str">
        <f>IF(Q381="","",B381)</f>
        <v/>
      </c>
      <c r="AR381" s="62" t="str">
        <f t="shared" ref="AR381" si="656">IF(AS381="","",RANK(AS381,$AS$18:$AS$467,1))</f>
        <v/>
      </c>
      <c r="AS381" s="62" t="str">
        <f>IF(R381="","",B381)</f>
        <v/>
      </c>
      <c r="AT381" s="62" t="str">
        <f t="shared" ref="AT381" si="657">IF(AU381="","",RANK(AU381,$AU$18:$AU$467,1))</f>
        <v/>
      </c>
      <c r="AU381" s="62" t="str">
        <f>IF(OR(G381="十種競技",G382="十種競技",G383="十種競技"),B381,"")</f>
        <v/>
      </c>
      <c r="AV381" s="62"/>
      <c r="AW381" s="62">
        <f>B381</f>
        <v>0</v>
      </c>
    </row>
    <row r="382" spans="1:49" ht="18.75" customHeight="1">
      <c r="A382" s="264"/>
      <c r="B382" s="299"/>
      <c r="C382" s="289"/>
      <c r="D382" s="289"/>
      <c r="E382" s="116" t="str">
        <f>IF(B381="","",VLOOKUP(B381,'登録データ（男）'!$A$3:$W$2000,4,FALSE))</f>
        <v/>
      </c>
      <c r="F382" s="289"/>
      <c r="G382" s="305"/>
      <c r="H382" s="286"/>
      <c r="I382" s="289"/>
      <c r="J382" s="286"/>
      <c r="K382" s="289"/>
      <c r="L382" s="286"/>
      <c r="M382" s="286"/>
      <c r="N382" s="294"/>
      <c r="O382" s="295"/>
      <c r="P382" s="296"/>
      <c r="Q382" s="267"/>
      <c r="R382" s="270"/>
      <c r="U382" s="66"/>
      <c r="V382" s="75"/>
      <c r="W382" s="69"/>
      <c r="X382" s="62"/>
      <c r="Y382" s="62"/>
      <c r="Z382" s="62"/>
      <c r="AA382" s="62"/>
      <c r="AB382" s="62"/>
      <c r="AC382" s="62">
        <f t="shared" ca="1" si="574"/>
        <v>0</v>
      </c>
      <c r="AD382" s="108">
        <f t="shared" si="582"/>
        <v>0</v>
      </c>
      <c r="AE382" s="175" t="str">
        <f>IF(G382="","0",VLOOKUP(G382,'登録データ（男）'!$R$4:$S$23,2,FALSE))</f>
        <v>0</v>
      </c>
      <c r="AF382" s="62" t="str">
        <f t="shared" si="575"/>
        <v>00</v>
      </c>
      <c r="AG382" s="76" t="str">
        <f>IF(G382="","0",IF(OR(RIGHT(G382,1)="m",RIGHT(G382,1)="H",RIGHT(G382,1)="W",RIGHT(G382,1)="C"),1,2))</f>
        <v>0</v>
      </c>
      <c r="AH382" s="62" t="str">
        <f t="shared" si="576"/>
        <v>000000</v>
      </c>
      <c r="AI382" s="64" t="str">
        <f t="shared" ca="1" si="577"/>
        <v/>
      </c>
      <c r="AJ382" s="62">
        <f t="shared" si="583"/>
        <v>0</v>
      </c>
      <c r="AK382" s="108"/>
      <c r="AL382" s="62">
        <f t="shared" si="578"/>
        <v>0</v>
      </c>
      <c r="AM382" s="68">
        <f t="shared" si="579"/>
        <v>0</v>
      </c>
      <c r="AN382" s="14" t="str">
        <f ca="1">IF(OFFSET(B382,-MOD(ROW(B382),3),0)&lt;&gt;"",IF(RIGHT(G382,1)=")",VALUE(VLOOKUP(OFFSET(B382,-MOD(ROW(B382),3),0),'登録データ（男）'!A367:J1685,8,FALSE)),"0"),"0")</f>
        <v>0</v>
      </c>
      <c r="AO382" s="76">
        <f t="shared" ca="1" si="584"/>
        <v>0</v>
      </c>
      <c r="AP382" s="62"/>
      <c r="AQ382" s="62"/>
      <c r="AR382" s="62"/>
      <c r="AS382" s="62"/>
      <c r="AT382" s="62"/>
      <c r="AU382" s="62"/>
      <c r="AV382" s="62"/>
      <c r="AW382" s="62"/>
    </row>
    <row r="383" spans="1:49" ht="18.75" customHeight="1" thickBot="1">
      <c r="A383" s="265"/>
      <c r="B383" s="300"/>
      <c r="C383" s="290"/>
      <c r="D383" s="290"/>
      <c r="E383" s="120" t="s">
        <v>1918</v>
      </c>
      <c r="F383" s="290"/>
      <c r="G383" s="306"/>
      <c r="H383" s="287"/>
      <c r="I383" s="290"/>
      <c r="J383" s="287"/>
      <c r="K383" s="290"/>
      <c r="L383" s="287"/>
      <c r="M383" s="287"/>
      <c r="N383" s="222"/>
      <c r="O383" s="223"/>
      <c r="P383" s="297"/>
      <c r="Q383" s="268"/>
      <c r="R383" s="271"/>
      <c r="U383" s="66"/>
      <c r="V383" s="75"/>
      <c r="W383" s="69"/>
      <c r="X383" s="62"/>
      <c r="Y383" s="62"/>
      <c r="Z383" s="62"/>
      <c r="AA383" s="62"/>
      <c r="AB383" s="62"/>
      <c r="AC383" s="62">
        <f t="shared" ca="1" si="574"/>
        <v>0</v>
      </c>
      <c r="AD383" s="108">
        <f t="shared" si="582"/>
        <v>0</v>
      </c>
      <c r="AE383" s="175" t="str">
        <f>IF(G383="","0",VLOOKUP(G383,'登録データ（男）'!$R$4:$S$23,2,FALSE))</f>
        <v>0</v>
      </c>
      <c r="AF383" s="62" t="str">
        <f t="shared" si="575"/>
        <v>00</v>
      </c>
      <c r="AG383" s="76" t="str">
        <f>IF(G383="","0",IF(OR(RIGHT(G383,1)="m",RIGHT(G383,1)="H",RIGHT(G383,1)="W",RIGHT(G383,1)="C"),1,2))</f>
        <v>0</v>
      </c>
      <c r="AH383" s="62" t="str">
        <f t="shared" si="576"/>
        <v>000000</v>
      </c>
      <c r="AI383" s="64" t="str">
        <f t="shared" ca="1" si="577"/>
        <v/>
      </c>
      <c r="AJ383" s="62">
        <f t="shared" si="583"/>
        <v>0</v>
      </c>
      <c r="AK383" s="108"/>
      <c r="AL383" s="62">
        <f t="shared" si="578"/>
        <v>0</v>
      </c>
      <c r="AM383" s="68">
        <f t="shared" si="579"/>
        <v>0</v>
      </c>
      <c r="AN383" s="14" t="str">
        <f ca="1">IF(OFFSET(B383,-MOD(ROW(B383),3),0)&lt;&gt;"",IF(RIGHT(G383,1)=")",VALUE(VLOOKUP(OFFSET(B383,-MOD(ROW(B383),3),0),'登録データ（男）'!A368:J1686,8,FALSE)),"0"),"0")</f>
        <v>0</v>
      </c>
      <c r="AO383" s="76">
        <f t="shared" ca="1" si="584"/>
        <v>0</v>
      </c>
      <c r="AP383" s="62"/>
      <c r="AQ383" s="62"/>
      <c r="AR383" s="62"/>
      <c r="AS383" s="62"/>
      <c r="AT383" s="62"/>
      <c r="AU383" s="62"/>
      <c r="AV383" s="62"/>
      <c r="AW383" s="62"/>
    </row>
    <row r="384" spans="1:49" ht="18.75" customHeight="1" thickTop="1">
      <c r="A384" s="263">
        <v>123</v>
      </c>
      <c r="B384" s="298"/>
      <c r="C384" s="288" t="str">
        <f>IF(B384="","",VLOOKUP(B384,'登録データ（男）'!$A$3:$W$2000,2,FALSE))</f>
        <v/>
      </c>
      <c r="D384" s="288" t="str">
        <f>IF(B384="","",VLOOKUP(B384,'登録データ（男）'!$A$3:$W$2000,3,FALSE))</f>
        <v/>
      </c>
      <c r="E384" s="118" t="str">
        <f>IF(B384="","",VLOOKUP(B384,'登録データ（男）'!$A$3:$W$2000,7,FALSE))</f>
        <v/>
      </c>
      <c r="F384" s="288" t="s">
        <v>6158</v>
      </c>
      <c r="G384" s="304"/>
      <c r="H384" s="285"/>
      <c r="I384" s="288" t="str">
        <f t="shared" ref="I384" si="658">IF(G384="","",IF(AG384=2,"","分"))</f>
        <v/>
      </c>
      <c r="J384" s="285"/>
      <c r="K384" s="288" t="str">
        <f t="shared" ref="K384" si="659">IF(OR(G384="",G384="十種競技"),"",IF(AG384=2,"m","秒"))</f>
        <v/>
      </c>
      <c r="L384" s="285"/>
      <c r="M384" s="285"/>
      <c r="N384" s="291"/>
      <c r="O384" s="292"/>
      <c r="P384" s="293"/>
      <c r="Q384" s="272"/>
      <c r="R384" s="269"/>
      <c r="U384" s="66"/>
      <c r="V384" s="75">
        <f>IF(B384="",0,IF(VLOOKUP(B384,'登録データ（男）'!$A$3:$AT$1687,29,FALSE)=1,0,1))</f>
        <v>0</v>
      </c>
      <c r="W384" s="69">
        <f>IF(B384="",1,0)</f>
        <v>1</v>
      </c>
      <c r="X384" s="62">
        <f>IF(C384="",1,0)</f>
        <v>1</v>
      </c>
      <c r="Y384" s="62">
        <f>IF(D384="",1,0)</f>
        <v>1</v>
      </c>
      <c r="Z384" s="62">
        <f>IF(E384="",1,0)</f>
        <v>1</v>
      </c>
      <c r="AA384" s="62">
        <f>IF(E385="",1,0)</f>
        <v>1</v>
      </c>
      <c r="AB384" s="62">
        <f>SUM(W384:AA384)</f>
        <v>5</v>
      </c>
      <c r="AC384" s="62">
        <f t="shared" ca="1" si="574"/>
        <v>0</v>
      </c>
      <c r="AD384" s="108">
        <f t="shared" si="582"/>
        <v>0</v>
      </c>
      <c r="AE384" s="175" t="str">
        <f>IF(G384="","0",VLOOKUP(G384,'登録データ（男）'!$R$4:$S$23,2,FALSE))</f>
        <v>0</v>
      </c>
      <c r="AF384" s="62" t="str">
        <f t="shared" si="575"/>
        <v>00</v>
      </c>
      <c r="AG384" s="76" t="str">
        <f>IF(G384="","0",IF(OR(RIGHT(G384,1)="m",RIGHT(G384,1)="H",RIGHT(G384,1)="W",RIGHT(G384,1)="C",RIGHT(G384,1)="〉"),1,2))</f>
        <v>0</v>
      </c>
      <c r="AH384" s="62" t="str">
        <f t="shared" si="576"/>
        <v>000000</v>
      </c>
      <c r="AI384" s="64" t="str">
        <f t="shared" ca="1" si="577"/>
        <v/>
      </c>
      <c r="AJ384" s="62">
        <f t="shared" si="583"/>
        <v>0</v>
      </c>
      <c r="AK384" s="108"/>
      <c r="AL384" s="62">
        <f t="shared" si="578"/>
        <v>0</v>
      </c>
      <c r="AM384" s="68">
        <f t="shared" si="579"/>
        <v>0</v>
      </c>
      <c r="AN384" s="14" t="str">
        <f ca="1">IF(OFFSET(B384,-MOD(ROW(B384),3),0)&lt;&gt;"",IF(RIGHT(G384,1)=")",VALUE(VLOOKUP(OFFSET(B384,-MOD(ROW(B384),3),0),'登録データ（男）'!A369:J1687,8,FALSE)),"0"),"0")</f>
        <v>0</v>
      </c>
      <c r="AO384" s="76">
        <f t="shared" ca="1" si="584"/>
        <v>0</v>
      </c>
      <c r="AP384" s="62" t="str">
        <f t="shared" ref="AP384" si="660">IF(AQ384="","",RANK(AQ384,$AQ$18:$AQ$467,1))</f>
        <v/>
      </c>
      <c r="AQ384" s="62" t="str">
        <f>IF(Q384="","",B384)</f>
        <v/>
      </c>
      <c r="AR384" s="62" t="str">
        <f t="shared" ref="AR384" si="661">IF(AS384="","",RANK(AS384,$AS$18:$AS$467,1))</f>
        <v/>
      </c>
      <c r="AS384" s="62" t="str">
        <f>IF(R384="","",B384)</f>
        <v/>
      </c>
      <c r="AT384" s="62" t="str">
        <f t="shared" ref="AT384" si="662">IF(AU384="","",RANK(AU384,$AU$18:$AU$467,1))</f>
        <v/>
      </c>
      <c r="AU384" s="62" t="str">
        <f>IF(OR(G384="十種競技",G385="十種競技",G386="十種競技"),B384,"")</f>
        <v/>
      </c>
      <c r="AV384" s="62"/>
      <c r="AW384" s="62">
        <f>B384</f>
        <v>0</v>
      </c>
    </row>
    <row r="385" spans="1:49" ht="18.75" customHeight="1">
      <c r="A385" s="264"/>
      <c r="B385" s="299"/>
      <c r="C385" s="289"/>
      <c r="D385" s="289"/>
      <c r="E385" s="116" t="str">
        <f>IF(B384="","",VLOOKUP(B384,'登録データ（男）'!$A$3:$W$2000,4,FALSE))</f>
        <v/>
      </c>
      <c r="F385" s="289"/>
      <c r="G385" s="305"/>
      <c r="H385" s="286"/>
      <c r="I385" s="289"/>
      <c r="J385" s="286"/>
      <c r="K385" s="289"/>
      <c r="L385" s="286"/>
      <c r="M385" s="286"/>
      <c r="N385" s="294"/>
      <c r="O385" s="295"/>
      <c r="P385" s="296"/>
      <c r="Q385" s="267"/>
      <c r="R385" s="270"/>
      <c r="U385" s="66"/>
      <c r="V385" s="75"/>
      <c r="W385" s="69"/>
      <c r="X385" s="62"/>
      <c r="Y385" s="62"/>
      <c r="Z385" s="62"/>
      <c r="AA385" s="62"/>
      <c r="AB385" s="62"/>
      <c r="AC385" s="62">
        <f t="shared" ca="1" si="574"/>
        <v>0</v>
      </c>
      <c r="AD385" s="108">
        <f t="shared" si="582"/>
        <v>0</v>
      </c>
      <c r="AE385" s="175" t="str">
        <f>IF(G385="","0",VLOOKUP(G385,'登録データ（男）'!$R$4:$S$23,2,FALSE))</f>
        <v>0</v>
      </c>
      <c r="AF385" s="62" t="str">
        <f t="shared" si="575"/>
        <v>00</v>
      </c>
      <c r="AG385" s="76" t="str">
        <f>IF(G385="","0",IF(OR(RIGHT(G385,1)="m",RIGHT(G385,1)="H",RIGHT(G385,1)="W",RIGHT(G385,1)="C"),1,2))</f>
        <v>0</v>
      </c>
      <c r="AH385" s="62" t="str">
        <f t="shared" si="576"/>
        <v>000000</v>
      </c>
      <c r="AI385" s="64" t="str">
        <f t="shared" ca="1" si="577"/>
        <v/>
      </c>
      <c r="AJ385" s="62">
        <f t="shared" si="583"/>
        <v>0</v>
      </c>
      <c r="AK385" s="108"/>
      <c r="AL385" s="62">
        <f t="shared" si="578"/>
        <v>0</v>
      </c>
      <c r="AM385" s="68">
        <f t="shared" si="579"/>
        <v>0</v>
      </c>
      <c r="AN385" s="14" t="str">
        <f ca="1">IF(OFFSET(B385,-MOD(ROW(B385),3),0)&lt;&gt;"",IF(RIGHT(G385,1)=")",VALUE(VLOOKUP(OFFSET(B385,-MOD(ROW(B385),3),0),'登録データ（男）'!A370:J1688,8,FALSE)),"0"),"0")</f>
        <v>0</v>
      </c>
      <c r="AO385" s="76">
        <f t="shared" ca="1" si="584"/>
        <v>0</v>
      </c>
      <c r="AP385" s="62"/>
      <c r="AQ385" s="62"/>
      <c r="AR385" s="62"/>
      <c r="AS385" s="62"/>
      <c r="AT385" s="62"/>
      <c r="AU385" s="62"/>
      <c r="AV385" s="62"/>
      <c r="AW385" s="62"/>
    </row>
    <row r="386" spans="1:49" ht="18.75" customHeight="1" thickBot="1">
      <c r="A386" s="265"/>
      <c r="B386" s="300"/>
      <c r="C386" s="290"/>
      <c r="D386" s="290"/>
      <c r="E386" s="120" t="s">
        <v>1918</v>
      </c>
      <c r="F386" s="290"/>
      <c r="G386" s="306"/>
      <c r="H386" s="287"/>
      <c r="I386" s="290"/>
      <c r="J386" s="287"/>
      <c r="K386" s="290"/>
      <c r="L386" s="287"/>
      <c r="M386" s="287"/>
      <c r="N386" s="222"/>
      <c r="O386" s="223"/>
      <c r="P386" s="297"/>
      <c r="Q386" s="268"/>
      <c r="R386" s="271"/>
      <c r="U386" s="66"/>
      <c r="V386" s="75"/>
      <c r="W386" s="69"/>
      <c r="X386" s="62"/>
      <c r="Y386" s="62"/>
      <c r="Z386" s="62"/>
      <c r="AA386" s="62"/>
      <c r="AB386" s="62"/>
      <c r="AC386" s="62">
        <f t="shared" ca="1" si="574"/>
        <v>0</v>
      </c>
      <c r="AD386" s="108">
        <f t="shared" si="582"/>
        <v>0</v>
      </c>
      <c r="AE386" s="175" t="str">
        <f>IF(G386="","0",VLOOKUP(G386,'登録データ（男）'!$R$4:$S$23,2,FALSE))</f>
        <v>0</v>
      </c>
      <c r="AF386" s="62" t="str">
        <f t="shared" si="575"/>
        <v>00</v>
      </c>
      <c r="AG386" s="76" t="str">
        <f>IF(G386="","0",IF(OR(RIGHT(G386,1)="m",RIGHT(G386,1)="H",RIGHT(G386,1)="W",RIGHT(G386,1)="C"),1,2))</f>
        <v>0</v>
      </c>
      <c r="AH386" s="62" t="str">
        <f t="shared" si="576"/>
        <v>000000</v>
      </c>
      <c r="AI386" s="64" t="str">
        <f t="shared" ca="1" si="577"/>
        <v/>
      </c>
      <c r="AJ386" s="62">
        <f t="shared" si="583"/>
        <v>0</v>
      </c>
      <c r="AK386" s="108"/>
      <c r="AL386" s="62">
        <f t="shared" si="578"/>
        <v>0</v>
      </c>
      <c r="AM386" s="68">
        <f t="shared" si="579"/>
        <v>0</v>
      </c>
      <c r="AN386" s="14" t="str">
        <f ca="1">IF(OFFSET(B386,-MOD(ROW(B386),3),0)&lt;&gt;"",IF(RIGHT(G386,1)=")",VALUE(VLOOKUP(OFFSET(B386,-MOD(ROW(B386),3),0),'登録データ（男）'!A371:J1689,8,FALSE)),"0"),"0")</f>
        <v>0</v>
      </c>
      <c r="AO386" s="76">
        <f t="shared" ca="1" si="584"/>
        <v>0</v>
      </c>
      <c r="AP386" s="62"/>
      <c r="AQ386" s="62"/>
      <c r="AR386" s="62"/>
      <c r="AS386" s="62"/>
      <c r="AT386" s="62"/>
      <c r="AU386" s="62"/>
      <c r="AV386" s="62"/>
      <c r="AW386" s="62"/>
    </row>
    <row r="387" spans="1:49" ht="18.75" customHeight="1" thickTop="1">
      <c r="A387" s="263">
        <v>124</v>
      </c>
      <c r="B387" s="298"/>
      <c r="C387" s="288" t="str">
        <f>IF(B387="","",VLOOKUP(B387,'登録データ（男）'!$A$3:$W$2000,2,FALSE))</f>
        <v/>
      </c>
      <c r="D387" s="288" t="str">
        <f>IF(B387="","",VLOOKUP(B387,'登録データ（男）'!$A$3:$W$2000,3,FALSE))</f>
        <v/>
      </c>
      <c r="E387" s="118" t="str">
        <f>IF(B387="","",VLOOKUP(B387,'登録データ（男）'!$A$3:$W$2000,7,FALSE))</f>
        <v/>
      </c>
      <c r="F387" s="288" t="s">
        <v>6158</v>
      </c>
      <c r="G387" s="304"/>
      <c r="H387" s="285"/>
      <c r="I387" s="288" t="str">
        <f t="shared" ref="I387" si="663">IF(G387="","",IF(AG387=2,"","分"))</f>
        <v/>
      </c>
      <c r="J387" s="285"/>
      <c r="K387" s="288" t="str">
        <f t="shared" ref="K387" si="664">IF(OR(G387="",G387="十種競技"),"",IF(AG387=2,"m","秒"))</f>
        <v/>
      </c>
      <c r="L387" s="285"/>
      <c r="M387" s="285"/>
      <c r="N387" s="291"/>
      <c r="O387" s="292"/>
      <c r="P387" s="293"/>
      <c r="Q387" s="272"/>
      <c r="R387" s="269"/>
      <c r="U387" s="66"/>
      <c r="V387" s="75">
        <f>IF(B387="",0,IF(VLOOKUP(B387,'登録データ（男）'!$A$3:$AT$1687,29,FALSE)=1,0,1))</f>
        <v>0</v>
      </c>
      <c r="W387" s="69">
        <f>IF(B387="",1,0)</f>
        <v>1</v>
      </c>
      <c r="X387" s="62">
        <f>IF(C387="",1,0)</f>
        <v>1</v>
      </c>
      <c r="Y387" s="62">
        <f>IF(D387="",1,0)</f>
        <v>1</v>
      </c>
      <c r="Z387" s="62">
        <f>IF(E387="",1,0)</f>
        <v>1</v>
      </c>
      <c r="AA387" s="62">
        <f>IF(E388="",1,0)</f>
        <v>1</v>
      </c>
      <c r="AB387" s="62">
        <f>SUM(W387:AA387)</f>
        <v>5</v>
      </c>
      <c r="AC387" s="62">
        <f t="shared" ca="1" si="574"/>
        <v>0</v>
      </c>
      <c r="AD387" s="108">
        <f t="shared" si="582"/>
        <v>0</v>
      </c>
      <c r="AE387" s="175" t="str">
        <f>IF(G387="","0",VLOOKUP(G387,'登録データ（男）'!$R$4:$S$23,2,FALSE))</f>
        <v>0</v>
      </c>
      <c r="AF387" s="62" t="str">
        <f t="shared" si="575"/>
        <v>00</v>
      </c>
      <c r="AG387" s="76" t="str">
        <f>IF(G387="","0",IF(OR(RIGHT(G387,1)="m",RIGHT(G387,1)="H",RIGHT(G387,1)="W",RIGHT(G387,1)="C",RIGHT(G387,1)="〉"),1,2))</f>
        <v>0</v>
      </c>
      <c r="AH387" s="62" t="str">
        <f t="shared" si="576"/>
        <v>000000</v>
      </c>
      <c r="AI387" s="64" t="str">
        <f t="shared" ca="1" si="577"/>
        <v/>
      </c>
      <c r="AJ387" s="62">
        <f t="shared" si="583"/>
        <v>0</v>
      </c>
      <c r="AK387" s="108"/>
      <c r="AL387" s="62">
        <f t="shared" si="578"/>
        <v>0</v>
      </c>
      <c r="AM387" s="68">
        <f t="shared" si="579"/>
        <v>0</v>
      </c>
      <c r="AN387" s="14" t="str">
        <f ca="1">IF(OFFSET(B387,-MOD(ROW(B387),3),0)&lt;&gt;"",IF(RIGHT(G387,1)=")",VALUE(VLOOKUP(OFFSET(B387,-MOD(ROW(B387),3),0),'登録データ（男）'!A372:J1690,8,FALSE)),"0"),"0")</f>
        <v>0</v>
      </c>
      <c r="AO387" s="76">
        <f t="shared" ca="1" si="584"/>
        <v>0</v>
      </c>
      <c r="AP387" s="62" t="str">
        <f t="shared" ref="AP387" si="665">IF(AQ387="","",RANK(AQ387,$AQ$18:$AQ$467,1))</f>
        <v/>
      </c>
      <c r="AQ387" s="62" t="str">
        <f>IF(Q387="","",B387)</f>
        <v/>
      </c>
      <c r="AR387" s="62" t="str">
        <f t="shared" ref="AR387" si="666">IF(AS387="","",RANK(AS387,$AS$18:$AS$467,1))</f>
        <v/>
      </c>
      <c r="AS387" s="62" t="str">
        <f>IF(R387="","",B387)</f>
        <v/>
      </c>
      <c r="AT387" s="62" t="str">
        <f t="shared" ref="AT387" si="667">IF(AU387="","",RANK(AU387,$AU$18:$AU$467,1))</f>
        <v/>
      </c>
      <c r="AU387" s="62" t="str">
        <f>IF(OR(G387="十種競技",G388="十種競技",G389="十種競技"),B387,"")</f>
        <v/>
      </c>
      <c r="AV387" s="62"/>
      <c r="AW387" s="62">
        <f>B387</f>
        <v>0</v>
      </c>
    </row>
    <row r="388" spans="1:49" ht="18.75" customHeight="1">
      <c r="A388" s="264"/>
      <c r="B388" s="299"/>
      <c r="C388" s="289"/>
      <c r="D388" s="289"/>
      <c r="E388" s="116" t="str">
        <f>IF(B387="","",VLOOKUP(B387,'登録データ（男）'!$A$3:$W$2000,4,FALSE))</f>
        <v/>
      </c>
      <c r="F388" s="289"/>
      <c r="G388" s="305"/>
      <c r="H388" s="286"/>
      <c r="I388" s="289"/>
      <c r="J388" s="286"/>
      <c r="K388" s="289"/>
      <c r="L388" s="286"/>
      <c r="M388" s="286"/>
      <c r="N388" s="294"/>
      <c r="O388" s="295"/>
      <c r="P388" s="296"/>
      <c r="Q388" s="267"/>
      <c r="R388" s="270"/>
      <c r="U388" s="66"/>
      <c r="V388" s="75"/>
      <c r="W388" s="69"/>
      <c r="X388" s="62"/>
      <c r="Y388" s="62"/>
      <c r="Z388" s="62"/>
      <c r="AA388" s="62"/>
      <c r="AB388" s="62"/>
      <c r="AC388" s="62">
        <f t="shared" ca="1" si="574"/>
        <v>0</v>
      </c>
      <c r="AD388" s="108">
        <f t="shared" si="582"/>
        <v>0</v>
      </c>
      <c r="AE388" s="175" t="str">
        <f>IF(G388="","0",VLOOKUP(G388,'登録データ（男）'!$R$4:$S$23,2,FALSE))</f>
        <v>0</v>
      </c>
      <c r="AF388" s="62" t="str">
        <f t="shared" si="575"/>
        <v>00</v>
      </c>
      <c r="AG388" s="76" t="str">
        <f>IF(G388="","0",IF(OR(RIGHT(G388,1)="m",RIGHT(G388,1)="H",RIGHT(G388,1)="W",RIGHT(G388,1)="C"),1,2))</f>
        <v>0</v>
      </c>
      <c r="AH388" s="62" t="str">
        <f t="shared" si="576"/>
        <v>000000</v>
      </c>
      <c r="AI388" s="64" t="str">
        <f t="shared" ca="1" si="577"/>
        <v/>
      </c>
      <c r="AJ388" s="62">
        <f t="shared" si="583"/>
        <v>0</v>
      </c>
      <c r="AK388" s="108"/>
      <c r="AL388" s="62">
        <f t="shared" si="578"/>
        <v>0</v>
      </c>
      <c r="AM388" s="68">
        <f t="shared" si="579"/>
        <v>0</v>
      </c>
      <c r="AN388" s="14" t="str">
        <f ca="1">IF(OFFSET(B388,-MOD(ROW(B388),3),0)&lt;&gt;"",IF(RIGHT(G388,1)=")",VALUE(VLOOKUP(OFFSET(B388,-MOD(ROW(B388),3),0),'登録データ（男）'!A373:J1691,8,FALSE)),"0"),"0")</f>
        <v>0</v>
      </c>
      <c r="AO388" s="76">
        <f t="shared" ca="1" si="584"/>
        <v>0</v>
      </c>
      <c r="AP388" s="62"/>
      <c r="AQ388" s="62"/>
      <c r="AR388" s="62"/>
      <c r="AS388" s="62"/>
      <c r="AT388" s="62"/>
      <c r="AU388" s="62"/>
      <c r="AV388" s="62"/>
      <c r="AW388" s="62"/>
    </row>
    <row r="389" spans="1:49" ht="18.75" customHeight="1" thickBot="1">
      <c r="A389" s="265"/>
      <c r="B389" s="300"/>
      <c r="C389" s="290"/>
      <c r="D389" s="290"/>
      <c r="E389" s="120" t="s">
        <v>1918</v>
      </c>
      <c r="F389" s="290"/>
      <c r="G389" s="306"/>
      <c r="H389" s="287"/>
      <c r="I389" s="290"/>
      <c r="J389" s="287"/>
      <c r="K389" s="290"/>
      <c r="L389" s="287"/>
      <c r="M389" s="287"/>
      <c r="N389" s="222"/>
      <c r="O389" s="223"/>
      <c r="P389" s="297"/>
      <c r="Q389" s="268"/>
      <c r="R389" s="271"/>
      <c r="U389" s="66"/>
      <c r="V389" s="75"/>
      <c r="W389" s="69"/>
      <c r="X389" s="62"/>
      <c r="Y389" s="62"/>
      <c r="Z389" s="62"/>
      <c r="AA389" s="62"/>
      <c r="AB389" s="62"/>
      <c r="AC389" s="62">
        <f t="shared" ca="1" si="574"/>
        <v>0</v>
      </c>
      <c r="AD389" s="108">
        <f t="shared" si="582"/>
        <v>0</v>
      </c>
      <c r="AE389" s="175" t="str">
        <f>IF(G389="","0",VLOOKUP(G389,'登録データ（男）'!$R$4:$S$23,2,FALSE))</f>
        <v>0</v>
      </c>
      <c r="AF389" s="62" t="str">
        <f t="shared" si="575"/>
        <v>00</v>
      </c>
      <c r="AG389" s="76" t="str">
        <f>IF(G389="","0",IF(OR(RIGHT(G389,1)="m",RIGHT(G389,1)="H",RIGHT(G389,1)="W",RIGHT(G389,1)="C"),1,2))</f>
        <v>0</v>
      </c>
      <c r="AH389" s="62" t="str">
        <f t="shared" si="576"/>
        <v>000000</v>
      </c>
      <c r="AI389" s="64" t="str">
        <f t="shared" ca="1" si="577"/>
        <v/>
      </c>
      <c r="AJ389" s="62">
        <f t="shared" si="583"/>
        <v>0</v>
      </c>
      <c r="AK389" s="108"/>
      <c r="AL389" s="62">
        <f t="shared" si="578"/>
        <v>0</v>
      </c>
      <c r="AM389" s="68">
        <f t="shared" si="579"/>
        <v>0</v>
      </c>
      <c r="AN389" s="14" t="str">
        <f ca="1">IF(OFFSET(B389,-MOD(ROW(B389),3),0)&lt;&gt;"",IF(RIGHT(G389,1)=")",VALUE(VLOOKUP(OFFSET(B389,-MOD(ROW(B389),3),0),'登録データ（男）'!A374:J1692,8,FALSE)),"0"),"0")</f>
        <v>0</v>
      </c>
      <c r="AO389" s="76">
        <f t="shared" ca="1" si="584"/>
        <v>0</v>
      </c>
      <c r="AP389" s="62"/>
      <c r="AQ389" s="62"/>
      <c r="AR389" s="62"/>
      <c r="AS389" s="62"/>
      <c r="AT389" s="62"/>
      <c r="AU389" s="62"/>
      <c r="AV389" s="62"/>
      <c r="AW389" s="62"/>
    </row>
    <row r="390" spans="1:49" ht="18.75" customHeight="1" thickTop="1">
      <c r="A390" s="263">
        <v>125</v>
      </c>
      <c r="B390" s="298"/>
      <c r="C390" s="288" t="str">
        <f>IF(B390="","",VLOOKUP(B390,'登録データ（男）'!$A$3:$W$2000,2,FALSE))</f>
        <v/>
      </c>
      <c r="D390" s="288" t="str">
        <f>IF(B390="","",VLOOKUP(B390,'登録データ（男）'!$A$3:$W$2000,3,FALSE))</f>
        <v/>
      </c>
      <c r="E390" s="118" t="str">
        <f>IF(B390="","",VLOOKUP(B390,'登録データ（男）'!$A$3:$W$2000,7,FALSE))</f>
        <v/>
      </c>
      <c r="F390" s="288" t="s">
        <v>6158</v>
      </c>
      <c r="G390" s="304"/>
      <c r="H390" s="285"/>
      <c r="I390" s="288" t="str">
        <f t="shared" ref="I390" si="668">IF(G390="","",IF(AG390=2,"","分"))</f>
        <v/>
      </c>
      <c r="J390" s="285"/>
      <c r="K390" s="288" t="str">
        <f t="shared" ref="K390" si="669">IF(OR(G390="",G390="十種競技"),"",IF(AG390=2,"m","秒"))</f>
        <v/>
      </c>
      <c r="L390" s="285"/>
      <c r="M390" s="285"/>
      <c r="N390" s="291"/>
      <c r="O390" s="292"/>
      <c r="P390" s="293"/>
      <c r="Q390" s="272"/>
      <c r="R390" s="269"/>
      <c r="U390" s="66"/>
      <c r="V390" s="75">
        <f>IF(B390="",0,IF(VLOOKUP(B390,'登録データ（男）'!$A$3:$AT$1687,29,FALSE)=1,0,1))</f>
        <v>0</v>
      </c>
      <c r="W390" s="69">
        <f>IF(B390="",1,0)</f>
        <v>1</v>
      </c>
      <c r="X390" s="62">
        <f>IF(C390="",1,0)</f>
        <v>1</v>
      </c>
      <c r="Y390" s="62">
        <f>IF(D390="",1,0)</f>
        <v>1</v>
      </c>
      <c r="Z390" s="62">
        <f>IF(E390="",1,0)</f>
        <v>1</v>
      </c>
      <c r="AA390" s="62">
        <f>IF(E391="",1,0)</f>
        <v>1</v>
      </c>
      <c r="AB390" s="62">
        <f>SUM(W390:AA390)</f>
        <v>5</v>
      </c>
      <c r="AC390" s="62">
        <f t="shared" ca="1" si="574"/>
        <v>0</v>
      </c>
      <c r="AD390" s="108">
        <f t="shared" si="582"/>
        <v>0</v>
      </c>
      <c r="AE390" s="175" t="str">
        <f>IF(G390="","0",VLOOKUP(G390,'登録データ（男）'!$R$4:$S$23,2,FALSE))</f>
        <v>0</v>
      </c>
      <c r="AF390" s="62" t="str">
        <f t="shared" si="575"/>
        <v>00</v>
      </c>
      <c r="AG390" s="76" t="str">
        <f>IF(G390="","0",IF(OR(RIGHT(G390,1)="m",RIGHT(G390,1)="H",RIGHT(G390,1)="W",RIGHT(G390,1)="C",RIGHT(G390,1)="〉"),1,2))</f>
        <v>0</v>
      </c>
      <c r="AH390" s="62" t="str">
        <f t="shared" si="576"/>
        <v>000000</v>
      </c>
      <c r="AI390" s="64" t="str">
        <f t="shared" ca="1" si="577"/>
        <v/>
      </c>
      <c r="AJ390" s="62">
        <f t="shared" si="583"/>
        <v>0</v>
      </c>
      <c r="AK390" s="108"/>
      <c r="AL390" s="62">
        <f t="shared" si="578"/>
        <v>0</v>
      </c>
      <c r="AM390" s="68">
        <f t="shared" si="579"/>
        <v>0</v>
      </c>
      <c r="AN390" s="14" t="str">
        <f ca="1">IF(OFFSET(B390,-MOD(ROW(B390),3),0)&lt;&gt;"",IF(RIGHT(G390,1)=")",VALUE(VLOOKUP(OFFSET(B390,-MOD(ROW(B390),3),0),'登録データ（男）'!A375:J1693,8,FALSE)),"0"),"0")</f>
        <v>0</v>
      </c>
      <c r="AO390" s="76">
        <f t="shared" ca="1" si="584"/>
        <v>0</v>
      </c>
      <c r="AP390" s="62" t="str">
        <f t="shared" ref="AP390" si="670">IF(AQ390="","",RANK(AQ390,$AQ$18:$AQ$467,1))</f>
        <v/>
      </c>
      <c r="AQ390" s="62" t="str">
        <f>IF(Q390="","",B390)</f>
        <v/>
      </c>
      <c r="AR390" s="62" t="str">
        <f t="shared" ref="AR390" si="671">IF(AS390="","",RANK(AS390,$AS$18:$AS$467,1))</f>
        <v/>
      </c>
      <c r="AS390" s="62" t="str">
        <f>IF(R390="","",B390)</f>
        <v/>
      </c>
      <c r="AT390" s="62" t="str">
        <f t="shared" ref="AT390" si="672">IF(AU390="","",RANK(AU390,$AU$18:$AU$467,1))</f>
        <v/>
      </c>
      <c r="AU390" s="62" t="str">
        <f>IF(OR(G390="十種競技",G391="十種競技",G392="十種競技"),B390,"")</f>
        <v/>
      </c>
      <c r="AV390" s="62"/>
      <c r="AW390" s="62">
        <f>B390</f>
        <v>0</v>
      </c>
    </row>
    <row r="391" spans="1:49" ht="18.75" customHeight="1">
      <c r="A391" s="264"/>
      <c r="B391" s="299"/>
      <c r="C391" s="289"/>
      <c r="D391" s="289"/>
      <c r="E391" s="116" t="str">
        <f>IF(B390="","",VLOOKUP(B390,'登録データ（男）'!$A$3:$W$2000,4,FALSE))</f>
        <v/>
      </c>
      <c r="F391" s="289"/>
      <c r="G391" s="305"/>
      <c r="H391" s="286"/>
      <c r="I391" s="289"/>
      <c r="J391" s="286"/>
      <c r="K391" s="289"/>
      <c r="L391" s="286"/>
      <c r="M391" s="286"/>
      <c r="N391" s="294"/>
      <c r="O391" s="295"/>
      <c r="P391" s="296"/>
      <c r="Q391" s="267"/>
      <c r="R391" s="270"/>
      <c r="U391" s="66"/>
      <c r="V391" s="75"/>
      <c r="W391" s="69"/>
      <c r="X391" s="62"/>
      <c r="Y391" s="62"/>
      <c r="Z391" s="62"/>
      <c r="AA391" s="62"/>
      <c r="AB391" s="62"/>
      <c r="AC391" s="62">
        <f t="shared" ca="1" si="574"/>
        <v>0</v>
      </c>
      <c r="AD391" s="108">
        <f t="shared" si="582"/>
        <v>0</v>
      </c>
      <c r="AE391" s="175" t="str">
        <f>IF(G391="","0",VLOOKUP(G391,'登録データ（男）'!$R$4:$S$23,2,FALSE))</f>
        <v>0</v>
      </c>
      <c r="AF391" s="62" t="str">
        <f t="shared" si="575"/>
        <v>00</v>
      </c>
      <c r="AG391" s="76" t="str">
        <f>IF(G391="","0",IF(OR(RIGHT(G391,1)="m",RIGHT(G391,1)="H",RIGHT(G391,1)="W",RIGHT(G391,1)="C"),1,2))</f>
        <v>0</v>
      </c>
      <c r="AH391" s="62" t="str">
        <f t="shared" si="576"/>
        <v>000000</v>
      </c>
      <c r="AI391" s="64" t="str">
        <f t="shared" ca="1" si="577"/>
        <v/>
      </c>
      <c r="AJ391" s="62">
        <f t="shared" si="583"/>
        <v>0</v>
      </c>
      <c r="AK391" s="108"/>
      <c r="AL391" s="62">
        <f t="shared" si="578"/>
        <v>0</v>
      </c>
      <c r="AM391" s="68">
        <f t="shared" si="579"/>
        <v>0</v>
      </c>
      <c r="AN391" s="14" t="str">
        <f ca="1">IF(OFFSET(B391,-MOD(ROW(B391),3),0)&lt;&gt;"",IF(RIGHT(G391,1)=")",VALUE(VLOOKUP(OFFSET(B391,-MOD(ROW(B391),3),0),'登録データ（男）'!A376:J1694,8,FALSE)),"0"),"0")</f>
        <v>0</v>
      </c>
      <c r="AO391" s="76">
        <f t="shared" ca="1" si="584"/>
        <v>0</v>
      </c>
      <c r="AP391" s="62"/>
      <c r="AQ391" s="62"/>
      <c r="AR391" s="62"/>
      <c r="AS391" s="62"/>
      <c r="AT391" s="62"/>
      <c r="AU391" s="62"/>
      <c r="AV391" s="62"/>
      <c r="AW391" s="62"/>
    </row>
    <row r="392" spans="1:49" ht="18.75" customHeight="1" thickBot="1">
      <c r="A392" s="265"/>
      <c r="B392" s="300"/>
      <c r="C392" s="290"/>
      <c r="D392" s="290"/>
      <c r="E392" s="120" t="s">
        <v>1918</v>
      </c>
      <c r="F392" s="290"/>
      <c r="G392" s="306"/>
      <c r="H392" s="287"/>
      <c r="I392" s="290"/>
      <c r="J392" s="287"/>
      <c r="K392" s="290"/>
      <c r="L392" s="287"/>
      <c r="M392" s="287"/>
      <c r="N392" s="222"/>
      <c r="O392" s="223"/>
      <c r="P392" s="297"/>
      <c r="Q392" s="268"/>
      <c r="R392" s="271"/>
      <c r="U392" s="66"/>
      <c r="V392" s="75"/>
      <c r="W392" s="69"/>
      <c r="X392" s="62"/>
      <c r="Y392" s="62"/>
      <c r="Z392" s="62"/>
      <c r="AA392" s="62"/>
      <c r="AB392" s="62"/>
      <c r="AC392" s="62">
        <f t="shared" ca="1" si="574"/>
        <v>0</v>
      </c>
      <c r="AD392" s="108">
        <f t="shared" si="582"/>
        <v>0</v>
      </c>
      <c r="AE392" s="175" t="str">
        <f>IF(G392="","0",VLOOKUP(G392,'登録データ（男）'!$R$4:$S$23,2,FALSE))</f>
        <v>0</v>
      </c>
      <c r="AF392" s="62" t="str">
        <f t="shared" si="575"/>
        <v>00</v>
      </c>
      <c r="AG392" s="76" t="str">
        <f>IF(G392="","0",IF(OR(RIGHT(G392,1)="m",RIGHT(G392,1)="H",RIGHT(G392,1)="W",RIGHT(G392,1)="C"),1,2))</f>
        <v>0</v>
      </c>
      <c r="AH392" s="62" t="str">
        <f t="shared" si="576"/>
        <v>000000</v>
      </c>
      <c r="AI392" s="64" t="str">
        <f t="shared" ca="1" si="577"/>
        <v/>
      </c>
      <c r="AJ392" s="62">
        <f t="shared" si="583"/>
        <v>0</v>
      </c>
      <c r="AK392" s="108"/>
      <c r="AL392" s="62">
        <f t="shared" si="578"/>
        <v>0</v>
      </c>
      <c r="AM392" s="68">
        <f t="shared" si="579"/>
        <v>0</v>
      </c>
      <c r="AN392" s="14" t="str">
        <f ca="1">IF(OFFSET(B392,-MOD(ROW(B392),3),0)&lt;&gt;"",IF(RIGHT(G392,1)=")",VALUE(VLOOKUP(OFFSET(B392,-MOD(ROW(B392),3),0),'登録データ（男）'!A377:J1695,8,FALSE)),"0"),"0")</f>
        <v>0</v>
      </c>
      <c r="AO392" s="76">
        <f t="shared" ca="1" si="584"/>
        <v>0</v>
      </c>
      <c r="AP392" s="62"/>
      <c r="AQ392" s="62"/>
      <c r="AR392" s="62"/>
      <c r="AS392" s="62"/>
      <c r="AT392" s="62"/>
      <c r="AU392" s="62"/>
      <c r="AV392" s="62"/>
      <c r="AW392" s="62"/>
    </row>
    <row r="393" spans="1:49" ht="18.75" customHeight="1" thickTop="1">
      <c r="A393" s="263">
        <v>126</v>
      </c>
      <c r="B393" s="298"/>
      <c r="C393" s="288" t="str">
        <f>IF(B393="","",VLOOKUP(B393,'登録データ（男）'!$A$3:$W$2000,2,FALSE))</f>
        <v/>
      </c>
      <c r="D393" s="288" t="str">
        <f>IF(B393="","",VLOOKUP(B393,'登録データ（男）'!$A$3:$W$2000,3,FALSE))</f>
        <v/>
      </c>
      <c r="E393" s="118" t="str">
        <f>IF(B393="","",VLOOKUP(B393,'登録データ（男）'!$A$3:$W$2000,7,FALSE))</f>
        <v/>
      </c>
      <c r="F393" s="288" t="s">
        <v>6158</v>
      </c>
      <c r="G393" s="304"/>
      <c r="H393" s="285"/>
      <c r="I393" s="288" t="str">
        <f t="shared" ref="I393" si="673">IF(G393="","",IF(AG393=2,"","分"))</f>
        <v/>
      </c>
      <c r="J393" s="285"/>
      <c r="K393" s="288" t="str">
        <f t="shared" ref="K393" si="674">IF(OR(G393="",G393="十種競技"),"",IF(AG393=2,"m","秒"))</f>
        <v/>
      </c>
      <c r="L393" s="285"/>
      <c r="M393" s="285"/>
      <c r="N393" s="291"/>
      <c r="O393" s="292"/>
      <c r="P393" s="293"/>
      <c r="Q393" s="272"/>
      <c r="R393" s="269"/>
      <c r="U393" s="66"/>
      <c r="V393" s="75">
        <f>IF(B393="",0,IF(VLOOKUP(B393,'登録データ（男）'!$A$3:$AT$1687,29,FALSE)=1,0,1))</f>
        <v>0</v>
      </c>
      <c r="W393" s="69">
        <f>IF(B393="",1,0)</f>
        <v>1</v>
      </c>
      <c r="X393" s="62">
        <f>IF(C393="",1,0)</f>
        <v>1</v>
      </c>
      <c r="Y393" s="62">
        <f>IF(D393="",1,0)</f>
        <v>1</v>
      </c>
      <c r="Z393" s="62">
        <f>IF(E393="",1,0)</f>
        <v>1</v>
      </c>
      <c r="AA393" s="62">
        <f>IF(E394="",1,0)</f>
        <v>1</v>
      </c>
      <c r="AB393" s="62">
        <f>SUM(W393:AA393)</f>
        <v>5</v>
      </c>
      <c r="AC393" s="62">
        <f t="shared" ca="1" si="574"/>
        <v>0</v>
      </c>
      <c r="AD393" s="108">
        <f t="shared" si="582"/>
        <v>0</v>
      </c>
      <c r="AE393" s="175" t="str">
        <f>IF(G393="","0",VLOOKUP(G393,'登録データ（男）'!$R$4:$S$23,2,FALSE))</f>
        <v>0</v>
      </c>
      <c r="AF393" s="62" t="str">
        <f t="shared" si="575"/>
        <v>00</v>
      </c>
      <c r="AG393" s="76" t="str">
        <f>IF(G393="","0",IF(OR(RIGHT(G393,1)="m",RIGHT(G393,1)="H",RIGHT(G393,1)="W",RIGHT(G393,1)="C",RIGHT(G393,1)="〉"),1,2))</f>
        <v>0</v>
      </c>
      <c r="AH393" s="62" t="str">
        <f t="shared" si="576"/>
        <v>000000</v>
      </c>
      <c r="AI393" s="64" t="str">
        <f t="shared" ca="1" si="577"/>
        <v/>
      </c>
      <c r="AJ393" s="62">
        <f t="shared" si="583"/>
        <v>0</v>
      </c>
      <c r="AK393" s="108"/>
      <c r="AL393" s="62">
        <f t="shared" si="578"/>
        <v>0</v>
      </c>
      <c r="AM393" s="68">
        <f t="shared" si="579"/>
        <v>0</v>
      </c>
      <c r="AN393" s="14" t="str">
        <f ca="1">IF(OFFSET(B393,-MOD(ROW(B393),3),0)&lt;&gt;"",IF(RIGHT(G393,1)=")",VALUE(VLOOKUP(OFFSET(B393,-MOD(ROW(B393),3),0),'登録データ（男）'!A378:J1696,8,FALSE)),"0"),"0")</f>
        <v>0</v>
      </c>
      <c r="AO393" s="76">
        <f t="shared" ca="1" si="584"/>
        <v>0</v>
      </c>
      <c r="AP393" s="62" t="str">
        <f t="shared" ref="AP393" si="675">IF(AQ393="","",RANK(AQ393,$AQ$18:$AQ$467,1))</f>
        <v/>
      </c>
      <c r="AQ393" s="62" t="str">
        <f>IF(Q393="","",B393)</f>
        <v/>
      </c>
      <c r="AR393" s="62" t="str">
        <f t="shared" ref="AR393" si="676">IF(AS393="","",RANK(AS393,$AS$18:$AS$467,1))</f>
        <v/>
      </c>
      <c r="AS393" s="62" t="str">
        <f>IF(R393="","",B393)</f>
        <v/>
      </c>
      <c r="AT393" s="62" t="str">
        <f t="shared" ref="AT393" si="677">IF(AU393="","",RANK(AU393,$AU$18:$AU$467,1))</f>
        <v/>
      </c>
      <c r="AU393" s="62" t="str">
        <f>IF(OR(G393="十種競技",G394="十種競技",G395="十種競技"),B393,"")</f>
        <v/>
      </c>
      <c r="AV393" s="62"/>
      <c r="AW393" s="62">
        <f>B393</f>
        <v>0</v>
      </c>
    </row>
    <row r="394" spans="1:49" ht="18.75" customHeight="1">
      <c r="A394" s="264"/>
      <c r="B394" s="299"/>
      <c r="C394" s="289"/>
      <c r="D394" s="289"/>
      <c r="E394" s="116" t="str">
        <f>IF(B393="","",VLOOKUP(B393,'登録データ（男）'!$A$3:$W$2000,4,FALSE))</f>
        <v/>
      </c>
      <c r="F394" s="289"/>
      <c r="G394" s="305"/>
      <c r="H394" s="286"/>
      <c r="I394" s="289"/>
      <c r="J394" s="286"/>
      <c r="K394" s="289"/>
      <c r="L394" s="286"/>
      <c r="M394" s="286"/>
      <c r="N394" s="294"/>
      <c r="O394" s="295"/>
      <c r="P394" s="296"/>
      <c r="Q394" s="267"/>
      <c r="R394" s="270"/>
      <c r="U394" s="66"/>
      <c r="V394" s="75"/>
      <c r="W394" s="69"/>
      <c r="X394" s="62"/>
      <c r="Y394" s="62"/>
      <c r="Z394" s="62"/>
      <c r="AA394" s="62"/>
      <c r="AB394" s="62"/>
      <c r="AC394" s="62">
        <f t="shared" ca="1" si="574"/>
        <v>0</v>
      </c>
      <c r="AD394" s="108">
        <f t="shared" si="582"/>
        <v>0</v>
      </c>
      <c r="AE394" s="175" t="str">
        <f>IF(G394="","0",VLOOKUP(G394,'登録データ（男）'!$R$4:$S$23,2,FALSE))</f>
        <v>0</v>
      </c>
      <c r="AF394" s="62" t="str">
        <f t="shared" si="575"/>
        <v>00</v>
      </c>
      <c r="AG394" s="76" t="str">
        <f>IF(G394="","0",IF(OR(RIGHT(G394,1)="m",RIGHT(G394,1)="H",RIGHT(G394,1)="W",RIGHT(G394,1)="C"),1,2))</f>
        <v>0</v>
      </c>
      <c r="AH394" s="62" t="str">
        <f t="shared" si="576"/>
        <v>000000</v>
      </c>
      <c r="AI394" s="64" t="str">
        <f t="shared" ca="1" si="577"/>
        <v/>
      </c>
      <c r="AJ394" s="62">
        <f t="shared" si="583"/>
        <v>0</v>
      </c>
      <c r="AK394" s="108"/>
      <c r="AL394" s="62">
        <f t="shared" si="578"/>
        <v>0</v>
      </c>
      <c r="AM394" s="68">
        <f t="shared" si="579"/>
        <v>0</v>
      </c>
      <c r="AN394" s="14" t="str">
        <f ca="1">IF(OFFSET(B394,-MOD(ROW(B394),3),0)&lt;&gt;"",IF(RIGHT(G394,1)=")",VALUE(VLOOKUP(OFFSET(B394,-MOD(ROW(B394),3),0),'登録データ（男）'!A379:J1697,8,FALSE)),"0"),"0")</f>
        <v>0</v>
      </c>
      <c r="AO394" s="76">
        <f t="shared" ca="1" si="584"/>
        <v>0</v>
      </c>
      <c r="AP394" s="62"/>
      <c r="AQ394" s="62"/>
      <c r="AR394" s="62"/>
      <c r="AS394" s="62"/>
      <c r="AT394" s="62"/>
      <c r="AU394" s="62"/>
      <c r="AV394" s="62"/>
      <c r="AW394" s="62"/>
    </row>
    <row r="395" spans="1:49" ht="18.75" customHeight="1" thickBot="1">
      <c r="A395" s="265"/>
      <c r="B395" s="300"/>
      <c r="C395" s="290"/>
      <c r="D395" s="290"/>
      <c r="E395" s="120" t="s">
        <v>1918</v>
      </c>
      <c r="F395" s="290"/>
      <c r="G395" s="306"/>
      <c r="H395" s="287"/>
      <c r="I395" s="290"/>
      <c r="J395" s="287"/>
      <c r="K395" s="290"/>
      <c r="L395" s="287"/>
      <c r="M395" s="287"/>
      <c r="N395" s="222"/>
      <c r="O395" s="223"/>
      <c r="P395" s="297"/>
      <c r="Q395" s="268"/>
      <c r="R395" s="271"/>
      <c r="U395" s="66"/>
      <c r="V395" s="75"/>
      <c r="W395" s="69"/>
      <c r="X395" s="62"/>
      <c r="Y395" s="62"/>
      <c r="Z395" s="62"/>
      <c r="AA395" s="62"/>
      <c r="AB395" s="62"/>
      <c r="AC395" s="62">
        <f t="shared" ca="1" si="574"/>
        <v>0</v>
      </c>
      <c r="AD395" s="108">
        <f t="shared" si="582"/>
        <v>0</v>
      </c>
      <c r="AE395" s="175" t="str">
        <f>IF(G395="","0",VLOOKUP(G395,'登録データ（男）'!$R$4:$S$23,2,FALSE))</f>
        <v>0</v>
      </c>
      <c r="AF395" s="62" t="str">
        <f t="shared" si="575"/>
        <v>00</v>
      </c>
      <c r="AG395" s="76" t="str">
        <f>IF(G395="","0",IF(OR(RIGHT(G395,1)="m",RIGHT(G395,1)="H",RIGHT(G395,1)="W",RIGHT(G395,1)="C"),1,2))</f>
        <v>0</v>
      </c>
      <c r="AH395" s="62" t="str">
        <f t="shared" si="576"/>
        <v>000000</v>
      </c>
      <c r="AI395" s="64" t="str">
        <f t="shared" ca="1" si="577"/>
        <v/>
      </c>
      <c r="AJ395" s="62">
        <f t="shared" si="583"/>
        <v>0</v>
      </c>
      <c r="AK395" s="108"/>
      <c r="AL395" s="62">
        <f t="shared" si="578"/>
        <v>0</v>
      </c>
      <c r="AM395" s="68">
        <f t="shared" si="579"/>
        <v>0</v>
      </c>
      <c r="AN395" s="14" t="str">
        <f ca="1">IF(OFFSET(B395,-MOD(ROW(B395),3),0)&lt;&gt;"",IF(RIGHT(G395,1)=")",VALUE(VLOOKUP(OFFSET(B395,-MOD(ROW(B395),3),0),'登録データ（男）'!A380:J1698,8,FALSE)),"0"),"0")</f>
        <v>0</v>
      </c>
      <c r="AO395" s="76">
        <f t="shared" ca="1" si="584"/>
        <v>0</v>
      </c>
      <c r="AP395" s="62"/>
      <c r="AQ395" s="62"/>
      <c r="AR395" s="62"/>
      <c r="AS395" s="62"/>
      <c r="AT395" s="62"/>
      <c r="AU395" s="62"/>
      <c r="AV395" s="62"/>
      <c r="AW395" s="62"/>
    </row>
    <row r="396" spans="1:49" ht="18" customHeight="1" thickTop="1">
      <c r="A396" s="263">
        <v>127</v>
      </c>
      <c r="B396" s="298"/>
      <c r="C396" s="288" t="str">
        <f>IF(B396="","",VLOOKUP(B396,'登録データ（男）'!$A$3:$W$2000,2,FALSE))</f>
        <v/>
      </c>
      <c r="D396" s="288" t="str">
        <f>IF(B396="","",VLOOKUP(B396,'登録データ（男）'!$A$3:$W$2000,3,FALSE))</f>
        <v/>
      </c>
      <c r="E396" s="118" t="str">
        <f>IF(B396="","",VLOOKUP(B396,'登録データ（男）'!$A$3:$W$2000,7,FALSE))</f>
        <v/>
      </c>
      <c r="F396" s="288" t="s">
        <v>6158</v>
      </c>
      <c r="G396" s="304"/>
      <c r="H396" s="285"/>
      <c r="I396" s="288" t="str">
        <f t="shared" ref="I396" si="678">IF(G396="","",IF(AG396=2,"","分"))</f>
        <v/>
      </c>
      <c r="J396" s="285"/>
      <c r="K396" s="288" t="str">
        <f t="shared" ref="K396" si="679">IF(OR(G396="",G396="十種競技"),"",IF(AG396=2,"m","秒"))</f>
        <v/>
      </c>
      <c r="L396" s="285"/>
      <c r="M396" s="285"/>
      <c r="N396" s="291"/>
      <c r="O396" s="292"/>
      <c r="P396" s="293"/>
      <c r="Q396" s="272"/>
      <c r="R396" s="269"/>
      <c r="U396" s="66"/>
      <c r="V396" s="75">
        <f>IF(B396="",0,IF(VLOOKUP(B396,'登録データ（男）'!$A$3:$AT$1687,29,FALSE)=1,0,1))</f>
        <v>0</v>
      </c>
      <c r="W396" s="69">
        <f>IF(B396="",1,0)</f>
        <v>1</v>
      </c>
      <c r="X396" s="62">
        <f>IF(C396="",1,0)</f>
        <v>1</v>
      </c>
      <c r="Y396" s="62">
        <f>IF(D396="",1,0)</f>
        <v>1</v>
      </c>
      <c r="Z396" s="62">
        <f>IF(E396="",1,0)</f>
        <v>1</v>
      </c>
      <c r="AA396" s="62">
        <f>IF(E397="",1,0)</f>
        <v>1</v>
      </c>
      <c r="AB396" s="62">
        <f>SUM(W396:AA396)</f>
        <v>5</v>
      </c>
      <c r="AC396" s="62">
        <f t="shared" ca="1" si="574"/>
        <v>0</v>
      </c>
      <c r="AD396" s="108">
        <f t="shared" si="582"/>
        <v>0</v>
      </c>
      <c r="AE396" s="175" t="str">
        <f>IF(G396="","0",VLOOKUP(G396,'登録データ（男）'!$R$4:$S$23,2,FALSE))</f>
        <v>0</v>
      </c>
      <c r="AF396" s="62" t="str">
        <f t="shared" si="575"/>
        <v>00</v>
      </c>
      <c r="AG396" s="76" t="str">
        <f>IF(G396="","0",IF(OR(RIGHT(G396,1)="m",RIGHT(G396,1)="H",RIGHT(G396,1)="W",RIGHT(G396,1)="C",RIGHT(G396,1)="〉"),1,2))</f>
        <v>0</v>
      </c>
      <c r="AH396" s="62" t="str">
        <f t="shared" si="576"/>
        <v>000000</v>
      </c>
      <c r="AI396" s="64" t="str">
        <f t="shared" ca="1" si="577"/>
        <v/>
      </c>
      <c r="AJ396" s="62">
        <f t="shared" si="583"/>
        <v>0</v>
      </c>
      <c r="AK396" s="108"/>
      <c r="AL396" s="62">
        <f t="shared" si="578"/>
        <v>0</v>
      </c>
      <c r="AM396" s="68">
        <f t="shared" si="579"/>
        <v>0</v>
      </c>
      <c r="AN396" s="14" t="str">
        <f ca="1">IF(OFFSET(B396,-MOD(ROW(B396),3),0)&lt;&gt;"",IF(RIGHT(G396,1)=")",VALUE(VLOOKUP(OFFSET(B396,-MOD(ROW(B396),3),0),'登録データ（男）'!A381:J1699,8,FALSE)),"0"),"0")</f>
        <v>0</v>
      </c>
      <c r="AO396" s="76">
        <f t="shared" ca="1" si="584"/>
        <v>0</v>
      </c>
      <c r="AP396" s="62" t="str">
        <f t="shared" ref="AP396" si="680">IF(AQ396="","",RANK(AQ396,$AQ$18:$AQ$467,1))</f>
        <v/>
      </c>
      <c r="AQ396" s="62" t="str">
        <f>IF(Q396="","",B396)</f>
        <v/>
      </c>
      <c r="AR396" s="62" t="str">
        <f t="shared" ref="AR396" si="681">IF(AS396="","",RANK(AS396,$AS$18:$AS$467,1))</f>
        <v/>
      </c>
      <c r="AS396" s="62" t="str">
        <f>IF(R396="","",B396)</f>
        <v/>
      </c>
      <c r="AT396" s="62" t="str">
        <f t="shared" ref="AT396" si="682">IF(AU396="","",RANK(AU396,$AU$18:$AU$467,1))</f>
        <v/>
      </c>
      <c r="AU396" s="62" t="str">
        <f>IF(OR(G396="十種競技",G397="十種競技",G398="十種競技"),B396,"")</f>
        <v/>
      </c>
      <c r="AV396" s="62"/>
      <c r="AW396" s="62">
        <f>B396</f>
        <v>0</v>
      </c>
    </row>
    <row r="397" spans="1:49" ht="18" customHeight="1">
      <c r="A397" s="264"/>
      <c r="B397" s="299"/>
      <c r="C397" s="289"/>
      <c r="D397" s="289"/>
      <c r="E397" s="116" t="str">
        <f>IF(B396="","",VLOOKUP(B396,'登録データ（男）'!$A$3:$W$2000,4,FALSE))</f>
        <v/>
      </c>
      <c r="F397" s="289"/>
      <c r="G397" s="305"/>
      <c r="H397" s="286"/>
      <c r="I397" s="289"/>
      <c r="J397" s="286"/>
      <c r="K397" s="289"/>
      <c r="L397" s="286"/>
      <c r="M397" s="286"/>
      <c r="N397" s="294"/>
      <c r="O397" s="295"/>
      <c r="P397" s="296"/>
      <c r="Q397" s="267"/>
      <c r="R397" s="270"/>
      <c r="U397" s="66"/>
      <c r="V397" s="75"/>
      <c r="W397" s="69"/>
      <c r="X397" s="62"/>
      <c r="Y397" s="62"/>
      <c r="Z397" s="62"/>
      <c r="AA397" s="62"/>
      <c r="AB397" s="62"/>
      <c r="AC397" s="62">
        <f t="shared" ca="1" si="574"/>
        <v>0</v>
      </c>
      <c r="AD397" s="108">
        <f t="shared" si="582"/>
        <v>0</v>
      </c>
      <c r="AE397" s="175" t="str">
        <f>IF(G397="","0",VLOOKUP(G397,'登録データ（男）'!$R$4:$S$23,2,FALSE))</f>
        <v>0</v>
      </c>
      <c r="AF397" s="62" t="str">
        <f t="shared" si="575"/>
        <v>00</v>
      </c>
      <c r="AG397" s="76" t="str">
        <f>IF(G397="","0",IF(OR(RIGHT(G397,1)="m",RIGHT(G397,1)="H",RIGHT(G397,1)="W",RIGHT(G397,1)="C"),1,2))</f>
        <v>0</v>
      </c>
      <c r="AH397" s="62" t="str">
        <f t="shared" si="576"/>
        <v>000000</v>
      </c>
      <c r="AI397" s="64" t="str">
        <f t="shared" ca="1" si="577"/>
        <v/>
      </c>
      <c r="AJ397" s="62">
        <f t="shared" si="583"/>
        <v>0</v>
      </c>
      <c r="AK397" s="108"/>
      <c r="AL397" s="62">
        <f t="shared" si="578"/>
        <v>0</v>
      </c>
      <c r="AM397" s="68">
        <f t="shared" si="579"/>
        <v>0</v>
      </c>
      <c r="AN397" s="14" t="str">
        <f ca="1">IF(OFFSET(B397,-MOD(ROW(B397),3),0)&lt;&gt;"",IF(RIGHT(G397,1)=")",VALUE(VLOOKUP(OFFSET(B397,-MOD(ROW(B397),3),0),'登録データ（男）'!A382:J1700,8,FALSE)),"0"),"0")</f>
        <v>0</v>
      </c>
      <c r="AO397" s="76">
        <f t="shared" ca="1" si="584"/>
        <v>0</v>
      </c>
      <c r="AP397" s="62"/>
      <c r="AQ397" s="62"/>
      <c r="AR397" s="62"/>
      <c r="AS397" s="62"/>
      <c r="AT397" s="62"/>
      <c r="AU397" s="62"/>
      <c r="AV397" s="62"/>
      <c r="AW397" s="62"/>
    </row>
    <row r="398" spans="1:49" ht="18.75" customHeight="1" thickBot="1">
      <c r="A398" s="265"/>
      <c r="B398" s="300"/>
      <c r="C398" s="290"/>
      <c r="D398" s="290"/>
      <c r="E398" s="120" t="s">
        <v>1918</v>
      </c>
      <c r="F398" s="290"/>
      <c r="G398" s="306"/>
      <c r="H398" s="287"/>
      <c r="I398" s="290"/>
      <c r="J398" s="287"/>
      <c r="K398" s="290"/>
      <c r="L398" s="287"/>
      <c r="M398" s="287"/>
      <c r="N398" s="222"/>
      <c r="O398" s="223"/>
      <c r="P398" s="297"/>
      <c r="Q398" s="268"/>
      <c r="R398" s="271"/>
      <c r="U398" s="66"/>
      <c r="V398" s="75"/>
      <c r="W398" s="69"/>
      <c r="X398" s="62"/>
      <c r="Y398" s="62"/>
      <c r="Z398" s="62"/>
      <c r="AA398" s="62"/>
      <c r="AB398" s="62"/>
      <c r="AC398" s="62">
        <f t="shared" ca="1" si="574"/>
        <v>0</v>
      </c>
      <c r="AD398" s="108">
        <f t="shared" si="582"/>
        <v>0</v>
      </c>
      <c r="AE398" s="175" t="str">
        <f>IF(G398="","0",VLOOKUP(G398,'登録データ（男）'!$R$4:$S$23,2,FALSE))</f>
        <v>0</v>
      </c>
      <c r="AF398" s="62" t="str">
        <f t="shared" si="575"/>
        <v>00</v>
      </c>
      <c r="AG398" s="76" t="str">
        <f>IF(G398="","0",IF(OR(RIGHT(G398,1)="m",RIGHT(G398,1)="H",RIGHT(G398,1)="W",RIGHT(G398,1)="C"),1,2))</f>
        <v>0</v>
      </c>
      <c r="AH398" s="62" t="str">
        <f t="shared" si="576"/>
        <v>000000</v>
      </c>
      <c r="AI398" s="64" t="str">
        <f t="shared" ca="1" si="577"/>
        <v/>
      </c>
      <c r="AJ398" s="62">
        <f t="shared" si="583"/>
        <v>0</v>
      </c>
      <c r="AK398" s="108"/>
      <c r="AL398" s="62">
        <f t="shared" si="578"/>
        <v>0</v>
      </c>
      <c r="AM398" s="68">
        <f t="shared" si="579"/>
        <v>0</v>
      </c>
      <c r="AN398" s="14" t="str">
        <f ca="1">IF(OFFSET(B398,-MOD(ROW(B398),3),0)&lt;&gt;"",IF(RIGHT(G398,1)=")",VALUE(VLOOKUP(OFFSET(B398,-MOD(ROW(B398),3),0),'登録データ（男）'!A383:J1701,8,FALSE)),"0"),"0")</f>
        <v>0</v>
      </c>
      <c r="AO398" s="76">
        <f t="shared" ca="1" si="584"/>
        <v>0</v>
      </c>
      <c r="AP398" s="62"/>
      <c r="AQ398" s="62"/>
      <c r="AR398" s="62"/>
      <c r="AS398" s="62"/>
      <c r="AT398" s="62"/>
      <c r="AU398" s="62"/>
      <c r="AV398" s="62"/>
      <c r="AW398" s="62"/>
    </row>
    <row r="399" spans="1:49" ht="18" customHeight="1" thickTop="1">
      <c r="A399" s="263">
        <v>128</v>
      </c>
      <c r="B399" s="298"/>
      <c r="C399" s="288" t="str">
        <f>IF(B399="","",VLOOKUP(B399,'登録データ（男）'!$A$3:$W$2000,2,FALSE))</f>
        <v/>
      </c>
      <c r="D399" s="288" t="str">
        <f>IF(B399="","",VLOOKUP(B399,'登録データ（男）'!$A$3:$W$2000,3,FALSE))</f>
        <v/>
      </c>
      <c r="E399" s="118" t="str">
        <f>IF(B399="","",VLOOKUP(B399,'登録データ（男）'!$A$3:$W$2000,7,FALSE))</f>
        <v/>
      </c>
      <c r="F399" s="288" t="s">
        <v>6158</v>
      </c>
      <c r="G399" s="304"/>
      <c r="H399" s="285"/>
      <c r="I399" s="288" t="str">
        <f t="shared" ref="I399" si="683">IF(G399="","",IF(AG399=2,"","分"))</f>
        <v/>
      </c>
      <c r="J399" s="285"/>
      <c r="K399" s="288" t="str">
        <f t="shared" ref="K399" si="684">IF(OR(G399="",G399="十種競技"),"",IF(AG399=2,"m","秒"))</f>
        <v/>
      </c>
      <c r="L399" s="285"/>
      <c r="M399" s="285"/>
      <c r="N399" s="291"/>
      <c r="O399" s="292"/>
      <c r="P399" s="293"/>
      <c r="Q399" s="272"/>
      <c r="R399" s="269"/>
      <c r="U399" s="66"/>
      <c r="V399" s="75">
        <f>IF(B399="",0,IF(VLOOKUP(B399,'登録データ（男）'!$A$3:$AT$1687,29,FALSE)=1,0,1))</f>
        <v>0</v>
      </c>
      <c r="W399" s="69">
        <f>IF(B399="",1,0)</f>
        <v>1</v>
      </c>
      <c r="X399" s="62">
        <f>IF(C399="",1,0)</f>
        <v>1</v>
      </c>
      <c r="Y399" s="62">
        <f>IF(D399="",1,0)</f>
        <v>1</v>
      </c>
      <c r="Z399" s="62">
        <f>IF(E399="",1,0)</f>
        <v>1</v>
      </c>
      <c r="AA399" s="62">
        <f>IF(E400="",1,0)</f>
        <v>1</v>
      </c>
      <c r="AB399" s="62">
        <f>SUM(W399:AA399)</f>
        <v>5</v>
      </c>
      <c r="AC399" s="62">
        <f t="shared" ca="1" si="574"/>
        <v>0</v>
      </c>
      <c r="AD399" s="108">
        <f t="shared" si="582"/>
        <v>0</v>
      </c>
      <c r="AE399" s="175" t="str">
        <f>IF(G399="","0",VLOOKUP(G399,'登録データ（男）'!$R$4:$S$23,2,FALSE))</f>
        <v>0</v>
      </c>
      <c r="AF399" s="62" t="str">
        <f t="shared" si="575"/>
        <v>00</v>
      </c>
      <c r="AG399" s="76" t="str">
        <f>IF(G399="","0",IF(OR(RIGHT(G399,1)="m",RIGHT(G399,1)="H",RIGHT(G399,1)="W",RIGHT(G399,1)="C",RIGHT(G399,1)="〉"),1,2))</f>
        <v>0</v>
      </c>
      <c r="AH399" s="62" t="str">
        <f t="shared" si="576"/>
        <v>000000</v>
      </c>
      <c r="AI399" s="64" t="str">
        <f t="shared" ca="1" si="577"/>
        <v/>
      </c>
      <c r="AJ399" s="62">
        <f t="shared" si="583"/>
        <v>0</v>
      </c>
      <c r="AK399" s="108"/>
      <c r="AL399" s="62">
        <f t="shared" si="578"/>
        <v>0</v>
      </c>
      <c r="AM399" s="68">
        <f t="shared" si="579"/>
        <v>0</v>
      </c>
      <c r="AN399" s="14" t="str">
        <f ca="1">IF(OFFSET(B399,-MOD(ROW(B399),3),0)&lt;&gt;"",IF(RIGHT(G399,1)=")",VALUE(VLOOKUP(OFFSET(B399,-MOD(ROW(B399),3),0),'登録データ（男）'!A384:J1702,8,FALSE)),"0"),"0")</f>
        <v>0</v>
      </c>
      <c r="AO399" s="76">
        <f t="shared" ca="1" si="584"/>
        <v>0</v>
      </c>
      <c r="AP399" s="62" t="str">
        <f t="shared" ref="AP399" si="685">IF(AQ399="","",RANK(AQ399,$AQ$18:$AQ$467,1))</f>
        <v/>
      </c>
      <c r="AQ399" s="62" t="str">
        <f>IF(Q399="","",B399)</f>
        <v/>
      </c>
      <c r="AR399" s="62" t="str">
        <f t="shared" ref="AR399" si="686">IF(AS399="","",RANK(AS399,$AS$18:$AS$467,1))</f>
        <v/>
      </c>
      <c r="AS399" s="62" t="str">
        <f>IF(R399="","",B399)</f>
        <v/>
      </c>
      <c r="AT399" s="62" t="str">
        <f t="shared" ref="AT399" si="687">IF(AU399="","",RANK(AU399,$AU$18:$AU$467,1))</f>
        <v/>
      </c>
      <c r="AU399" s="62" t="str">
        <f>IF(OR(G399="十種競技",G400="十種競技",G401="十種競技"),B399,"")</f>
        <v/>
      </c>
      <c r="AV399" s="62"/>
      <c r="AW399" s="62">
        <f>B399</f>
        <v>0</v>
      </c>
    </row>
    <row r="400" spans="1:49" ht="18" customHeight="1">
      <c r="A400" s="264"/>
      <c r="B400" s="299"/>
      <c r="C400" s="289"/>
      <c r="D400" s="289"/>
      <c r="E400" s="116" t="str">
        <f>IF(B399="","",VLOOKUP(B399,'登録データ（男）'!$A$3:$W$2000,4,FALSE))</f>
        <v/>
      </c>
      <c r="F400" s="289"/>
      <c r="G400" s="305"/>
      <c r="H400" s="286"/>
      <c r="I400" s="289"/>
      <c r="J400" s="286"/>
      <c r="K400" s="289"/>
      <c r="L400" s="286"/>
      <c r="M400" s="286"/>
      <c r="N400" s="294"/>
      <c r="O400" s="295"/>
      <c r="P400" s="296"/>
      <c r="Q400" s="267"/>
      <c r="R400" s="270"/>
      <c r="U400" s="66"/>
      <c r="V400" s="75"/>
      <c r="W400" s="69"/>
      <c r="X400" s="62"/>
      <c r="Y400" s="62"/>
      <c r="Z400" s="62"/>
      <c r="AA400" s="62"/>
      <c r="AB400" s="62"/>
      <c r="AC400" s="62">
        <f t="shared" ca="1" si="574"/>
        <v>0</v>
      </c>
      <c r="AD400" s="108">
        <f t="shared" si="582"/>
        <v>0</v>
      </c>
      <c r="AE400" s="175" t="str">
        <f>IF(G400="","0",VLOOKUP(G400,'登録データ（男）'!$R$4:$S$23,2,FALSE))</f>
        <v>0</v>
      </c>
      <c r="AF400" s="62" t="str">
        <f t="shared" si="575"/>
        <v>00</v>
      </c>
      <c r="AG400" s="76" t="str">
        <f>IF(G400="","0",IF(OR(RIGHT(G400,1)="m",RIGHT(G400,1)="H",RIGHT(G400,1)="W",RIGHT(G400,1)="C"),1,2))</f>
        <v>0</v>
      </c>
      <c r="AH400" s="62" t="str">
        <f t="shared" si="576"/>
        <v>000000</v>
      </c>
      <c r="AI400" s="64" t="str">
        <f t="shared" ca="1" si="577"/>
        <v/>
      </c>
      <c r="AJ400" s="62">
        <f t="shared" si="583"/>
        <v>0</v>
      </c>
      <c r="AK400" s="108"/>
      <c r="AL400" s="62">
        <f t="shared" si="578"/>
        <v>0</v>
      </c>
      <c r="AM400" s="68">
        <f t="shared" si="579"/>
        <v>0</v>
      </c>
      <c r="AN400" s="14" t="str">
        <f ca="1">IF(OFFSET(B400,-MOD(ROW(B400),3),0)&lt;&gt;"",IF(RIGHT(G400,1)=")",VALUE(VLOOKUP(OFFSET(B400,-MOD(ROW(B400),3),0),'登録データ（男）'!A385:J1703,8,FALSE)),"0"),"0")</f>
        <v>0</v>
      </c>
      <c r="AO400" s="76">
        <f t="shared" ca="1" si="584"/>
        <v>0</v>
      </c>
      <c r="AP400" s="62"/>
      <c r="AQ400" s="62"/>
      <c r="AR400" s="62"/>
      <c r="AS400" s="62"/>
      <c r="AT400" s="62"/>
      <c r="AU400" s="62"/>
      <c r="AV400" s="62"/>
      <c r="AW400" s="62"/>
    </row>
    <row r="401" spans="1:49" ht="18.75" customHeight="1" thickBot="1">
      <c r="A401" s="265"/>
      <c r="B401" s="300"/>
      <c r="C401" s="290"/>
      <c r="D401" s="290"/>
      <c r="E401" s="120" t="s">
        <v>1918</v>
      </c>
      <c r="F401" s="290"/>
      <c r="G401" s="306"/>
      <c r="H401" s="287"/>
      <c r="I401" s="290"/>
      <c r="J401" s="287"/>
      <c r="K401" s="290"/>
      <c r="L401" s="287"/>
      <c r="M401" s="287"/>
      <c r="N401" s="222"/>
      <c r="O401" s="223"/>
      <c r="P401" s="297"/>
      <c r="Q401" s="268"/>
      <c r="R401" s="271"/>
      <c r="U401" s="66"/>
      <c r="V401" s="75"/>
      <c r="W401" s="69"/>
      <c r="X401" s="62"/>
      <c r="Y401" s="62"/>
      <c r="Z401" s="62"/>
      <c r="AA401" s="62"/>
      <c r="AB401" s="62"/>
      <c r="AC401" s="62">
        <f t="shared" ca="1" si="574"/>
        <v>0</v>
      </c>
      <c r="AD401" s="108">
        <f t="shared" si="582"/>
        <v>0</v>
      </c>
      <c r="AE401" s="175" t="str">
        <f>IF(G401="","0",VLOOKUP(G401,'登録データ（男）'!$R$4:$S$23,2,FALSE))</f>
        <v>0</v>
      </c>
      <c r="AF401" s="62" t="str">
        <f t="shared" si="575"/>
        <v>00</v>
      </c>
      <c r="AG401" s="76" t="str">
        <f>IF(G401="","0",IF(OR(RIGHT(G401,1)="m",RIGHT(G401,1)="H",RIGHT(G401,1)="W",RIGHT(G401,1)="C"),1,2))</f>
        <v>0</v>
      </c>
      <c r="AH401" s="62" t="str">
        <f t="shared" si="576"/>
        <v>000000</v>
      </c>
      <c r="AI401" s="64" t="str">
        <f t="shared" ca="1" si="577"/>
        <v/>
      </c>
      <c r="AJ401" s="62">
        <f t="shared" si="583"/>
        <v>0</v>
      </c>
      <c r="AK401" s="108"/>
      <c r="AL401" s="62">
        <f t="shared" si="578"/>
        <v>0</v>
      </c>
      <c r="AM401" s="68">
        <f t="shared" si="579"/>
        <v>0</v>
      </c>
      <c r="AN401" s="14" t="str">
        <f ca="1">IF(OFFSET(B401,-MOD(ROW(B401),3),0)&lt;&gt;"",IF(RIGHT(G401,1)=")",VALUE(VLOOKUP(OFFSET(B401,-MOD(ROW(B401),3),0),'登録データ（男）'!A386:J1704,8,FALSE)),"0"),"0")</f>
        <v>0</v>
      </c>
      <c r="AO401" s="76">
        <f t="shared" ca="1" si="584"/>
        <v>0</v>
      </c>
      <c r="AP401" s="62"/>
      <c r="AQ401" s="62"/>
      <c r="AR401" s="62"/>
      <c r="AS401" s="62"/>
      <c r="AT401" s="62"/>
      <c r="AU401" s="62"/>
      <c r="AV401" s="62"/>
      <c r="AW401" s="62"/>
    </row>
    <row r="402" spans="1:49" ht="18" customHeight="1" thickTop="1">
      <c r="A402" s="263">
        <v>129</v>
      </c>
      <c r="B402" s="298"/>
      <c r="C402" s="288" t="str">
        <f>IF(B402="","",VLOOKUP(B402,'登録データ（男）'!$A$3:$W$2000,2,FALSE))</f>
        <v/>
      </c>
      <c r="D402" s="288" t="str">
        <f>IF(B402="","",VLOOKUP(B402,'登録データ（男）'!$A$3:$W$2000,3,FALSE))</f>
        <v/>
      </c>
      <c r="E402" s="118" t="str">
        <f>IF(B402="","",VLOOKUP(B402,'登録データ（男）'!$A$3:$W$2000,7,FALSE))</f>
        <v/>
      </c>
      <c r="F402" s="288" t="s">
        <v>6158</v>
      </c>
      <c r="G402" s="304"/>
      <c r="H402" s="285"/>
      <c r="I402" s="288" t="str">
        <f t="shared" ref="I402" si="688">IF(G402="","",IF(AG402=2,"","分"))</f>
        <v/>
      </c>
      <c r="J402" s="285"/>
      <c r="K402" s="288" t="str">
        <f t="shared" ref="K402" si="689">IF(OR(G402="",G402="十種競技"),"",IF(AG402=2,"m","秒"))</f>
        <v/>
      </c>
      <c r="L402" s="285"/>
      <c r="M402" s="285"/>
      <c r="N402" s="291"/>
      <c r="O402" s="292"/>
      <c r="P402" s="293"/>
      <c r="Q402" s="272"/>
      <c r="R402" s="269"/>
      <c r="U402" s="66"/>
      <c r="V402" s="75">
        <f>IF(B402="",0,IF(VLOOKUP(B402,'登録データ（男）'!$A$3:$AT$1687,29,FALSE)=1,0,1))</f>
        <v>0</v>
      </c>
      <c r="W402" s="69">
        <f>IF(B402="",1,0)</f>
        <v>1</v>
      </c>
      <c r="X402" s="62">
        <f>IF(C402="",1,0)</f>
        <v>1</v>
      </c>
      <c r="Y402" s="62">
        <f>IF(D402="",1,0)</f>
        <v>1</v>
      </c>
      <c r="Z402" s="62">
        <f>IF(E402="",1,0)</f>
        <v>1</v>
      </c>
      <c r="AA402" s="62">
        <f>IF(E403="",1,0)</f>
        <v>1</v>
      </c>
      <c r="AB402" s="62">
        <f>SUM(W402:AA402)</f>
        <v>5</v>
      </c>
      <c r="AC402" s="62">
        <f t="shared" ref="AC402:AC467" ca="1" si="690">COUNTIF(OFFSET(G402,-MOD(ROW(G402),3),0,3,1),G402)</f>
        <v>0</v>
      </c>
      <c r="AD402" s="108">
        <f t="shared" si="582"/>
        <v>0</v>
      </c>
      <c r="AE402" s="175" t="str">
        <f>IF(G402="","0",VLOOKUP(G402,'登録データ（男）'!$R$4:$S$23,2,FALSE))</f>
        <v>0</v>
      </c>
      <c r="AF402" s="62" t="str">
        <f t="shared" ref="AF402:AF467" si="691">IF(L402="","00",IF(LEN(L402)=1,L402*10,L402))</f>
        <v>00</v>
      </c>
      <c r="AG402" s="76" t="str">
        <f>IF(G402="","0",IF(OR(RIGHT(G402,1)="m",RIGHT(G402,1)="H",RIGHT(G402,1)="W",RIGHT(G402,1)="C",RIGHT(G402,1)="〉"),1,2))</f>
        <v>0</v>
      </c>
      <c r="AH402" s="62" t="str">
        <f t="shared" ref="AH402:AH465" si="692">IF(AG402=2,IF(J402="","0000",CONCATENATE(RIGHT(J402+100,2),RIGHT(AF402+100,2))),IF(J402="","000000",CONCATENATE(RIGHT(H402+100,2),RIGHT(J402+100,2),RIGHT(AF402+100,2))))</f>
        <v>000000</v>
      </c>
      <c r="AI402" s="64" t="str">
        <f t="shared" ref="AI402:AI407" ca="1" si="693">IF(G402="","",IF(OFFSET(B402,-MOD(ROW(B402),3),0)="","0",CONCATENATE(AE402," ",IF(AG402=1,RIGHT(AH402+10000000,7),RIGHT(AH402+100000,5)))))</f>
        <v/>
      </c>
      <c r="AJ402" s="62">
        <f t="shared" si="583"/>
        <v>0</v>
      </c>
      <c r="AK402" s="108"/>
      <c r="AL402" s="62">
        <f t="shared" ref="AL402:AL467" si="694">IF(G402="",0,IF(G402="十種競技",0,IF(J402&lt;&gt;"",0,1)))</f>
        <v>0</v>
      </c>
      <c r="AM402" s="68">
        <f t="shared" ref="AM402:AM467" si="695">IF(OR(G402="",G402="十種競技"),0,IF(AG402=1,IF(AJ402&gt;AK402,1,0),IF(AJ402&lt;AK402,1,0)))</f>
        <v>0</v>
      </c>
      <c r="AN402" s="14" t="str">
        <f ca="1">IF(OFFSET(B402,-MOD(ROW(B402),3),0)&lt;&gt;"",IF(RIGHT(G402,1)=")",VALUE(VLOOKUP(OFFSET(B402,-MOD(ROW(B402),3),0),'登録データ（男）'!A387:J1705,8,FALSE)),"0"),"0")</f>
        <v>0</v>
      </c>
      <c r="AO402" s="76">
        <f t="shared" ca="1" si="584"/>
        <v>0</v>
      </c>
      <c r="AP402" s="62" t="str">
        <f t="shared" ref="AP402" si="696">IF(AQ402="","",RANK(AQ402,$AQ$18:$AQ$467,1))</f>
        <v/>
      </c>
      <c r="AQ402" s="62" t="str">
        <f>IF(Q402="","",B402)</f>
        <v/>
      </c>
      <c r="AR402" s="62" t="str">
        <f t="shared" ref="AR402" si="697">IF(AS402="","",RANK(AS402,$AS$18:$AS$467,1))</f>
        <v/>
      </c>
      <c r="AS402" s="62" t="str">
        <f>IF(R402="","",B402)</f>
        <v/>
      </c>
      <c r="AT402" s="62" t="str">
        <f t="shared" ref="AT402" si="698">IF(AU402="","",RANK(AU402,$AU$18:$AU$467,1))</f>
        <v/>
      </c>
      <c r="AU402" s="62" t="str">
        <f>IF(OR(G402="十種競技",G403="十種競技",G404="十種競技"),B402,"")</f>
        <v/>
      </c>
      <c r="AV402" s="62"/>
      <c r="AW402" s="62">
        <f>B402</f>
        <v>0</v>
      </c>
    </row>
    <row r="403" spans="1:49" ht="18" customHeight="1">
      <c r="A403" s="264"/>
      <c r="B403" s="299"/>
      <c r="C403" s="289"/>
      <c r="D403" s="289"/>
      <c r="E403" s="116" t="str">
        <f>IF(B402="","",VLOOKUP(B402,'登録データ（男）'!$A$3:$W$2000,4,FALSE))</f>
        <v/>
      </c>
      <c r="F403" s="289"/>
      <c r="G403" s="305"/>
      <c r="H403" s="286"/>
      <c r="I403" s="289"/>
      <c r="J403" s="286"/>
      <c r="K403" s="289"/>
      <c r="L403" s="286"/>
      <c r="M403" s="286"/>
      <c r="N403" s="294"/>
      <c r="O403" s="295"/>
      <c r="P403" s="296"/>
      <c r="Q403" s="267"/>
      <c r="R403" s="270"/>
      <c r="U403" s="66"/>
      <c r="V403" s="75"/>
      <c r="W403" s="69"/>
      <c r="X403" s="62"/>
      <c r="Y403" s="62"/>
      <c r="Z403" s="62"/>
      <c r="AA403" s="62"/>
      <c r="AB403" s="62"/>
      <c r="AC403" s="62">
        <f t="shared" ca="1" si="690"/>
        <v>0</v>
      </c>
      <c r="AD403" s="108">
        <f t="shared" ref="AD403:AD466" si="699">IF(OR(RIGHT(G403,1)="m",RIGHT(G403,1)="H",RIGHT(G403,1)="C"),IF(VALUE(J403)&gt;59,1,0),0)</f>
        <v>0</v>
      </c>
      <c r="AE403" s="175" t="str">
        <f>IF(G403="","0",VLOOKUP(G403,'登録データ（男）'!$R$4:$S$23,2,FALSE))</f>
        <v>0</v>
      </c>
      <c r="AF403" s="62" t="str">
        <f t="shared" si="691"/>
        <v>00</v>
      </c>
      <c r="AG403" s="76" t="str">
        <f>IF(G403="","0",IF(OR(RIGHT(G403,1)="m",RIGHT(G403,1)="H",RIGHT(G403,1)="W",RIGHT(G403,1)="C"),1,2))</f>
        <v>0</v>
      </c>
      <c r="AH403" s="62" t="str">
        <f t="shared" si="692"/>
        <v>000000</v>
      </c>
      <c r="AI403" s="64" t="str">
        <f t="shared" ca="1" si="693"/>
        <v/>
      </c>
      <c r="AJ403" s="62">
        <f t="shared" ref="AJ403:AJ466" si="700">VALUE(AH403)</f>
        <v>0</v>
      </c>
      <c r="AK403" s="108"/>
      <c r="AL403" s="62">
        <f t="shared" si="694"/>
        <v>0</v>
      </c>
      <c r="AM403" s="68">
        <f t="shared" si="695"/>
        <v>0</v>
      </c>
      <c r="AN403" s="14" t="str">
        <f ca="1">IF(OFFSET(B403,-MOD(ROW(B403),3),0)&lt;&gt;"",IF(RIGHT(G403,1)=")",VALUE(VLOOKUP(OFFSET(B403,-MOD(ROW(B403),3),0),'登録データ（男）'!A388:J1706,8,FALSE)),"0"),"0")</f>
        <v>0</v>
      </c>
      <c r="AO403" s="76">
        <f t="shared" ref="AO403:AO466" ca="1" si="701">IF(AN403=0,0,IF(RIGHT(G403,1)&lt;&gt;")",0,IF(VALUE(LEFT(AN403,1))=1,0,IF(VALUE(LEFT(AN403,1))=2,0,1))))</f>
        <v>0</v>
      </c>
      <c r="AP403" s="62"/>
      <c r="AQ403" s="62"/>
      <c r="AR403" s="62"/>
      <c r="AS403" s="62"/>
      <c r="AT403" s="62"/>
      <c r="AU403" s="62"/>
      <c r="AV403" s="62"/>
      <c r="AW403" s="62"/>
    </row>
    <row r="404" spans="1:49" ht="18.75" customHeight="1" thickBot="1">
      <c r="A404" s="265"/>
      <c r="B404" s="300"/>
      <c r="C404" s="290"/>
      <c r="D404" s="290"/>
      <c r="E404" s="120" t="s">
        <v>1918</v>
      </c>
      <c r="F404" s="290"/>
      <c r="G404" s="306"/>
      <c r="H404" s="287"/>
      <c r="I404" s="290"/>
      <c r="J404" s="287"/>
      <c r="K404" s="290"/>
      <c r="L404" s="287"/>
      <c r="M404" s="287"/>
      <c r="N404" s="222"/>
      <c r="O404" s="223"/>
      <c r="P404" s="297"/>
      <c r="Q404" s="268"/>
      <c r="R404" s="271"/>
      <c r="U404" s="66"/>
      <c r="V404" s="75"/>
      <c r="W404" s="69"/>
      <c r="X404" s="62"/>
      <c r="Y404" s="62"/>
      <c r="Z404" s="62"/>
      <c r="AA404" s="62"/>
      <c r="AB404" s="62"/>
      <c r="AC404" s="62">
        <f t="shared" ca="1" si="690"/>
        <v>0</v>
      </c>
      <c r="AD404" s="108">
        <f t="shared" si="699"/>
        <v>0</v>
      </c>
      <c r="AE404" s="175" t="str">
        <f>IF(G404="","0",VLOOKUP(G404,'登録データ（男）'!$R$4:$S$23,2,FALSE))</f>
        <v>0</v>
      </c>
      <c r="AF404" s="62" t="str">
        <f t="shared" si="691"/>
        <v>00</v>
      </c>
      <c r="AG404" s="76" t="str">
        <f>IF(G404="","0",IF(OR(RIGHT(G404,1)="m",RIGHT(G404,1)="H",RIGHT(G404,1)="W",RIGHT(G404,1)="C"),1,2))</f>
        <v>0</v>
      </c>
      <c r="AH404" s="62" t="str">
        <f t="shared" si="692"/>
        <v>000000</v>
      </c>
      <c r="AI404" s="64" t="str">
        <f t="shared" ca="1" si="693"/>
        <v/>
      </c>
      <c r="AJ404" s="62">
        <f t="shared" si="700"/>
        <v>0</v>
      </c>
      <c r="AK404" s="108"/>
      <c r="AL404" s="62">
        <f t="shared" si="694"/>
        <v>0</v>
      </c>
      <c r="AM404" s="68">
        <f t="shared" si="695"/>
        <v>0</v>
      </c>
      <c r="AN404" s="14" t="str">
        <f ca="1">IF(OFFSET(B404,-MOD(ROW(B404),3),0)&lt;&gt;"",IF(RIGHT(G404,1)=")",VALUE(VLOOKUP(OFFSET(B404,-MOD(ROW(B404),3),0),'登録データ（男）'!A389:J1707,8,FALSE)),"0"),"0")</f>
        <v>0</v>
      </c>
      <c r="AO404" s="76">
        <f t="shared" ca="1" si="701"/>
        <v>0</v>
      </c>
      <c r="AP404" s="62"/>
      <c r="AQ404" s="62"/>
      <c r="AR404" s="62"/>
      <c r="AS404" s="62"/>
      <c r="AT404" s="62"/>
      <c r="AU404" s="62"/>
      <c r="AV404" s="62"/>
      <c r="AW404" s="62"/>
    </row>
    <row r="405" spans="1:49" ht="18" customHeight="1" thickTop="1">
      <c r="A405" s="263">
        <v>130</v>
      </c>
      <c r="B405" s="298"/>
      <c r="C405" s="288" t="str">
        <f>IF(B405="","",VLOOKUP(B405,'登録データ（男）'!$A$3:$W$2000,2,FALSE))</f>
        <v/>
      </c>
      <c r="D405" s="288" t="str">
        <f>IF(B405="","",VLOOKUP(B405,'登録データ（男）'!$A$3:$W$2000,3,FALSE))</f>
        <v/>
      </c>
      <c r="E405" s="118" t="str">
        <f>IF(B405="","",VLOOKUP(B405,'登録データ（男）'!$A$3:$W$2000,7,FALSE))</f>
        <v/>
      </c>
      <c r="F405" s="288" t="s">
        <v>6158</v>
      </c>
      <c r="G405" s="304"/>
      <c r="H405" s="285"/>
      <c r="I405" s="288" t="str">
        <f t="shared" ref="I405" si="702">IF(G405="","",IF(AG405=2,"","分"))</f>
        <v/>
      </c>
      <c r="J405" s="285"/>
      <c r="K405" s="288" t="str">
        <f t="shared" ref="K405" si="703">IF(OR(G405="",G405="十種競技"),"",IF(AG405=2,"m","秒"))</f>
        <v/>
      </c>
      <c r="L405" s="285"/>
      <c r="M405" s="285"/>
      <c r="N405" s="291"/>
      <c r="O405" s="292"/>
      <c r="P405" s="293"/>
      <c r="Q405" s="272"/>
      <c r="R405" s="269"/>
      <c r="U405" s="66"/>
      <c r="V405" s="75">
        <f>IF(B405="",0,IF(VLOOKUP(B405,'登録データ（男）'!$A$3:$AT$1687,29,FALSE)=1,0,1))</f>
        <v>0</v>
      </c>
      <c r="W405" s="69">
        <f>IF(B405="",1,0)</f>
        <v>1</v>
      </c>
      <c r="X405" s="62">
        <f>IF(C405="",1,0)</f>
        <v>1</v>
      </c>
      <c r="Y405" s="62">
        <f>IF(D405="",1,0)</f>
        <v>1</v>
      </c>
      <c r="Z405" s="62">
        <f>IF(E405="",1,0)</f>
        <v>1</v>
      </c>
      <c r="AA405" s="62">
        <f>IF(E406="",1,0)</f>
        <v>1</v>
      </c>
      <c r="AB405" s="62">
        <f>SUM(W405:AA405)</f>
        <v>5</v>
      </c>
      <c r="AC405" s="62">
        <f t="shared" ca="1" si="690"/>
        <v>0</v>
      </c>
      <c r="AD405" s="108">
        <f t="shared" si="699"/>
        <v>0</v>
      </c>
      <c r="AE405" s="175" t="str">
        <f>IF(G405="","0",VLOOKUP(G405,'登録データ（男）'!$R$4:$S$23,2,FALSE))</f>
        <v>0</v>
      </c>
      <c r="AF405" s="62" t="str">
        <f t="shared" si="691"/>
        <v>00</v>
      </c>
      <c r="AG405" s="76" t="str">
        <f>IF(G405="","0",IF(OR(RIGHT(G405,1)="m",RIGHT(G405,1)="H",RIGHT(G405,1)="W",RIGHT(G405,1)="C",RIGHT(G405,1)="〉"),1,2))</f>
        <v>0</v>
      </c>
      <c r="AH405" s="62" t="str">
        <f t="shared" si="692"/>
        <v>000000</v>
      </c>
      <c r="AI405" s="64" t="str">
        <f t="shared" ca="1" si="693"/>
        <v/>
      </c>
      <c r="AJ405" s="62">
        <f t="shared" si="700"/>
        <v>0</v>
      </c>
      <c r="AK405" s="108"/>
      <c r="AL405" s="62">
        <f t="shared" si="694"/>
        <v>0</v>
      </c>
      <c r="AM405" s="68">
        <f t="shared" si="695"/>
        <v>0</v>
      </c>
      <c r="AN405" s="14" t="str">
        <f ca="1">IF(OFFSET(B405,-MOD(ROW(B405),3),0)&lt;&gt;"",IF(RIGHT(G405,1)=")",VALUE(VLOOKUP(OFFSET(B405,-MOD(ROW(B405),3),0),'登録データ（男）'!A390:J1708,8,FALSE)),"0"),"0")</f>
        <v>0</v>
      </c>
      <c r="AO405" s="76">
        <f t="shared" ca="1" si="701"/>
        <v>0</v>
      </c>
      <c r="AP405" s="62" t="str">
        <f t="shared" ref="AP405" si="704">IF(AQ405="","",RANK(AQ405,$AQ$18:$AQ$467,1))</f>
        <v/>
      </c>
      <c r="AQ405" s="62" t="str">
        <f>IF(Q405="","",B405)</f>
        <v/>
      </c>
      <c r="AR405" s="62" t="str">
        <f t="shared" ref="AR405" si="705">IF(AS405="","",RANK(AS405,$AS$18:$AS$467,1))</f>
        <v/>
      </c>
      <c r="AS405" s="62" t="str">
        <f>IF(R405="","",B405)</f>
        <v/>
      </c>
      <c r="AT405" s="62" t="str">
        <f t="shared" ref="AT405" si="706">IF(AU405="","",RANK(AU405,$AU$18:$AU$467,1))</f>
        <v/>
      </c>
      <c r="AU405" s="62" t="str">
        <f>IF(OR(G405="十種競技",G406="十種競技",G407="十種競技"),B405,"")</f>
        <v/>
      </c>
      <c r="AV405" s="62"/>
      <c r="AW405" s="62">
        <f>B405</f>
        <v>0</v>
      </c>
    </row>
    <row r="406" spans="1:49" ht="18" customHeight="1">
      <c r="A406" s="264"/>
      <c r="B406" s="299"/>
      <c r="C406" s="289"/>
      <c r="D406" s="289"/>
      <c r="E406" s="116" t="str">
        <f>IF(B405="","",VLOOKUP(B405,'登録データ（男）'!$A$3:$W$2000,4,FALSE))</f>
        <v/>
      </c>
      <c r="F406" s="289"/>
      <c r="G406" s="305"/>
      <c r="H406" s="286"/>
      <c r="I406" s="289"/>
      <c r="J406" s="286"/>
      <c r="K406" s="289"/>
      <c r="L406" s="286"/>
      <c r="M406" s="286"/>
      <c r="N406" s="294"/>
      <c r="O406" s="295"/>
      <c r="P406" s="296"/>
      <c r="Q406" s="267"/>
      <c r="R406" s="270"/>
      <c r="U406" s="66"/>
      <c r="V406" s="75"/>
      <c r="W406" s="69"/>
      <c r="X406" s="62"/>
      <c r="Y406" s="62"/>
      <c r="Z406" s="62"/>
      <c r="AA406" s="62"/>
      <c r="AB406" s="62"/>
      <c r="AC406" s="62">
        <f t="shared" ca="1" si="690"/>
        <v>0</v>
      </c>
      <c r="AD406" s="108">
        <f t="shared" si="699"/>
        <v>0</v>
      </c>
      <c r="AE406" s="175" t="str">
        <f>IF(G406="","0",VLOOKUP(G406,'登録データ（男）'!$R$4:$S$23,2,FALSE))</f>
        <v>0</v>
      </c>
      <c r="AF406" s="62" t="str">
        <f t="shared" si="691"/>
        <v>00</v>
      </c>
      <c r="AG406" s="76" t="str">
        <f>IF(G406="","0",IF(OR(RIGHT(G406,1)="m",RIGHT(G406,1)="H",RIGHT(G406,1)="W",RIGHT(G406,1)="C"),1,2))</f>
        <v>0</v>
      </c>
      <c r="AH406" s="62" t="str">
        <f t="shared" si="692"/>
        <v>000000</v>
      </c>
      <c r="AI406" s="64" t="str">
        <f t="shared" ca="1" si="693"/>
        <v/>
      </c>
      <c r="AJ406" s="62">
        <f t="shared" si="700"/>
        <v>0</v>
      </c>
      <c r="AK406" s="108"/>
      <c r="AL406" s="62">
        <f t="shared" si="694"/>
        <v>0</v>
      </c>
      <c r="AM406" s="68">
        <f t="shared" si="695"/>
        <v>0</v>
      </c>
      <c r="AN406" s="14" t="str">
        <f ca="1">IF(OFFSET(B406,-MOD(ROW(B406),3),0)&lt;&gt;"",IF(RIGHT(G406,1)=")",VALUE(VLOOKUP(OFFSET(B406,-MOD(ROW(B406),3),0),'登録データ（男）'!A391:J1709,8,FALSE)),"0"),"0")</f>
        <v>0</v>
      </c>
      <c r="AO406" s="76">
        <f t="shared" ca="1" si="701"/>
        <v>0</v>
      </c>
      <c r="AP406" s="62"/>
      <c r="AQ406" s="62"/>
      <c r="AR406" s="62"/>
      <c r="AS406" s="62"/>
      <c r="AT406" s="62"/>
      <c r="AU406" s="62"/>
      <c r="AV406" s="62"/>
      <c r="AW406" s="62"/>
    </row>
    <row r="407" spans="1:49" ht="18.75" customHeight="1" thickBot="1">
      <c r="A407" s="265"/>
      <c r="B407" s="300"/>
      <c r="C407" s="290"/>
      <c r="D407" s="290"/>
      <c r="E407" s="120" t="s">
        <v>1918</v>
      </c>
      <c r="F407" s="290"/>
      <c r="G407" s="306"/>
      <c r="H407" s="287"/>
      <c r="I407" s="290"/>
      <c r="J407" s="287"/>
      <c r="K407" s="290"/>
      <c r="L407" s="287"/>
      <c r="M407" s="287"/>
      <c r="N407" s="222"/>
      <c r="O407" s="223"/>
      <c r="P407" s="297"/>
      <c r="Q407" s="268"/>
      <c r="R407" s="271"/>
      <c r="U407" s="66"/>
      <c r="V407" s="75"/>
      <c r="W407" s="69"/>
      <c r="X407" s="62"/>
      <c r="Y407" s="62"/>
      <c r="Z407" s="62"/>
      <c r="AA407" s="62"/>
      <c r="AB407" s="62"/>
      <c r="AC407" s="62">
        <f t="shared" ca="1" si="690"/>
        <v>0</v>
      </c>
      <c r="AD407" s="108">
        <f t="shared" si="699"/>
        <v>0</v>
      </c>
      <c r="AE407" s="175" t="str">
        <f>IF(G407="","0",VLOOKUP(G407,'登録データ（男）'!$R$4:$S$23,2,FALSE))</f>
        <v>0</v>
      </c>
      <c r="AF407" s="62" t="str">
        <f t="shared" si="691"/>
        <v>00</v>
      </c>
      <c r="AG407" s="76" t="str">
        <f>IF(G407="","0",IF(OR(RIGHT(G407,1)="m",RIGHT(G407,1)="H",RIGHT(G407,1)="W",RIGHT(G407,1)="C"),1,2))</f>
        <v>0</v>
      </c>
      <c r="AH407" s="62" t="str">
        <f t="shared" si="692"/>
        <v>000000</v>
      </c>
      <c r="AI407" s="64" t="str">
        <f t="shared" ca="1" si="693"/>
        <v/>
      </c>
      <c r="AJ407" s="62">
        <f t="shared" si="700"/>
        <v>0</v>
      </c>
      <c r="AK407" s="108"/>
      <c r="AL407" s="62">
        <f t="shared" si="694"/>
        <v>0</v>
      </c>
      <c r="AM407" s="68">
        <f t="shared" si="695"/>
        <v>0</v>
      </c>
      <c r="AN407" s="14" t="str">
        <f ca="1">IF(OFFSET(B407,-MOD(ROW(B407),3),0)&lt;&gt;"",IF(RIGHT(G407,1)=")",VALUE(VLOOKUP(OFFSET(B407,-MOD(ROW(B407),3),0),'登録データ（男）'!A392:J1710,8,FALSE)),"0"),"0")</f>
        <v>0</v>
      </c>
      <c r="AO407" s="76">
        <f t="shared" ca="1" si="701"/>
        <v>0</v>
      </c>
      <c r="AP407" s="62"/>
      <c r="AQ407" s="62"/>
      <c r="AR407" s="62"/>
      <c r="AS407" s="62"/>
      <c r="AT407" s="62"/>
      <c r="AU407" s="62"/>
      <c r="AV407" s="62"/>
      <c r="AW407" s="62"/>
    </row>
    <row r="408" spans="1:49" ht="18" customHeight="1" thickTop="1">
      <c r="A408" s="263">
        <v>131</v>
      </c>
      <c r="B408" s="298"/>
      <c r="C408" s="288" t="str">
        <f>IF(B408="","",VLOOKUP(B408,'登録データ（男）'!$A$3:$W$2000,2,FALSE))</f>
        <v/>
      </c>
      <c r="D408" s="288" t="str">
        <f>IF(B408="","",VLOOKUP(B408,'登録データ（男）'!$A$3:$W$2000,3,FALSE))</f>
        <v/>
      </c>
      <c r="E408" s="118" t="str">
        <f>IF(B408="","",VLOOKUP(B408,'登録データ（男）'!$A$3:$W$2000,7,FALSE))</f>
        <v/>
      </c>
      <c r="F408" s="288" t="s">
        <v>6158</v>
      </c>
      <c r="G408" s="304"/>
      <c r="H408" s="285"/>
      <c r="I408" s="288" t="str">
        <f t="shared" ref="I408" si="707">IF(G408="","",IF(AG408=2,"","分"))</f>
        <v/>
      </c>
      <c r="J408" s="285"/>
      <c r="K408" s="288" t="str">
        <f t="shared" ref="K408" si="708">IF(OR(G408="",G408="十種競技"),"",IF(AG408=2,"m","秒"))</f>
        <v/>
      </c>
      <c r="L408" s="285"/>
      <c r="M408" s="285"/>
      <c r="N408" s="291"/>
      <c r="O408" s="292"/>
      <c r="P408" s="293"/>
      <c r="Q408" s="272"/>
      <c r="R408" s="269"/>
      <c r="U408" s="66"/>
      <c r="V408" s="75">
        <f>IF(B408="",0,IF(VLOOKUP(B408,'登録データ（男）'!$A$3:$AT$1687,29,FALSE)=1,0,1))</f>
        <v>0</v>
      </c>
      <c r="W408" s="69">
        <f>IF(B408="",1,0)</f>
        <v>1</v>
      </c>
      <c r="X408" s="62">
        <f>IF(B408="",1,0)</f>
        <v>1</v>
      </c>
      <c r="Y408" s="62">
        <f>IF(D408="",1,0)</f>
        <v>1</v>
      </c>
      <c r="Z408" s="62">
        <f>IF(E408="",1,0)</f>
        <v>1</v>
      </c>
      <c r="AA408" s="62">
        <f>IF(E409="",1,0)</f>
        <v>1</v>
      </c>
      <c r="AB408" s="62">
        <f>SUM(W408:AA408)</f>
        <v>5</v>
      </c>
      <c r="AC408" s="62">
        <f t="shared" ca="1" si="690"/>
        <v>0</v>
      </c>
      <c r="AD408" s="108">
        <f t="shared" si="699"/>
        <v>0</v>
      </c>
      <c r="AE408" s="175" t="str">
        <f>IF(G408="","0",VLOOKUP(G408,'登録データ（男）'!$R$4:$S$23,2,FALSE))</f>
        <v>0</v>
      </c>
      <c r="AF408" s="62" t="str">
        <f t="shared" si="691"/>
        <v>00</v>
      </c>
      <c r="AG408" s="76" t="str">
        <f>IF(G408="","0",IF(OR(RIGHT(G408,1)="m",RIGHT(G408,1)="H",RIGHT(G408,1)="W",RIGHT(G408,1)="C",RIGHT(G408,1)="〉"),1,2))</f>
        <v>0</v>
      </c>
      <c r="AH408" s="62" t="str">
        <f t="shared" si="692"/>
        <v>000000</v>
      </c>
      <c r="AI408" s="64" t="str">
        <f ca="1">IF(G408="","",IF(OFFSET(#REF!,-MOD(ROW(#REF!),3),0)="","0",CONCATENATE(AE408," ",IF(AG408=1,RIGHT(AH408+10000000,7),RIGHT(AH408+100000,5)))))</f>
        <v/>
      </c>
      <c r="AJ408" s="62">
        <f t="shared" si="700"/>
        <v>0</v>
      </c>
      <c r="AK408" s="108"/>
      <c r="AL408" s="62">
        <f t="shared" si="694"/>
        <v>0</v>
      </c>
      <c r="AM408" s="68">
        <f t="shared" si="695"/>
        <v>0</v>
      </c>
      <c r="AN408" s="14" t="str">
        <f ca="1">IF(OFFSET(B408,-MOD(ROW(B408),3),0)&lt;&gt;"",IF(RIGHT(G408,1)=")",VALUE(VLOOKUP(OFFSET(B408,-MOD(ROW(B408),3),0),'登録データ（男）'!A393:J1711,8,FALSE)),"0"),"0")</f>
        <v>0</v>
      </c>
      <c r="AO408" s="76">
        <f t="shared" ca="1" si="701"/>
        <v>0</v>
      </c>
      <c r="AP408" s="62" t="str">
        <f t="shared" ref="AP408" si="709">IF(AQ408="","",RANK(AQ408,$AQ$18:$AQ$467,1))</f>
        <v/>
      </c>
      <c r="AQ408" s="62" t="str">
        <f>IF(Q408="","",#REF!)</f>
        <v/>
      </c>
      <c r="AR408" s="62" t="str">
        <f t="shared" ref="AR408" si="710">IF(AS408="","",RANK(AS408,$AS$18:$AS$467,1))</f>
        <v/>
      </c>
      <c r="AS408" s="62" t="str">
        <f>IF(R408="","",#REF!)</f>
        <v/>
      </c>
      <c r="AT408" s="62" t="str">
        <f t="shared" ref="AT408" si="711">IF(AU408="","",RANK(AU408,$AU$18:$AU$467,1))</f>
        <v/>
      </c>
      <c r="AU408" s="62" t="str">
        <f>IF(OR(G408="十種競技",G409="十種競技",G410="十種競技"),#REF!,"")</f>
        <v/>
      </c>
      <c r="AV408" s="62"/>
      <c r="AW408" s="62" t="e">
        <f>#REF!</f>
        <v>#REF!</v>
      </c>
    </row>
    <row r="409" spans="1:49" ht="18.75" customHeight="1">
      <c r="A409" s="264"/>
      <c r="B409" s="299"/>
      <c r="C409" s="289"/>
      <c r="D409" s="289"/>
      <c r="E409" s="116" t="str">
        <f>IF(B408="","",VLOOKUP(B408,'登録データ（男）'!$A$3:$W$2000,4,FALSE))</f>
        <v/>
      </c>
      <c r="F409" s="289"/>
      <c r="G409" s="305"/>
      <c r="H409" s="286"/>
      <c r="I409" s="289"/>
      <c r="J409" s="286"/>
      <c r="K409" s="289"/>
      <c r="L409" s="286"/>
      <c r="M409" s="286"/>
      <c r="N409" s="294"/>
      <c r="O409" s="295"/>
      <c r="P409" s="296"/>
      <c r="Q409" s="267"/>
      <c r="R409" s="270"/>
      <c r="U409" s="66"/>
      <c r="V409" s="75"/>
      <c r="W409" s="69"/>
      <c r="X409" s="62"/>
      <c r="Y409" s="62"/>
      <c r="Z409" s="62"/>
      <c r="AA409" s="62"/>
      <c r="AB409" s="62"/>
      <c r="AC409" s="62">
        <f t="shared" ca="1" si="690"/>
        <v>0</v>
      </c>
      <c r="AD409" s="108">
        <f t="shared" si="699"/>
        <v>0</v>
      </c>
      <c r="AE409" s="175" t="str">
        <f>IF(G409="","0",VLOOKUP(G409,'登録データ（男）'!$R$4:$S$23,2,FALSE))</f>
        <v>0</v>
      </c>
      <c r="AF409" s="62" t="str">
        <f t="shared" si="691"/>
        <v>00</v>
      </c>
      <c r="AG409" s="76" t="str">
        <f>IF(G409="","0",IF(OR(RIGHT(G409,1)="m",RIGHT(G409,1)="H",RIGHT(G409,1)="W",RIGHT(G409,1)="C"),1,2))</f>
        <v>0</v>
      </c>
      <c r="AH409" s="62" t="str">
        <f t="shared" si="692"/>
        <v>000000</v>
      </c>
      <c r="AI409" s="64" t="str">
        <f t="shared" ref="AI409:AI440" ca="1" si="712">IF(G409="","",IF(OFFSET(B409,-MOD(ROW(B409),3),0)="","0",CONCATENATE(AE409," ",IF(AG409=1,RIGHT(AH409+10000000,7),RIGHT(AH409+100000,5)))))</f>
        <v/>
      </c>
      <c r="AJ409" s="62">
        <f t="shared" si="700"/>
        <v>0</v>
      </c>
      <c r="AK409" s="108"/>
      <c r="AL409" s="62">
        <f t="shared" si="694"/>
        <v>0</v>
      </c>
      <c r="AM409" s="68">
        <f t="shared" si="695"/>
        <v>0</v>
      </c>
      <c r="AN409" s="14" t="str">
        <f ca="1">IF(OFFSET(B409,-MOD(ROW(B409),3),0)&lt;&gt;"",IF(RIGHT(G409,1)=")",VALUE(VLOOKUP(OFFSET(B409,-MOD(ROW(B409),3),0),'登録データ（男）'!A394:J1712,8,FALSE)),"0"),"0")</f>
        <v>0</v>
      </c>
      <c r="AO409" s="76">
        <f t="shared" ca="1" si="701"/>
        <v>0</v>
      </c>
      <c r="AP409" s="62"/>
      <c r="AQ409" s="62"/>
      <c r="AR409" s="62"/>
      <c r="AS409" s="62"/>
      <c r="AT409" s="62"/>
      <c r="AU409" s="62"/>
      <c r="AV409" s="62"/>
      <c r="AW409" s="62"/>
    </row>
    <row r="410" spans="1:49" ht="18.75" customHeight="1" thickBot="1">
      <c r="A410" s="265"/>
      <c r="B410" s="300"/>
      <c r="C410" s="290"/>
      <c r="D410" s="290"/>
      <c r="E410" s="120" t="s">
        <v>1918</v>
      </c>
      <c r="F410" s="290"/>
      <c r="G410" s="306"/>
      <c r="H410" s="287"/>
      <c r="I410" s="290"/>
      <c r="J410" s="287"/>
      <c r="K410" s="290"/>
      <c r="L410" s="287"/>
      <c r="M410" s="287"/>
      <c r="N410" s="222"/>
      <c r="O410" s="223"/>
      <c r="P410" s="297"/>
      <c r="Q410" s="268"/>
      <c r="R410" s="271"/>
      <c r="U410" s="66"/>
      <c r="V410" s="75"/>
      <c r="W410" s="69"/>
      <c r="X410" s="62"/>
      <c r="Y410" s="62"/>
      <c r="Z410" s="62"/>
      <c r="AA410" s="62"/>
      <c r="AB410" s="62"/>
      <c r="AC410" s="62">
        <f t="shared" ca="1" si="690"/>
        <v>0</v>
      </c>
      <c r="AD410" s="108">
        <f t="shared" si="699"/>
        <v>0</v>
      </c>
      <c r="AE410" s="175" t="str">
        <f>IF(G410="","0",VLOOKUP(G410,'登録データ（男）'!$R$4:$S$23,2,FALSE))</f>
        <v>0</v>
      </c>
      <c r="AF410" s="62" t="str">
        <f t="shared" si="691"/>
        <v>00</v>
      </c>
      <c r="AG410" s="76" t="str">
        <f>IF(G410="","0",IF(OR(RIGHT(G410,1)="m",RIGHT(G410,1)="H",RIGHT(G410,1)="W",RIGHT(G410,1)="C"),1,2))</f>
        <v>0</v>
      </c>
      <c r="AH410" s="62" t="str">
        <f t="shared" si="692"/>
        <v>000000</v>
      </c>
      <c r="AI410" s="64" t="str">
        <f t="shared" ca="1" si="712"/>
        <v/>
      </c>
      <c r="AJ410" s="62">
        <f t="shared" si="700"/>
        <v>0</v>
      </c>
      <c r="AK410" s="108"/>
      <c r="AL410" s="62">
        <f t="shared" si="694"/>
        <v>0</v>
      </c>
      <c r="AM410" s="68">
        <f t="shared" si="695"/>
        <v>0</v>
      </c>
      <c r="AN410" s="14" t="str">
        <f ca="1">IF(OFFSET(B410,-MOD(ROW(B410),3),0)&lt;&gt;"",IF(RIGHT(G410,1)=")",VALUE(VLOOKUP(OFFSET(B410,-MOD(ROW(B410),3),0),'登録データ（男）'!A395:J1713,8,FALSE)),"0"),"0")</f>
        <v>0</v>
      </c>
      <c r="AO410" s="76">
        <f t="shared" ca="1" si="701"/>
        <v>0</v>
      </c>
      <c r="AP410" s="62"/>
      <c r="AQ410" s="62"/>
      <c r="AR410" s="62"/>
      <c r="AS410" s="62"/>
      <c r="AT410" s="62"/>
      <c r="AU410" s="62"/>
      <c r="AV410" s="62"/>
      <c r="AW410" s="62"/>
    </row>
    <row r="411" spans="1:49" ht="18" customHeight="1" thickTop="1">
      <c r="A411" s="263">
        <v>132</v>
      </c>
      <c r="B411" s="298"/>
      <c r="C411" s="288" t="str">
        <f>IF(B411="","",VLOOKUP(B411,'登録データ（男）'!$A$3:$W$2000,2,FALSE))</f>
        <v/>
      </c>
      <c r="D411" s="288" t="str">
        <f>IF(B411="","",VLOOKUP(B411,'登録データ（男）'!$A$3:$W$2000,3,FALSE))</f>
        <v/>
      </c>
      <c r="E411" s="118" t="str">
        <f>IF(B411="","",VLOOKUP(B411,'登録データ（男）'!$A$3:$W$2000,7,FALSE))</f>
        <v/>
      </c>
      <c r="F411" s="288" t="s">
        <v>6158</v>
      </c>
      <c r="G411" s="304"/>
      <c r="H411" s="285"/>
      <c r="I411" s="288" t="str">
        <f t="shared" ref="I411" si="713">IF(G411="","",IF(AG411=2,"","分"))</f>
        <v/>
      </c>
      <c r="J411" s="285"/>
      <c r="K411" s="288" t="str">
        <f t="shared" ref="K411" si="714">IF(OR(G411="",G411="十種競技"),"",IF(AG411=2,"m","秒"))</f>
        <v/>
      </c>
      <c r="L411" s="285"/>
      <c r="M411" s="285"/>
      <c r="N411" s="291"/>
      <c r="O411" s="292"/>
      <c r="P411" s="293"/>
      <c r="Q411" s="272"/>
      <c r="R411" s="269"/>
      <c r="U411" s="66"/>
      <c r="V411" s="75">
        <f>IF(B411="",0,IF(VLOOKUP(B411,'登録データ（男）'!$A$3:$AT$1687,29,FALSE)=1,0,1))</f>
        <v>0</v>
      </c>
      <c r="W411" s="69">
        <f>IF(B411="",1,0)</f>
        <v>1</v>
      </c>
      <c r="X411" s="62">
        <f>IF(C411="",1,0)</f>
        <v>1</v>
      </c>
      <c r="Y411" s="62">
        <f>IF(D411="",1,0)</f>
        <v>1</v>
      </c>
      <c r="Z411" s="62">
        <f>IF(E411="",1,0)</f>
        <v>1</v>
      </c>
      <c r="AA411" s="62">
        <f>IF(E412="",1,0)</f>
        <v>1</v>
      </c>
      <c r="AB411" s="62">
        <f>SUM(W411:AA411)</f>
        <v>5</v>
      </c>
      <c r="AC411" s="62">
        <f t="shared" ca="1" si="690"/>
        <v>0</v>
      </c>
      <c r="AD411" s="108">
        <f t="shared" si="699"/>
        <v>0</v>
      </c>
      <c r="AE411" s="175" t="str">
        <f>IF(G411="","0",VLOOKUP(G411,'登録データ（男）'!$R$4:$S$23,2,FALSE))</f>
        <v>0</v>
      </c>
      <c r="AF411" s="62" t="str">
        <f t="shared" si="691"/>
        <v>00</v>
      </c>
      <c r="AG411" s="76" t="str">
        <f>IF(G411="","0",IF(OR(RIGHT(G411,1)="m",RIGHT(G411,1)="H",RIGHT(G411,1)="W",RIGHT(G411,1)="C",RIGHT(G411,1)="〉"),1,2))</f>
        <v>0</v>
      </c>
      <c r="AH411" s="62" t="str">
        <f t="shared" si="692"/>
        <v>000000</v>
      </c>
      <c r="AI411" s="64" t="str">
        <f t="shared" ca="1" si="712"/>
        <v/>
      </c>
      <c r="AJ411" s="62">
        <f t="shared" si="700"/>
        <v>0</v>
      </c>
      <c r="AK411" s="108"/>
      <c r="AL411" s="62">
        <f t="shared" si="694"/>
        <v>0</v>
      </c>
      <c r="AM411" s="68">
        <f t="shared" si="695"/>
        <v>0</v>
      </c>
      <c r="AN411" s="14" t="str">
        <f ca="1">IF(OFFSET(B411,-MOD(ROW(B411),3),0)&lt;&gt;"",IF(RIGHT(G411,1)=")",VALUE(VLOOKUP(OFFSET(B411,-MOD(ROW(B411),3),0),'登録データ（男）'!A396:J1714,8,FALSE)),"0"),"0")</f>
        <v>0</v>
      </c>
      <c r="AO411" s="76">
        <f t="shared" ca="1" si="701"/>
        <v>0</v>
      </c>
      <c r="AP411" s="62" t="str">
        <f t="shared" ref="AP411" si="715">IF(AQ411="","",RANK(AQ411,$AQ$18:$AQ$467,1))</f>
        <v/>
      </c>
      <c r="AQ411" s="62" t="str">
        <f>IF(Q411="","",B411)</f>
        <v/>
      </c>
      <c r="AR411" s="62" t="str">
        <f t="shared" ref="AR411" si="716">IF(AS411="","",RANK(AS411,$AS$18:$AS$467,1))</f>
        <v/>
      </c>
      <c r="AS411" s="62" t="str">
        <f>IF(R411="","",B411)</f>
        <v/>
      </c>
      <c r="AT411" s="62" t="str">
        <f t="shared" ref="AT411" si="717">IF(AU411="","",RANK(AU411,$AU$18:$AU$467,1))</f>
        <v/>
      </c>
      <c r="AU411" s="62" t="str">
        <f>IF(OR(G411="十種競技",G412="十種競技",G413="十種競技"),B411,"")</f>
        <v/>
      </c>
      <c r="AV411" s="62"/>
      <c r="AW411" s="62">
        <f>B411</f>
        <v>0</v>
      </c>
    </row>
    <row r="412" spans="1:49" ht="18.75" customHeight="1">
      <c r="A412" s="264"/>
      <c r="B412" s="299"/>
      <c r="C412" s="289"/>
      <c r="D412" s="289"/>
      <c r="E412" s="116" t="str">
        <f>IF(B411="","",VLOOKUP(B411,'登録データ（男）'!$A$3:$W$2000,4,FALSE))</f>
        <v/>
      </c>
      <c r="F412" s="289"/>
      <c r="G412" s="305"/>
      <c r="H412" s="286"/>
      <c r="I412" s="289"/>
      <c r="J412" s="286"/>
      <c r="K412" s="289"/>
      <c r="L412" s="286"/>
      <c r="M412" s="286"/>
      <c r="N412" s="294"/>
      <c r="O412" s="295"/>
      <c r="P412" s="296"/>
      <c r="Q412" s="267"/>
      <c r="R412" s="270"/>
      <c r="U412" s="66"/>
      <c r="V412" s="75"/>
      <c r="W412" s="69"/>
      <c r="X412" s="62"/>
      <c r="Y412" s="62"/>
      <c r="Z412" s="62"/>
      <c r="AA412" s="62"/>
      <c r="AB412" s="62"/>
      <c r="AC412" s="62">
        <f t="shared" ca="1" si="690"/>
        <v>0</v>
      </c>
      <c r="AD412" s="108">
        <f t="shared" si="699"/>
        <v>0</v>
      </c>
      <c r="AE412" s="175" t="str">
        <f>IF(G412="","0",VLOOKUP(G412,'登録データ（男）'!$R$4:$S$23,2,FALSE))</f>
        <v>0</v>
      </c>
      <c r="AF412" s="62" t="str">
        <f t="shared" si="691"/>
        <v>00</v>
      </c>
      <c r="AG412" s="76" t="str">
        <f>IF(G412="","0",IF(OR(RIGHT(G412,1)="m",RIGHT(G412,1)="H",RIGHT(G412,1)="W",RIGHT(G412,1)="C"),1,2))</f>
        <v>0</v>
      </c>
      <c r="AH412" s="62" t="str">
        <f t="shared" si="692"/>
        <v>000000</v>
      </c>
      <c r="AI412" s="64" t="str">
        <f t="shared" ca="1" si="712"/>
        <v/>
      </c>
      <c r="AJ412" s="62">
        <f t="shared" si="700"/>
        <v>0</v>
      </c>
      <c r="AK412" s="108"/>
      <c r="AL412" s="62">
        <f t="shared" si="694"/>
        <v>0</v>
      </c>
      <c r="AM412" s="68">
        <f t="shared" si="695"/>
        <v>0</v>
      </c>
      <c r="AN412" s="14" t="str">
        <f ca="1">IF(OFFSET(B412,-MOD(ROW(B412),3),0)&lt;&gt;"",IF(RIGHT(G412,1)=")",VALUE(VLOOKUP(OFFSET(B412,-MOD(ROW(B412),3),0),'登録データ（男）'!A397:J1715,8,FALSE)),"0"),"0")</f>
        <v>0</v>
      </c>
      <c r="AO412" s="76">
        <f t="shared" ca="1" si="701"/>
        <v>0</v>
      </c>
      <c r="AP412" s="62"/>
      <c r="AQ412" s="62"/>
      <c r="AR412" s="62"/>
      <c r="AS412" s="62"/>
      <c r="AT412" s="62"/>
      <c r="AU412" s="62"/>
      <c r="AV412" s="62"/>
      <c r="AW412" s="62"/>
    </row>
    <row r="413" spans="1:49" ht="18.75" customHeight="1" thickBot="1">
      <c r="A413" s="265"/>
      <c r="B413" s="300"/>
      <c r="C413" s="290"/>
      <c r="D413" s="290"/>
      <c r="E413" s="120" t="s">
        <v>1918</v>
      </c>
      <c r="F413" s="290"/>
      <c r="G413" s="306"/>
      <c r="H413" s="287"/>
      <c r="I413" s="290"/>
      <c r="J413" s="287"/>
      <c r="K413" s="290"/>
      <c r="L413" s="287"/>
      <c r="M413" s="287"/>
      <c r="N413" s="222"/>
      <c r="O413" s="223"/>
      <c r="P413" s="297"/>
      <c r="Q413" s="268"/>
      <c r="R413" s="271"/>
      <c r="U413" s="66"/>
      <c r="V413" s="75"/>
      <c r="W413" s="69"/>
      <c r="X413" s="62"/>
      <c r="Y413" s="62"/>
      <c r="Z413" s="62"/>
      <c r="AA413" s="62"/>
      <c r="AB413" s="62"/>
      <c r="AC413" s="62">
        <f t="shared" ca="1" si="690"/>
        <v>0</v>
      </c>
      <c r="AD413" s="108">
        <f t="shared" si="699"/>
        <v>0</v>
      </c>
      <c r="AE413" s="175" t="str">
        <f>IF(G413="","0",VLOOKUP(G413,'登録データ（男）'!$R$4:$S$23,2,FALSE))</f>
        <v>0</v>
      </c>
      <c r="AF413" s="62" t="str">
        <f t="shared" si="691"/>
        <v>00</v>
      </c>
      <c r="AG413" s="76" t="str">
        <f>IF(G413="","0",IF(OR(RIGHT(G413,1)="m",RIGHT(G413,1)="H",RIGHT(G413,1)="W",RIGHT(G413,1)="C"),1,2))</f>
        <v>0</v>
      </c>
      <c r="AH413" s="62" t="str">
        <f t="shared" si="692"/>
        <v>000000</v>
      </c>
      <c r="AI413" s="64" t="str">
        <f t="shared" ca="1" si="712"/>
        <v/>
      </c>
      <c r="AJ413" s="62">
        <f t="shared" si="700"/>
        <v>0</v>
      </c>
      <c r="AK413" s="108"/>
      <c r="AL413" s="62">
        <f t="shared" si="694"/>
        <v>0</v>
      </c>
      <c r="AM413" s="68">
        <f t="shared" si="695"/>
        <v>0</v>
      </c>
      <c r="AN413" s="14" t="str">
        <f ca="1">IF(OFFSET(B413,-MOD(ROW(B413),3),0)&lt;&gt;"",IF(RIGHT(G413,1)=")",VALUE(VLOOKUP(OFFSET(B413,-MOD(ROW(B413),3),0),'登録データ（男）'!A398:J1716,8,FALSE)),"0"),"0")</f>
        <v>0</v>
      </c>
      <c r="AO413" s="76">
        <f t="shared" ca="1" si="701"/>
        <v>0</v>
      </c>
      <c r="AP413" s="62"/>
      <c r="AQ413" s="62"/>
      <c r="AR413" s="62"/>
      <c r="AS413" s="62"/>
      <c r="AT413" s="62"/>
      <c r="AU413" s="62"/>
      <c r="AV413" s="62"/>
      <c r="AW413" s="62"/>
    </row>
    <row r="414" spans="1:49" ht="18" customHeight="1" thickTop="1">
      <c r="A414" s="263">
        <v>133</v>
      </c>
      <c r="B414" s="298"/>
      <c r="C414" s="288" t="str">
        <f>IF(B414="","",VLOOKUP(B414,'登録データ（男）'!$A$3:$W$2000,2,FALSE))</f>
        <v/>
      </c>
      <c r="D414" s="288" t="str">
        <f>IF(B414="","",VLOOKUP(B414,'登録データ（男）'!$A$3:$W$2000,3,FALSE))</f>
        <v/>
      </c>
      <c r="E414" s="118" t="str">
        <f>IF(B414="","",VLOOKUP(B414,'登録データ（男）'!$A$3:$W$2000,7,FALSE))</f>
        <v/>
      </c>
      <c r="F414" s="288" t="s">
        <v>6158</v>
      </c>
      <c r="G414" s="304"/>
      <c r="H414" s="285"/>
      <c r="I414" s="288" t="str">
        <f t="shared" ref="I414" si="718">IF(G414="","",IF(AG414=2,"","分"))</f>
        <v/>
      </c>
      <c r="J414" s="285"/>
      <c r="K414" s="288" t="str">
        <f t="shared" ref="K414" si="719">IF(OR(G414="",G414="十種競技"),"",IF(AG414=2,"m","秒"))</f>
        <v/>
      </c>
      <c r="L414" s="285"/>
      <c r="M414" s="285"/>
      <c r="N414" s="291"/>
      <c r="O414" s="292"/>
      <c r="P414" s="293"/>
      <c r="Q414" s="272"/>
      <c r="R414" s="269"/>
      <c r="U414" s="66"/>
      <c r="V414" s="75">
        <f>IF(B414="",0,IF(VLOOKUP(B414,'登録データ（男）'!$A$3:$AT$1687,29,FALSE)=1,0,1))</f>
        <v>0</v>
      </c>
      <c r="W414" s="69">
        <f>IF(B414="",1,0)</f>
        <v>1</v>
      </c>
      <c r="X414" s="62">
        <f>IF(C414="",1,0)</f>
        <v>1</v>
      </c>
      <c r="Y414" s="62">
        <f>IF(D414="",1,0)</f>
        <v>1</v>
      </c>
      <c r="Z414" s="62">
        <f>IF(E414="",1,0)</f>
        <v>1</v>
      </c>
      <c r="AA414" s="62">
        <f>IF(E415="",1,0)</f>
        <v>1</v>
      </c>
      <c r="AB414" s="62">
        <f>SUM(W414:AA414)</f>
        <v>5</v>
      </c>
      <c r="AC414" s="62">
        <f t="shared" ca="1" si="690"/>
        <v>0</v>
      </c>
      <c r="AD414" s="108">
        <f t="shared" si="699"/>
        <v>0</v>
      </c>
      <c r="AE414" s="175" t="str">
        <f>IF(G414="","0",VLOOKUP(G414,'登録データ（男）'!$R$4:$S$23,2,FALSE))</f>
        <v>0</v>
      </c>
      <c r="AF414" s="62" t="str">
        <f t="shared" si="691"/>
        <v>00</v>
      </c>
      <c r="AG414" s="76" t="str">
        <f>IF(G414="","0",IF(OR(RIGHT(G414,1)="m",RIGHT(G414,1)="H",RIGHT(G414,1)="W",RIGHT(G414,1)="C",RIGHT(G414,1)="〉"),1,2))</f>
        <v>0</v>
      </c>
      <c r="AH414" s="62" t="str">
        <f t="shared" si="692"/>
        <v>000000</v>
      </c>
      <c r="AI414" s="64" t="str">
        <f t="shared" ca="1" si="712"/>
        <v/>
      </c>
      <c r="AJ414" s="62">
        <f t="shared" si="700"/>
        <v>0</v>
      </c>
      <c r="AK414" s="108"/>
      <c r="AL414" s="62">
        <f t="shared" si="694"/>
        <v>0</v>
      </c>
      <c r="AM414" s="68">
        <f t="shared" si="695"/>
        <v>0</v>
      </c>
      <c r="AN414" s="14" t="str">
        <f ca="1">IF(OFFSET(B414,-MOD(ROW(B414),3),0)&lt;&gt;"",IF(RIGHT(G414,1)=")",VALUE(VLOOKUP(OFFSET(B414,-MOD(ROW(B414),3),0),'登録データ（男）'!A399:J1717,8,FALSE)),"0"),"0")</f>
        <v>0</v>
      </c>
      <c r="AO414" s="76">
        <f t="shared" ca="1" si="701"/>
        <v>0</v>
      </c>
      <c r="AP414" s="62" t="str">
        <f t="shared" ref="AP414" si="720">IF(AQ414="","",RANK(AQ414,$AQ$18:$AQ$467,1))</f>
        <v/>
      </c>
      <c r="AQ414" s="62" t="str">
        <f>IF(Q414="","",B414)</f>
        <v/>
      </c>
      <c r="AR414" s="62" t="str">
        <f t="shared" ref="AR414" si="721">IF(AS414="","",RANK(AS414,$AS$18:$AS$467,1))</f>
        <v/>
      </c>
      <c r="AS414" s="62" t="str">
        <f>IF(R414="","",B414)</f>
        <v/>
      </c>
      <c r="AT414" s="62" t="str">
        <f t="shared" ref="AT414" si="722">IF(AU414="","",RANK(AU414,$AU$18:$AU$467,1))</f>
        <v/>
      </c>
      <c r="AU414" s="62" t="str">
        <f>IF(OR(G414="十種競技",G415="十種競技",G416="十種競技"),B414,"")</f>
        <v/>
      </c>
      <c r="AV414" s="62"/>
      <c r="AW414" s="62">
        <f>B414</f>
        <v>0</v>
      </c>
    </row>
    <row r="415" spans="1:49" ht="18.75" customHeight="1">
      <c r="A415" s="264"/>
      <c r="B415" s="299"/>
      <c r="C415" s="289"/>
      <c r="D415" s="289"/>
      <c r="E415" s="116" t="str">
        <f>IF(B414="","",VLOOKUP(B414,'登録データ（男）'!$A$3:$W$2000,4,FALSE))</f>
        <v/>
      </c>
      <c r="F415" s="289"/>
      <c r="G415" s="305"/>
      <c r="H415" s="286"/>
      <c r="I415" s="289"/>
      <c r="J415" s="286"/>
      <c r="K415" s="289"/>
      <c r="L415" s="286"/>
      <c r="M415" s="286"/>
      <c r="N415" s="294"/>
      <c r="O415" s="295"/>
      <c r="P415" s="296"/>
      <c r="Q415" s="267"/>
      <c r="R415" s="270"/>
      <c r="U415" s="66"/>
      <c r="V415" s="75"/>
      <c r="W415" s="69"/>
      <c r="X415" s="62"/>
      <c r="Y415" s="62"/>
      <c r="Z415" s="62"/>
      <c r="AA415" s="62"/>
      <c r="AB415" s="62"/>
      <c r="AC415" s="62">
        <f t="shared" ca="1" si="690"/>
        <v>0</v>
      </c>
      <c r="AD415" s="108">
        <f t="shared" si="699"/>
        <v>0</v>
      </c>
      <c r="AE415" s="175" t="str">
        <f>IF(G415="","0",VLOOKUP(G415,'登録データ（男）'!$R$4:$S$23,2,FALSE))</f>
        <v>0</v>
      </c>
      <c r="AF415" s="62" t="str">
        <f t="shared" si="691"/>
        <v>00</v>
      </c>
      <c r="AG415" s="76" t="str">
        <f>IF(G415="","0",IF(OR(RIGHT(G415,1)="m",RIGHT(G415,1)="H",RIGHT(G415,1)="W",RIGHT(G415,1)="C"),1,2))</f>
        <v>0</v>
      </c>
      <c r="AH415" s="62" t="str">
        <f t="shared" si="692"/>
        <v>000000</v>
      </c>
      <c r="AI415" s="64" t="str">
        <f t="shared" ca="1" si="712"/>
        <v/>
      </c>
      <c r="AJ415" s="62">
        <f t="shared" si="700"/>
        <v>0</v>
      </c>
      <c r="AK415" s="108"/>
      <c r="AL415" s="62">
        <f t="shared" si="694"/>
        <v>0</v>
      </c>
      <c r="AM415" s="68">
        <f t="shared" si="695"/>
        <v>0</v>
      </c>
      <c r="AN415" s="14" t="str">
        <f ca="1">IF(OFFSET(B415,-MOD(ROW(B415),3),0)&lt;&gt;"",IF(RIGHT(G415,1)=")",VALUE(VLOOKUP(OFFSET(B415,-MOD(ROW(B415),3),0),'登録データ（男）'!A400:J1718,8,FALSE)),"0"),"0")</f>
        <v>0</v>
      </c>
      <c r="AO415" s="76">
        <f t="shared" ca="1" si="701"/>
        <v>0</v>
      </c>
      <c r="AP415" s="62"/>
      <c r="AQ415" s="62"/>
      <c r="AR415" s="62"/>
      <c r="AS415" s="62"/>
      <c r="AT415" s="62"/>
      <c r="AU415" s="62"/>
      <c r="AV415" s="62"/>
      <c r="AW415" s="62"/>
    </row>
    <row r="416" spans="1:49" ht="18.75" customHeight="1" thickBot="1">
      <c r="A416" s="265"/>
      <c r="B416" s="300"/>
      <c r="C416" s="290"/>
      <c r="D416" s="290"/>
      <c r="E416" s="120" t="s">
        <v>1918</v>
      </c>
      <c r="F416" s="290"/>
      <c r="G416" s="306"/>
      <c r="H416" s="287"/>
      <c r="I416" s="290"/>
      <c r="J416" s="287"/>
      <c r="K416" s="290"/>
      <c r="L416" s="287"/>
      <c r="M416" s="287"/>
      <c r="N416" s="222"/>
      <c r="O416" s="223"/>
      <c r="P416" s="297"/>
      <c r="Q416" s="268"/>
      <c r="R416" s="271"/>
      <c r="U416" s="66"/>
      <c r="V416" s="75"/>
      <c r="W416" s="69"/>
      <c r="X416" s="62"/>
      <c r="Y416" s="62"/>
      <c r="Z416" s="62"/>
      <c r="AA416" s="62"/>
      <c r="AB416" s="62"/>
      <c r="AC416" s="62">
        <f t="shared" ca="1" si="690"/>
        <v>0</v>
      </c>
      <c r="AD416" s="108">
        <f t="shared" si="699"/>
        <v>0</v>
      </c>
      <c r="AE416" s="175" t="str">
        <f>IF(G416="","0",VLOOKUP(G416,'登録データ（男）'!$R$4:$S$23,2,FALSE))</f>
        <v>0</v>
      </c>
      <c r="AF416" s="62" t="str">
        <f t="shared" si="691"/>
        <v>00</v>
      </c>
      <c r="AG416" s="76" t="str">
        <f>IF(G416="","0",IF(OR(RIGHT(G416,1)="m",RIGHT(G416,1)="H",RIGHT(G416,1)="W",RIGHT(G416,1)="C"),1,2))</f>
        <v>0</v>
      </c>
      <c r="AH416" s="62" t="str">
        <f t="shared" si="692"/>
        <v>000000</v>
      </c>
      <c r="AI416" s="64" t="str">
        <f t="shared" ca="1" si="712"/>
        <v/>
      </c>
      <c r="AJ416" s="62">
        <f t="shared" si="700"/>
        <v>0</v>
      </c>
      <c r="AK416" s="108"/>
      <c r="AL416" s="62">
        <f t="shared" si="694"/>
        <v>0</v>
      </c>
      <c r="AM416" s="68">
        <f t="shared" si="695"/>
        <v>0</v>
      </c>
      <c r="AN416" s="14" t="str">
        <f ca="1">IF(OFFSET(B416,-MOD(ROW(B416),3),0)&lt;&gt;"",IF(RIGHT(G416,1)=")",VALUE(VLOOKUP(OFFSET(B416,-MOD(ROW(B416),3),0),'登録データ（男）'!A401:J1719,8,FALSE)),"0"),"0")</f>
        <v>0</v>
      </c>
      <c r="AO416" s="76">
        <f t="shared" ca="1" si="701"/>
        <v>0</v>
      </c>
      <c r="AP416" s="62"/>
      <c r="AQ416" s="62"/>
      <c r="AR416" s="62"/>
      <c r="AS416" s="62"/>
      <c r="AT416" s="62"/>
      <c r="AU416" s="62"/>
      <c r="AV416" s="62"/>
      <c r="AW416" s="62"/>
    </row>
    <row r="417" spans="1:49" ht="18" customHeight="1" thickTop="1">
      <c r="A417" s="263">
        <v>134</v>
      </c>
      <c r="B417" s="298"/>
      <c r="C417" s="288" t="str">
        <f>IF(B417="","",VLOOKUP(B417,'登録データ（男）'!$A$3:$W$2000,2,FALSE))</f>
        <v/>
      </c>
      <c r="D417" s="288" t="str">
        <f>IF(B417="","",VLOOKUP(B417,'登録データ（男）'!$A$3:$W$2000,3,FALSE))</f>
        <v/>
      </c>
      <c r="E417" s="118" t="str">
        <f>IF(B417="","",VLOOKUP(B417,'登録データ（男）'!$A$3:$W$2000,7,FALSE))</f>
        <v/>
      </c>
      <c r="F417" s="288" t="s">
        <v>6158</v>
      </c>
      <c r="G417" s="304"/>
      <c r="H417" s="285"/>
      <c r="I417" s="288" t="str">
        <f t="shared" ref="I417" si="723">IF(G417="","",IF(AG417=2,"","分"))</f>
        <v/>
      </c>
      <c r="J417" s="285"/>
      <c r="K417" s="288" t="str">
        <f t="shared" ref="K417" si="724">IF(OR(G417="",G417="十種競技"),"",IF(AG417=2,"m","秒"))</f>
        <v/>
      </c>
      <c r="L417" s="285"/>
      <c r="M417" s="285"/>
      <c r="N417" s="291"/>
      <c r="O417" s="292"/>
      <c r="P417" s="293"/>
      <c r="Q417" s="272"/>
      <c r="R417" s="269"/>
      <c r="U417" s="66"/>
      <c r="V417" s="75">
        <f>IF(B417="",0,IF(VLOOKUP(B417,'登録データ（男）'!$A$3:$AT$1687,29,FALSE)=1,0,1))</f>
        <v>0</v>
      </c>
      <c r="W417" s="69">
        <f>IF(B417="",1,0)</f>
        <v>1</v>
      </c>
      <c r="X417" s="62">
        <f>IF(C417="",1,0)</f>
        <v>1</v>
      </c>
      <c r="Y417" s="62">
        <f>IF(D417="",1,0)</f>
        <v>1</v>
      </c>
      <c r="Z417" s="62">
        <f>IF(E417="",1,0)</f>
        <v>1</v>
      </c>
      <c r="AA417" s="62">
        <f>IF(E418="",1,0)</f>
        <v>1</v>
      </c>
      <c r="AB417" s="62">
        <f>SUM(W417:AA417)</f>
        <v>5</v>
      </c>
      <c r="AC417" s="62">
        <f t="shared" ca="1" si="690"/>
        <v>0</v>
      </c>
      <c r="AD417" s="108">
        <f t="shared" si="699"/>
        <v>0</v>
      </c>
      <c r="AE417" s="175" t="str">
        <f>IF(G417="","0",VLOOKUP(G417,'登録データ（男）'!$R$4:$S$23,2,FALSE))</f>
        <v>0</v>
      </c>
      <c r="AF417" s="62" t="str">
        <f t="shared" si="691"/>
        <v>00</v>
      </c>
      <c r="AG417" s="76" t="str">
        <f>IF(G417="","0",IF(OR(RIGHT(G417,1)="m",RIGHT(G417,1)="H",RIGHT(G417,1)="W",RIGHT(G417,1)="C",RIGHT(G417,1)="〉"),1,2))</f>
        <v>0</v>
      </c>
      <c r="AH417" s="62" t="str">
        <f t="shared" si="692"/>
        <v>000000</v>
      </c>
      <c r="AI417" s="64" t="str">
        <f t="shared" ca="1" si="712"/>
        <v/>
      </c>
      <c r="AJ417" s="62">
        <f t="shared" si="700"/>
        <v>0</v>
      </c>
      <c r="AK417" s="108"/>
      <c r="AL417" s="62">
        <f t="shared" si="694"/>
        <v>0</v>
      </c>
      <c r="AM417" s="68">
        <f t="shared" si="695"/>
        <v>0</v>
      </c>
      <c r="AN417" s="14" t="str">
        <f ca="1">IF(OFFSET(B417,-MOD(ROW(B417),3),0)&lt;&gt;"",IF(RIGHT(G417,1)=")",VALUE(VLOOKUP(OFFSET(B417,-MOD(ROW(B417),3),0),'登録データ（男）'!A402:J1720,8,FALSE)),"0"),"0")</f>
        <v>0</v>
      </c>
      <c r="AO417" s="76">
        <f t="shared" ca="1" si="701"/>
        <v>0</v>
      </c>
      <c r="AP417" s="62" t="str">
        <f t="shared" ref="AP417" si="725">IF(AQ417="","",RANK(AQ417,$AQ$18:$AQ$467,1))</f>
        <v/>
      </c>
      <c r="AQ417" s="62" t="str">
        <f>IF(Q417="","",B417)</f>
        <v/>
      </c>
      <c r="AR417" s="62" t="str">
        <f t="shared" ref="AR417" si="726">IF(AS417="","",RANK(AS417,$AS$18:$AS$467,1))</f>
        <v/>
      </c>
      <c r="AS417" s="62" t="str">
        <f>IF(R417="","",B417)</f>
        <v/>
      </c>
      <c r="AT417" s="62" t="str">
        <f t="shared" ref="AT417" si="727">IF(AU417="","",RANK(AU417,$AU$18:$AU$467,1))</f>
        <v/>
      </c>
      <c r="AU417" s="62" t="str">
        <f>IF(OR(G417="十種競技",G418="十種競技",G419="十種競技"),B417,"")</f>
        <v/>
      </c>
      <c r="AV417" s="62"/>
      <c r="AW417" s="62">
        <f>B417</f>
        <v>0</v>
      </c>
    </row>
    <row r="418" spans="1:49" ht="18.75" customHeight="1">
      <c r="A418" s="264"/>
      <c r="B418" s="299"/>
      <c r="C418" s="289"/>
      <c r="D418" s="289"/>
      <c r="E418" s="116" t="str">
        <f>IF(B417="","",VLOOKUP(B417,'登録データ（男）'!$A$3:$W$2000,4,FALSE))</f>
        <v/>
      </c>
      <c r="F418" s="289"/>
      <c r="G418" s="305"/>
      <c r="H418" s="286"/>
      <c r="I418" s="289"/>
      <c r="J418" s="286"/>
      <c r="K418" s="289"/>
      <c r="L418" s="286"/>
      <c r="M418" s="286"/>
      <c r="N418" s="294"/>
      <c r="O418" s="295"/>
      <c r="P418" s="296"/>
      <c r="Q418" s="267"/>
      <c r="R418" s="270"/>
      <c r="U418" s="66"/>
      <c r="V418" s="75"/>
      <c r="W418" s="69"/>
      <c r="X418" s="62"/>
      <c r="Y418" s="62"/>
      <c r="Z418" s="62"/>
      <c r="AA418" s="62"/>
      <c r="AB418" s="62"/>
      <c r="AC418" s="62">
        <f t="shared" ca="1" si="690"/>
        <v>0</v>
      </c>
      <c r="AD418" s="108">
        <f t="shared" si="699"/>
        <v>0</v>
      </c>
      <c r="AE418" s="175" t="str">
        <f>IF(G418="","0",VLOOKUP(G418,'登録データ（男）'!$R$4:$S$23,2,FALSE))</f>
        <v>0</v>
      </c>
      <c r="AF418" s="62" t="str">
        <f t="shared" si="691"/>
        <v>00</v>
      </c>
      <c r="AG418" s="76" t="str">
        <f>IF(G418="","0",IF(OR(RIGHT(G418,1)="m",RIGHT(G418,1)="H",RIGHT(G418,1)="W",RIGHT(G418,1)="C"),1,2))</f>
        <v>0</v>
      </c>
      <c r="AH418" s="62" t="str">
        <f t="shared" si="692"/>
        <v>000000</v>
      </c>
      <c r="AI418" s="64" t="str">
        <f t="shared" ca="1" si="712"/>
        <v/>
      </c>
      <c r="AJ418" s="62">
        <f t="shared" si="700"/>
        <v>0</v>
      </c>
      <c r="AK418" s="108"/>
      <c r="AL418" s="62">
        <f t="shared" si="694"/>
        <v>0</v>
      </c>
      <c r="AM418" s="68">
        <f t="shared" si="695"/>
        <v>0</v>
      </c>
      <c r="AN418" s="14" t="str">
        <f ca="1">IF(OFFSET(B418,-MOD(ROW(B418),3),0)&lt;&gt;"",IF(RIGHT(G418,1)=")",VALUE(VLOOKUP(OFFSET(B418,-MOD(ROW(B418),3),0),'登録データ（男）'!A403:J1721,8,FALSE)),"0"),"0")</f>
        <v>0</v>
      </c>
      <c r="AO418" s="76">
        <f t="shared" ca="1" si="701"/>
        <v>0</v>
      </c>
      <c r="AP418" s="62"/>
      <c r="AQ418" s="62"/>
      <c r="AR418" s="62"/>
      <c r="AS418" s="62"/>
      <c r="AT418" s="62"/>
      <c r="AU418" s="62"/>
      <c r="AV418" s="62"/>
      <c r="AW418" s="62"/>
    </row>
    <row r="419" spans="1:49" ht="18.75" customHeight="1" thickBot="1">
      <c r="A419" s="265"/>
      <c r="B419" s="300"/>
      <c r="C419" s="290"/>
      <c r="D419" s="290"/>
      <c r="E419" s="120" t="s">
        <v>1918</v>
      </c>
      <c r="F419" s="290"/>
      <c r="G419" s="306"/>
      <c r="H419" s="287"/>
      <c r="I419" s="290"/>
      <c r="J419" s="287"/>
      <c r="K419" s="290"/>
      <c r="L419" s="287"/>
      <c r="M419" s="287"/>
      <c r="N419" s="222"/>
      <c r="O419" s="223"/>
      <c r="P419" s="297"/>
      <c r="Q419" s="268"/>
      <c r="R419" s="271"/>
      <c r="U419" s="66"/>
      <c r="V419" s="75"/>
      <c r="W419" s="69"/>
      <c r="X419" s="62"/>
      <c r="Y419" s="62"/>
      <c r="Z419" s="62"/>
      <c r="AA419" s="62"/>
      <c r="AB419" s="62"/>
      <c r="AC419" s="62">
        <f t="shared" ca="1" si="690"/>
        <v>0</v>
      </c>
      <c r="AD419" s="108">
        <f t="shared" si="699"/>
        <v>0</v>
      </c>
      <c r="AE419" s="175" t="str">
        <f>IF(G419="","0",VLOOKUP(G419,'登録データ（男）'!$R$4:$S$23,2,FALSE))</f>
        <v>0</v>
      </c>
      <c r="AF419" s="62" t="str">
        <f t="shared" si="691"/>
        <v>00</v>
      </c>
      <c r="AG419" s="76" t="str">
        <f>IF(G419="","0",IF(OR(RIGHT(G419,1)="m",RIGHT(G419,1)="H",RIGHT(G419,1)="W",RIGHT(G419,1)="C"),1,2))</f>
        <v>0</v>
      </c>
      <c r="AH419" s="62" t="str">
        <f t="shared" si="692"/>
        <v>000000</v>
      </c>
      <c r="AI419" s="64" t="str">
        <f t="shared" ca="1" si="712"/>
        <v/>
      </c>
      <c r="AJ419" s="62">
        <f t="shared" si="700"/>
        <v>0</v>
      </c>
      <c r="AK419" s="108"/>
      <c r="AL419" s="62">
        <f t="shared" si="694"/>
        <v>0</v>
      </c>
      <c r="AM419" s="68">
        <f t="shared" si="695"/>
        <v>0</v>
      </c>
      <c r="AN419" s="14" t="str">
        <f ca="1">IF(OFFSET(B419,-MOD(ROW(B419),3),0)&lt;&gt;"",IF(RIGHT(G419,1)=")",VALUE(VLOOKUP(OFFSET(B419,-MOD(ROW(B419),3),0),'登録データ（男）'!A404:J1722,8,FALSE)),"0"),"0")</f>
        <v>0</v>
      </c>
      <c r="AO419" s="76">
        <f t="shared" ca="1" si="701"/>
        <v>0</v>
      </c>
      <c r="AP419" s="62"/>
      <c r="AQ419" s="62"/>
      <c r="AR419" s="62"/>
      <c r="AS419" s="62"/>
      <c r="AT419" s="62"/>
      <c r="AU419" s="62"/>
      <c r="AV419" s="62"/>
      <c r="AW419" s="62"/>
    </row>
    <row r="420" spans="1:49" ht="18.75" customHeight="1" thickTop="1">
      <c r="A420" s="263">
        <v>135</v>
      </c>
      <c r="B420" s="298"/>
      <c r="C420" s="288" t="str">
        <f>IF(B420="","",VLOOKUP(B420,'登録データ（男）'!$A$3:$W$2000,2,FALSE))</f>
        <v/>
      </c>
      <c r="D420" s="288" t="str">
        <f>IF(B420="","",VLOOKUP(B420,'登録データ（男）'!$A$3:$W$2000,3,FALSE))</f>
        <v/>
      </c>
      <c r="E420" s="118" t="str">
        <f>IF(B420="","",VLOOKUP(B420,'登録データ（男）'!$A$3:$W$2000,7,FALSE))</f>
        <v/>
      </c>
      <c r="F420" s="288" t="s">
        <v>6158</v>
      </c>
      <c r="G420" s="304"/>
      <c r="H420" s="285"/>
      <c r="I420" s="288" t="str">
        <f t="shared" ref="I420" si="728">IF(G420="","",IF(AG420=2,"","分"))</f>
        <v/>
      </c>
      <c r="J420" s="285"/>
      <c r="K420" s="288" t="str">
        <f t="shared" ref="K420" si="729">IF(OR(G420="",G420="十種競技"),"",IF(AG420=2,"m","秒"))</f>
        <v/>
      </c>
      <c r="L420" s="285"/>
      <c r="M420" s="285"/>
      <c r="N420" s="291"/>
      <c r="O420" s="292"/>
      <c r="P420" s="293"/>
      <c r="Q420" s="272"/>
      <c r="R420" s="269"/>
      <c r="U420" s="66"/>
      <c r="V420" s="75">
        <f>IF(B420="",0,IF(VLOOKUP(B420,'登録データ（男）'!$A$3:$AT$1687,29,FALSE)=1,0,1))</f>
        <v>0</v>
      </c>
      <c r="W420" s="69">
        <f>IF(B420="",1,0)</f>
        <v>1</v>
      </c>
      <c r="X420" s="62">
        <f>IF(C420="",1,0)</f>
        <v>1</v>
      </c>
      <c r="Y420" s="62">
        <f>IF(D420="",1,0)</f>
        <v>1</v>
      </c>
      <c r="Z420" s="62">
        <f>IF(E420="",1,0)</f>
        <v>1</v>
      </c>
      <c r="AA420" s="62">
        <f>IF(E421="",1,0)</f>
        <v>1</v>
      </c>
      <c r="AB420" s="62">
        <f>SUM(W420:AA420)</f>
        <v>5</v>
      </c>
      <c r="AC420" s="62">
        <f t="shared" ca="1" si="690"/>
        <v>0</v>
      </c>
      <c r="AD420" s="108">
        <f t="shared" si="699"/>
        <v>0</v>
      </c>
      <c r="AE420" s="175" t="str">
        <f>IF(G420="","0",VLOOKUP(G420,'登録データ（男）'!$R$4:$S$23,2,FALSE))</f>
        <v>0</v>
      </c>
      <c r="AF420" s="62" t="str">
        <f t="shared" si="691"/>
        <v>00</v>
      </c>
      <c r="AG420" s="76" t="str">
        <f>IF(G420="","0",IF(OR(RIGHT(G420,1)="m",RIGHT(G420,1)="H",RIGHT(G420,1)="W",RIGHT(G420,1)="C",RIGHT(G420,1)="〉"),1,2))</f>
        <v>0</v>
      </c>
      <c r="AH420" s="62" t="str">
        <f t="shared" si="692"/>
        <v>000000</v>
      </c>
      <c r="AI420" s="64" t="str">
        <f t="shared" ca="1" si="712"/>
        <v/>
      </c>
      <c r="AJ420" s="62">
        <f t="shared" si="700"/>
        <v>0</v>
      </c>
      <c r="AK420" s="108"/>
      <c r="AL420" s="62">
        <f t="shared" si="694"/>
        <v>0</v>
      </c>
      <c r="AM420" s="68">
        <f t="shared" si="695"/>
        <v>0</v>
      </c>
      <c r="AN420" s="14" t="str">
        <f ca="1">IF(OFFSET(B420,-MOD(ROW(B420),3),0)&lt;&gt;"",IF(RIGHT(G420,1)=")",VALUE(VLOOKUP(OFFSET(B420,-MOD(ROW(B420),3),0),'登録データ（男）'!A405:J1723,8,FALSE)),"0"),"0")</f>
        <v>0</v>
      </c>
      <c r="AO420" s="76">
        <f t="shared" ca="1" si="701"/>
        <v>0</v>
      </c>
      <c r="AP420" s="62" t="str">
        <f t="shared" ref="AP420" si="730">IF(AQ420="","",RANK(AQ420,$AQ$18:$AQ$467,1))</f>
        <v/>
      </c>
      <c r="AQ420" s="62" t="str">
        <f>IF(Q420="","",B420)</f>
        <v/>
      </c>
      <c r="AR420" s="62" t="str">
        <f t="shared" ref="AR420" si="731">IF(AS420="","",RANK(AS420,$AS$18:$AS$467,1))</f>
        <v/>
      </c>
      <c r="AS420" s="62" t="str">
        <f>IF(R420="","",B420)</f>
        <v/>
      </c>
      <c r="AT420" s="62" t="str">
        <f t="shared" ref="AT420" si="732">IF(AU420="","",RANK(AU420,$AU$18:$AU$467,1))</f>
        <v/>
      </c>
      <c r="AU420" s="62" t="str">
        <f>IF(OR(G420="十種競技",G421="十種競技",G422="十種競技"),B420,"")</f>
        <v/>
      </c>
      <c r="AV420" s="62"/>
      <c r="AW420" s="62">
        <f>B420</f>
        <v>0</v>
      </c>
    </row>
    <row r="421" spans="1:49" ht="18.75" customHeight="1">
      <c r="A421" s="264"/>
      <c r="B421" s="299"/>
      <c r="C421" s="289"/>
      <c r="D421" s="289"/>
      <c r="E421" s="116" t="str">
        <f>IF(B420="","",VLOOKUP(B420,'登録データ（男）'!$A$3:$W$2000,4,FALSE))</f>
        <v/>
      </c>
      <c r="F421" s="289"/>
      <c r="G421" s="305"/>
      <c r="H421" s="286"/>
      <c r="I421" s="289"/>
      <c r="J421" s="286"/>
      <c r="K421" s="289"/>
      <c r="L421" s="286"/>
      <c r="M421" s="286"/>
      <c r="N421" s="294"/>
      <c r="O421" s="295"/>
      <c r="P421" s="296"/>
      <c r="Q421" s="267"/>
      <c r="R421" s="270"/>
      <c r="U421" s="66"/>
      <c r="V421" s="75"/>
      <c r="W421" s="69"/>
      <c r="X421" s="62"/>
      <c r="Y421" s="62"/>
      <c r="Z421" s="62"/>
      <c r="AA421" s="62"/>
      <c r="AB421" s="62"/>
      <c r="AC421" s="62">
        <f t="shared" ca="1" si="690"/>
        <v>0</v>
      </c>
      <c r="AD421" s="108">
        <f t="shared" si="699"/>
        <v>0</v>
      </c>
      <c r="AE421" s="175" t="str">
        <f>IF(G421="","0",VLOOKUP(G421,'登録データ（男）'!$R$4:$S$23,2,FALSE))</f>
        <v>0</v>
      </c>
      <c r="AF421" s="62" t="str">
        <f t="shared" si="691"/>
        <v>00</v>
      </c>
      <c r="AG421" s="76" t="str">
        <f>IF(G421="","0",IF(OR(RIGHT(G421,1)="m",RIGHT(G421,1)="H",RIGHT(G421,1)="W",RIGHT(G421,1)="C"),1,2))</f>
        <v>0</v>
      </c>
      <c r="AH421" s="62" t="str">
        <f t="shared" si="692"/>
        <v>000000</v>
      </c>
      <c r="AI421" s="64" t="str">
        <f t="shared" ca="1" si="712"/>
        <v/>
      </c>
      <c r="AJ421" s="62">
        <f t="shared" si="700"/>
        <v>0</v>
      </c>
      <c r="AK421" s="108"/>
      <c r="AL421" s="62">
        <f t="shared" si="694"/>
        <v>0</v>
      </c>
      <c r="AM421" s="68">
        <f t="shared" si="695"/>
        <v>0</v>
      </c>
      <c r="AN421" s="14" t="str">
        <f ca="1">IF(OFFSET(B421,-MOD(ROW(B421),3),0)&lt;&gt;"",IF(RIGHT(G421,1)=")",VALUE(VLOOKUP(OFFSET(B421,-MOD(ROW(B421),3),0),'登録データ（男）'!A406:J1724,8,FALSE)),"0"),"0")</f>
        <v>0</v>
      </c>
      <c r="AO421" s="76">
        <f t="shared" ca="1" si="701"/>
        <v>0</v>
      </c>
      <c r="AP421" s="62"/>
      <c r="AQ421" s="62"/>
      <c r="AR421" s="62"/>
      <c r="AS421" s="62"/>
      <c r="AT421" s="62"/>
      <c r="AU421" s="62"/>
      <c r="AV421" s="62"/>
      <c r="AW421" s="62"/>
    </row>
    <row r="422" spans="1:49" ht="18.75" customHeight="1" thickBot="1">
      <c r="A422" s="265"/>
      <c r="B422" s="300"/>
      <c r="C422" s="290"/>
      <c r="D422" s="290"/>
      <c r="E422" s="120" t="s">
        <v>1918</v>
      </c>
      <c r="F422" s="290"/>
      <c r="G422" s="306"/>
      <c r="H422" s="287"/>
      <c r="I422" s="290"/>
      <c r="J422" s="287"/>
      <c r="K422" s="290"/>
      <c r="L422" s="287"/>
      <c r="M422" s="287"/>
      <c r="N422" s="222"/>
      <c r="O422" s="223"/>
      <c r="P422" s="297"/>
      <c r="Q422" s="268"/>
      <c r="R422" s="271"/>
      <c r="U422" s="66"/>
      <c r="V422" s="75"/>
      <c r="W422" s="69"/>
      <c r="X422" s="62"/>
      <c r="Y422" s="62"/>
      <c r="Z422" s="62"/>
      <c r="AA422" s="62"/>
      <c r="AB422" s="62"/>
      <c r="AC422" s="62">
        <f t="shared" ca="1" si="690"/>
        <v>0</v>
      </c>
      <c r="AD422" s="108">
        <f t="shared" si="699"/>
        <v>0</v>
      </c>
      <c r="AE422" s="175" t="str">
        <f>IF(G422="","0",VLOOKUP(G422,'登録データ（男）'!$R$4:$S$23,2,FALSE))</f>
        <v>0</v>
      </c>
      <c r="AF422" s="62" t="str">
        <f t="shared" si="691"/>
        <v>00</v>
      </c>
      <c r="AG422" s="76" t="str">
        <f>IF(G422="","0",IF(OR(RIGHT(G422,1)="m",RIGHT(G422,1)="H",RIGHT(G422,1)="W",RIGHT(G422,1)="C"),1,2))</f>
        <v>0</v>
      </c>
      <c r="AH422" s="62" t="str">
        <f t="shared" si="692"/>
        <v>000000</v>
      </c>
      <c r="AI422" s="64" t="str">
        <f t="shared" ca="1" si="712"/>
        <v/>
      </c>
      <c r="AJ422" s="62">
        <f t="shared" si="700"/>
        <v>0</v>
      </c>
      <c r="AK422" s="108"/>
      <c r="AL422" s="62">
        <f t="shared" si="694"/>
        <v>0</v>
      </c>
      <c r="AM422" s="68">
        <f t="shared" si="695"/>
        <v>0</v>
      </c>
      <c r="AN422" s="14" t="str">
        <f ca="1">IF(OFFSET(B422,-MOD(ROW(B422),3),0)&lt;&gt;"",IF(RIGHT(G422,1)=")",VALUE(VLOOKUP(OFFSET(B422,-MOD(ROW(B422),3),0),'登録データ（男）'!A407:J1725,8,FALSE)),"0"),"0")</f>
        <v>0</v>
      </c>
      <c r="AO422" s="76">
        <f t="shared" ca="1" si="701"/>
        <v>0</v>
      </c>
      <c r="AP422" s="62"/>
      <c r="AQ422" s="62"/>
      <c r="AR422" s="62"/>
      <c r="AS422" s="62"/>
      <c r="AT422" s="62"/>
      <c r="AU422" s="62"/>
      <c r="AV422" s="62"/>
      <c r="AW422" s="62"/>
    </row>
    <row r="423" spans="1:49" ht="18.75" customHeight="1" thickTop="1">
      <c r="A423" s="263">
        <v>136</v>
      </c>
      <c r="B423" s="298"/>
      <c r="C423" s="288" t="str">
        <f>IF(B423="","",VLOOKUP(B423,'登録データ（男）'!$A$3:$W$2000,2,FALSE))</f>
        <v/>
      </c>
      <c r="D423" s="288" t="str">
        <f>IF(B423="","",VLOOKUP(B423,'登録データ（男）'!$A$3:$W$2000,3,FALSE))</f>
        <v/>
      </c>
      <c r="E423" s="118" t="str">
        <f>IF(B423="","",VLOOKUP(B423,'登録データ（男）'!$A$3:$W$2000,7,FALSE))</f>
        <v/>
      </c>
      <c r="F423" s="288" t="s">
        <v>6158</v>
      </c>
      <c r="G423" s="304"/>
      <c r="H423" s="285"/>
      <c r="I423" s="288" t="str">
        <f t="shared" ref="I423" si="733">IF(G423="","",IF(AG423=2,"","分"))</f>
        <v/>
      </c>
      <c r="J423" s="285"/>
      <c r="K423" s="288" t="str">
        <f t="shared" ref="K423" si="734">IF(OR(G423="",G423="十種競技"),"",IF(AG423=2,"m","秒"))</f>
        <v/>
      </c>
      <c r="L423" s="285"/>
      <c r="M423" s="285"/>
      <c r="N423" s="291"/>
      <c r="O423" s="292"/>
      <c r="P423" s="293"/>
      <c r="Q423" s="272"/>
      <c r="R423" s="269"/>
      <c r="U423" s="66"/>
      <c r="V423" s="75">
        <f>IF(B423="",0,IF(VLOOKUP(B423,'登録データ（男）'!$A$3:$AT$1687,29,FALSE)=1,0,1))</f>
        <v>0</v>
      </c>
      <c r="W423" s="69">
        <f>IF(B423="",1,0)</f>
        <v>1</v>
      </c>
      <c r="X423" s="62">
        <f>IF(C423="",1,0)</f>
        <v>1</v>
      </c>
      <c r="Y423" s="62">
        <f>IF(D423="",1,0)</f>
        <v>1</v>
      </c>
      <c r="Z423" s="62">
        <f>IF(E423="",1,0)</f>
        <v>1</v>
      </c>
      <c r="AA423" s="62">
        <f>IF(E424="",1,0)</f>
        <v>1</v>
      </c>
      <c r="AB423" s="62">
        <f>SUM(W423:AA423)</f>
        <v>5</v>
      </c>
      <c r="AC423" s="62">
        <f t="shared" ca="1" si="690"/>
        <v>0</v>
      </c>
      <c r="AD423" s="108">
        <f t="shared" si="699"/>
        <v>0</v>
      </c>
      <c r="AE423" s="175" t="str">
        <f>IF(G423="","0",VLOOKUP(G423,'登録データ（男）'!$R$4:$S$23,2,FALSE))</f>
        <v>0</v>
      </c>
      <c r="AF423" s="62" t="str">
        <f t="shared" si="691"/>
        <v>00</v>
      </c>
      <c r="AG423" s="76" t="str">
        <f>IF(G423="","0",IF(OR(RIGHT(G423,1)="m",RIGHT(G423,1)="H",RIGHT(G423,1)="W",RIGHT(G423,1)="C",RIGHT(G423,1)="〉"),1,2))</f>
        <v>0</v>
      </c>
      <c r="AH423" s="62" t="str">
        <f t="shared" si="692"/>
        <v>000000</v>
      </c>
      <c r="AI423" s="64" t="str">
        <f t="shared" ca="1" si="712"/>
        <v/>
      </c>
      <c r="AJ423" s="62">
        <f t="shared" si="700"/>
        <v>0</v>
      </c>
      <c r="AK423" s="108"/>
      <c r="AL423" s="62">
        <f t="shared" si="694"/>
        <v>0</v>
      </c>
      <c r="AM423" s="68">
        <f t="shared" si="695"/>
        <v>0</v>
      </c>
      <c r="AN423" s="14" t="str">
        <f ca="1">IF(OFFSET(B423,-MOD(ROW(B423),3),0)&lt;&gt;"",IF(RIGHT(G423,1)=")",VALUE(VLOOKUP(OFFSET(B423,-MOD(ROW(B423),3),0),'登録データ（男）'!A408:J1726,8,FALSE)),"0"),"0")</f>
        <v>0</v>
      </c>
      <c r="AO423" s="76">
        <f t="shared" ca="1" si="701"/>
        <v>0</v>
      </c>
      <c r="AP423" s="62" t="str">
        <f t="shared" ref="AP423" si="735">IF(AQ423="","",RANK(AQ423,$AQ$18:$AQ$467,1))</f>
        <v/>
      </c>
      <c r="AQ423" s="62" t="str">
        <f>IF(Q423="","",B423)</f>
        <v/>
      </c>
      <c r="AR423" s="62" t="str">
        <f t="shared" ref="AR423" si="736">IF(AS423="","",RANK(AS423,$AS$18:$AS$467,1))</f>
        <v/>
      </c>
      <c r="AS423" s="62" t="str">
        <f>IF(R423="","",B423)</f>
        <v/>
      </c>
      <c r="AT423" s="62" t="str">
        <f t="shared" ref="AT423" si="737">IF(AU423="","",RANK(AU423,$AU$18:$AU$467,1))</f>
        <v/>
      </c>
      <c r="AU423" s="62" t="str">
        <f>IF(OR(G423="十種競技",G424="十種競技",G425="十種競技"),B423,"")</f>
        <v/>
      </c>
      <c r="AV423" s="62"/>
      <c r="AW423" s="62">
        <f>B423</f>
        <v>0</v>
      </c>
    </row>
    <row r="424" spans="1:49" ht="18.75" customHeight="1">
      <c r="A424" s="264"/>
      <c r="B424" s="299"/>
      <c r="C424" s="289"/>
      <c r="D424" s="289"/>
      <c r="E424" s="116" t="str">
        <f>IF(B423="","",VLOOKUP(B423,'登録データ（男）'!$A$3:$W$2000,4,FALSE))</f>
        <v/>
      </c>
      <c r="F424" s="289"/>
      <c r="G424" s="305"/>
      <c r="H424" s="286"/>
      <c r="I424" s="289"/>
      <c r="J424" s="286"/>
      <c r="K424" s="289"/>
      <c r="L424" s="286"/>
      <c r="M424" s="286"/>
      <c r="N424" s="294"/>
      <c r="O424" s="295"/>
      <c r="P424" s="296"/>
      <c r="Q424" s="267"/>
      <c r="R424" s="270"/>
      <c r="U424" s="66"/>
      <c r="V424" s="75"/>
      <c r="W424" s="69"/>
      <c r="X424" s="62"/>
      <c r="Y424" s="62"/>
      <c r="Z424" s="62"/>
      <c r="AA424" s="62"/>
      <c r="AB424" s="62"/>
      <c r="AC424" s="62">
        <f t="shared" ca="1" si="690"/>
        <v>0</v>
      </c>
      <c r="AD424" s="108">
        <f t="shared" si="699"/>
        <v>0</v>
      </c>
      <c r="AE424" s="175" t="str">
        <f>IF(G424="","0",VLOOKUP(G424,'登録データ（男）'!$R$4:$S$23,2,FALSE))</f>
        <v>0</v>
      </c>
      <c r="AF424" s="62" t="str">
        <f t="shared" si="691"/>
        <v>00</v>
      </c>
      <c r="AG424" s="76" t="str">
        <f>IF(G424="","0",IF(OR(RIGHT(G424,1)="m",RIGHT(G424,1)="H",RIGHT(G424,1)="W",RIGHT(G424,1)="C"),1,2))</f>
        <v>0</v>
      </c>
      <c r="AH424" s="62" t="str">
        <f t="shared" si="692"/>
        <v>000000</v>
      </c>
      <c r="AI424" s="64" t="str">
        <f t="shared" ca="1" si="712"/>
        <v/>
      </c>
      <c r="AJ424" s="62">
        <f t="shared" si="700"/>
        <v>0</v>
      </c>
      <c r="AK424" s="108"/>
      <c r="AL424" s="62">
        <f t="shared" si="694"/>
        <v>0</v>
      </c>
      <c r="AM424" s="68">
        <f t="shared" si="695"/>
        <v>0</v>
      </c>
      <c r="AN424" s="14" t="str">
        <f ca="1">IF(OFFSET(B424,-MOD(ROW(B424),3),0)&lt;&gt;"",IF(RIGHT(G424,1)=")",VALUE(VLOOKUP(OFFSET(B424,-MOD(ROW(B424),3),0),'登録データ（男）'!A409:J1727,8,FALSE)),"0"),"0")</f>
        <v>0</v>
      </c>
      <c r="AO424" s="76">
        <f t="shared" ca="1" si="701"/>
        <v>0</v>
      </c>
      <c r="AP424" s="62"/>
      <c r="AQ424" s="62"/>
      <c r="AR424" s="62"/>
      <c r="AS424" s="62"/>
      <c r="AT424" s="62"/>
      <c r="AU424" s="62"/>
      <c r="AV424" s="62"/>
      <c r="AW424" s="62"/>
    </row>
    <row r="425" spans="1:49" ht="18.75" customHeight="1" thickBot="1">
      <c r="A425" s="265"/>
      <c r="B425" s="300"/>
      <c r="C425" s="290"/>
      <c r="D425" s="290"/>
      <c r="E425" s="120" t="s">
        <v>1918</v>
      </c>
      <c r="F425" s="290"/>
      <c r="G425" s="306"/>
      <c r="H425" s="287"/>
      <c r="I425" s="290"/>
      <c r="J425" s="287"/>
      <c r="K425" s="290"/>
      <c r="L425" s="287"/>
      <c r="M425" s="287"/>
      <c r="N425" s="222"/>
      <c r="O425" s="223"/>
      <c r="P425" s="297"/>
      <c r="Q425" s="268"/>
      <c r="R425" s="271"/>
      <c r="U425" s="66"/>
      <c r="V425" s="75"/>
      <c r="W425" s="69"/>
      <c r="X425" s="62"/>
      <c r="Y425" s="62"/>
      <c r="Z425" s="62"/>
      <c r="AA425" s="62"/>
      <c r="AB425" s="62"/>
      <c r="AC425" s="62">
        <f t="shared" ca="1" si="690"/>
        <v>0</v>
      </c>
      <c r="AD425" s="108">
        <f t="shared" si="699"/>
        <v>0</v>
      </c>
      <c r="AE425" s="175" t="str">
        <f>IF(G425="","0",VLOOKUP(G425,'登録データ（男）'!$R$4:$S$23,2,FALSE))</f>
        <v>0</v>
      </c>
      <c r="AF425" s="62" t="str">
        <f t="shared" si="691"/>
        <v>00</v>
      </c>
      <c r="AG425" s="76" t="str">
        <f>IF(G425="","0",IF(OR(RIGHT(G425,1)="m",RIGHT(G425,1)="H",RIGHT(G425,1)="W",RIGHT(G425,1)="C"),1,2))</f>
        <v>0</v>
      </c>
      <c r="AH425" s="62" t="str">
        <f t="shared" si="692"/>
        <v>000000</v>
      </c>
      <c r="AI425" s="64" t="str">
        <f t="shared" ca="1" si="712"/>
        <v/>
      </c>
      <c r="AJ425" s="62">
        <f t="shared" si="700"/>
        <v>0</v>
      </c>
      <c r="AK425" s="108"/>
      <c r="AL425" s="62">
        <f t="shared" si="694"/>
        <v>0</v>
      </c>
      <c r="AM425" s="68">
        <f t="shared" si="695"/>
        <v>0</v>
      </c>
      <c r="AN425" s="14" t="str">
        <f ca="1">IF(OFFSET(B425,-MOD(ROW(B425),3),0)&lt;&gt;"",IF(RIGHT(G425,1)=")",VALUE(VLOOKUP(OFFSET(B425,-MOD(ROW(B425),3),0),'登録データ（男）'!A410:J1728,8,FALSE)),"0"),"0")</f>
        <v>0</v>
      </c>
      <c r="AO425" s="76">
        <f t="shared" ca="1" si="701"/>
        <v>0</v>
      </c>
      <c r="AP425" s="62"/>
      <c r="AQ425" s="62"/>
      <c r="AR425" s="62"/>
      <c r="AS425" s="62"/>
      <c r="AT425" s="62"/>
      <c r="AU425" s="62"/>
      <c r="AV425" s="62"/>
      <c r="AW425" s="62"/>
    </row>
    <row r="426" spans="1:49" ht="18.75" customHeight="1" thickTop="1">
      <c r="A426" s="263">
        <v>137</v>
      </c>
      <c r="B426" s="298"/>
      <c r="C426" s="288" t="str">
        <f>IF(B426="","",VLOOKUP(B426,'登録データ（男）'!$A$3:$W$2000,2,FALSE))</f>
        <v/>
      </c>
      <c r="D426" s="288" t="str">
        <f>IF(B426="","",VLOOKUP(B426,'登録データ（男）'!$A$3:$W$2000,3,FALSE))</f>
        <v/>
      </c>
      <c r="E426" s="118" t="str">
        <f>IF(B426="","",VLOOKUP(B426,'登録データ（男）'!$A$3:$W$2000,7,FALSE))</f>
        <v/>
      </c>
      <c r="F426" s="288" t="s">
        <v>6158</v>
      </c>
      <c r="G426" s="304"/>
      <c r="H426" s="285"/>
      <c r="I426" s="288" t="str">
        <f t="shared" ref="I426" si="738">IF(G426="","",IF(AG426=2,"","分"))</f>
        <v/>
      </c>
      <c r="J426" s="285"/>
      <c r="K426" s="288" t="str">
        <f t="shared" ref="K426" si="739">IF(OR(G426="",G426="十種競技"),"",IF(AG426=2,"m","秒"))</f>
        <v/>
      </c>
      <c r="L426" s="285"/>
      <c r="M426" s="285"/>
      <c r="N426" s="291"/>
      <c r="O426" s="292"/>
      <c r="P426" s="293"/>
      <c r="Q426" s="272"/>
      <c r="R426" s="269"/>
      <c r="U426" s="66"/>
      <c r="V426" s="75">
        <f>IF(B426="",0,IF(VLOOKUP(B426,'登録データ（男）'!$A$3:$AT$1687,29,FALSE)=1,0,1))</f>
        <v>0</v>
      </c>
      <c r="W426" s="69">
        <f>IF(B426="",1,0)</f>
        <v>1</v>
      </c>
      <c r="X426" s="62">
        <f>IF(C426="",1,0)</f>
        <v>1</v>
      </c>
      <c r="Y426" s="62">
        <f>IF(D426="",1,0)</f>
        <v>1</v>
      </c>
      <c r="Z426" s="62">
        <f>IF(E426="",1,0)</f>
        <v>1</v>
      </c>
      <c r="AA426" s="62">
        <f>IF(E427="",1,0)</f>
        <v>1</v>
      </c>
      <c r="AB426" s="62">
        <f>SUM(W426:AA426)</f>
        <v>5</v>
      </c>
      <c r="AC426" s="62">
        <f t="shared" ca="1" si="690"/>
        <v>0</v>
      </c>
      <c r="AD426" s="108">
        <f t="shared" si="699"/>
        <v>0</v>
      </c>
      <c r="AE426" s="175" t="str">
        <f>IF(G426="","0",VLOOKUP(G426,'登録データ（男）'!$R$4:$S$23,2,FALSE))</f>
        <v>0</v>
      </c>
      <c r="AF426" s="62" t="str">
        <f t="shared" si="691"/>
        <v>00</v>
      </c>
      <c r="AG426" s="76" t="str">
        <f>IF(G426="","0",IF(OR(RIGHT(G426,1)="m",RIGHT(G426,1)="H",RIGHT(G426,1)="W",RIGHT(G426,1)="C",RIGHT(G426,1)="〉"),1,2))</f>
        <v>0</v>
      </c>
      <c r="AH426" s="62" t="str">
        <f t="shared" si="692"/>
        <v>000000</v>
      </c>
      <c r="AI426" s="64" t="str">
        <f t="shared" ca="1" si="712"/>
        <v/>
      </c>
      <c r="AJ426" s="62">
        <f t="shared" si="700"/>
        <v>0</v>
      </c>
      <c r="AK426" s="108"/>
      <c r="AL426" s="62">
        <f t="shared" si="694"/>
        <v>0</v>
      </c>
      <c r="AM426" s="68">
        <f t="shared" si="695"/>
        <v>0</v>
      </c>
      <c r="AN426" s="14" t="str">
        <f ca="1">IF(OFFSET(B426,-MOD(ROW(B426),3),0)&lt;&gt;"",IF(RIGHT(G426,1)=")",VALUE(VLOOKUP(OFFSET(B426,-MOD(ROW(B426),3),0),'登録データ（男）'!A411:J1729,8,FALSE)),"0"),"0")</f>
        <v>0</v>
      </c>
      <c r="AO426" s="76">
        <f t="shared" ca="1" si="701"/>
        <v>0</v>
      </c>
      <c r="AP426" s="62" t="str">
        <f t="shared" ref="AP426" si="740">IF(AQ426="","",RANK(AQ426,$AQ$18:$AQ$467,1))</f>
        <v/>
      </c>
      <c r="AQ426" s="62" t="str">
        <f>IF(Q426="","",B426)</f>
        <v/>
      </c>
      <c r="AR426" s="62" t="str">
        <f t="shared" ref="AR426" si="741">IF(AS426="","",RANK(AS426,$AS$18:$AS$467,1))</f>
        <v/>
      </c>
      <c r="AS426" s="62" t="str">
        <f>IF(R426="","",B426)</f>
        <v/>
      </c>
      <c r="AT426" s="62" t="str">
        <f t="shared" ref="AT426" si="742">IF(AU426="","",RANK(AU426,$AU$18:$AU$467,1))</f>
        <v/>
      </c>
      <c r="AU426" s="62" t="str">
        <f>IF(OR(G426="十種競技",G427="十種競技",G428="十種競技"),B426,"")</f>
        <v/>
      </c>
      <c r="AV426" s="62"/>
      <c r="AW426" s="62">
        <f>B426</f>
        <v>0</v>
      </c>
    </row>
    <row r="427" spans="1:49" ht="18.75" customHeight="1">
      <c r="A427" s="264"/>
      <c r="B427" s="299"/>
      <c r="C427" s="289"/>
      <c r="D427" s="289"/>
      <c r="E427" s="116" t="str">
        <f>IF(B426="","",VLOOKUP(B426,'登録データ（男）'!$A$3:$W$2000,4,FALSE))</f>
        <v/>
      </c>
      <c r="F427" s="289"/>
      <c r="G427" s="305"/>
      <c r="H427" s="286"/>
      <c r="I427" s="289"/>
      <c r="J427" s="286"/>
      <c r="K427" s="289"/>
      <c r="L427" s="286"/>
      <c r="M427" s="286"/>
      <c r="N427" s="294"/>
      <c r="O427" s="295"/>
      <c r="P427" s="296"/>
      <c r="Q427" s="267"/>
      <c r="R427" s="270"/>
      <c r="U427" s="66"/>
      <c r="V427" s="75"/>
      <c r="W427" s="69"/>
      <c r="X427" s="62"/>
      <c r="Y427" s="62"/>
      <c r="Z427" s="62"/>
      <c r="AA427" s="62"/>
      <c r="AB427" s="62"/>
      <c r="AC427" s="62">
        <f t="shared" ca="1" si="690"/>
        <v>0</v>
      </c>
      <c r="AD427" s="108">
        <f t="shared" si="699"/>
        <v>0</v>
      </c>
      <c r="AE427" s="175" t="str">
        <f>IF(G427="","0",VLOOKUP(G427,'登録データ（男）'!$R$4:$S$23,2,FALSE))</f>
        <v>0</v>
      </c>
      <c r="AF427" s="62" t="str">
        <f t="shared" si="691"/>
        <v>00</v>
      </c>
      <c r="AG427" s="76" t="str">
        <f>IF(G427="","0",IF(OR(RIGHT(G427,1)="m",RIGHT(G427,1)="H",RIGHT(G427,1)="W",RIGHT(G427,1)="C"),1,2))</f>
        <v>0</v>
      </c>
      <c r="AH427" s="62" t="str">
        <f t="shared" si="692"/>
        <v>000000</v>
      </c>
      <c r="AI427" s="64" t="str">
        <f t="shared" ca="1" si="712"/>
        <v/>
      </c>
      <c r="AJ427" s="62">
        <f t="shared" si="700"/>
        <v>0</v>
      </c>
      <c r="AK427" s="108"/>
      <c r="AL427" s="62">
        <f t="shared" si="694"/>
        <v>0</v>
      </c>
      <c r="AM427" s="68">
        <f t="shared" si="695"/>
        <v>0</v>
      </c>
      <c r="AN427" s="14" t="str">
        <f ca="1">IF(OFFSET(B427,-MOD(ROW(B427),3),0)&lt;&gt;"",IF(RIGHT(G427,1)=")",VALUE(VLOOKUP(OFFSET(B427,-MOD(ROW(B427),3),0),'登録データ（男）'!A412:J1730,8,FALSE)),"0"),"0")</f>
        <v>0</v>
      </c>
      <c r="AO427" s="76">
        <f t="shared" ca="1" si="701"/>
        <v>0</v>
      </c>
      <c r="AP427" s="62"/>
      <c r="AQ427" s="62"/>
      <c r="AR427" s="62"/>
      <c r="AS427" s="62"/>
      <c r="AT427" s="62"/>
      <c r="AU427" s="62"/>
      <c r="AV427" s="62"/>
      <c r="AW427" s="62"/>
    </row>
    <row r="428" spans="1:49" ht="18.75" customHeight="1" thickBot="1">
      <c r="A428" s="265"/>
      <c r="B428" s="300"/>
      <c r="C428" s="290"/>
      <c r="D428" s="290"/>
      <c r="E428" s="120" t="s">
        <v>1918</v>
      </c>
      <c r="F428" s="290"/>
      <c r="G428" s="306"/>
      <c r="H428" s="287"/>
      <c r="I428" s="290"/>
      <c r="J428" s="287"/>
      <c r="K428" s="290"/>
      <c r="L428" s="287"/>
      <c r="M428" s="287"/>
      <c r="N428" s="222"/>
      <c r="O428" s="223"/>
      <c r="P428" s="297"/>
      <c r="Q428" s="268"/>
      <c r="R428" s="271"/>
      <c r="U428" s="66"/>
      <c r="V428" s="75"/>
      <c r="W428" s="69"/>
      <c r="X428" s="62"/>
      <c r="Y428" s="62"/>
      <c r="Z428" s="62"/>
      <c r="AA428" s="62"/>
      <c r="AB428" s="62"/>
      <c r="AC428" s="62">
        <f t="shared" ca="1" si="690"/>
        <v>0</v>
      </c>
      <c r="AD428" s="108">
        <f t="shared" si="699"/>
        <v>0</v>
      </c>
      <c r="AE428" s="175" t="str">
        <f>IF(G428="","0",VLOOKUP(G428,'登録データ（男）'!$R$4:$S$23,2,FALSE))</f>
        <v>0</v>
      </c>
      <c r="AF428" s="62" t="str">
        <f t="shared" si="691"/>
        <v>00</v>
      </c>
      <c r="AG428" s="76" t="str">
        <f>IF(G428="","0",IF(OR(RIGHT(G428,1)="m",RIGHT(G428,1)="H",RIGHT(G428,1)="W",RIGHT(G428,1)="C"),1,2))</f>
        <v>0</v>
      </c>
      <c r="AH428" s="62" t="str">
        <f t="shared" si="692"/>
        <v>000000</v>
      </c>
      <c r="AI428" s="64" t="str">
        <f t="shared" ca="1" si="712"/>
        <v/>
      </c>
      <c r="AJ428" s="62">
        <f t="shared" si="700"/>
        <v>0</v>
      </c>
      <c r="AK428" s="108"/>
      <c r="AL428" s="62">
        <f t="shared" si="694"/>
        <v>0</v>
      </c>
      <c r="AM428" s="68">
        <f t="shared" si="695"/>
        <v>0</v>
      </c>
      <c r="AN428" s="14" t="str">
        <f ca="1">IF(OFFSET(B428,-MOD(ROW(B428),3),0)&lt;&gt;"",IF(RIGHT(G428,1)=")",VALUE(VLOOKUP(OFFSET(B428,-MOD(ROW(B428),3),0),'登録データ（男）'!A413:J1731,8,FALSE)),"0"),"0")</f>
        <v>0</v>
      </c>
      <c r="AO428" s="76">
        <f t="shared" ca="1" si="701"/>
        <v>0</v>
      </c>
      <c r="AP428" s="62"/>
      <c r="AQ428" s="62"/>
      <c r="AR428" s="62"/>
      <c r="AS428" s="62"/>
      <c r="AT428" s="62"/>
      <c r="AU428" s="62"/>
      <c r="AV428" s="62"/>
      <c r="AW428" s="62"/>
    </row>
    <row r="429" spans="1:49" ht="18.75" customHeight="1" thickTop="1">
      <c r="A429" s="263">
        <v>138</v>
      </c>
      <c r="B429" s="298"/>
      <c r="C429" s="288" t="str">
        <f>IF(B429="","",VLOOKUP(B429,'登録データ（男）'!$A$3:$W$2000,2,FALSE))</f>
        <v/>
      </c>
      <c r="D429" s="288" t="str">
        <f>IF(B429="","",VLOOKUP(B429,'登録データ（男）'!$A$3:$W$2000,3,FALSE))</f>
        <v/>
      </c>
      <c r="E429" s="118" t="str">
        <f>IF(B429="","",VLOOKUP(B429,'登録データ（男）'!$A$3:$W$2000,7,FALSE))</f>
        <v/>
      </c>
      <c r="F429" s="288" t="s">
        <v>6158</v>
      </c>
      <c r="G429" s="304"/>
      <c r="H429" s="285"/>
      <c r="I429" s="288" t="str">
        <f t="shared" ref="I429" si="743">IF(G429="","",IF(AG429=2,"","分"))</f>
        <v/>
      </c>
      <c r="J429" s="285"/>
      <c r="K429" s="288" t="str">
        <f t="shared" ref="K429" si="744">IF(OR(G429="",G429="十種競技"),"",IF(AG429=2,"m","秒"))</f>
        <v/>
      </c>
      <c r="L429" s="285"/>
      <c r="M429" s="285"/>
      <c r="N429" s="291"/>
      <c r="O429" s="292"/>
      <c r="P429" s="293"/>
      <c r="Q429" s="272"/>
      <c r="R429" s="269"/>
      <c r="U429" s="66"/>
      <c r="V429" s="75">
        <f>IF(B429="",0,IF(VLOOKUP(B429,'登録データ（男）'!$A$3:$AT$1687,29,FALSE)=1,0,1))</f>
        <v>0</v>
      </c>
      <c r="W429" s="69">
        <f>IF(B429="",1,0)</f>
        <v>1</v>
      </c>
      <c r="X429" s="62">
        <f>IF(C429="",1,0)</f>
        <v>1</v>
      </c>
      <c r="Y429" s="62">
        <f>IF(D429="",1,0)</f>
        <v>1</v>
      </c>
      <c r="Z429" s="62">
        <f>IF(E429="",1,0)</f>
        <v>1</v>
      </c>
      <c r="AA429" s="62">
        <f>IF(E430="",1,0)</f>
        <v>1</v>
      </c>
      <c r="AB429" s="62">
        <f>SUM(W429:AA429)</f>
        <v>5</v>
      </c>
      <c r="AC429" s="62">
        <f t="shared" ca="1" si="690"/>
        <v>0</v>
      </c>
      <c r="AD429" s="108">
        <f t="shared" si="699"/>
        <v>0</v>
      </c>
      <c r="AE429" s="175" t="str">
        <f>IF(G429="","0",VLOOKUP(G429,'登録データ（男）'!$R$4:$S$23,2,FALSE))</f>
        <v>0</v>
      </c>
      <c r="AF429" s="62" t="str">
        <f t="shared" si="691"/>
        <v>00</v>
      </c>
      <c r="AG429" s="76" t="str">
        <f>IF(G429="","0",IF(OR(RIGHT(G429,1)="m",RIGHT(G429,1)="H",RIGHT(G429,1)="W",RIGHT(G429,1)="C",RIGHT(G429,1)="〉"),1,2))</f>
        <v>0</v>
      </c>
      <c r="AH429" s="62" t="str">
        <f t="shared" si="692"/>
        <v>000000</v>
      </c>
      <c r="AI429" s="64" t="str">
        <f t="shared" ca="1" si="712"/>
        <v/>
      </c>
      <c r="AJ429" s="62">
        <f t="shared" si="700"/>
        <v>0</v>
      </c>
      <c r="AK429" s="108"/>
      <c r="AL429" s="62">
        <f t="shared" si="694"/>
        <v>0</v>
      </c>
      <c r="AM429" s="68">
        <f t="shared" si="695"/>
        <v>0</v>
      </c>
      <c r="AN429" s="14" t="str">
        <f ca="1">IF(OFFSET(B429,-MOD(ROW(B429),3),0)&lt;&gt;"",IF(RIGHT(G429,1)=")",VALUE(VLOOKUP(OFFSET(B429,-MOD(ROW(B429),3),0),'登録データ（男）'!A414:J1732,8,FALSE)),"0"),"0")</f>
        <v>0</v>
      </c>
      <c r="AO429" s="76">
        <f t="shared" ca="1" si="701"/>
        <v>0</v>
      </c>
      <c r="AP429" s="62" t="str">
        <f t="shared" ref="AP429" si="745">IF(AQ429="","",RANK(AQ429,$AQ$18:$AQ$467,1))</f>
        <v/>
      </c>
      <c r="AQ429" s="62" t="str">
        <f>IF(Q429="","",B429)</f>
        <v/>
      </c>
      <c r="AR429" s="62" t="str">
        <f t="shared" ref="AR429" si="746">IF(AS429="","",RANK(AS429,$AS$18:$AS$467,1))</f>
        <v/>
      </c>
      <c r="AS429" s="62" t="str">
        <f>IF(R429="","",B429)</f>
        <v/>
      </c>
      <c r="AT429" s="62" t="str">
        <f t="shared" ref="AT429" si="747">IF(AU429="","",RANK(AU429,$AU$18:$AU$467,1))</f>
        <v/>
      </c>
      <c r="AU429" s="62" t="str">
        <f>IF(OR(G429="十種競技",G430="十種競技",G431="十種競技"),B429,"")</f>
        <v/>
      </c>
      <c r="AV429" s="62"/>
      <c r="AW429" s="62">
        <f>B429</f>
        <v>0</v>
      </c>
    </row>
    <row r="430" spans="1:49" ht="18.75" customHeight="1">
      <c r="A430" s="264"/>
      <c r="B430" s="299"/>
      <c r="C430" s="289"/>
      <c r="D430" s="289"/>
      <c r="E430" s="116" t="str">
        <f>IF(B429="","",VLOOKUP(B429,'登録データ（男）'!$A$3:$W$2000,4,FALSE))</f>
        <v/>
      </c>
      <c r="F430" s="289"/>
      <c r="G430" s="305"/>
      <c r="H430" s="286"/>
      <c r="I430" s="289"/>
      <c r="J430" s="286"/>
      <c r="K430" s="289"/>
      <c r="L430" s="286"/>
      <c r="M430" s="286"/>
      <c r="N430" s="294"/>
      <c r="O430" s="295"/>
      <c r="P430" s="296"/>
      <c r="Q430" s="267"/>
      <c r="R430" s="270"/>
      <c r="U430" s="66"/>
      <c r="V430" s="75"/>
      <c r="W430" s="69"/>
      <c r="X430" s="62"/>
      <c r="Y430" s="62"/>
      <c r="Z430" s="62"/>
      <c r="AA430" s="62"/>
      <c r="AB430" s="62"/>
      <c r="AC430" s="62">
        <f t="shared" ca="1" si="690"/>
        <v>0</v>
      </c>
      <c r="AD430" s="108">
        <f t="shared" si="699"/>
        <v>0</v>
      </c>
      <c r="AE430" s="175" t="str">
        <f>IF(G430="","0",VLOOKUP(G430,'登録データ（男）'!$R$4:$S$23,2,FALSE))</f>
        <v>0</v>
      </c>
      <c r="AF430" s="62" t="str">
        <f t="shared" si="691"/>
        <v>00</v>
      </c>
      <c r="AG430" s="76" t="str">
        <f>IF(G430="","0",IF(OR(RIGHT(G430,1)="m",RIGHT(G430,1)="H",RIGHT(G430,1)="W",RIGHT(G430,1)="C"),1,2))</f>
        <v>0</v>
      </c>
      <c r="AH430" s="62" t="str">
        <f t="shared" si="692"/>
        <v>000000</v>
      </c>
      <c r="AI430" s="64" t="str">
        <f t="shared" ca="1" si="712"/>
        <v/>
      </c>
      <c r="AJ430" s="62">
        <f t="shared" si="700"/>
        <v>0</v>
      </c>
      <c r="AK430" s="108"/>
      <c r="AL430" s="62">
        <f t="shared" si="694"/>
        <v>0</v>
      </c>
      <c r="AM430" s="68">
        <f t="shared" si="695"/>
        <v>0</v>
      </c>
      <c r="AN430" s="14" t="str">
        <f ca="1">IF(OFFSET(B430,-MOD(ROW(B430),3),0)&lt;&gt;"",IF(RIGHT(G430,1)=")",VALUE(VLOOKUP(OFFSET(B430,-MOD(ROW(B430),3),0),'登録データ（男）'!A415:J1733,8,FALSE)),"0"),"0")</f>
        <v>0</v>
      </c>
      <c r="AO430" s="76">
        <f t="shared" ca="1" si="701"/>
        <v>0</v>
      </c>
      <c r="AP430" s="62"/>
      <c r="AQ430" s="62"/>
      <c r="AR430" s="62"/>
      <c r="AS430" s="62"/>
      <c r="AT430" s="62"/>
      <c r="AU430" s="62"/>
      <c r="AV430" s="62"/>
      <c r="AW430" s="62"/>
    </row>
    <row r="431" spans="1:49" ht="18.75" customHeight="1" thickBot="1">
      <c r="A431" s="265"/>
      <c r="B431" s="300"/>
      <c r="C431" s="290"/>
      <c r="D431" s="290"/>
      <c r="E431" s="120" t="s">
        <v>1918</v>
      </c>
      <c r="F431" s="290"/>
      <c r="G431" s="306"/>
      <c r="H431" s="287"/>
      <c r="I431" s="290"/>
      <c r="J431" s="287"/>
      <c r="K431" s="290"/>
      <c r="L431" s="287"/>
      <c r="M431" s="287"/>
      <c r="N431" s="222"/>
      <c r="O431" s="223"/>
      <c r="P431" s="297"/>
      <c r="Q431" s="268"/>
      <c r="R431" s="271"/>
      <c r="U431" s="66"/>
      <c r="V431" s="75"/>
      <c r="W431" s="69"/>
      <c r="X431" s="62"/>
      <c r="Y431" s="62"/>
      <c r="Z431" s="62"/>
      <c r="AA431" s="62"/>
      <c r="AB431" s="62"/>
      <c r="AC431" s="62">
        <f t="shared" ca="1" si="690"/>
        <v>0</v>
      </c>
      <c r="AD431" s="108">
        <f t="shared" si="699"/>
        <v>0</v>
      </c>
      <c r="AE431" s="175" t="str">
        <f>IF(G431="","0",VLOOKUP(G431,'登録データ（男）'!$R$4:$S$23,2,FALSE))</f>
        <v>0</v>
      </c>
      <c r="AF431" s="62" t="str">
        <f t="shared" si="691"/>
        <v>00</v>
      </c>
      <c r="AG431" s="76" t="str">
        <f>IF(G431="","0",IF(OR(RIGHT(G431,1)="m",RIGHT(G431,1)="H",RIGHT(G431,1)="W",RIGHT(G431,1)="C"),1,2))</f>
        <v>0</v>
      </c>
      <c r="AH431" s="62" t="str">
        <f t="shared" si="692"/>
        <v>000000</v>
      </c>
      <c r="AI431" s="64" t="str">
        <f t="shared" ca="1" si="712"/>
        <v/>
      </c>
      <c r="AJ431" s="62">
        <f t="shared" si="700"/>
        <v>0</v>
      </c>
      <c r="AK431" s="108"/>
      <c r="AL431" s="62">
        <f t="shared" si="694"/>
        <v>0</v>
      </c>
      <c r="AM431" s="68">
        <f t="shared" si="695"/>
        <v>0</v>
      </c>
      <c r="AN431" s="14" t="str">
        <f ca="1">IF(OFFSET(B431,-MOD(ROW(B431),3),0)&lt;&gt;"",IF(RIGHT(G431,1)=")",VALUE(VLOOKUP(OFFSET(B431,-MOD(ROW(B431),3),0),'登録データ（男）'!A416:J1734,8,FALSE)),"0"),"0")</f>
        <v>0</v>
      </c>
      <c r="AO431" s="76">
        <f t="shared" ca="1" si="701"/>
        <v>0</v>
      </c>
      <c r="AP431" s="62"/>
      <c r="AQ431" s="62"/>
      <c r="AR431" s="62"/>
      <c r="AS431" s="62"/>
      <c r="AT431" s="62"/>
      <c r="AU431" s="62"/>
      <c r="AV431" s="62"/>
      <c r="AW431" s="62"/>
    </row>
    <row r="432" spans="1:49" ht="18.75" customHeight="1" thickTop="1">
      <c r="A432" s="263">
        <v>139</v>
      </c>
      <c r="B432" s="298"/>
      <c r="C432" s="288" t="str">
        <f>IF(B432="","",VLOOKUP(B432,'登録データ（男）'!$A$3:$W$2000,2,FALSE))</f>
        <v/>
      </c>
      <c r="D432" s="288" t="str">
        <f>IF(B432="","",VLOOKUP(B432,'登録データ（男）'!$A$3:$W$2000,3,FALSE))</f>
        <v/>
      </c>
      <c r="E432" s="118" t="str">
        <f>IF(B432="","",VLOOKUP(B432,'登録データ（男）'!$A$3:$W$2000,7,FALSE))</f>
        <v/>
      </c>
      <c r="F432" s="288" t="s">
        <v>6158</v>
      </c>
      <c r="G432" s="304"/>
      <c r="H432" s="285"/>
      <c r="I432" s="288" t="str">
        <f t="shared" ref="I432" si="748">IF(G432="","",IF(AG432=2,"","分"))</f>
        <v/>
      </c>
      <c r="J432" s="285"/>
      <c r="K432" s="288" t="str">
        <f t="shared" ref="K432" si="749">IF(OR(G432="",G432="十種競技"),"",IF(AG432=2,"m","秒"))</f>
        <v/>
      </c>
      <c r="L432" s="285"/>
      <c r="M432" s="285"/>
      <c r="N432" s="291"/>
      <c r="O432" s="292"/>
      <c r="P432" s="293"/>
      <c r="Q432" s="272"/>
      <c r="R432" s="269"/>
      <c r="U432" s="66"/>
      <c r="V432" s="75">
        <f>IF(B432="",0,IF(VLOOKUP(B432,'登録データ（男）'!$A$3:$AT$1687,29,FALSE)=1,0,1))</f>
        <v>0</v>
      </c>
      <c r="W432" s="69">
        <f>IF(B432="",1,0)</f>
        <v>1</v>
      </c>
      <c r="X432" s="62">
        <f>IF(C432="",1,0)</f>
        <v>1</v>
      </c>
      <c r="Y432" s="62">
        <f>IF(D432="",1,0)</f>
        <v>1</v>
      </c>
      <c r="Z432" s="62">
        <f>IF(E432="",1,0)</f>
        <v>1</v>
      </c>
      <c r="AA432" s="62">
        <f>IF(E433="",1,0)</f>
        <v>1</v>
      </c>
      <c r="AB432" s="62">
        <f>SUM(W432:AA432)</f>
        <v>5</v>
      </c>
      <c r="AC432" s="62">
        <f t="shared" ca="1" si="690"/>
        <v>0</v>
      </c>
      <c r="AD432" s="108">
        <f t="shared" si="699"/>
        <v>0</v>
      </c>
      <c r="AE432" s="175" t="str">
        <f>IF(G432="","0",VLOOKUP(G432,'登録データ（男）'!$R$4:$S$23,2,FALSE))</f>
        <v>0</v>
      </c>
      <c r="AF432" s="62" t="str">
        <f t="shared" si="691"/>
        <v>00</v>
      </c>
      <c r="AG432" s="76" t="str">
        <f>IF(G432="","0",IF(OR(RIGHT(G432,1)="m",RIGHT(G432,1)="H",RIGHT(G432,1)="W",RIGHT(G432,1)="C",RIGHT(G432,1)="〉"),1,2))</f>
        <v>0</v>
      </c>
      <c r="AH432" s="62" t="str">
        <f t="shared" si="692"/>
        <v>000000</v>
      </c>
      <c r="AI432" s="64" t="str">
        <f t="shared" ca="1" si="712"/>
        <v/>
      </c>
      <c r="AJ432" s="62">
        <f t="shared" si="700"/>
        <v>0</v>
      </c>
      <c r="AK432" s="108"/>
      <c r="AL432" s="62">
        <f t="shared" si="694"/>
        <v>0</v>
      </c>
      <c r="AM432" s="68">
        <f t="shared" si="695"/>
        <v>0</v>
      </c>
      <c r="AN432" s="14" t="str">
        <f ca="1">IF(OFFSET(B432,-MOD(ROW(B432),3),0)&lt;&gt;"",IF(RIGHT(G432,1)=")",VALUE(VLOOKUP(OFFSET(B432,-MOD(ROW(B432),3),0),'登録データ（男）'!A417:J1735,8,FALSE)),"0"),"0")</f>
        <v>0</v>
      </c>
      <c r="AO432" s="76">
        <f t="shared" ca="1" si="701"/>
        <v>0</v>
      </c>
      <c r="AP432" s="62" t="str">
        <f t="shared" ref="AP432" si="750">IF(AQ432="","",RANK(AQ432,$AQ$18:$AQ$467,1))</f>
        <v/>
      </c>
      <c r="AQ432" s="62" t="str">
        <f>IF(Q432="","",B432)</f>
        <v/>
      </c>
      <c r="AR432" s="62" t="str">
        <f t="shared" ref="AR432" si="751">IF(AS432="","",RANK(AS432,$AS$18:$AS$467,1))</f>
        <v/>
      </c>
      <c r="AS432" s="62" t="str">
        <f>IF(R432="","",B432)</f>
        <v/>
      </c>
      <c r="AT432" s="62" t="str">
        <f t="shared" ref="AT432" si="752">IF(AU432="","",RANK(AU432,$AU$18:$AU$467,1))</f>
        <v/>
      </c>
      <c r="AU432" s="62" t="str">
        <f>IF(OR(G432="十種競技",G433="十種競技",G434="十種競技"),B432,"")</f>
        <v/>
      </c>
      <c r="AV432" s="62"/>
      <c r="AW432" s="62">
        <f>B432</f>
        <v>0</v>
      </c>
    </row>
    <row r="433" spans="1:49" ht="18.75" customHeight="1">
      <c r="A433" s="264"/>
      <c r="B433" s="299"/>
      <c r="C433" s="289"/>
      <c r="D433" s="289"/>
      <c r="E433" s="116" t="str">
        <f>IF(B432="","",VLOOKUP(B432,'登録データ（男）'!$A$3:$W$2000,4,FALSE))</f>
        <v/>
      </c>
      <c r="F433" s="289"/>
      <c r="G433" s="305"/>
      <c r="H433" s="286"/>
      <c r="I433" s="289"/>
      <c r="J433" s="286"/>
      <c r="K433" s="289"/>
      <c r="L433" s="286"/>
      <c r="M433" s="286"/>
      <c r="N433" s="294"/>
      <c r="O433" s="295"/>
      <c r="P433" s="296"/>
      <c r="Q433" s="267"/>
      <c r="R433" s="270"/>
      <c r="U433" s="66"/>
      <c r="V433" s="75"/>
      <c r="W433" s="69"/>
      <c r="X433" s="62"/>
      <c r="Y433" s="62"/>
      <c r="Z433" s="62"/>
      <c r="AA433" s="62"/>
      <c r="AB433" s="62"/>
      <c r="AC433" s="62">
        <f t="shared" ca="1" si="690"/>
        <v>0</v>
      </c>
      <c r="AD433" s="108">
        <f t="shared" si="699"/>
        <v>0</v>
      </c>
      <c r="AE433" s="175" t="str">
        <f>IF(G433="","0",VLOOKUP(G433,'登録データ（男）'!$R$4:$S$23,2,FALSE))</f>
        <v>0</v>
      </c>
      <c r="AF433" s="62" t="str">
        <f t="shared" si="691"/>
        <v>00</v>
      </c>
      <c r="AG433" s="76" t="str">
        <f>IF(G433="","0",IF(OR(RIGHT(G433,1)="m",RIGHT(G433,1)="H",RIGHT(G433,1)="W",RIGHT(G433,1)="C"),1,2))</f>
        <v>0</v>
      </c>
      <c r="AH433" s="62" t="str">
        <f t="shared" si="692"/>
        <v>000000</v>
      </c>
      <c r="AI433" s="64" t="str">
        <f t="shared" ca="1" si="712"/>
        <v/>
      </c>
      <c r="AJ433" s="62">
        <f t="shared" si="700"/>
        <v>0</v>
      </c>
      <c r="AK433" s="108"/>
      <c r="AL433" s="62">
        <f t="shared" si="694"/>
        <v>0</v>
      </c>
      <c r="AM433" s="68">
        <f t="shared" si="695"/>
        <v>0</v>
      </c>
      <c r="AN433" s="14" t="str">
        <f ca="1">IF(OFFSET(B433,-MOD(ROW(B433),3),0)&lt;&gt;"",IF(RIGHT(G433,1)=")",VALUE(VLOOKUP(OFFSET(B433,-MOD(ROW(B433),3),0),'登録データ（男）'!A418:J1736,8,FALSE)),"0"),"0")</f>
        <v>0</v>
      </c>
      <c r="AO433" s="76">
        <f t="shared" ca="1" si="701"/>
        <v>0</v>
      </c>
      <c r="AP433" s="62"/>
      <c r="AQ433" s="62"/>
      <c r="AR433" s="62"/>
      <c r="AS433" s="62"/>
      <c r="AT433" s="62"/>
      <c r="AU433" s="62"/>
      <c r="AV433" s="62"/>
      <c r="AW433" s="62"/>
    </row>
    <row r="434" spans="1:49" ht="18.75" customHeight="1" thickBot="1">
      <c r="A434" s="265"/>
      <c r="B434" s="300"/>
      <c r="C434" s="290"/>
      <c r="D434" s="290"/>
      <c r="E434" s="120" t="s">
        <v>1918</v>
      </c>
      <c r="F434" s="290"/>
      <c r="G434" s="306"/>
      <c r="H434" s="287"/>
      <c r="I434" s="290"/>
      <c r="J434" s="287"/>
      <c r="K434" s="290"/>
      <c r="L434" s="287"/>
      <c r="M434" s="287"/>
      <c r="N434" s="222"/>
      <c r="O434" s="223"/>
      <c r="P434" s="297"/>
      <c r="Q434" s="268"/>
      <c r="R434" s="271"/>
      <c r="U434" s="66"/>
      <c r="V434" s="75"/>
      <c r="W434" s="69"/>
      <c r="X434" s="62"/>
      <c r="Y434" s="62"/>
      <c r="Z434" s="62"/>
      <c r="AA434" s="62"/>
      <c r="AB434" s="62"/>
      <c r="AC434" s="62">
        <f t="shared" ca="1" si="690"/>
        <v>0</v>
      </c>
      <c r="AD434" s="108">
        <f t="shared" si="699"/>
        <v>0</v>
      </c>
      <c r="AE434" s="175" t="str">
        <f>IF(G434="","0",VLOOKUP(G434,'登録データ（男）'!$R$4:$S$23,2,FALSE))</f>
        <v>0</v>
      </c>
      <c r="AF434" s="62" t="str">
        <f t="shared" si="691"/>
        <v>00</v>
      </c>
      <c r="AG434" s="76" t="str">
        <f>IF(G434="","0",IF(OR(RIGHT(G434,1)="m",RIGHT(G434,1)="H",RIGHT(G434,1)="W",RIGHT(G434,1)="C"),1,2))</f>
        <v>0</v>
      </c>
      <c r="AH434" s="62" t="str">
        <f t="shared" si="692"/>
        <v>000000</v>
      </c>
      <c r="AI434" s="64" t="str">
        <f t="shared" ca="1" si="712"/>
        <v/>
      </c>
      <c r="AJ434" s="62">
        <f t="shared" si="700"/>
        <v>0</v>
      </c>
      <c r="AK434" s="108"/>
      <c r="AL434" s="62">
        <f t="shared" si="694"/>
        <v>0</v>
      </c>
      <c r="AM434" s="68">
        <f t="shared" si="695"/>
        <v>0</v>
      </c>
      <c r="AN434" s="14" t="str">
        <f ca="1">IF(OFFSET(B434,-MOD(ROW(B434),3),0)&lt;&gt;"",IF(RIGHT(G434,1)=")",VALUE(VLOOKUP(OFFSET(B434,-MOD(ROW(B434),3),0),'登録データ（男）'!A419:J1737,8,FALSE)),"0"),"0")</f>
        <v>0</v>
      </c>
      <c r="AO434" s="76">
        <f t="shared" ca="1" si="701"/>
        <v>0</v>
      </c>
      <c r="AP434" s="62"/>
      <c r="AQ434" s="62"/>
      <c r="AR434" s="62"/>
      <c r="AS434" s="62"/>
      <c r="AT434" s="62"/>
      <c r="AU434" s="62"/>
      <c r="AV434" s="62"/>
      <c r="AW434" s="62"/>
    </row>
    <row r="435" spans="1:49" ht="18.75" customHeight="1" thickTop="1">
      <c r="A435" s="263">
        <v>140</v>
      </c>
      <c r="B435" s="298"/>
      <c r="C435" s="288" t="str">
        <f>IF(B435="","",VLOOKUP(B435,'登録データ（男）'!$A$3:$W$2000,2,FALSE))</f>
        <v/>
      </c>
      <c r="D435" s="288" t="str">
        <f>IF(B435="","",VLOOKUP(B435,'登録データ（男）'!$A$3:$W$2000,3,FALSE))</f>
        <v/>
      </c>
      <c r="E435" s="118" t="str">
        <f>IF(B435="","",VLOOKUP(B435,'登録データ（男）'!$A$3:$W$2000,7,FALSE))</f>
        <v/>
      </c>
      <c r="F435" s="288" t="s">
        <v>6158</v>
      </c>
      <c r="G435" s="304"/>
      <c r="H435" s="285"/>
      <c r="I435" s="288" t="str">
        <f t="shared" ref="I435" si="753">IF(G435="","",IF(AG435=2,"","分"))</f>
        <v/>
      </c>
      <c r="J435" s="285"/>
      <c r="K435" s="288" t="str">
        <f t="shared" ref="K435" si="754">IF(OR(G435="",G435="十種競技"),"",IF(AG435=2,"m","秒"))</f>
        <v/>
      </c>
      <c r="L435" s="285"/>
      <c r="M435" s="285"/>
      <c r="N435" s="291"/>
      <c r="O435" s="292"/>
      <c r="P435" s="293"/>
      <c r="Q435" s="272"/>
      <c r="R435" s="269"/>
      <c r="U435" s="66"/>
      <c r="V435" s="75">
        <f>IF(B435="",0,IF(VLOOKUP(B435,'登録データ（男）'!$A$3:$AT$1687,29,FALSE)=1,0,1))</f>
        <v>0</v>
      </c>
      <c r="W435" s="69">
        <f>IF(B435="",1,0)</f>
        <v>1</v>
      </c>
      <c r="X435" s="62">
        <f>IF(C435="",1,0)</f>
        <v>1</v>
      </c>
      <c r="Y435" s="62">
        <f>IF(D435="",1,0)</f>
        <v>1</v>
      </c>
      <c r="Z435" s="62">
        <f>IF(E435="",1,0)</f>
        <v>1</v>
      </c>
      <c r="AA435" s="62">
        <f>IF(E436="",1,0)</f>
        <v>1</v>
      </c>
      <c r="AB435" s="62">
        <f>SUM(W435:AA435)</f>
        <v>5</v>
      </c>
      <c r="AC435" s="62">
        <f t="shared" ca="1" si="690"/>
        <v>0</v>
      </c>
      <c r="AD435" s="108">
        <f t="shared" si="699"/>
        <v>0</v>
      </c>
      <c r="AE435" s="175" t="str">
        <f>IF(G435="","0",VLOOKUP(G435,'登録データ（男）'!$R$4:$S$23,2,FALSE))</f>
        <v>0</v>
      </c>
      <c r="AF435" s="62" t="str">
        <f t="shared" si="691"/>
        <v>00</v>
      </c>
      <c r="AG435" s="76" t="str">
        <f>IF(G435="","0",IF(OR(RIGHT(G435,1)="m",RIGHT(G435,1)="H",RIGHT(G435,1)="W",RIGHT(G435,1)="C",RIGHT(G435,1)="〉"),1,2))</f>
        <v>0</v>
      </c>
      <c r="AH435" s="62" t="str">
        <f t="shared" si="692"/>
        <v>000000</v>
      </c>
      <c r="AI435" s="64" t="str">
        <f t="shared" ca="1" si="712"/>
        <v/>
      </c>
      <c r="AJ435" s="62">
        <f t="shared" si="700"/>
        <v>0</v>
      </c>
      <c r="AK435" s="108"/>
      <c r="AL435" s="62">
        <f t="shared" si="694"/>
        <v>0</v>
      </c>
      <c r="AM435" s="68">
        <f t="shared" si="695"/>
        <v>0</v>
      </c>
      <c r="AN435" s="14" t="str">
        <f ca="1">IF(OFFSET(B435,-MOD(ROW(B435),3),0)&lt;&gt;"",IF(RIGHT(G435,1)=")",VALUE(VLOOKUP(OFFSET(B435,-MOD(ROW(B435),3),0),'登録データ（男）'!A420:J1738,8,FALSE)),"0"),"0")</f>
        <v>0</v>
      </c>
      <c r="AO435" s="76">
        <f t="shared" ca="1" si="701"/>
        <v>0</v>
      </c>
      <c r="AP435" s="62" t="str">
        <f t="shared" ref="AP435" si="755">IF(AQ435="","",RANK(AQ435,$AQ$18:$AQ$467,1))</f>
        <v/>
      </c>
      <c r="AQ435" s="62" t="str">
        <f>IF(Q435="","",B435)</f>
        <v/>
      </c>
      <c r="AR435" s="62" t="str">
        <f t="shared" ref="AR435" si="756">IF(AS435="","",RANK(AS435,$AS$18:$AS$467,1))</f>
        <v/>
      </c>
      <c r="AS435" s="62" t="str">
        <f>IF(R435="","",B435)</f>
        <v/>
      </c>
      <c r="AT435" s="62" t="str">
        <f t="shared" ref="AT435" si="757">IF(AU435="","",RANK(AU435,$AU$18:$AU$467,1))</f>
        <v/>
      </c>
      <c r="AU435" s="62" t="str">
        <f>IF(OR(G435="十種競技",G436="十種競技",G437="十種競技"),B435,"")</f>
        <v/>
      </c>
      <c r="AV435" s="62"/>
      <c r="AW435" s="62">
        <f>B435</f>
        <v>0</v>
      </c>
    </row>
    <row r="436" spans="1:49" ht="18.75" customHeight="1">
      <c r="A436" s="264"/>
      <c r="B436" s="299"/>
      <c r="C436" s="289"/>
      <c r="D436" s="289"/>
      <c r="E436" s="116" t="str">
        <f>IF(B435="","",VLOOKUP(B435,'登録データ（男）'!$A$3:$W$2000,4,FALSE))</f>
        <v/>
      </c>
      <c r="F436" s="289"/>
      <c r="G436" s="305"/>
      <c r="H436" s="286"/>
      <c r="I436" s="289"/>
      <c r="J436" s="286"/>
      <c r="K436" s="289"/>
      <c r="L436" s="286"/>
      <c r="M436" s="286"/>
      <c r="N436" s="294"/>
      <c r="O436" s="295"/>
      <c r="P436" s="296"/>
      <c r="Q436" s="267"/>
      <c r="R436" s="270"/>
      <c r="U436" s="66"/>
      <c r="V436" s="75"/>
      <c r="W436" s="69"/>
      <c r="X436" s="62"/>
      <c r="Y436" s="62"/>
      <c r="Z436" s="62"/>
      <c r="AA436" s="62"/>
      <c r="AB436" s="62"/>
      <c r="AC436" s="62">
        <f t="shared" ca="1" si="690"/>
        <v>0</v>
      </c>
      <c r="AD436" s="108">
        <f t="shared" si="699"/>
        <v>0</v>
      </c>
      <c r="AE436" s="175" t="str">
        <f>IF(G436="","0",VLOOKUP(G436,'登録データ（男）'!$R$4:$S$23,2,FALSE))</f>
        <v>0</v>
      </c>
      <c r="AF436" s="62" t="str">
        <f t="shared" si="691"/>
        <v>00</v>
      </c>
      <c r="AG436" s="76" t="str">
        <f>IF(G436="","0",IF(OR(RIGHT(G436,1)="m",RIGHT(G436,1)="H",RIGHT(G436,1)="W",RIGHT(G436,1)="C"),1,2))</f>
        <v>0</v>
      </c>
      <c r="AH436" s="62" t="str">
        <f t="shared" si="692"/>
        <v>000000</v>
      </c>
      <c r="AI436" s="64" t="str">
        <f t="shared" ca="1" si="712"/>
        <v/>
      </c>
      <c r="AJ436" s="62">
        <f t="shared" si="700"/>
        <v>0</v>
      </c>
      <c r="AK436" s="108"/>
      <c r="AL436" s="62">
        <f t="shared" si="694"/>
        <v>0</v>
      </c>
      <c r="AM436" s="68">
        <f t="shared" si="695"/>
        <v>0</v>
      </c>
      <c r="AN436" s="14" t="str">
        <f ca="1">IF(OFFSET(B436,-MOD(ROW(B436),3),0)&lt;&gt;"",IF(RIGHT(G436,1)=")",VALUE(VLOOKUP(OFFSET(B436,-MOD(ROW(B436),3),0),'登録データ（男）'!A421:J1739,8,FALSE)),"0"),"0")</f>
        <v>0</v>
      </c>
      <c r="AO436" s="76">
        <f t="shared" ca="1" si="701"/>
        <v>0</v>
      </c>
      <c r="AP436" s="62"/>
      <c r="AQ436" s="62"/>
      <c r="AR436" s="62"/>
      <c r="AS436" s="62"/>
      <c r="AT436" s="62"/>
      <c r="AU436" s="62"/>
      <c r="AV436" s="62"/>
      <c r="AW436" s="62"/>
    </row>
    <row r="437" spans="1:49" ht="18.75" customHeight="1" thickBot="1">
      <c r="A437" s="265"/>
      <c r="B437" s="300"/>
      <c r="C437" s="290"/>
      <c r="D437" s="290"/>
      <c r="E437" s="120" t="s">
        <v>1918</v>
      </c>
      <c r="F437" s="290"/>
      <c r="G437" s="306"/>
      <c r="H437" s="287"/>
      <c r="I437" s="290"/>
      <c r="J437" s="287"/>
      <c r="K437" s="290"/>
      <c r="L437" s="287"/>
      <c r="M437" s="287"/>
      <c r="N437" s="222"/>
      <c r="O437" s="223"/>
      <c r="P437" s="297"/>
      <c r="Q437" s="268"/>
      <c r="R437" s="271"/>
      <c r="U437" s="66"/>
      <c r="V437" s="75"/>
      <c r="W437" s="69"/>
      <c r="X437" s="62"/>
      <c r="Y437" s="62"/>
      <c r="Z437" s="62"/>
      <c r="AA437" s="62"/>
      <c r="AB437" s="62"/>
      <c r="AC437" s="62">
        <f t="shared" ca="1" si="690"/>
        <v>0</v>
      </c>
      <c r="AD437" s="108">
        <f t="shared" si="699"/>
        <v>0</v>
      </c>
      <c r="AE437" s="175" t="str">
        <f>IF(G437="","0",VLOOKUP(G437,'登録データ（男）'!$R$4:$S$23,2,FALSE))</f>
        <v>0</v>
      </c>
      <c r="AF437" s="62" t="str">
        <f t="shared" si="691"/>
        <v>00</v>
      </c>
      <c r="AG437" s="76" t="str">
        <f>IF(G437="","0",IF(OR(RIGHT(G437,1)="m",RIGHT(G437,1)="H",RIGHT(G437,1)="W",RIGHT(G437,1)="C"),1,2))</f>
        <v>0</v>
      </c>
      <c r="AH437" s="62" t="str">
        <f t="shared" si="692"/>
        <v>000000</v>
      </c>
      <c r="AI437" s="64" t="str">
        <f t="shared" ca="1" si="712"/>
        <v/>
      </c>
      <c r="AJ437" s="62">
        <f t="shared" si="700"/>
        <v>0</v>
      </c>
      <c r="AK437" s="108"/>
      <c r="AL437" s="62">
        <f t="shared" si="694"/>
        <v>0</v>
      </c>
      <c r="AM437" s="68">
        <f t="shared" si="695"/>
        <v>0</v>
      </c>
      <c r="AN437" s="14" t="str">
        <f ca="1">IF(OFFSET(B437,-MOD(ROW(B437),3),0)&lt;&gt;"",IF(RIGHT(G437,1)=")",VALUE(VLOOKUP(OFFSET(B437,-MOD(ROW(B437),3),0),'登録データ（男）'!A422:J1740,8,FALSE)),"0"),"0")</f>
        <v>0</v>
      </c>
      <c r="AO437" s="76">
        <f t="shared" ca="1" si="701"/>
        <v>0</v>
      </c>
      <c r="AP437" s="62"/>
      <c r="AQ437" s="62"/>
      <c r="AR437" s="62"/>
      <c r="AS437" s="62"/>
      <c r="AT437" s="62"/>
      <c r="AU437" s="62"/>
      <c r="AV437" s="62"/>
      <c r="AW437" s="62"/>
    </row>
    <row r="438" spans="1:49" ht="18.75" customHeight="1" thickTop="1">
      <c r="A438" s="263">
        <v>141</v>
      </c>
      <c r="B438" s="298"/>
      <c r="C438" s="288" t="str">
        <f>IF(B438="","",VLOOKUP(B438,'登録データ（男）'!$A$3:$W$2000,2,FALSE))</f>
        <v/>
      </c>
      <c r="D438" s="288" t="str">
        <f>IF(B438="","",VLOOKUP(B438,'登録データ（男）'!$A$3:$W$2000,3,FALSE))</f>
        <v/>
      </c>
      <c r="E438" s="118" t="str">
        <f>IF(B438="","",VLOOKUP(B438,'登録データ（男）'!$A$3:$W$2000,7,FALSE))</f>
        <v/>
      </c>
      <c r="F438" s="288" t="s">
        <v>6158</v>
      </c>
      <c r="G438" s="304"/>
      <c r="H438" s="285"/>
      <c r="I438" s="288" t="str">
        <f t="shared" ref="I438" si="758">IF(G438="","",IF(AG438=2,"","分"))</f>
        <v/>
      </c>
      <c r="J438" s="285"/>
      <c r="K438" s="288" t="str">
        <f t="shared" ref="K438" si="759">IF(OR(G438="",G438="十種競技"),"",IF(AG438=2,"m","秒"))</f>
        <v/>
      </c>
      <c r="L438" s="285"/>
      <c r="M438" s="285"/>
      <c r="N438" s="291"/>
      <c r="O438" s="292"/>
      <c r="P438" s="293"/>
      <c r="Q438" s="272"/>
      <c r="R438" s="269"/>
      <c r="U438" s="66"/>
      <c r="V438" s="75">
        <f>IF(B438="",0,IF(VLOOKUP(B438,'登録データ（男）'!$A$3:$AT$1687,29,FALSE)=1,0,1))</f>
        <v>0</v>
      </c>
      <c r="W438" s="69">
        <f>IF(B438="",1,0)</f>
        <v>1</v>
      </c>
      <c r="X438" s="62">
        <f>IF(C438="",1,0)</f>
        <v>1</v>
      </c>
      <c r="Y438" s="62">
        <f>IF(D438="",1,0)</f>
        <v>1</v>
      </c>
      <c r="Z438" s="62">
        <f>IF(E438="",1,0)</f>
        <v>1</v>
      </c>
      <c r="AA438" s="62">
        <f>IF(E439="",1,0)</f>
        <v>1</v>
      </c>
      <c r="AB438" s="62">
        <f>SUM(W438:AA438)</f>
        <v>5</v>
      </c>
      <c r="AC438" s="62">
        <f t="shared" ca="1" si="690"/>
        <v>0</v>
      </c>
      <c r="AD438" s="108">
        <f t="shared" si="699"/>
        <v>0</v>
      </c>
      <c r="AE438" s="175" t="str">
        <f>IF(G438="","0",VLOOKUP(G438,'登録データ（男）'!$R$4:$S$23,2,FALSE))</f>
        <v>0</v>
      </c>
      <c r="AF438" s="62" t="str">
        <f t="shared" si="691"/>
        <v>00</v>
      </c>
      <c r="AG438" s="76" t="str">
        <f>IF(G438="","0",IF(OR(RIGHT(G438,1)="m",RIGHT(G438,1)="H",RIGHT(G438,1)="W",RIGHT(G438,1)="C",RIGHT(G438,1)="〉"),1,2))</f>
        <v>0</v>
      </c>
      <c r="AH438" s="62" t="str">
        <f t="shared" si="692"/>
        <v>000000</v>
      </c>
      <c r="AI438" s="64" t="str">
        <f t="shared" ca="1" si="712"/>
        <v/>
      </c>
      <c r="AJ438" s="62">
        <f t="shared" si="700"/>
        <v>0</v>
      </c>
      <c r="AK438" s="108"/>
      <c r="AL438" s="62">
        <f t="shared" si="694"/>
        <v>0</v>
      </c>
      <c r="AM438" s="68">
        <f t="shared" si="695"/>
        <v>0</v>
      </c>
      <c r="AN438" s="14" t="str">
        <f ca="1">IF(OFFSET(B438,-MOD(ROW(B438),3),0)&lt;&gt;"",IF(RIGHT(G438,1)=")",VALUE(VLOOKUP(OFFSET(B438,-MOD(ROW(B438),3),0),'登録データ（男）'!A423:J1741,8,FALSE)),"0"),"0")</f>
        <v>0</v>
      </c>
      <c r="AO438" s="76">
        <f t="shared" ca="1" si="701"/>
        <v>0</v>
      </c>
      <c r="AP438" s="62" t="str">
        <f t="shared" ref="AP438" si="760">IF(AQ438="","",RANK(AQ438,$AQ$18:$AQ$467,1))</f>
        <v/>
      </c>
      <c r="AQ438" s="62" t="str">
        <f>IF(Q438="","",B438)</f>
        <v/>
      </c>
      <c r="AR438" s="62" t="str">
        <f t="shared" ref="AR438" si="761">IF(AS438="","",RANK(AS438,$AS$18:$AS$467,1))</f>
        <v/>
      </c>
      <c r="AS438" s="62" t="str">
        <f>IF(R438="","",B438)</f>
        <v/>
      </c>
      <c r="AT438" s="62" t="str">
        <f t="shared" ref="AT438" si="762">IF(AU438="","",RANK(AU438,$AU$18:$AU$467,1))</f>
        <v/>
      </c>
      <c r="AU438" s="62" t="str">
        <f>IF(OR(G438="十種競技",G439="十種競技",G440="十種競技"),B438,"")</f>
        <v/>
      </c>
      <c r="AV438" s="62"/>
      <c r="AW438" s="62">
        <f>B438</f>
        <v>0</v>
      </c>
    </row>
    <row r="439" spans="1:49" ht="18.75" customHeight="1">
      <c r="A439" s="264"/>
      <c r="B439" s="299"/>
      <c r="C439" s="289"/>
      <c r="D439" s="289"/>
      <c r="E439" s="116" t="str">
        <f>IF(B438="","",VLOOKUP(B438,'登録データ（男）'!$A$3:$W$2000,4,FALSE))</f>
        <v/>
      </c>
      <c r="F439" s="289"/>
      <c r="G439" s="305"/>
      <c r="H439" s="286"/>
      <c r="I439" s="289"/>
      <c r="J439" s="286"/>
      <c r="K439" s="289"/>
      <c r="L439" s="286"/>
      <c r="M439" s="286"/>
      <c r="N439" s="294"/>
      <c r="O439" s="295"/>
      <c r="P439" s="296"/>
      <c r="Q439" s="267"/>
      <c r="R439" s="270"/>
      <c r="U439" s="66"/>
      <c r="V439" s="75"/>
      <c r="W439" s="69"/>
      <c r="X439" s="62"/>
      <c r="Y439" s="62"/>
      <c r="Z439" s="62"/>
      <c r="AA439" s="62"/>
      <c r="AB439" s="62"/>
      <c r="AC439" s="62">
        <f t="shared" ca="1" si="690"/>
        <v>0</v>
      </c>
      <c r="AD439" s="108">
        <f t="shared" si="699"/>
        <v>0</v>
      </c>
      <c r="AE439" s="175" t="str">
        <f>IF(G439="","0",VLOOKUP(G439,'登録データ（男）'!$R$4:$S$23,2,FALSE))</f>
        <v>0</v>
      </c>
      <c r="AF439" s="62" t="str">
        <f t="shared" si="691"/>
        <v>00</v>
      </c>
      <c r="AG439" s="76" t="str">
        <f>IF(G439="","0",IF(OR(RIGHT(G439,1)="m",RIGHT(G439,1)="H",RIGHT(G439,1)="W",RIGHT(G439,1)="C"),1,2))</f>
        <v>0</v>
      </c>
      <c r="AH439" s="62" t="str">
        <f t="shared" si="692"/>
        <v>000000</v>
      </c>
      <c r="AI439" s="64" t="str">
        <f t="shared" ca="1" si="712"/>
        <v/>
      </c>
      <c r="AJ439" s="62">
        <f t="shared" si="700"/>
        <v>0</v>
      </c>
      <c r="AK439" s="108"/>
      <c r="AL439" s="62">
        <f t="shared" si="694"/>
        <v>0</v>
      </c>
      <c r="AM439" s="68">
        <f t="shared" si="695"/>
        <v>0</v>
      </c>
      <c r="AN439" s="14" t="str">
        <f ca="1">IF(OFFSET(B439,-MOD(ROW(B439),3),0)&lt;&gt;"",IF(RIGHT(G439,1)=")",VALUE(VLOOKUP(OFFSET(B439,-MOD(ROW(B439),3),0),'登録データ（男）'!A424:J1742,8,FALSE)),"0"),"0")</f>
        <v>0</v>
      </c>
      <c r="AO439" s="76">
        <f t="shared" ca="1" si="701"/>
        <v>0</v>
      </c>
      <c r="AP439" s="62"/>
      <c r="AQ439" s="62"/>
      <c r="AR439" s="62"/>
      <c r="AS439" s="62"/>
      <c r="AT439" s="62"/>
      <c r="AU439" s="62"/>
      <c r="AV439" s="62"/>
      <c r="AW439" s="62"/>
    </row>
    <row r="440" spans="1:49" ht="18.75" customHeight="1" thickBot="1">
      <c r="A440" s="265"/>
      <c r="B440" s="300"/>
      <c r="C440" s="290"/>
      <c r="D440" s="290"/>
      <c r="E440" s="120" t="s">
        <v>1918</v>
      </c>
      <c r="F440" s="290"/>
      <c r="G440" s="306"/>
      <c r="H440" s="287"/>
      <c r="I440" s="290"/>
      <c r="J440" s="287"/>
      <c r="K440" s="290"/>
      <c r="L440" s="287"/>
      <c r="M440" s="287"/>
      <c r="N440" s="222"/>
      <c r="O440" s="223"/>
      <c r="P440" s="297"/>
      <c r="Q440" s="268"/>
      <c r="R440" s="271"/>
      <c r="U440" s="66"/>
      <c r="V440" s="75"/>
      <c r="W440" s="69"/>
      <c r="X440" s="62"/>
      <c r="Y440" s="62"/>
      <c r="Z440" s="62"/>
      <c r="AA440" s="62"/>
      <c r="AB440" s="62"/>
      <c r="AC440" s="62">
        <f t="shared" ca="1" si="690"/>
        <v>0</v>
      </c>
      <c r="AD440" s="108">
        <f t="shared" si="699"/>
        <v>0</v>
      </c>
      <c r="AE440" s="175" t="str">
        <f>IF(G440="","0",VLOOKUP(G440,'登録データ（男）'!$R$4:$S$23,2,FALSE))</f>
        <v>0</v>
      </c>
      <c r="AF440" s="62" t="str">
        <f t="shared" si="691"/>
        <v>00</v>
      </c>
      <c r="AG440" s="76" t="str">
        <f>IF(G440="","0",IF(OR(RIGHT(G440,1)="m",RIGHT(G440,1)="H",RIGHT(G440,1)="W",RIGHT(G440,1)="C"),1,2))</f>
        <v>0</v>
      </c>
      <c r="AH440" s="62" t="str">
        <f t="shared" si="692"/>
        <v>000000</v>
      </c>
      <c r="AI440" s="64" t="str">
        <f t="shared" ca="1" si="712"/>
        <v/>
      </c>
      <c r="AJ440" s="62">
        <f t="shared" si="700"/>
        <v>0</v>
      </c>
      <c r="AK440" s="108"/>
      <c r="AL440" s="62">
        <f t="shared" si="694"/>
        <v>0</v>
      </c>
      <c r="AM440" s="68">
        <f t="shared" si="695"/>
        <v>0</v>
      </c>
      <c r="AN440" s="14" t="str">
        <f ca="1">IF(OFFSET(B440,-MOD(ROW(B440),3),0)&lt;&gt;"",IF(RIGHT(G440,1)=")",VALUE(VLOOKUP(OFFSET(B440,-MOD(ROW(B440),3),0),'登録データ（男）'!A425:J1743,8,FALSE)),"0"),"0")</f>
        <v>0</v>
      </c>
      <c r="AO440" s="76">
        <f t="shared" ca="1" si="701"/>
        <v>0</v>
      </c>
      <c r="AP440" s="62"/>
      <c r="AQ440" s="62"/>
      <c r="AR440" s="62"/>
      <c r="AS440" s="62"/>
      <c r="AT440" s="62"/>
      <c r="AU440" s="62"/>
      <c r="AV440" s="62"/>
      <c r="AW440" s="62"/>
    </row>
    <row r="441" spans="1:49" ht="18.75" customHeight="1" thickTop="1">
      <c r="A441" s="263">
        <v>142</v>
      </c>
      <c r="B441" s="298"/>
      <c r="C441" s="288" t="str">
        <f>IF(B441="","",VLOOKUP(B441,'登録データ（男）'!$A$3:$W$2000,2,FALSE))</f>
        <v/>
      </c>
      <c r="D441" s="288" t="str">
        <f>IF(B441="","",VLOOKUP(B441,'登録データ（男）'!$A$3:$W$2000,3,FALSE))</f>
        <v/>
      </c>
      <c r="E441" s="118" t="str">
        <f>IF(B441="","",VLOOKUP(B441,'登録データ（男）'!$A$3:$W$2000,7,FALSE))</f>
        <v/>
      </c>
      <c r="F441" s="288" t="s">
        <v>6158</v>
      </c>
      <c r="G441" s="304"/>
      <c r="H441" s="285"/>
      <c r="I441" s="288" t="str">
        <f t="shared" ref="I441" si="763">IF(G441="","",IF(AG441=2,"","分"))</f>
        <v/>
      </c>
      <c r="J441" s="285"/>
      <c r="K441" s="288" t="str">
        <f t="shared" ref="K441" si="764">IF(OR(G441="",G441="十種競技"),"",IF(AG441=2,"m","秒"))</f>
        <v/>
      </c>
      <c r="L441" s="285"/>
      <c r="M441" s="285"/>
      <c r="N441" s="291"/>
      <c r="O441" s="292"/>
      <c r="P441" s="293"/>
      <c r="Q441" s="272"/>
      <c r="R441" s="269"/>
      <c r="U441" s="66"/>
      <c r="V441" s="75">
        <f>IF(B441="",0,IF(VLOOKUP(B441,'登録データ（男）'!$A$3:$AT$1687,29,FALSE)=1,0,1))</f>
        <v>0</v>
      </c>
      <c r="W441" s="69">
        <f>IF(B441="",1,0)</f>
        <v>1</v>
      </c>
      <c r="X441" s="62">
        <f>IF(C441="",1,0)</f>
        <v>1</v>
      </c>
      <c r="Y441" s="62">
        <f>IF(D441="",1,0)</f>
        <v>1</v>
      </c>
      <c r="Z441" s="62">
        <f>IF(E441="",1,0)</f>
        <v>1</v>
      </c>
      <c r="AA441" s="62">
        <f>IF(E442="",1,0)</f>
        <v>1</v>
      </c>
      <c r="AB441" s="62">
        <f>SUM(W441:AA441)</f>
        <v>5</v>
      </c>
      <c r="AC441" s="62">
        <f t="shared" ca="1" si="690"/>
        <v>0</v>
      </c>
      <c r="AD441" s="108">
        <f t="shared" si="699"/>
        <v>0</v>
      </c>
      <c r="AE441" s="175" t="str">
        <f>IF(G441="","0",VLOOKUP(G441,'登録データ（男）'!$R$4:$S$23,2,FALSE))</f>
        <v>0</v>
      </c>
      <c r="AF441" s="62" t="str">
        <f t="shared" si="691"/>
        <v>00</v>
      </c>
      <c r="AG441" s="76" t="str">
        <f>IF(G441="","0",IF(OR(RIGHT(G441,1)="m",RIGHT(G441,1)="H",RIGHT(G441,1)="W",RIGHT(G441,1)="C",RIGHT(G441,1)="〉"),1,2))</f>
        <v>0</v>
      </c>
      <c r="AH441" s="62" t="str">
        <f t="shared" si="692"/>
        <v>000000</v>
      </c>
      <c r="AI441" s="64" t="str">
        <f t="shared" ref="AI441:AI467" ca="1" si="765">IF(G441="","",IF(OFFSET(B441,-MOD(ROW(B441),3),0)="","0",CONCATENATE(AE441," ",IF(AG441=1,RIGHT(AH441+10000000,7),RIGHT(AH441+100000,5)))))</f>
        <v/>
      </c>
      <c r="AJ441" s="62">
        <f t="shared" si="700"/>
        <v>0</v>
      </c>
      <c r="AK441" s="108"/>
      <c r="AL441" s="62">
        <f t="shared" si="694"/>
        <v>0</v>
      </c>
      <c r="AM441" s="68">
        <f t="shared" si="695"/>
        <v>0</v>
      </c>
      <c r="AN441" s="14" t="str">
        <f ca="1">IF(OFFSET(B441,-MOD(ROW(B441),3),0)&lt;&gt;"",IF(RIGHT(G441,1)=")",VALUE(VLOOKUP(OFFSET(B441,-MOD(ROW(B441),3),0),'登録データ（男）'!A426:J1744,8,FALSE)),"0"),"0")</f>
        <v>0</v>
      </c>
      <c r="AO441" s="76">
        <f t="shared" ca="1" si="701"/>
        <v>0</v>
      </c>
      <c r="AP441" s="62" t="str">
        <f t="shared" ref="AP441" si="766">IF(AQ441="","",RANK(AQ441,$AQ$18:$AQ$467,1))</f>
        <v/>
      </c>
      <c r="AQ441" s="62" t="str">
        <f>IF(Q441="","",B441)</f>
        <v/>
      </c>
      <c r="AR441" s="62" t="str">
        <f t="shared" ref="AR441" si="767">IF(AS441="","",RANK(AS441,$AS$18:$AS$467,1))</f>
        <v/>
      </c>
      <c r="AS441" s="62" t="str">
        <f>IF(R441="","",B441)</f>
        <v/>
      </c>
      <c r="AT441" s="62" t="str">
        <f t="shared" ref="AT441" si="768">IF(AU441="","",RANK(AU441,$AU$18:$AU$467,1))</f>
        <v/>
      </c>
      <c r="AU441" s="62" t="str">
        <f>IF(OR(G441="十種競技",G442="十種競技",G443="十種競技"),B441,"")</f>
        <v/>
      </c>
      <c r="AV441" s="62"/>
      <c r="AW441" s="62">
        <f>B441</f>
        <v>0</v>
      </c>
    </row>
    <row r="442" spans="1:49" ht="18.75" customHeight="1">
      <c r="A442" s="264"/>
      <c r="B442" s="299"/>
      <c r="C442" s="289"/>
      <c r="D442" s="289"/>
      <c r="E442" s="116" t="str">
        <f>IF(B441="","",VLOOKUP(B441,'登録データ（男）'!$A$3:$W$2000,4,FALSE))</f>
        <v/>
      </c>
      <c r="F442" s="289"/>
      <c r="G442" s="305"/>
      <c r="H442" s="286"/>
      <c r="I442" s="289"/>
      <c r="J442" s="286"/>
      <c r="K442" s="289"/>
      <c r="L442" s="286"/>
      <c r="M442" s="286"/>
      <c r="N442" s="294"/>
      <c r="O442" s="295"/>
      <c r="P442" s="296"/>
      <c r="Q442" s="267"/>
      <c r="R442" s="270"/>
      <c r="U442" s="66"/>
      <c r="V442" s="75"/>
      <c r="W442" s="69"/>
      <c r="X442" s="62"/>
      <c r="Y442" s="62"/>
      <c r="Z442" s="62"/>
      <c r="AA442" s="62"/>
      <c r="AB442" s="62"/>
      <c r="AC442" s="62">
        <f t="shared" ca="1" si="690"/>
        <v>0</v>
      </c>
      <c r="AD442" s="108">
        <f t="shared" si="699"/>
        <v>0</v>
      </c>
      <c r="AE442" s="175" t="str">
        <f>IF(G442="","0",VLOOKUP(G442,'登録データ（男）'!$R$4:$S$23,2,FALSE))</f>
        <v>0</v>
      </c>
      <c r="AF442" s="62" t="str">
        <f t="shared" si="691"/>
        <v>00</v>
      </c>
      <c r="AG442" s="76" t="str">
        <f>IF(G442="","0",IF(OR(RIGHT(G442,1)="m",RIGHT(G442,1)="H",RIGHT(G442,1)="W",RIGHT(G442,1)="C"),1,2))</f>
        <v>0</v>
      </c>
      <c r="AH442" s="62" t="str">
        <f t="shared" si="692"/>
        <v>000000</v>
      </c>
      <c r="AI442" s="64" t="str">
        <f t="shared" ca="1" si="765"/>
        <v/>
      </c>
      <c r="AJ442" s="62">
        <f t="shared" si="700"/>
        <v>0</v>
      </c>
      <c r="AK442" s="108"/>
      <c r="AL442" s="62">
        <f t="shared" si="694"/>
        <v>0</v>
      </c>
      <c r="AM442" s="68">
        <f t="shared" si="695"/>
        <v>0</v>
      </c>
      <c r="AN442" s="14" t="str">
        <f ca="1">IF(OFFSET(B442,-MOD(ROW(B442),3),0)&lt;&gt;"",IF(RIGHT(G442,1)=")",VALUE(VLOOKUP(OFFSET(B442,-MOD(ROW(B442),3),0),'登録データ（男）'!A427:J1745,8,FALSE)),"0"),"0")</f>
        <v>0</v>
      </c>
      <c r="AO442" s="76">
        <f t="shared" ca="1" si="701"/>
        <v>0</v>
      </c>
      <c r="AP442" s="62"/>
      <c r="AQ442" s="62"/>
      <c r="AR442" s="62"/>
      <c r="AS442" s="62"/>
      <c r="AT442" s="62"/>
      <c r="AU442" s="62"/>
      <c r="AV442" s="62"/>
      <c r="AW442" s="62"/>
    </row>
    <row r="443" spans="1:49" ht="18.75" customHeight="1" thickBot="1">
      <c r="A443" s="265"/>
      <c r="B443" s="300"/>
      <c r="C443" s="290"/>
      <c r="D443" s="290"/>
      <c r="E443" s="120" t="s">
        <v>1918</v>
      </c>
      <c r="F443" s="290"/>
      <c r="G443" s="306"/>
      <c r="H443" s="287"/>
      <c r="I443" s="290"/>
      <c r="J443" s="287"/>
      <c r="K443" s="290"/>
      <c r="L443" s="287"/>
      <c r="M443" s="287"/>
      <c r="N443" s="222"/>
      <c r="O443" s="223"/>
      <c r="P443" s="297"/>
      <c r="Q443" s="268"/>
      <c r="R443" s="271"/>
      <c r="U443" s="66"/>
      <c r="V443" s="75"/>
      <c r="W443" s="69"/>
      <c r="X443" s="62"/>
      <c r="Y443" s="62"/>
      <c r="Z443" s="62"/>
      <c r="AA443" s="62"/>
      <c r="AB443" s="62"/>
      <c r="AC443" s="62">
        <f t="shared" ca="1" si="690"/>
        <v>0</v>
      </c>
      <c r="AD443" s="108">
        <f t="shared" si="699"/>
        <v>0</v>
      </c>
      <c r="AE443" s="175" t="str">
        <f>IF(G443="","0",VLOOKUP(G443,'登録データ（男）'!$R$4:$S$23,2,FALSE))</f>
        <v>0</v>
      </c>
      <c r="AF443" s="62" t="str">
        <f t="shared" si="691"/>
        <v>00</v>
      </c>
      <c r="AG443" s="76" t="str">
        <f>IF(G443="","0",IF(OR(RIGHT(G443,1)="m",RIGHT(G443,1)="H",RIGHT(G443,1)="W",RIGHT(G443,1)="C"),1,2))</f>
        <v>0</v>
      </c>
      <c r="AH443" s="62" t="str">
        <f t="shared" si="692"/>
        <v>000000</v>
      </c>
      <c r="AI443" s="64" t="str">
        <f t="shared" ca="1" si="765"/>
        <v/>
      </c>
      <c r="AJ443" s="62">
        <f t="shared" si="700"/>
        <v>0</v>
      </c>
      <c r="AK443" s="108"/>
      <c r="AL443" s="62">
        <f t="shared" si="694"/>
        <v>0</v>
      </c>
      <c r="AM443" s="68">
        <f t="shared" si="695"/>
        <v>0</v>
      </c>
      <c r="AN443" s="14" t="str">
        <f ca="1">IF(OFFSET(B443,-MOD(ROW(B443),3),0)&lt;&gt;"",IF(RIGHT(G443,1)=")",VALUE(VLOOKUP(OFFSET(B443,-MOD(ROW(B443),3),0),'登録データ（男）'!A428:J1746,8,FALSE)),"0"),"0")</f>
        <v>0</v>
      </c>
      <c r="AO443" s="76">
        <f t="shared" ca="1" si="701"/>
        <v>0</v>
      </c>
      <c r="AP443" s="62"/>
      <c r="AQ443" s="62"/>
      <c r="AR443" s="62"/>
      <c r="AS443" s="62"/>
      <c r="AT443" s="62"/>
      <c r="AU443" s="62"/>
      <c r="AV443" s="62"/>
      <c r="AW443" s="62"/>
    </row>
    <row r="444" spans="1:49" ht="18.75" customHeight="1" thickTop="1">
      <c r="A444" s="263">
        <v>143</v>
      </c>
      <c r="B444" s="298"/>
      <c r="C444" s="288" t="str">
        <f>IF(B444="","",VLOOKUP(B444,'登録データ（男）'!$A$3:$W$2000,2,FALSE))</f>
        <v/>
      </c>
      <c r="D444" s="288" t="str">
        <f>IF(B444="","",VLOOKUP(B444,'登録データ（男）'!$A$3:$W$2000,3,FALSE))</f>
        <v/>
      </c>
      <c r="E444" s="118" t="str">
        <f>IF(B444="","",VLOOKUP(B444,'登録データ（男）'!$A$3:$W$2000,7,FALSE))</f>
        <v/>
      </c>
      <c r="F444" s="288" t="s">
        <v>6158</v>
      </c>
      <c r="G444" s="304"/>
      <c r="H444" s="285"/>
      <c r="I444" s="288" t="str">
        <f t="shared" ref="I444" si="769">IF(G444="","",IF(AG444=2,"","分"))</f>
        <v/>
      </c>
      <c r="J444" s="285"/>
      <c r="K444" s="288" t="str">
        <f t="shared" ref="K444" si="770">IF(OR(G444="",G444="十種競技"),"",IF(AG444=2,"m","秒"))</f>
        <v/>
      </c>
      <c r="L444" s="285"/>
      <c r="M444" s="285"/>
      <c r="N444" s="291"/>
      <c r="O444" s="292"/>
      <c r="P444" s="293"/>
      <c r="Q444" s="272"/>
      <c r="R444" s="269"/>
      <c r="U444" s="66"/>
      <c r="V444" s="75">
        <f>IF(B444="",0,IF(VLOOKUP(B444,'登録データ（男）'!$A$3:$AT$1687,29,FALSE)=1,0,1))</f>
        <v>0</v>
      </c>
      <c r="W444" s="69">
        <f>IF(B444="",1,0)</f>
        <v>1</v>
      </c>
      <c r="X444" s="62">
        <f>IF(C444="",1,0)</f>
        <v>1</v>
      </c>
      <c r="Y444" s="62">
        <f>IF(D444="",1,0)</f>
        <v>1</v>
      </c>
      <c r="Z444" s="62">
        <f>IF(E444="",1,0)</f>
        <v>1</v>
      </c>
      <c r="AA444" s="62">
        <f>IF(E445="",1,0)</f>
        <v>1</v>
      </c>
      <c r="AB444" s="62">
        <f>SUM(W444:AA444)</f>
        <v>5</v>
      </c>
      <c r="AC444" s="62">
        <f t="shared" ca="1" si="690"/>
        <v>0</v>
      </c>
      <c r="AD444" s="108">
        <f t="shared" si="699"/>
        <v>0</v>
      </c>
      <c r="AE444" s="175" t="str">
        <f>IF(G444="","0",VLOOKUP(G444,'登録データ（男）'!$R$4:$S$23,2,FALSE))</f>
        <v>0</v>
      </c>
      <c r="AF444" s="62" t="str">
        <f t="shared" si="691"/>
        <v>00</v>
      </c>
      <c r="AG444" s="76" t="str">
        <f>IF(G444="","0",IF(OR(RIGHT(G444,1)="m",RIGHT(G444,1)="H",RIGHT(G444,1)="W",RIGHT(G444,1)="C",RIGHT(G444,1)="〉"),1,2))</f>
        <v>0</v>
      </c>
      <c r="AH444" s="62" t="str">
        <f t="shared" si="692"/>
        <v>000000</v>
      </c>
      <c r="AI444" s="64" t="str">
        <f t="shared" ca="1" si="765"/>
        <v/>
      </c>
      <c r="AJ444" s="62">
        <f t="shared" si="700"/>
        <v>0</v>
      </c>
      <c r="AK444" s="108"/>
      <c r="AL444" s="62">
        <f t="shared" si="694"/>
        <v>0</v>
      </c>
      <c r="AM444" s="68">
        <f t="shared" si="695"/>
        <v>0</v>
      </c>
      <c r="AN444" s="14" t="str">
        <f ca="1">IF(OFFSET(B444,-MOD(ROW(B444),3),0)&lt;&gt;"",IF(RIGHT(G444,1)=")",VALUE(VLOOKUP(OFFSET(B444,-MOD(ROW(B444),3),0),'登録データ（男）'!A429:J1747,8,FALSE)),"0"),"0")</f>
        <v>0</v>
      </c>
      <c r="AO444" s="76">
        <f t="shared" ca="1" si="701"/>
        <v>0</v>
      </c>
      <c r="AP444" s="62" t="str">
        <f t="shared" ref="AP444" si="771">IF(AQ444="","",RANK(AQ444,$AQ$18:$AQ$467,1))</f>
        <v/>
      </c>
      <c r="AQ444" s="62" t="str">
        <f>IF(Q444="","",B444)</f>
        <v/>
      </c>
      <c r="AR444" s="62" t="str">
        <f t="shared" ref="AR444" si="772">IF(AS444="","",RANK(AS444,$AS$18:$AS$467,1))</f>
        <v/>
      </c>
      <c r="AS444" s="62" t="str">
        <f>IF(R444="","",B444)</f>
        <v/>
      </c>
      <c r="AT444" s="62" t="str">
        <f t="shared" ref="AT444" si="773">IF(AU444="","",RANK(AU444,$AU$18:$AU$467,1))</f>
        <v/>
      </c>
      <c r="AU444" s="62" t="str">
        <f>IF(OR(G444="十種競技",G445="十種競技",G446="十種競技"),B444,"")</f>
        <v/>
      </c>
      <c r="AV444" s="62"/>
      <c r="AW444" s="62">
        <f>B444</f>
        <v>0</v>
      </c>
    </row>
    <row r="445" spans="1:49" ht="18.75" customHeight="1">
      <c r="A445" s="264"/>
      <c r="B445" s="299"/>
      <c r="C445" s="289"/>
      <c r="D445" s="289"/>
      <c r="E445" s="116" t="str">
        <f>IF(B444="","",VLOOKUP(B444,'登録データ（男）'!$A$3:$W$2000,4,FALSE))</f>
        <v/>
      </c>
      <c r="F445" s="289"/>
      <c r="G445" s="305"/>
      <c r="H445" s="286"/>
      <c r="I445" s="289"/>
      <c r="J445" s="286"/>
      <c r="K445" s="289"/>
      <c r="L445" s="286"/>
      <c r="M445" s="286"/>
      <c r="N445" s="294"/>
      <c r="O445" s="295"/>
      <c r="P445" s="296"/>
      <c r="Q445" s="267"/>
      <c r="R445" s="270"/>
      <c r="U445" s="66"/>
      <c r="V445" s="75"/>
      <c r="W445" s="69"/>
      <c r="X445" s="62"/>
      <c r="Y445" s="62"/>
      <c r="Z445" s="62"/>
      <c r="AA445" s="62"/>
      <c r="AB445" s="62"/>
      <c r="AC445" s="62">
        <f t="shared" ca="1" si="690"/>
        <v>0</v>
      </c>
      <c r="AD445" s="108">
        <f t="shared" si="699"/>
        <v>0</v>
      </c>
      <c r="AE445" s="175" t="str">
        <f>IF(G445="","0",VLOOKUP(G445,'登録データ（男）'!$R$4:$S$23,2,FALSE))</f>
        <v>0</v>
      </c>
      <c r="AF445" s="62" t="str">
        <f t="shared" si="691"/>
        <v>00</v>
      </c>
      <c r="AG445" s="76" t="str">
        <f>IF(G445="","0",IF(OR(RIGHT(G445,1)="m",RIGHT(G445,1)="H",RIGHT(G445,1)="W",RIGHT(G445,1)="C"),1,2))</f>
        <v>0</v>
      </c>
      <c r="AH445" s="62" t="str">
        <f t="shared" si="692"/>
        <v>000000</v>
      </c>
      <c r="AI445" s="64" t="str">
        <f t="shared" ca="1" si="765"/>
        <v/>
      </c>
      <c r="AJ445" s="62">
        <f t="shared" si="700"/>
        <v>0</v>
      </c>
      <c r="AK445" s="108"/>
      <c r="AL445" s="62">
        <f t="shared" si="694"/>
        <v>0</v>
      </c>
      <c r="AM445" s="68">
        <f t="shared" si="695"/>
        <v>0</v>
      </c>
      <c r="AN445" s="14" t="str">
        <f ca="1">IF(OFFSET(B445,-MOD(ROW(B445),3),0)&lt;&gt;"",IF(RIGHT(G445,1)=")",VALUE(VLOOKUP(OFFSET(B445,-MOD(ROW(B445),3),0),'登録データ（男）'!A430:J1748,8,FALSE)),"0"),"0")</f>
        <v>0</v>
      </c>
      <c r="AO445" s="76">
        <f t="shared" ca="1" si="701"/>
        <v>0</v>
      </c>
      <c r="AP445" s="62"/>
      <c r="AQ445" s="62"/>
      <c r="AR445" s="62"/>
      <c r="AS445" s="62"/>
      <c r="AT445" s="62"/>
      <c r="AU445" s="62"/>
      <c r="AV445" s="62"/>
      <c r="AW445" s="62"/>
    </row>
    <row r="446" spans="1:49" ht="18.75" customHeight="1" thickBot="1">
      <c r="A446" s="265"/>
      <c r="B446" s="300"/>
      <c r="C446" s="290"/>
      <c r="D446" s="290"/>
      <c r="E446" s="120" t="s">
        <v>1918</v>
      </c>
      <c r="F446" s="290"/>
      <c r="G446" s="306"/>
      <c r="H446" s="287"/>
      <c r="I446" s="290"/>
      <c r="J446" s="287"/>
      <c r="K446" s="290"/>
      <c r="L446" s="287"/>
      <c r="M446" s="287"/>
      <c r="N446" s="222"/>
      <c r="O446" s="223"/>
      <c r="P446" s="297"/>
      <c r="Q446" s="268"/>
      <c r="R446" s="271"/>
      <c r="U446" s="66"/>
      <c r="V446" s="75"/>
      <c r="W446" s="69"/>
      <c r="X446" s="62"/>
      <c r="Y446" s="62"/>
      <c r="Z446" s="62"/>
      <c r="AA446" s="62"/>
      <c r="AB446" s="62"/>
      <c r="AC446" s="62">
        <f t="shared" ca="1" si="690"/>
        <v>0</v>
      </c>
      <c r="AD446" s="108">
        <f t="shared" si="699"/>
        <v>0</v>
      </c>
      <c r="AE446" s="175" t="str">
        <f>IF(G446="","0",VLOOKUP(G446,'登録データ（男）'!$R$4:$S$23,2,FALSE))</f>
        <v>0</v>
      </c>
      <c r="AF446" s="62" t="str">
        <f t="shared" si="691"/>
        <v>00</v>
      </c>
      <c r="AG446" s="76" t="str">
        <f>IF(G446="","0",IF(OR(RIGHT(G446,1)="m",RIGHT(G446,1)="H",RIGHT(G446,1)="W",RIGHT(G446,1)="C"),1,2))</f>
        <v>0</v>
      </c>
      <c r="AH446" s="62" t="str">
        <f t="shared" si="692"/>
        <v>000000</v>
      </c>
      <c r="AI446" s="64" t="str">
        <f t="shared" ca="1" si="765"/>
        <v/>
      </c>
      <c r="AJ446" s="62">
        <f t="shared" si="700"/>
        <v>0</v>
      </c>
      <c r="AK446" s="108"/>
      <c r="AL446" s="62">
        <f t="shared" si="694"/>
        <v>0</v>
      </c>
      <c r="AM446" s="68">
        <f t="shared" si="695"/>
        <v>0</v>
      </c>
      <c r="AN446" s="14" t="str">
        <f ca="1">IF(OFFSET(B446,-MOD(ROW(B446),3),0)&lt;&gt;"",IF(RIGHT(G446,1)=")",VALUE(VLOOKUP(OFFSET(B446,-MOD(ROW(B446),3),0),'登録データ（男）'!A431:J1749,8,FALSE)),"0"),"0")</f>
        <v>0</v>
      </c>
      <c r="AO446" s="76">
        <f t="shared" ca="1" si="701"/>
        <v>0</v>
      </c>
      <c r="AP446" s="62"/>
      <c r="AQ446" s="62"/>
      <c r="AR446" s="62"/>
      <c r="AS446" s="62"/>
      <c r="AT446" s="62"/>
      <c r="AU446" s="62"/>
      <c r="AV446" s="62"/>
      <c r="AW446" s="62"/>
    </row>
    <row r="447" spans="1:49" ht="18.75" customHeight="1" thickTop="1">
      <c r="A447" s="263">
        <v>144</v>
      </c>
      <c r="B447" s="298"/>
      <c r="C447" s="288" t="str">
        <f>IF(B447="","",VLOOKUP(B447,'登録データ（男）'!$A$3:$W$2000,2,FALSE))</f>
        <v/>
      </c>
      <c r="D447" s="288" t="str">
        <f>IF(B447="","",VLOOKUP(B447,'登録データ（男）'!$A$3:$W$2000,3,FALSE))</f>
        <v/>
      </c>
      <c r="E447" s="118" t="str">
        <f>IF(B447="","",VLOOKUP(B447,'登録データ（男）'!$A$3:$W$2000,7,FALSE))</f>
        <v/>
      </c>
      <c r="F447" s="288" t="s">
        <v>6158</v>
      </c>
      <c r="G447" s="304"/>
      <c r="H447" s="285"/>
      <c r="I447" s="288" t="str">
        <f t="shared" ref="I447" si="774">IF(G447="","",IF(AG447=2,"","分"))</f>
        <v/>
      </c>
      <c r="J447" s="285"/>
      <c r="K447" s="288" t="str">
        <f t="shared" ref="K447" si="775">IF(OR(G447="",G447="十種競技"),"",IF(AG447=2,"m","秒"))</f>
        <v/>
      </c>
      <c r="L447" s="285"/>
      <c r="M447" s="285"/>
      <c r="N447" s="291"/>
      <c r="O447" s="292"/>
      <c r="P447" s="293"/>
      <c r="Q447" s="272"/>
      <c r="R447" s="269"/>
      <c r="U447" s="66"/>
      <c r="V447" s="75">
        <f>IF(B447="",0,IF(VLOOKUP(B447,'登録データ（男）'!$A$3:$AT$1687,29,FALSE)=1,0,1))</f>
        <v>0</v>
      </c>
      <c r="W447" s="69">
        <f>IF(B447="",1,0)</f>
        <v>1</v>
      </c>
      <c r="X447" s="62">
        <f>IF(C447="",1,0)</f>
        <v>1</v>
      </c>
      <c r="Y447" s="62">
        <f>IF(D447="",1,0)</f>
        <v>1</v>
      </c>
      <c r="Z447" s="62">
        <f>IF(E447="",1,0)</f>
        <v>1</v>
      </c>
      <c r="AA447" s="62">
        <f>IF(E448="",1,0)</f>
        <v>1</v>
      </c>
      <c r="AB447" s="62">
        <f>SUM(W447:AA447)</f>
        <v>5</v>
      </c>
      <c r="AC447" s="62">
        <f t="shared" ca="1" si="690"/>
        <v>0</v>
      </c>
      <c r="AD447" s="108">
        <f t="shared" si="699"/>
        <v>0</v>
      </c>
      <c r="AE447" s="175" t="str">
        <f>IF(G447="","0",VLOOKUP(G447,'登録データ（男）'!$R$4:$S$23,2,FALSE))</f>
        <v>0</v>
      </c>
      <c r="AF447" s="62" t="str">
        <f t="shared" si="691"/>
        <v>00</v>
      </c>
      <c r="AG447" s="76" t="str">
        <f>IF(G447="","0",IF(OR(RIGHT(G447,1)="m",RIGHT(G447,1)="H",RIGHT(G447,1)="W",RIGHT(G447,1)="C",RIGHT(G447,1)="〉"),1,2))</f>
        <v>0</v>
      </c>
      <c r="AH447" s="62" t="str">
        <f t="shared" si="692"/>
        <v>000000</v>
      </c>
      <c r="AI447" s="64" t="str">
        <f t="shared" ca="1" si="765"/>
        <v/>
      </c>
      <c r="AJ447" s="62">
        <f t="shared" si="700"/>
        <v>0</v>
      </c>
      <c r="AK447" s="108"/>
      <c r="AL447" s="62">
        <f t="shared" si="694"/>
        <v>0</v>
      </c>
      <c r="AM447" s="68">
        <f t="shared" si="695"/>
        <v>0</v>
      </c>
      <c r="AN447" s="14" t="str">
        <f ca="1">IF(OFFSET(B447,-MOD(ROW(B447),3),0)&lt;&gt;"",IF(RIGHT(G447,1)=")",VALUE(VLOOKUP(OFFSET(B447,-MOD(ROW(B447),3),0),'登録データ（男）'!A432:J1750,8,FALSE)),"0"),"0")</f>
        <v>0</v>
      </c>
      <c r="AO447" s="76">
        <f t="shared" ca="1" si="701"/>
        <v>0</v>
      </c>
      <c r="AP447" s="62" t="str">
        <f t="shared" ref="AP447" si="776">IF(AQ447="","",RANK(AQ447,$AQ$18:$AQ$467,1))</f>
        <v/>
      </c>
      <c r="AQ447" s="62" t="str">
        <f>IF(Q447="","",B447)</f>
        <v/>
      </c>
      <c r="AR447" s="62" t="str">
        <f t="shared" ref="AR447" si="777">IF(AS447="","",RANK(AS447,$AS$18:$AS$467,1))</f>
        <v/>
      </c>
      <c r="AS447" s="62" t="str">
        <f>IF(R447="","",B447)</f>
        <v/>
      </c>
      <c r="AT447" s="62" t="str">
        <f t="shared" ref="AT447" si="778">IF(AU447="","",RANK(AU447,$AU$18:$AU$467,1))</f>
        <v/>
      </c>
      <c r="AU447" s="62" t="str">
        <f>IF(OR(G447="十種競技",G448="十種競技",G449="十種競技"),B447,"")</f>
        <v/>
      </c>
      <c r="AV447" s="62"/>
      <c r="AW447" s="62">
        <f>B447</f>
        <v>0</v>
      </c>
    </row>
    <row r="448" spans="1:49" ht="18.75" customHeight="1">
      <c r="A448" s="264"/>
      <c r="B448" s="299"/>
      <c r="C448" s="289"/>
      <c r="D448" s="289"/>
      <c r="E448" s="116" t="str">
        <f>IF(B447="","",VLOOKUP(B447,'登録データ（男）'!$A$3:$W$2000,4,FALSE))</f>
        <v/>
      </c>
      <c r="F448" s="289"/>
      <c r="G448" s="305"/>
      <c r="H448" s="286"/>
      <c r="I448" s="289"/>
      <c r="J448" s="286"/>
      <c r="K448" s="289"/>
      <c r="L448" s="286"/>
      <c r="M448" s="286"/>
      <c r="N448" s="294"/>
      <c r="O448" s="295"/>
      <c r="P448" s="296"/>
      <c r="Q448" s="267"/>
      <c r="R448" s="270"/>
      <c r="U448" s="66"/>
      <c r="V448" s="75"/>
      <c r="W448" s="69"/>
      <c r="X448" s="62"/>
      <c r="Y448" s="62"/>
      <c r="Z448" s="62"/>
      <c r="AA448" s="62"/>
      <c r="AB448" s="62"/>
      <c r="AC448" s="62">
        <f t="shared" ca="1" si="690"/>
        <v>0</v>
      </c>
      <c r="AD448" s="108">
        <f t="shared" si="699"/>
        <v>0</v>
      </c>
      <c r="AE448" s="175" t="str">
        <f>IF(G448="","0",VLOOKUP(G448,'登録データ（男）'!$R$4:$S$23,2,FALSE))</f>
        <v>0</v>
      </c>
      <c r="AF448" s="62" t="str">
        <f t="shared" si="691"/>
        <v>00</v>
      </c>
      <c r="AG448" s="76" t="str">
        <f>IF(G448="","0",IF(OR(RIGHT(G448,1)="m",RIGHT(G448,1)="H",RIGHT(G448,1)="W",RIGHT(G448,1)="C"),1,2))</f>
        <v>0</v>
      </c>
      <c r="AH448" s="62" t="str">
        <f t="shared" si="692"/>
        <v>000000</v>
      </c>
      <c r="AI448" s="64" t="str">
        <f t="shared" ca="1" si="765"/>
        <v/>
      </c>
      <c r="AJ448" s="62">
        <f t="shared" si="700"/>
        <v>0</v>
      </c>
      <c r="AK448" s="108"/>
      <c r="AL448" s="62">
        <f t="shared" si="694"/>
        <v>0</v>
      </c>
      <c r="AM448" s="68">
        <f t="shared" si="695"/>
        <v>0</v>
      </c>
      <c r="AN448" s="14" t="str">
        <f ca="1">IF(OFFSET(B448,-MOD(ROW(B448),3),0)&lt;&gt;"",IF(RIGHT(G448,1)=")",VALUE(VLOOKUP(OFFSET(B448,-MOD(ROW(B448),3),0),'登録データ（男）'!A433:J1751,8,FALSE)),"0"),"0")</f>
        <v>0</v>
      </c>
      <c r="AO448" s="76">
        <f t="shared" ca="1" si="701"/>
        <v>0</v>
      </c>
      <c r="AP448" s="62"/>
      <c r="AQ448" s="62"/>
      <c r="AR448" s="62"/>
      <c r="AS448" s="62"/>
      <c r="AT448" s="62"/>
      <c r="AU448" s="62"/>
      <c r="AV448" s="62"/>
      <c r="AW448" s="62"/>
    </row>
    <row r="449" spans="1:49" ht="18.75" customHeight="1" thickBot="1">
      <c r="A449" s="265"/>
      <c r="B449" s="300"/>
      <c r="C449" s="290"/>
      <c r="D449" s="290"/>
      <c r="E449" s="120" t="s">
        <v>1918</v>
      </c>
      <c r="F449" s="290"/>
      <c r="G449" s="306"/>
      <c r="H449" s="287"/>
      <c r="I449" s="290"/>
      <c r="J449" s="287"/>
      <c r="K449" s="290"/>
      <c r="L449" s="287"/>
      <c r="M449" s="287"/>
      <c r="N449" s="222"/>
      <c r="O449" s="223"/>
      <c r="P449" s="297"/>
      <c r="Q449" s="268"/>
      <c r="R449" s="271"/>
      <c r="U449" s="66"/>
      <c r="V449" s="75"/>
      <c r="W449" s="69"/>
      <c r="X449" s="62"/>
      <c r="Y449" s="62"/>
      <c r="Z449" s="62"/>
      <c r="AA449" s="62"/>
      <c r="AB449" s="62"/>
      <c r="AC449" s="62">
        <f t="shared" ca="1" si="690"/>
        <v>0</v>
      </c>
      <c r="AD449" s="108">
        <f t="shared" si="699"/>
        <v>0</v>
      </c>
      <c r="AE449" s="175" t="str">
        <f>IF(G449="","0",VLOOKUP(G449,'登録データ（男）'!$R$4:$S$23,2,FALSE))</f>
        <v>0</v>
      </c>
      <c r="AF449" s="62" t="str">
        <f t="shared" si="691"/>
        <v>00</v>
      </c>
      <c r="AG449" s="76" t="str">
        <f>IF(G449="","0",IF(OR(RIGHT(G449,1)="m",RIGHT(G449,1)="H",RIGHT(G449,1)="W",RIGHT(G449,1)="C"),1,2))</f>
        <v>0</v>
      </c>
      <c r="AH449" s="62" t="str">
        <f t="shared" si="692"/>
        <v>000000</v>
      </c>
      <c r="AI449" s="64" t="str">
        <f t="shared" ca="1" si="765"/>
        <v/>
      </c>
      <c r="AJ449" s="62">
        <f t="shared" si="700"/>
        <v>0</v>
      </c>
      <c r="AK449" s="108"/>
      <c r="AL449" s="62">
        <f t="shared" si="694"/>
        <v>0</v>
      </c>
      <c r="AM449" s="68">
        <f t="shared" si="695"/>
        <v>0</v>
      </c>
      <c r="AN449" s="14" t="str">
        <f ca="1">IF(OFFSET(B449,-MOD(ROW(B449),3),0)&lt;&gt;"",IF(RIGHT(G449,1)=")",VALUE(VLOOKUP(OFFSET(B449,-MOD(ROW(B449),3),0),'登録データ（男）'!A434:J1752,8,FALSE)),"0"),"0")</f>
        <v>0</v>
      </c>
      <c r="AO449" s="76">
        <f t="shared" ca="1" si="701"/>
        <v>0</v>
      </c>
      <c r="AP449" s="62"/>
      <c r="AQ449" s="62"/>
      <c r="AR449" s="62"/>
      <c r="AS449" s="62"/>
      <c r="AT449" s="62"/>
      <c r="AU449" s="62"/>
      <c r="AV449" s="62"/>
      <c r="AW449" s="62"/>
    </row>
    <row r="450" spans="1:49" ht="18.75" customHeight="1" thickTop="1">
      <c r="A450" s="263">
        <v>145</v>
      </c>
      <c r="B450" s="298"/>
      <c r="C450" s="288" t="str">
        <f>IF(B450="","",VLOOKUP(B450,'登録データ（男）'!$A$3:$W$2000,2,FALSE))</f>
        <v/>
      </c>
      <c r="D450" s="288" t="str">
        <f>IF(B450="","",VLOOKUP(B450,'登録データ（男）'!$A$3:$W$2000,3,FALSE))</f>
        <v/>
      </c>
      <c r="E450" s="118" t="str">
        <f>IF(B450="","",VLOOKUP(B450,'登録データ（男）'!$A$3:$W$2000,7,FALSE))</f>
        <v/>
      </c>
      <c r="F450" s="288" t="s">
        <v>6158</v>
      </c>
      <c r="G450" s="304"/>
      <c r="H450" s="285"/>
      <c r="I450" s="288" t="str">
        <f t="shared" ref="I450" si="779">IF(G450="","",IF(AG450=2,"","分"))</f>
        <v/>
      </c>
      <c r="J450" s="285"/>
      <c r="K450" s="288" t="str">
        <f t="shared" ref="K450" si="780">IF(OR(G450="",G450="十種競技"),"",IF(AG450=2,"m","秒"))</f>
        <v/>
      </c>
      <c r="L450" s="285"/>
      <c r="M450" s="285"/>
      <c r="N450" s="291"/>
      <c r="O450" s="292"/>
      <c r="P450" s="293"/>
      <c r="Q450" s="272"/>
      <c r="R450" s="269"/>
      <c r="U450" s="66"/>
      <c r="V450" s="75">
        <f>IF(B450="",0,IF(VLOOKUP(B450,'登録データ（男）'!$A$3:$AT$1687,29,FALSE)=1,0,1))</f>
        <v>0</v>
      </c>
      <c r="W450" s="69">
        <f>IF(B450="",1,0)</f>
        <v>1</v>
      </c>
      <c r="X450" s="62">
        <f>IF(C450="",1,0)</f>
        <v>1</v>
      </c>
      <c r="Y450" s="62">
        <f>IF(D450="",1,0)</f>
        <v>1</v>
      </c>
      <c r="Z450" s="62">
        <f>IF(E450="",1,0)</f>
        <v>1</v>
      </c>
      <c r="AA450" s="62">
        <f>IF(E451="",1,0)</f>
        <v>1</v>
      </c>
      <c r="AB450" s="62">
        <f>SUM(W450:AA450)</f>
        <v>5</v>
      </c>
      <c r="AC450" s="62">
        <f t="shared" ca="1" si="690"/>
        <v>0</v>
      </c>
      <c r="AD450" s="108">
        <f t="shared" si="699"/>
        <v>0</v>
      </c>
      <c r="AE450" s="175" t="str">
        <f>IF(G450="","0",VLOOKUP(G450,'登録データ（男）'!$R$4:$S$23,2,FALSE))</f>
        <v>0</v>
      </c>
      <c r="AF450" s="62" t="str">
        <f t="shared" si="691"/>
        <v>00</v>
      </c>
      <c r="AG450" s="76" t="str">
        <f>IF(G450="","0",IF(OR(RIGHT(G450,1)="m",RIGHT(G450,1)="H",RIGHT(G450,1)="W",RIGHT(G450,1)="C",RIGHT(G450,1)="〉"),1,2))</f>
        <v>0</v>
      </c>
      <c r="AH450" s="62" t="str">
        <f t="shared" si="692"/>
        <v>000000</v>
      </c>
      <c r="AI450" s="64" t="str">
        <f t="shared" ca="1" si="765"/>
        <v/>
      </c>
      <c r="AJ450" s="62">
        <f t="shared" si="700"/>
        <v>0</v>
      </c>
      <c r="AK450" s="108"/>
      <c r="AL450" s="62">
        <f t="shared" si="694"/>
        <v>0</v>
      </c>
      <c r="AM450" s="68">
        <f t="shared" si="695"/>
        <v>0</v>
      </c>
      <c r="AN450" s="14" t="str">
        <f ca="1">IF(OFFSET(B450,-MOD(ROW(B450),3),0)&lt;&gt;"",IF(RIGHT(G450,1)=")",VALUE(VLOOKUP(OFFSET(B450,-MOD(ROW(B450),3),0),'登録データ（男）'!A435:J1753,8,FALSE)),"0"),"0")</f>
        <v>0</v>
      </c>
      <c r="AO450" s="76">
        <f t="shared" ca="1" si="701"/>
        <v>0</v>
      </c>
      <c r="AP450" s="62" t="str">
        <f t="shared" ref="AP450" si="781">IF(AQ450="","",RANK(AQ450,$AQ$18:$AQ$467,1))</f>
        <v/>
      </c>
      <c r="AQ450" s="62" t="str">
        <f>IF(Q450="","",B450)</f>
        <v/>
      </c>
      <c r="AR450" s="62" t="str">
        <f t="shared" ref="AR450" si="782">IF(AS450="","",RANK(AS450,$AS$18:$AS$467,1))</f>
        <v/>
      </c>
      <c r="AS450" s="62" t="str">
        <f>IF(R450="","",B450)</f>
        <v/>
      </c>
      <c r="AT450" s="62" t="str">
        <f t="shared" ref="AT450" si="783">IF(AU450="","",RANK(AU450,$AU$18:$AU$467,1))</f>
        <v/>
      </c>
      <c r="AU450" s="62" t="str">
        <f>IF(OR(G450="十種競技",G451="十種競技",G452="十種競技"),B450,"")</f>
        <v/>
      </c>
      <c r="AV450" s="62"/>
      <c r="AW450" s="62">
        <f>B450</f>
        <v>0</v>
      </c>
    </row>
    <row r="451" spans="1:49" ht="18.75" customHeight="1">
      <c r="A451" s="264"/>
      <c r="B451" s="299"/>
      <c r="C451" s="289"/>
      <c r="D451" s="289"/>
      <c r="E451" s="116" t="str">
        <f>IF(B450="","",VLOOKUP(B450,'登録データ（男）'!$A$3:$W$2000,4,FALSE))</f>
        <v/>
      </c>
      <c r="F451" s="289"/>
      <c r="G451" s="305"/>
      <c r="H451" s="286"/>
      <c r="I451" s="289"/>
      <c r="J451" s="286"/>
      <c r="K451" s="289"/>
      <c r="L451" s="286"/>
      <c r="M451" s="286"/>
      <c r="N451" s="294"/>
      <c r="O451" s="295"/>
      <c r="P451" s="296"/>
      <c r="Q451" s="267"/>
      <c r="R451" s="270"/>
      <c r="U451" s="66"/>
      <c r="V451" s="75"/>
      <c r="W451" s="69"/>
      <c r="X451" s="62"/>
      <c r="Y451" s="62"/>
      <c r="Z451" s="62"/>
      <c r="AA451" s="62"/>
      <c r="AB451" s="62"/>
      <c r="AC451" s="62">
        <f t="shared" ca="1" si="690"/>
        <v>0</v>
      </c>
      <c r="AD451" s="108">
        <f t="shared" si="699"/>
        <v>0</v>
      </c>
      <c r="AE451" s="175" t="str">
        <f>IF(G451="","0",VLOOKUP(G451,'登録データ（男）'!$R$4:$S$23,2,FALSE))</f>
        <v>0</v>
      </c>
      <c r="AF451" s="62" t="str">
        <f t="shared" si="691"/>
        <v>00</v>
      </c>
      <c r="AG451" s="76" t="str">
        <f>IF(G451="","0",IF(OR(RIGHT(G451,1)="m",RIGHT(G451,1)="H",RIGHT(G451,1)="W",RIGHT(G451,1)="C"),1,2))</f>
        <v>0</v>
      </c>
      <c r="AH451" s="62" t="str">
        <f t="shared" si="692"/>
        <v>000000</v>
      </c>
      <c r="AI451" s="64" t="str">
        <f t="shared" ca="1" si="765"/>
        <v/>
      </c>
      <c r="AJ451" s="62">
        <f t="shared" si="700"/>
        <v>0</v>
      </c>
      <c r="AK451" s="108"/>
      <c r="AL451" s="62">
        <f t="shared" si="694"/>
        <v>0</v>
      </c>
      <c r="AM451" s="68">
        <f t="shared" si="695"/>
        <v>0</v>
      </c>
      <c r="AN451" s="14" t="str">
        <f ca="1">IF(OFFSET(B451,-MOD(ROW(B451),3),0)&lt;&gt;"",IF(RIGHT(G451,1)=")",VALUE(VLOOKUP(OFFSET(B451,-MOD(ROW(B451),3),0),'登録データ（男）'!A436:J1754,8,FALSE)),"0"),"0")</f>
        <v>0</v>
      </c>
      <c r="AO451" s="76">
        <f t="shared" ca="1" si="701"/>
        <v>0</v>
      </c>
      <c r="AP451" s="62"/>
      <c r="AQ451" s="62"/>
      <c r="AR451" s="62"/>
      <c r="AS451" s="62"/>
      <c r="AT451" s="62"/>
      <c r="AU451" s="62"/>
      <c r="AV451" s="62"/>
      <c r="AW451" s="62"/>
    </row>
    <row r="452" spans="1:49" ht="18.75" customHeight="1" thickBot="1">
      <c r="A452" s="265"/>
      <c r="B452" s="300"/>
      <c r="C452" s="290"/>
      <c r="D452" s="290"/>
      <c r="E452" s="120" t="s">
        <v>1918</v>
      </c>
      <c r="F452" s="290"/>
      <c r="G452" s="306"/>
      <c r="H452" s="287"/>
      <c r="I452" s="290"/>
      <c r="J452" s="287"/>
      <c r="K452" s="290"/>
      <c r="L452" s="287"/>
      <c r="M452" s="287"/>
      <c r="N452" s="222"/>
      <c r="O452" s="223"/>
      <c r="P452" s="297"/>
      <c r="Q452" s="268"/>
      <c r="R452" s="271"/>
      <c r="U452" s="66"/>
      <c r="V452" s="75"/>
      <c r="W452" s="69"/>
      <c r="X452" s="62"/>
      <c r="Y452" s="62"/>
      <c r="Z452" s="62"/>
      <c r="AA452" s="62"/>
      <c r="AB452" s="62"/>
      <c r="AC452" s="62">
        <f t="shared" ca="1" si="690"/>
        <v>0</v>
      </c>
      <c r="AD452" s="108">
        <f t="shared" si="699"/>
        <v>0</v>
      </c>
      <c r="AE452" s="175" t="str">
        <f>IF(G452="","0",VLOOKUP(G452,'登録データ（男）'!$R$4:$S$23,2,FALSE))</f>
        <v>0</v>
      </c>
      <c r="AF452" s="62" t="str">
        <f t="shared" si="691"/>
        <v>00</v>
      </c>
      <c r="AG452" s="76" t="str">
        <f>IF(G452="","0",IF(OR(RIGHT(G452,1)="m",RIGHT(G452,1)="H",RIGHT(G452,1)="W",RIGHT(G452,1)="C"),1,2))</f>
        <v>0</v>
      </c>
      <c r="AH452" s="62" t="str">
        <f t="shared" si="692"/>
        <v>000000</v>
      </c>
      <c r="AI452" s="64" t="str">
        <f t="shared" ca="1" si="765"/>
        <v/>
      </c>
      <c r="AJ452" s="62">
        <f t="shared" si="700"/>
        <v>0</v>
      </c>
      <c r="AK452" s="108"/>
      <c r="AL452" s="62">
        <f t="shared" si="694"/>
        <v>0</v>
      </c>
      <c r="AM452" s="68">
        <f t="shared" si="695"/>
        <v>0</v>
      </c>
      <c r="AN452" s="14" t="str">
        <f ca="1">IF(OFFSET(B452,-MOD(ROW(B452),3),0)&lt;&gt;"",IF(RIGHT(G452,1)=")",VALUE(VLOOKUP(OFFSET(B452,-MOD(ROW(B452),3),0),'登録データ（男）'!A437:J1755,8,FALSE)),"0"),"0")</f>
        <v>0</v>
      </c>
      <c r="AO452" s="76">
        <f t="shared" ca="1" si="701"/>
        <v>0</v>
      </c>
      <c r="AP452" s="62"/>
      <c r="AQ452" s="62"/>
      <c r="AR452" s="62"/>
      <c r="AS452" s="62"/>
      <c r="AT452" s="62"/>
      <c r="AU452" s="62"/>
      <c r="AV452" s="62"/>
      <c r="AW452" s="62"/>
    </row>
    <row r="453" spans="1:49" ht="18.75" customHeight="1" thickTop="1">
      <c r="A453" s="263">
        <v>146</v>
      </c>
      <c r="B453" s="298"/>
      <c r="C453" s="288" t="str">
        <f>IF(B453="","",VLOOKUP(B453,'登録データ（男）'!$A$3:$W$2000,2,FALSE))</f>
        <v/>
      </c>
      <c r="D453" s="288" t="str">
        <f>IF(B453="","",VLOOKUP(B453,'登録データ（男）'!$A$3:$W$2000,3,FALSE))</f>
        <v/>
      </c>
      <c r="E453" s="118" t="str">
        <f>IF(B453="","",VLOOKUP(B453,'登録データ（男）'!$A$3:$W$2000,7,FALSE))</f>
        <v/>
      </c>
      <c r="F453" s="288" t="s">
        <v>6158</v>
      </c>
      <c r="G453" s="304"/>
      <c r="H453" s="285"/>
      <c r="I453" s="288" t="str">
        <f t="shared" ref="I453" si="784">IF(G453="","",IF(AG453=2,"","分"))</f>
        <v/>
      </c>
      <c r="J453" s="285"/>
      <c r="K453" s="288" t="str">
        <f t="shared" ref="K453" si="785">IF(OR(G453="",G453="十種競技"),"",IF(AG453=2,"m","秒"))</f>
        <v/>
      </c>
      <c r="L453" s="285"/>
      <c r="M453" s="285"/>
      <c r="N453" s="291"/>
      <c r="O453" s="292"/>
      <c r="P453" s="293"/>
      <c r="Q453" s="272"/>
      <c r="R453" s="269"/>
      <c r="U453" s="66"/>
      <c r="V453" s="75">
        <f>IF(B453="",0,IF(VLOOKUP(B453,'登録データ（男）'!$A$3:$AT$1687,29,FALSE)=1,0,1))</f>
        <v>0</v>
      </c>
      <c r="W453" s="69">
        <f>IF(B453="",1,0)</f>
        <v>1</v>
      </c>
      <c r="X453" s="62">
        <f>IF(C453="",1,0)</f>
        <v>1</v>
      </c>
      <c r="Y453" s="62">
        <f>IF(D453="",1,0)</f>
        <v>1</v>
      </c>
      <c r="Z453" s="62">
        <f>IF(E453="",1,0)</f>
        <v>1</v>
      </c>
      <c r="AA453" s="62">
        <f>IF(E454="",1,0)</f>
        <v>1</v>
      </c>
      <c r="AB453" s="62">
        <f>SUM(W453:AA453)</f>
        <v>5</v>
      </c>
      <c r="AC453" s="62">
        <f t="shared" ca="1" si="690"/>
        <v>0</v>
      </c>
      <c r="AD453" s="108">
        <f t="shared" si="699"/>
        <v>0</v>
      </c>
      <c r="AE453" s="175" t="str">
        <f>IF(G453="","0",VLOOKUP(G453,'登録データ（男）'!$R$4:$S$23,2,FALSE))</f>
        <v>0</v>
      </c>
      <c r="AF453" s="62" t="str">
        <f t="shared" si="691"/>
        <v>00</v>
      </c>
      <c r="AG453" s="76" t="str">
        <f>IF(G453="","0",IF(OR(RIGHT(G453,1)="m",RIGHT(G453,1)="H",RIGHT(G453,1)="W",RIGHT(G453,1)="C",RIGHT(G453,1)="〉"),1,2))</f>
        <v>0</v>
      </c>
      <c r="AH453" s="62" t="str">
        <f t="shared" si="692"/>
        <v>000000</v>
      </c>
      <c r="AI453" s="64" t="str">
        <f t="shared" ca="1" si="765"/>
        <v/>
      </c>
      <c r="AJ453" s="62">
        <f t="shared" si="700"/>
        <v>0</v>
      </c>
      <c r="AK453" s="108"/>
      <c r="AL453" s="62">
        <f t="shared" si="694"/>
        <v>0</v>
      </c>
      <c r="AM453" s="68">
        <f t="shared" si="695"/>
        <v>0</v>
      </c>
      <c r="AN453" s="14" t="str">
        <f ca="1">IF(OFFSET(B453,-MOD(ROW(B453),3),0)&lt;&gt;"",IF(RIGHT(G453,1)=")",VALUE(VLOOKUP(OFFSET(B453,-MOD(ROW(B453),3),0),'登録データ（男）'!A438:J1756,8,FALSE)),"0"),"0")</f>
        <v>0</v>
      </c>
      <c r="AO453" s="76">
        <f t="shared" ca="1" si="701"/>
        <v>0</v>
      </c>
      <c r="AP453" s="62" t="str">
        <f t="shared" ref="AP453" si="786">IF(AQ453="","",RANK(AQ453,$AQ$18:$AQ$467,1))</f>
        <v/>
      </c>
      <c r="AQ453" s="62" t="str">
        <f>IF(Q453="","",B453)</f>
        <v/>
      </c>
      <c r="AR453" s="62" t="str">
        <f t="shared" ref="AR453" si="787">IF(AS453="","",RANK(AS453,$AS$18:$AS$467,1))</f>
        <v/>
      </c>
      <c r="AS453" s="62" t="str">
        <f>IF(R453="","",B453)</f>
        <v/>
      </c>
      <c r="AT453" s="62" t="str">
        <f t="shared" ref="AT453" si="788">IF(AU453="","",RANK(AU453,$AU$18:$AU$467,1))</f>
        <v/>
      </c>
      <c r="AU453" s="62" t="str">
        <f>IF(OR(G453="十種競技",G454="十種競技",G455="十種競技"),B453,"")</f>
        <v/>
      </c>
      <c r="AV453" s="62"/>
      <c r="AW453" s="62">
        <f>B453</f>
        <v>0</v>
      </c>
    </row>
    <row r="454" spans="1:49" ht="18.75" customHeight="1">
      <c r="A454" s="264"/>
      <c r="B454" s="299"/>
      <c r="C454" s="289"/>
      <c r="D454" s="289"/>
      <c r="E454" s="116" t="str">
        <f>IF(B453="","",VLOOKUP(B453,'登録データ（男）'!$A$3:$W$2000,4,FALSE))</f>
        <v/>
      </c>
      <c r="F454" s="289"/>
      <c r="G454" s="305"/>
      <c r="H454" s="286"/>
      <c r="I454" s="289"/>
      <c r="J454" s="286"/>
      <c r="K454" s="289"/>
      <c r="L454" s="286"/>
      <c r="M454" s="286"/>
      <c r="N454" s="294"/>
      <c r="O454" s="295"/>
      <c r="P454" s="296"/>
      <c r="Q454" s="267"/>
      <c r="R454" s="270"/>
      <c r="U454" s="66"/>
      <c r="V454" s="75"/>
      <c r="W454" s="69"/>
      <c r="X454" s="62"/>
      <c r="Y454" s="62"/>
      <c r="Z454" s="62"/>
      <c r="AA454" s="62"/>
      <c r="AB454" s="62"/>
      <c r="AC454" s="62">
        <f t="shared" ca="1" si="690"/>
        <v>0</v>
      </c>
      <c r="AD454" s="108">
        <f t="shared" si="699"/>
        <v>0</v>
      </c>
      <c r="AE454" s="175" t="str">
        <f>IF(G454="","0",VLOOKUP(G454,'登録データ（男）'!$R$4:$S$23,2,FALSE))</f>
        <v>0</v>
      </c>
      <c r="AF454" s="62" t="str">
        <f t="shared" si="691"/>
        <v>00</v>
      </c>
      <c r="AG454" s="76" t="str">
        <f>IF(G454="","0",IF(OR(RIGHT(G454,1)="m",RIGHT(G454,1)="H",RIGHT(G454,1)="W",RIGHT(G454,1)="C"),1,2))</f>
        <v>0</v>
      </c>
      <c r="AH454" s="62" t="str">
        <f t="shared" si="692"/>
        <v>000000</v>
      </c>
      <c r="AI454" s="64" t="str">
        <f t="shared" ca="1" si="765"/>
        <v/>
      </c>
      <c r="AJ454" s="62">
        <f t="shared" si="700"/>
        <v>0</v>
      </c>
      <c r="AK454" s="108"/>
      <c r="AL454" s="62">
        <f t="shared" si="694"/>
        <v>0</v>
      </c>
      <c r="AM454" s="68">
        <f t="shared" si="695"/>
        <v>0</v>
      </c>
      <c r="AN454" s="14" t="str">
        <f ca="1">IF(OFFSET(B454,-MOD(ROW(B454),3),0)&lt;&gt;"",IF(RIGHT(G454,1)=")",VALUE(VLOOKUP(OFFSET(B454,-MOD(ROW(B454),3),0),'登録データ（男）'!A439:J1757,8,FALSE)),"0"),"0")</f>
        <v>0</v>
      </c>
      <c r="AO454" s="76">
        <f t="shared" ca="1" si="701"/>
        <v>0</v>
      </c>
      <c r="AP454" s="62"/>
      <c r="AQ454" s="62"/>
      <c r="AR454" s="62"/>
      <c r="AS454" s="62"/>
      <c r="AT454" s="62"/>
      <c r="AU454" s="62"/>
      <c r="AV454" s="62"/>
      <c r="AW454" s="62"/>
    </row>
    <row r="455" spans="1:49" ht="18.75" customHeight="1" thickBot="1">
      <c r="A455" s="265"/>
      <c r="B455" s="300"/>
      <c r="C455" s="290"/>
      <c r="D455" s="290"/>
      <c r="E455" s="120" t="s">
        <v>1918</v>
      </c>
      <c r="F455" s="290"/>
      <c r="G455" s="306"/>
      <c r="H455" s="287"/>
      <c r="I455" s="290"/>
      <c r="J455" s="287"/>
      <c r="K455" s="290"/>
      <c r="L455" s="287"/>
      <c r="M455" s="287"/>
      <c r="N455" s="222"/>
      <c r="O455" s="223"/>
      <c r="P455" s="297"/>
      <c r="Q455" s="268"/>
      <c r="R455" s="271"/>
      <c r="U455" s="66"/>
      <c r="V455" s="75"/>
      <c r="W455" s="69"/>
      <c r="X455" s="62"/>
      <c r="Y455" s="62"/>
      <c r="Z455" s="62"/>
      <c r="AA455" s="62"/>
      <c r="AB455" s="62"/>
      <c r="AC455" s="62">
        <f t="shared" ca="1" si="690"/>
        <v>0</v>
      </c>
      <c r="AD455" s="108">
        <f t="shared" si="699"/>
        <v>0</v>
      </c>
      <c r="AE455" s="175" t="str">
        <f>IF(G455="","0",VLOOKUP(G455,'登録データ（男）'!$R$4:$S$23,2,FALSE))</f>
        <v>0</v>
      </c>
      <c r="AF455" s="62" t="str">
        <f t="shared" si="691"/>
        <v>00</v>
      </c>
      <c r="AG455" s="76" t="str">
        <f>IF(G455="","0",IF(OR(RIGHT(G455,1)="m",RIGHT(G455,1)="H",RIGHT(G455,1)="W",RIGHT(G455,1)="C"),1,2))</f>
        <v>0</v>
      </c>
      <c r="AH455" s="62" t="str">
        <f t="shared" si="692"/>
        <v>000000</v>
      </c>
      <c r="AI455" s="64" t="str">
        <f t="shared" ca="1" si="765"/>
        <v/>
      </c>
      <c r="AJ455" s="62">
        <f t="shared" si="700"/>
        <v>0</v>
      </c>
      <c r="AK455" s="108"/>
      <c r="AL455" s="62">
        <f t="shared" si="694"/>
        <v>0</v>
      </c>
      <c r="AM455" s="68">
        <f t="shared" si="695"/>
        <v>0</v>
      </c>
      <c r="AN455" s="14" t="str">
        <f ca="1">IF(OFFSET(B455,-MOD(ROW(B455),3),0)&lt;&gt;"",IF(RIGHT(G455,1)=")",VALUE(VLOOKUP(OFFSET(B455,-MOD(ROW(B455),3),0),'登録データ（男）'!A440:J1758,8,FALSE)),"0"),"0")</f>
        <v>0</v>
      </c>
      <c r="AO455" s="76">
        <f t="shared" ca="1" si="701"/>
        <v>0</v>
      </c>
      <c r="AP455" s="62"/>
      <c r="AQ455" s="62"/>
      <c r="AR455" s="62"/>
      <c r="AS455" s="62"/>
      <c r="AT455" s="62"/>
      <c r="AU455" s="62"/>
      <c r="AV455" s="62"/>
      <c r="AW455" s="62"/>
    </row>
    <row r="456" spans="1:49" ht="18.75" customHeight="1" thickTop="1">
      <c r="A456" s="263">
        <v>147</v>
      </c>
      <c r="B456" s="298"/>
      <c r="C456" s="288" t="str">
        <f>IF(B456="","",VLOOKUP(B456,'登録データ（男）'!$A$3:$W$2000,2,FALSE))</f>
        <v/>
      </c>
      <c r="D456" s="288" t="str">
        <f>IF(B456="","",VLOOKUP(B456,'登録データ（男）'!$A$3:$W$2000,3,FALSE))</f>
        <v/>
      </c>
      <c r="E456" s="118" t="str">
        <f>IF(B456="","",VLOOKUP(B456,'登録データ（男）'!$A$3:$W$2000,7,FALSE))</f>
        <v/>
      </c>
      <c r="F456" s="288" t="s">
        <v>6158</v>
      </c>
      <c r="G456" s="304"/>
      <c r="H456" s="285"/>
      <c r="I456" s="288" t="str">
        <f t="shared" ref="I456" si="789">IF(G456="","",IF(AG456=2,"","分"))</f>
        <v/>
      </c>
      <c r="J456" s="285"/>
      <c r="K456" s="288" t="str">
        <f t="shared" ref="K456" si="790">IF(OR(G456="",G456="十種競技"),"",IF(AG456=2,"m","秒"))</f>
        <v/>
      </c>
      <c r="L456" s="285"/>
      <c r="M456" s="285"/>
      <c r="N456" s="291"/>
      <c r="O456" s="292"/>
      <c r="P456" s="293"/>
      <c r="Q456" s="272"/>
      <c r="R456" s="269"/>
      <c r="U456" s="66"/>
      <c r="V456" s="75">
        <f>IF(B456="",0,IF(VLOOKUP(B456,'登録データ（男）'!$A$3:$AT$1687,29,FALSE)=1,0,1))</f>
        <v>0</v>
      </c>
      <c r="W456" s="69">
        <f>IF(B456="",1,0)</f>
        <v>1</v>
      </c>
      <c r="X456" s="62">
        <f>IF(C456="",1,0)</f>
        <v>1</v>
      </c>
      <c r="Y456" s="62">
        <f>IF(D456="",1,0)</f>
        <v>1</v>
      </c>
      <c r="Z456" s="62">
        <f>IF(E456="",1,0)</f>
        <v>1</v>
      </c>
      <c r="AA456" s="62">
        <f>IF(E457="",1,0)</f>
        <v>1</v>
      </c>
      <c r="AB456" s="62">
        <f>SUM(W456:AA456)</f>
        <v>5</v>
      </c>
      <c r="AC456" s="62">
        <f t="shared" ca="1" si="690"/>
        <v>0</v>
      </c>
      <c r="AD456" s="108">
        <f t="shared" si="699"/>
        <v>0</v>
      </c>
      <c r="AE456" s="175" t="str">
        <f>IF(G456="","0",VLOOKUP(G456,'登録データ（男）'!$R$4:$S$23,2,FALSE))</f>
        <v>0</v>
      </c>
      <c r="AF456" s="62" t="str">
        <f t="shared" si="691"/>
        <v>00</v>
      </c>
      <c r="AG456" s="76" t="str">
        <f>IF(G456="","0",IF(OR(RIGHT(G456,1)="m",RIGHT(G456,1)="H",RIGHT(G456,1)="W",RIGHT(G456,1)="C",RIGHT(G456,1)="〉"),1,2))</f>
        <v>0</v>
      </c>
      <c r="AH456" s="62" t="str">
        <f t="shared" si="692"/>
        <v>000000</v>
      </c>
      <c r="AI456" s="64" t="str">
        <f t="shared" ca="1" si="765"/>
        <v/>
      </c>
      <c r="AJ456" s="62">
        <f t="shared" si="700"/>
        <v>0</v>
      </c>
      <c r="AK456" s="108"/>
      <c r="AL456" s="62">
        <f t="shared" si="694"/>
        <v>0</v>
      </c>
      <c r="AM456" s="68">
        <f t="shared" si="695"/>
        <v>0</v>
      </c>
      <c r="AN456" s="14" t="str">
        <f ca="1">IF(OFFSET(B456,-MOD(ROW(B456),3),0)&lt;&gt;"",IF(RIGHT(G456,1)=")",VALUE(VLOOKUP(OFFSET(B456,-MOD(ROW(B456),3),0),'登録データ（男）'!A441:J1759,8,FALSE)),"0"),"0")</f>
        <v>0</v>
      </c>
      <c r="AO456" s="76">
        <f t="shared" ca="1" si="701"/>
        <v>0</v>
      </c>
      <c r="AP456" s="62" t="str">
        <f t="shared" ref="AP456" si="791">IF(AQ456="","",RANK(AQ456,$AQ$18:$AQ$467,1))</f>
        <v/>
      </c>
      <c r="AQ456" s="62" t="str">
        <f>IF(Q456="","",B456)</f>
        <v/>
      </c>
      <c r="AR456" s="62" t="str">
        <f t="shared" ref="AR456" si="792">IF(AS456="","",RANK(AS456,$AS$18:$AS$467,1))</f>
        <v/>
      </c>
      <c r="AS456" s="62" t="str">
        <f>IF(R456="","",B456)</f>
        <v/>
      </c>
      <c r="AT456" s="62" t="str">
        <f t="shared" ref="AT456" si="793">IF(AU456="","",RANK(AU456,$AU$18:$AU$467,1))</f>
        <v/>
      </c>
      <c r="AU456" s="62" t="str">
        <f>IF(OR(G456="十種競技",G457="十種競技",G458="十種競技"),B456,"")</f>
        <v/>
      </c>
      <c r="AV456" s="62"/>
      <c r="AW456" s="62">
        <f>B456</f>
        <v>0</v>
      </c>
    </row>
    <row r="457" spans="1:49" ht="18.75" customHeight="1">
      <c r="A457" s="264"/>
      <c r="B457" s="299"/>
      <c r="C457" s="289"/>
      <c r="D457" s="289"/>
      <c r="E457" s="116" t="str">
        <f>IF(B456="","",VLOOKUP(B456,'登録データ（男）'!$A$3:$W$2000,4,FALSE))</f>
        <v/>
      </c>
      <c r="F457" s="289"/>
      <c r="G457" s="305"/>
      <c r="H457" s="286"/>
      <c r="I457" s="289"/>
      <c r="J457" s="286"/>
      <c r="K457" s="289"/>
      <c r="L457" s="286"/>
      <c r="M457" s="286"/>
      <c r="N457" s="294"/>
      <c r="O457" s="295"/>
      <c r="P457" s="296"/>
      <c r="Q457" s="267"/>
      <c r="R457" s="270"/>
      <c r="U457" s="66"/>
      <c r="V457" s="75"/>
      <c r="W457" s="69"/>
      <c r="X457" s="62"/>
      <c r="Y457" s="62"/>
      <c r="Z457" s="62"/>
      <c r="AA457" s="62"/>
      <c r="AB457" s="62"/>
      <c r="AC457" s="62">
        <f t="shared" ca="1" si="690"/>
        <v>0</v>
      </c>
      <c r="AD457" s="108">
        <f t="shared" si="699"/>
        <v>0</v>
      </c>
      <c r="AE457" s="175" t="str">
        <f>IF(G457="","0",VLOOKUP(G457,'登録データ（男）'!$R$4:$S$23,2,FALSE))</f>
        <v>0</v>
      </c>
      <c r="AF457" s="62" t="str">
        <f t="shared" si="691"/>
        <v>00</v>
      </c>
      <c r="AG457" s="76" t="str">
        <f>IF(G457="","0",IF(OR(RIGHT(G457,1)="m",RIGHT(G457,1)="H",RIGHT(G457,1)="W",RIGHT(G457,1)="C"),1,2))</f>
        <v>0</v>
      </c>
      <c r="AH457" s="62" t="str">
        <f t="shared" si="692"/>
        <v>000000</v>
      </c>
      <c r="AI457" s="64" t="str">
        <f t="shared" ca="1" si="765"/>
        <v/>
      </c>
      <c r="AJ457" s="62">
        <f t="shared" si="700"/>
        <v>0</v>
      </c>
      <c r="AK457" s="108"/>
      <c r="AL457" s="62">
        <f t="shared" si="694"/>
        <v>0</v>
      </c>
      <c r="AM457" s="68">
        <f t="shared" si="695"/>
        <v>0</v>
      </c>
      <c r="AN457" s="14" t="str">
        <f ca="1">IF(OFFSET(B457,-MOD(ROW(B457),3),0)&lt;&gt;"",IF(RIGHT(G457,1)=")",VALUE(VLOOKUP(OFFSET(B457,-MOD(ROW(B457),3),0),'登録データ（男）'!A442:J1760,8,FALSE)),"0"),"0")</f>
        <v>0</v>
      </c>
      <c r="AO457" s="76">
        <f t="shared" ca="1" si="701"/>
        <v>0</v>
      </c>
      <c r="AP457" s="62"/>
      <c r="AQ457" s="62"/>
      <c r="AR457" s="62"/>
      <c r="AS457" s="62"/>
      <c r="AT457" s="62"/>
      <c r="AU457" s="62"/>
      <c r="AV457" s="62"/>
      <c r="AW457" s="62"/>
    </row>
    <row r="458" spans="1:49" ht="18.75" customHeight="1" thickBot="1">
      <c r="A458" s="265"/>
      <c r="B458" s="300"/>
      <c r="C458" s="290"/>
      <c r="D458" s="290"/>
      <c r="E458" s="120" t="s">
        <v>1918</v>
      </c>
      <c r="F458" s="290"/>
      <c r="G458" s="306"/>
      <c r="H458" s="287"/>
      <c r="I458" s="290"/>
      <c r="J458" s="287"/>
      <c r="K458" s="290"/>
      <c r="L458" s="287"/>
      <c r="M458" s="287"/>
      <c r="N458" s="222"/>
      <c r="O458" s="223"/>
      <c r="P458" s="297"/>
      <c r="Q458" s="268"/>
      <c r="R458" s="271"/>
      <c r="U458" s="66"/>
      <c r="V458" s="75"/>
      <c r="W458" s="69"/>
      <c r="X458" s="62"/>
      <c r="Y458" s="62"/>
      <c r="Z458" s="62"/>
      <c r="AA458" s="62"/>
      <c r="AB458" s="62"/>
      <c r="AC458" s="62">
        <f t="shared" ca="1" si="690"/>
        <v>0</v>
      </c>
      <c r="AD458" s="108">
        <f t="shared" si="699"/>
        <v>0</v>
      </c>
      <c r="AE458" s="175" t="str">
        <f>IF(G458="","0",VLOOKUP(G458,'登録データ（男）'!$R$4:$S$23,2,FALSE))</f>
        <v>0</v>
      </c>
      <c r="AF458" s="62" t="str">
        <f t="shared" si="691"/>
        <v>00</v>
      </c>
      <c r="AG458" s="76" t="str">
        <f>IF(G458="","0",IF(OR(RIGHT(G458,1)="m",RIGHT(G458,1)="H",RIGHT(G458,1)="W",RIGHT(G458,1)="C"),1,2))</f>
        <v>0</v>
      </c>
      <c r="AH458" s="62" t="str">
        <f t="shared" si="692"/>
        <v>000000</v>
      </c>
      <c r="AI458" s="64" t="str">
        <f t="shared" ca="1" si="765"/>
        <v/>
      </c>
      <c r="AJ458" s="62">
        <f t="shared" si="700"/>
        <v>0</v>
      </c>
      <c r="AK458" s="108"/>
      <c r="AL458" s="62">
        <f t="shared" si="694"/>
        <v>0</v>
      </c>
      <c r="AM458" s="68">
        <f t="shared" si="695"/>
        <v>0</v>
      </c>
      <c r="AN458" s="14" t="str">
        <f ca="1">IF(OFFSET(B458,-MOD(ROW(B458),3),0)&lt;&gt;"",IF(RIGHT(G458,1)=")",VALUE(VLOOKUP(OFFSET(B458,-MOD(ROW(B458),3),0),'登録データ（男）'!A443:J1761,8,FALSE)),"0"),"0")</f>
        <v>0</v>
      </c>
      <c r="AO458" s="76">
        <f t="shared" ca="1" si="701"/>
        <v>0</v>
      </c>
      <c r="AP458" s="62"/>
      <c r="AQ458" s="62"/>
      <c r="AR458" s="62"/>
      <c r="AS458" s="62"/>
      <c r="AT458" s="62"/>
      <c r="AU458" s="62"/>
      <c r="AV458" s="62"/>
      <c r="AW458" s="62"/>
    </row>
    <row r="459" spans="1:49" ht="18.75" customHeight="1" thickTop="1">
      <c r="A459" s="263">
        <v>148</v>
      </c>
      <c r="B459" s="298"/>
      <c r="C459" s="288" t="str">
        <f>IF(B459="","",VLOOKUP(B459,'登録データ（男）'!$A$3:$W$2000,2,FALSE))</f>
        <v/>
      </c>
      <c r="D459" s="288" t="str">
        <f>IF(B459="","",VLOOKUP(B459,'登録データ（男）'!$A$3:$W$2000,3,FALSE))</f>
        <v/>
      </c>
      <c r="E459" s="118" t="str">
        <f>IF(B459="","",VLOOKUP(B459,'登録データ（男）'!$A$3:$W$2000,7,FALSE))</f>
        <v/>
      </c>
      <c r="F459" s="288" t="s">
        <v>6158</v>
      </c>
      <c r="G459" s="304"/>
      <c r="H459" s="285"/>
      <c r="I459" s="288" t="str">
        <f t="shared" ref="I459" si="794">IF(G459="","",IF(AG459=2,"","分"))</f>
        <v/>
      </c>
      <c r="J459" s="285"/>
      <c r="K459" s="288" t="str">
        <f t="shared" ref="K459" si="795">IF(OR(G459="",G459="十種競技"),"",IF(AG459=2,"m","秒"))</f>
        <v/>
      </c>
      <c r="L459" s="285"/>
      <c r="M459" s="285"/>
      <c r="N459" s="291"/>
      <c r="O459" s="292"/>
      <c r="P459" s="293"/>
      <c r="Q459" s="272"/>
      <c r="R459" s="269"/>
      <c r="U459" s="66"/>
      <c r="V459" s="75">
        <f>IF(B459="",0,IF(VLOOKUP(B459,'登録データ（男）'!$A$3:$AT$1687,29,FALSE)=1,0,1))</f>
        <v>0</v>
      </c>
      <c r="W459" s="69">
        <f>IF(B459="",1,0)</f>
        <v>1</v>
      </c>
      <c r="X459" s="62">
        <f>IF(C459="",1,0)</f>
        <v>1</v>
      </c>
      <c r="Y459" s="62">
        <f>IF(D459="",1,0)</f>
        <v>1</v>
      </c>
      <c r="Z459" s="62">
        <f>IF(E459="",1,0)</f>
        <v>1</v>
      </c>
      <c r="AA459" s="62">
        <f>IF(E460="",1,0)</f>
        <v>1</v>
      </c>
      <c r="AB459" s="62">
        <f>SUM(W459:AA459)</f>
        <v>5</v>
      </c>
      <c r="AC459" s="62">
        <f t="shared" ca="1" si="690"/>
        <v>0</v>
      </c>
      <c r="AD459" s="108">
        <f t="shared" si="699"/>
        <v>0</v>
      </c>
      <c r="AE459" s="175" t="str">
        <f>IF(G459="","0",VLOOKUP(G459,'登録データ（男）'!$R$4:$S$23,2,FALSE))</f>
        <v>0</v>
      </c>
      <c r="AF459" s="62" t="str">
        <f t="shared" si="691"/>
        <v>00</v>
      </c>
      <c r="AG459" s="76" t="str">
        <f>IF(G459="","0",IF(OR(RIGHT(G459,1)="m",RIGHT(G459,1)="H",RIGHT(G459,1)="W",RIGHT(G459,1)="C",RIGHT(G459,1)="〉"),1,2))</f>
        <v>0</v>
      </c>
      <c r="AH459" s="62" t="str">
        <f t="shared" si="692"/>
        <v>000000</v>
      </c>
      <c r="AI459" s="64" t="str">
        <f t="shared" ca="1" si="765"/>
        <v/>
      </c>
      <c r="AJ459" s="62">
        <f t="shared" si="700"/>
        <v>0</v>
      </c>
      <c r="AK459" s="108"/>
      <c r="AL459" s="62">
        <f t="shared" si="694"/>
        <v>0</v>
      </c>
      <c r="AM459" s="68">
        <f t="shared" si="695"/>
        <v>0</v>
      </c>
      <c r="AN459" s="14" t="str">
        <f ca="1">IF(OFFSET(B459,-MOD(ROW(B459),3),0)&lt;&gt;"",IF(RIGHT(G459,1)=")",VALUE(VLOOKUP(OFFSET(B459,-MOD(ROW(B459),3),0),'登録データ（男）'!A444:J1762,8,FALSE)),"0"),"0")</f>
        <v>0</v>
      </c>
      <c r="AO459" s="76">
        <f t="shared" ca="1" si="701"/>
        <v>0</v>
      </c>
      <c r="AP459" s="62" t="str">
        <f t="shared" ref="AP459" si="796">IF(AQ459="","",RANK(AQ459,$AQ$18:$AQ$467,1))</f>
        <v/>
      </c>
      <c r="AQ459" s="62" t="str">
        <f>IF(Q459="","",B459)</f>
        <v/>
      </c>
      <c r="AR459" s="62" t="str">
        <f t="shared" ref="AR459" si="797">IF(AS459="","",RANK(AS459,$AS$18:$AS$467,1))</f>
        <v/>
      </c>
      <c r="AS459" s="62" t="str">
        <f>IF(R459="","",B459)</f>
        <v/>
      </c>
      <c r="AT459" s="62" t="str">
        <f t="shared" ref="AT459" si="798">IF(AU459="","",RANK(AU459,$AU$18:$AU$467,1))</f>
        <v/>
      </c>
      <c r="AU459" s="62" t="str">
        <f>IF(OR(G459="十種競技",G460="十種競技",G461="十種競技"),B459,"")</f>
        <v/>
      </c>
      <c r="AV459" s="62"/>
      <c r="AW459" s="62">
        <f>B459</f>
        <v>0</v>
      </c>
    </row>
    <row r="460" spans="1:49" ht="18.75" customHeight="1">
      <c r="A460" s="264"/>
      <c r="B460" s="299"/>
      <c r="C460" s="289"/>
      <c r="D460" s="289"/>
      <c r="E460" s="116" t="str">
        <f>IF(B459="","",VLOOKUP(B459,'登録データ（男）'!$A$3:$W$2000,4,FALSE))</f>
        <v/>
      </c>
      <c r="F460" s="289"/>
      <c r="G460" s="305"/>
      <c r="H460" s="286"/>
      <c r="I460" s="289"/>
      <c r="J460" s="286"/>
      <c r="K460" s="289"/>
      <c r="L460" s="286"/>
      <c r="M460" s="286"/>
      <c r="N460" s="294"/>
      <c r="O460" s="295"/>
      <c r="P460" s="296"/>
      <c r="Q460" s="267"/>
      <c r="R460" s="270"/>
      <c r="U460" s="66"/>
      <c r="V460" s="75"/>
      <c r="W460" s="69"/>
      <c r="X460" s="62"/>
      <c r="Y460" s="62"/>
      <c r="Z460" s="62"/>
      <c r="AA460" s="62"/>
      <c r="AB460" s="62"/>
      <c r="AC460" s="62">
        <f t="shared" ca="1" si="690"/>
        <v>0</v>
      </c>
      <c r="AD460" s="108">
        <f t="shared" si="699"/>
        <v>0</v>
      </c>
      <c r="AE460" s="175" t="str">
        <f>IF(G460="","0",VLOOKUP(G460,'登録データ（男）'!$R$4:$S$23,2,FALSE))</f>
        <v>0</v>
      </c>
      <c r="AF460" s="62" t="str">
        <f t="shared" si="691"/>
        <v>00</v>
      </c>
      <c r="AG460" s="76" t="str">
        <f>IF(G460="","0",IF(OR(RIGHT(G460,1)="m",RIGHT(G460,1)="H",RIGHT(G460,1)="W",RIGHT(G460,1)="C"),1,2))</f>
        <v>0</v>
      </c>
      <c r="AH460" s="62" t="str">
        <f t="shared" si="692"/>
        <v>000000</v>
      </c>
      <c r="AI460" s="64" t="str">
        <f t="shared" ca="1" si="765"/>
        <v/>
      </c>
      <c r="AJ460" s="62">
        <f t="shared" si="700"/>
        <v>0</v>
      </c>
      <c r="AK460" s="108"/>
      <c r="AL460" s="62">
        <f t="shared" si="694"/>
        <v>0</v>
      </c>
      <c r="AM460" s="68">
        <f t="shared" si="695"/>
        <v>0</v>
      </c>
      <c r="AN460" s="14" t="str">
        <f ca="1">IF(OFFSET(B460,-MOD(ROW(B460),3),0)&lt;&gt;"",IF(RIGHT(G460,1)=")",VALUE(VLOOKUP(OFFSET(B460,-MOD(ROW(B460),3),0),'登録データ（男）'!A445:J1763,8,FALSE)),"0"),"0")</f>
        <v>0</v>
      </c>
      <c r="AO460" s="76">
        <f t="shared" ca="1" si="701"/>
        <v>0</v>
      </c>
      <c r="AP460" s="62"/>
      <c r="AQ460" s="62"/>
      <c r="AR460" s="62"/>
      <c r="AS460" s="62"/>
      <c r="AT460" s="62"/>
      <c r="AU460" s="62"/>
      <c r="AV460" s="62"/>
      <c r="AW460" s="62"/>
    </row>
    <row r="461" spans="1:49" ht="18.75" customHeight="1" thickBot="1">
      <c r="A461" s="265"/>
      <c r="B461" s="300"/>
      <c r="C461" s="290"/>
      <c r="D461" s="290"/>
      <c r="E461" s="120" t="s">
        <v>1918</v>
      </c>
      <c r="F461" s="290"/>
      <c r="G461" s="306"/>
      <c r="H461" s="287"/>
      <c r="I461" s="290"/>
      <c r="J461" s="287"/>
      <c r="K461" s="290"/>
      <c r="L461" s="287"/>
      <c r="M461" s="287"/>
      <c r="N461" s="222"/>
      <c r="O461" s="223"/>
      <c r="P461" s="297"/>
      <c r="Q461" s="268"/>
      <c r="R461" s="271"/>
      <c r="U461" s="66"/>
      <c r="V461" s="75"/>
      <c r="W461" s="69"/>
      <c r="X461" s="62"/>
      <c r="Y461" s="62"/>
      <c r="Z461" s="62"/>
      <c r="AA461" s="62"/>
      <c r="AB461" s="62"/>
      <c r="AC461" s="62">
        <f t="shared" ca="1" si="690"/>
        <v>0</v>
      </c>
      <c r="AD461" s="108">
        <f t="shared" si="699"/>
        <v>0</v>
      </c>
      <c r="AE461" s="175" t="str">
        <f>IF(G461="","0",VLOOKUP(G461,'登録データ（男）'!$R$4:$S$23,2,FALSE))</f>
        <v>0</v>
      </c>
      <c r="AF461" s="62" t="str">
        <f t="shared" si="691"/>
        <v>00</v>
      </c>
      <c r="AG461" s="76" t="str">
        <f>IF(G461="","0",IF(OR(RIGHT(G461,1)="m",RIGHT(G461,1)="H",RIGHT(G461,1)="W",RIGHT(G461,1)="C"),1,2))</f>
        <v>0</v>
      </c>
      <c r="AH461" s="62" t="str">
        <f t="shared" si="692"/>
        <v>000000</v>
      </c>
      <c r="AI461" s="64" t="str">
        <f t="shared" ca="1" si="765"/>
        <v/>
      </c>
      <c r="AJ461" s="62">
        <f t="shared" si="700"/>
        <v>0</v>
      </c>
      <c r="AK461" s="108"/>
      <c r="AL461" s="62">
        <f t="shared" si="694"/>
        <v>0</v>
      </c>
      <c r="AM461" s="68">
        <f t="shared" si="695"/>
        <v>0</v>
      </c>
      <c r="AN461" s="14" t="str">
        <f ca="1">IF(OFFSET(B461,-MOD(ROW(B461),3),0)&lt;&gt;"",IF(RIGHT(G461,1)=")",VALUE(VLOOKUP(OFFSET(B461,-MOD(ROW(B461),3),0),'登録データ（男）'!A446:J1764,8,FALSE)),"0"),"0")</f>
        <v>0</v>
      </c>
      <c r="AO461" s="76">
        <f t="shared" ca="1" si="701"/>
        <v>0</v>
      </c>
      <c r="AP461" s="62"/>
      <c r="AQ461" s="62"/>
      <c r="AR461" s="62"/>
      <c r="AS461" s="62"/>
      <c r="AT461" s="62"/>
      <c r="AU461" s="62"/>
      <c r="AV461" s="62"/>
      <c r="AW461" s="62"/>
    </row>
    <row r="462" spans="1:49" ht="18.75" customHeight="1" thickTop="1">
      <c r="A462" s="263">
        <v>149</v>
      </c>
      <c r="B462" s="298"/>
      <c r="C462" s="288" t="str">
        <f>IF(B462="","",VLOOKUP(B462,'登録データ（男）'!$A$3:$W$2000,2,FALSE))</f>
        <v/>
      </c>
      <c r="D462" s="288" t="str">
        <f>IF(B462="","",VLOOKUP(B462,'登録データ（男）'!$A$3:$W$2000,3,FALSE))</f>
        <v/>
      </c>
      <c r="E462" s="118" t="str">
        <f>IF(B462="","",VLOOKUP(B462,'登録データ（男）'!$A$3:$W$2000,7,FALSE))</f>
        <v/>
      </c>
      <c r="F462" s="288" t="s">
        <v>6158</v>
      </c>
      <c r="G462" s="304"/>
      <c r="H462" s="285"/>
      <c r="I462" s="288" t="str">
        <f t="shared" ref="I462" si="799">IF(G462="","",IF(AG462=2,"","分"))</f>
        <v/>
      </c>
      <c r="J462" s="285"/>
      <c r="K462" s="288" t="str">
        <f t="shared" ref="K462" si="800">IF(OR(G462="",G462="十種競技"),"",IF(AG462=2,"m","秒"))</f>
        <v/>
      </c>
      <c r="L462" s="285"/>
      <c r="M462" s="285"/>
      <c r="N462" s="291"/>
      <c r="O462" s="292"/>
      <c r="P462" s="293"/>
      <c r="Q462" s="272"/>
      <c r="R462" s="269"/>
      <c r="U462" s="66"/>
      <c r="V462" s="75">
        <f>IF(B462="",0,IF(VLOOKUP(B462,'登録データ（男）'!$A$3:$AT$1687,29,FALSE)=1,0,1))</f>
        <v>0</v>
      </c>
      <c r="W462" s="69">
        <f>IF(B462="",1,0)</f>
        <v>1</v>
      </c>
      <c r="X462" s="62">
        <f>IF(C462="",1,0)</f>
        <v>1</v>
      </c>
      <c r="Y462" s="62">
        <f>IF(D462="",1,0)</f>
        <v>1</v>
      </c>
      <c r="Z462" s="62">
        <f>IF(E462="",1,0)</f>
        <v>1</v>
      </c>
      <c r="AA462" s="62">
        <f>IF(E463="",1,0)</f>
        <v>1</v>
      </c>
      <c r="AB462" s="62">
        <f>SUM(W462:AA462)</f>
        <v>5</v>
      </c>
      <c r="AC462" s="62">
        <f t="shared" ca="1" si="690"/>
        <v>0</v>
      </c>
      <c r="AD462" s="108">
        <f t="shared" si="699"/>
        <v>0</v>
      </c>
      <c r="AE462" s="175" t="str">
        <f>IF(G462="","0",VLOOKUP(G462,'登録データ（男）'!$R$4:$S$23,2,FALSE))</f>
        <v>0</v>
      </c>
      <c r="AF462" s="62" t="str">
        <f t="shared" si="691"/>
        <v>00</v>
      </c>
      <c r="AG462" s="76" t="str">
        <f>IF(G462="","0",IF(OR(RIGHT(G462,1)="m",RIGHT(G462,1)="H",RIGHT(G462,1)="W",RIGHT(G462,1)="C",RIGHT(G462,1)="〉"),1,2))</f>
        <v>0</v>
      </c>
      <c r="AH462" s="62" t="str">
        <f t="shared" si="692"/>
        <v>000000</v>
      </c>
      <c r="AI462" s="64" t="str">
        <f t="shared" ca="1" si="765"/>
        <v/>
      </c>
      <c r="AJ462" s="62">
        <f t="shared" si="700"/>
        <v>0</v>
      </c>
      <c r="AK462" s="108"/>
      <c r="AL462" s="62">
        <f t="shared" si="694"/>
        <v>0</v>
      </c>
      <c r="AM462" s="68">
        <f t="shared" si="695"/>
        <v>0</v>
      </c>
      <c r="AN462" s="14" t="str">
        <f ca="1">IF(OFFSET(B462,-MOD(ROW(B462),3),0)&lt;&gt;"",IF(RIGHT(G462,1)=")",VALUE(VLOOKUP(OFFSET(B462,-MOD(ROW(B462),3),0),'登録データ（男）'!A447:J1765,8,FALSE)),"0"),"0")</f>
        <v>0</v>
      </c>
      <c r="AO462" s="76">
        <f t="shared" ca="1" si="701"/>
        <v>0</v>
      </c>
      <c r="AP462" s="62" t="str">
        <f t="shared" ref="AP462" si="801">IF(AQ462="","",RANK(AQ462,$AQ$18:$AQ$467,1))</f>
        <v/>
      </c>
      <c r="AQ462" s="62" t="str">
        <f>IF(Q462="","",B462)</f>
        <v/>
      </c>
      <c r="AR462" s="62" t="str">
        <f t="shared" ref="AR462" si="802">IF(AS462="","",RANK(AS462,$AS$18:$AS$467,1))</f>
        <v/>
      </c>
      <c r="AS462" s="62" t="str">
        <f>IF(R462="","",B462)</f>
        <v/>
      </c>
      <c r="AT462" s="62" t="str">
        <f t="shared" ref="AT462" si="803">IF(AU462="","",RANK(AU462,$AU$18:$AU$467,1))</f>
        <v/>
      </c>
      <c r="AU462" s="62" t="str">
        <f>IF(OR(G462="十種競技",G463="十種競技",G464="十種競技"),B462,"")</f>
        <v/>
      </c>
      <c r="AV462" s="62"/>
      <c r="AW462" s="62">
        <f>B462</f>
        <v>0</v>
      </c>
    </row>
    <row r="463" spans="1:49" ht="18.75" customHeight="1">
      <c r="A463" s="264"/>
      <c r="B463" s="299"/>
      <c r="C463" s="289"/>
      <c r="D463" s="289"/>
      <c r="E463" s="116" t="str">
        <f>IF(B462="","",VLOOKUP(B462,'登録データ（男）'!$A$3:$W$2000,4,FALSE))</f>
        <v/>
      </c>
      <c r="F463" s="289"/>
      <c r="G463" s="305"/>
      <c r="H463" s="286"/>
      <c r="I463" s="289"/>
      <c r="J463" s="286"/>
      <c r="K463" s="289"/>
      <c r="L463" s="286"/>
      <c r="M463" s="286"/>
      <c r="N463" s="294"/>
      <c r="O463" s="295"/>
      <c r="P463" s="296"/>
      <c r="Q463" s="267"/>
      <c r="R463" s="270"/>
      <c r="U463" s="66"/>
      <c r="V463" s="75"/>
      <c r="W463" s="69"/>
      <c r="X463" s="62"/>
      <c r="Y463" s="62"/>
      <c r="Z463" s="62"/>
      <c r="AA463" s="62"/>
      <c r="AB463" s="62"/>
      <c r="AC463" s="62">
        <f t="shared" ca="1" si="690"/>
        <v>0</v>
      </c>
      <c r="AD463" s="108">
        <f t="shared" si="699"/>
        <v>0</v>
      </c>
      <c r="AE463" s="175" t="str">
        <f>IF(G463="","0",VLOOKUP(G463,'登録データ（男）'!$R$4:$S$23,2,FALSE))</f>
        <v>0</v>
      </c>
      <c r="AF463" s="62" t="str">
        <f t="shared" si="691"/>
        <v>00</v>
      </c>
      <c r="AG463" s="76" t="str">
        <f>IF(G463="","0",IF(OR(RIGHT(G463,1)="m",RIGHT(G463,1)="H",RIGHT(G463,1)="W",RIGHT(G463,1)="C"),1,2))</f>
        <v>0</v>
      </c>
      <c r="AH463" s="62" t="str">
        <f t="shared" si="692"/>
        <v>000000</v>
      </c>
      <c r="AI463" s="64" t="str">
        <f t="shared" ca="1" si="765"/>
        <v/>
      </c>
      <c r="AJ463" s="62">
        <f t="shared" si="700"/>
        <v>0</v>
      </c>
      <c r="AK463" s="108"/>
      <c r="AL463" s="62">
        <f t="shared" si="694"/>
        <v>0</v>
      </c>
      <c r="AM463" s="68">
        <f t="shared" si="695"/>
        <v>0</v>
      </c>
      <c r="AN463" s="14" t="str">
        <f ca="1">IF(OFFSET(B463,-MOD(ROW(B463),3),0)&lt;&gt;"",IF(RIGHT(G463,1)=")",VALUE(VLOOKUP(OFFSET(B463,-MOD(ROW(B463),3),0),'登録データ（男）'!A448:J1766,8,FALSE)),"0"),"0")</f>
        <v>0</v>
      </c>
      <c r="AO463" s="76">
        <f t="shared" ca="1" si="701"/>
        <v>0</v>
      </c>
      <c r="AP463" s="62"/>
      <c r="AQ463" s="62"/>
      <c r="AR463" s="62"/>
      <c r="AS463" s="62"/>
      <c r="AT463" s="62"/>
      <c r="AU463" s="62"/>
      <c r="AV463" s="62"/>
      <c r="AW463" s="62"/>
    </row>
    <row r="464" spans="1:49" ht="18.75" customHeight="1" thickBot="1">
      <c r="A464" s="265"/>
      <c r="B464" s="300"/>
      <c r="C464" s="290"/>
      <c r="D464" s="290"/>
      <c r="E464" s="120" t="s">
        <v>1918</v>
      </c>
      <c r="F464" s="290"/>
      <c r="G464" s="306"/>
      <c r="H464" s="287"/>
      <c r="I464" s="290"/>
      <c r="J464" s="287"/>
      <c r="K464" s="290"/>
      <c r="L464" s="287"/>
      <c r="M464" s="287"/>
      <c r="N464" s="222"/>
      <c r="O464" s="223"/>
      <c r="P464" s="297"/>
      <c r="Q464" s="268"/>
      <c r="R464" s="271"/>
      <c r="U464" s="66"/>
      <c r="V464" s="75"/>
      <c r="W464" s="69"/>
      <c r="X464" s="62"/>
      <c r="Y464" s="62"/>
      <c r="Z464" s="62"/>
      <c r="AA464" s="62"/>
      <c r="AB464" s="62"/>
      <c r="AC464" s="62">
        <f t="shared" ca="1" si="690"/>
        <v>0</v>
      </c>
      <c r="AD464" s="108">
        <f t="shared" si="699"/>
        <v>0</v>
      </c>
      <c r="AE464" s="175" t="str">
        <f>IF(G464="","0",VLOOKUP(G464,'登録データ（男）'!$R$4:$S$23,2,FALSE))</f>
        <v>0</v>
      </c>
      <c r="AF464" s="62" t="str">
        <f t="shared" si="691"/>
        <v>00</v>
      </c>
      <c r="AG464" s="76" t="str">
        <f>IF(G464="","0",IF(OR(RIGHT(G464,1)="m",RIGHT(G464,1)="H",RIGHT(G464,1)="W",RIGHT(G464,1)="C"),1,2))</f>
        <v>0</v>
      </c>
      <c r="AH464" s="62" t="str">
        <f t="shared" si="692"/>
        <v>000000</v>
      </c>
      <c r="AI464" s="64" t="str">
        <f t="shared" ca="1" si="765"/>
        <v/>
      </c>
      <c r="AJ464" s="62">
        <f t="shared" si="700"/>
        <v>0</v>
      </c>
      <c r="AK464" s="108"/>
      <c r="AL464" s="62">
        <f t="shared" si="694"/>
        <v>0</v>
      </c>
      <c r="AM464" s="68">
        <f t="shared" si="695"/>
        <v>0</v>
      </c>
      <c r="AN464" s="14" t="str">
        <f ca="1">IF(OFFSET(B464,-MOD(ROW(B464),3),0)&lt;&gt;"",IF(RIGHT(G464,1)=")",VALUE(VLOOKUP(OFFSET(B464,-MOD(ROW(B464),3),0),'登録データ（男）'!A449:J1767,8,FALSE)),"0"),"0")</f>
        <v>0</v>
      </c>
      <c r="AO464" s="76">
        <f t="shared" ca="1" si="701"/>
        <v>0</v>
      </c>
      <c r="AP464" s="62"/>
      <c r="AQ464" s="62"/>
      <c r="AR464" s="62"/>
      <c r="AS464" s="62"/>
      <c r="AT464" s="62"/>
      <c r="AU464" s="62"/>
      <c r="AV464" s="62"/>
      <c r="AW464" s="62"/>
    </row>
    <row r="465" spans="1:49" ht="18.75" customHeight="1" thickTop="1">
      <c r="A465" s="263">
        <v>150</v>
      </c>
      <c r="B465" s="298"/>
      <c r="C465" s="288" t="str">
        <f>IF(B465="","",VLOOKUP(B465,'登録データ（男）'!$A$3:$W$2000,2,FALSE))</f>
        <v/>
      </c>
      <c r="D465" s="288" t="str">
        <f>IF(B465="","",VLOOKUP(B465,'登録データ（男）'!$A$3:$W$2000,3,FALSE))</f>
        <v/>
      </c>
      <c r="E465" s="118" t="str">
        <f>IF(B465="","",VLOOKUP(B465,'登録データ（男）'!$A$3:$W$2000,7,FALSE))</f>
        <v/>
      </c>
      <c r="F465" s="288" t="s">
        <v>6158</v>
      </c>
      <c r="G465" s="304"/>
      <c r="H465" s="285"/>
      <c r="I465" s="288" t="str">
        <f t="shared" ref="I465" si="804">IF(G465="","",IF(AG465=2,"","分"))</f>
        <v/>
      </c>
      <c r="J465" s="285"/>
      <c r="K465" s="288" t="str">
        <f t="shared" ref="K465" si="805">IF(OR(G465="",G465="十種競技"),"",IF(AG465=2,"m","秒"))</f>
        <v/>
      </c>
      <c r="L465" s="285"/>
      <c r="M465" s="285"/>
      <c r="N465" s="291"/>
      <c r="O465" s="292"/>
      <c r="P465" s="293"/>
      <c r="Q465" s="272"/>
      <c r="R465" s="269"/>
      <c r="U465" s="66"/>
      <c r="V465" s="75">
        <f>IF(B465="",0,IF(VLOOKUP(B465,'登録データ（男）'!$A$3:$AT$1687,29,FALSE)=1,0,1))</f>
        <v>0</v>
      </c>
      <c r="W465" s="69">
        <f>IF(B465="",1,0)</f>
        <v>1</v>
      </c>
      <c r="X465" s="62">
        <f>IF(C465="",1,0)</f>
        <v>1</v>
      </c>
      <c r="Y465" s="62">
        <f>IF(D465="",1,0)</f>
        <v>1</v>
      </c>
      <c r="Z465" s="62">
        <f>IF(E465="",1,0)</f>
        <v>1</v>
      </c>
      <c r="AA465" s="62">
        <f>IF(E466="",1,0)</f>
        <v>1</v>
      </c>
      <c r="AB465" s="62">
        <f>SUM(W465:AA465)</f>
        <v>5</v>
      </c>
      <c r="AC465" s="62">
        <f t="shared" ca="1" si="690"/>
        <v>0</v>
      </c>
      <c r="AD465" s="108">
        <f t="shared" si="699"/>
        <v>0</v>
      </c>
      <c r="AE465" s="175" t="str">
        <f>IF(G465="","0",VLOOKUP(G465,'登録データ（男）'!$R$4:$S$23,2,FALSE))</f>
        <v>0</v>
      </c>
      <c r="AF465" s="62" t="str">
        <f t="shared" si="691"/>
        <v>00</v>
      </c>
      <c r="AG465" s="76" t="str">
        <f>IF(G465="","0",IF(OR(RIGHT(G465,1)="m",RIGHT(G465,1)="H",RIGHT(G465,1)="W",RIGHT(G465,1)="C",RIGHT(G465,1)="〉"),1,2))</f>
        <v>0</v>
      </c>
      <c r="AH465" s="62" t="str">
        <f t="shared" si="692"/>
        <v>000000</v>
      </c>
      <c r="AI465" s="64" t="str">
        <f t="shared" ca="1" si="765"/>
        <v/>
      </c>
      <c r="AJ465" s="62">
        <f t="shared" si="700"/>
        <v>0</v>
      </c>
      <c r="AK465" s="108"/>
      <c r="AL465" s="62">
        <f t="shared" si="694"/>
        <v>0</v>
      </c>
      <c r="AM465" s="68">
        <f t="shared" si="695"/>
        <v>0</v>
      </c>
      <c r="AN465" s="14" t="str">
        <f ca="1">IF(OFFSET(B465,-MOD(ROW(B465),3),0)&lt;&gt;"",IF(RIGHT(G465,1)=")",VALUE(VLOOKUP(OFFSET(B465,-MOD(ROW(B465),3),0),'登録データ（男）'!A450:J1768,8,FALSE)),"0"),"0")</f>
        <v>0</v>
      </c>
      <c r="AO465" s="76">
        <f t="shared" ca="1" si="701"/>
        <v>0</v>
      </c>
      <c r="AP465" s="62" t="str">
        <f t="shared" ref="AP465" si="806">IF(AQ465="","",RANK(AQ465,$AQ$18:$AQ$467,1))</f>
        <v/>
      </c>
      <c r="AQ465" s="62" t="str">
        <f>IF(Q465="","",B465)</f>
        <v/>
      </c>
      <c r="AR465" s="62" t="str">
        <f t="shared" ref="AR465" si="807">IF(AS465="","",RANK(AS465,$AS$18:$AS$467,1))</f>
        <v/>
      </c>
      <c r="AS465" s="62" t="str">
        <f>IF(R465="","",B465)</f>
        <v/>
      </c>
      <c r="AT465" s="62" t="str">
        <f t="shared" ref="AT465" si="808">IF(AU465="","",RANK(AU465,$AU$18:$AU$467,1))</f>
        <v/>
      </c>
      <c r="AU465" s="62" t="str">
        <f>IF(OR(G465="十種競技",G466="十種競技",G467="十種競技"),B465,"")</f>
        <v/>
      </c>
      <c r="AV465" s="62"/>
      <c r="AW465" s="62">
        <f>B465</f>
        <v>0</v>
      </c>
    </row>
    <row r="466" spans="1:49" ht="18.75" customHeight="1">
      <c r="A466" s="264"/>
      <c r="B466" s="299"/>
      <c r="C466" s="289"/>
      <c r="D466" s="289"/>
      <c r="E466" s="116" t="str">
        <f>IF(B465="","",VLOOKUP(B465,'登録データ（男）'!$A$3:$W$2000,4,FALSE))</f>
        <v/>
      </c>
      <c r="F466" s="289"/>
      <c r="G466" s="305"/>
      <c r="H466" s="286"/>
      <c r="I466" s="289"/>
      <c r="J466" s="286"/>
      <c r="K466" s="289"/>
      <c r="L466" s="286"/>
      <c r="M466" s="286"/>
      <c r="N466" s="294"/>
      <c r="O466" s="295"/>
      <c r="P466" s="296"/>
      <c r="Q466" s="267"/>
      <c r="R466" s="270"/>
      <c r="U466" s="66"/>
      <c r="V466" s="75"/>
      <c r="W466" s="69"/>
      <c r="X466" s="62"/>
      <c r="Y466" s="62"/>
      <c r="Z466" s="62"/>
      <c r="AA466" s="62"/>
      <c r="AB466" s="62"/>
      <c r="AC466" s="62">
        <f t="shared" ca="1" si="690"/>
        <v>0</v>
      </c>
      <c r="AD466" s="108">
        <f t="shared" si="699"/>
        <v>0</v>
      </c>
      <c r="AE466" s="175" t="str">
        <f>IF(G466="","0",VLOOKUP(G466,'登録データ（男）'!$R$4:$S$23,2,FALSE))</f>
        <v>0</v>
      </c>
      <c r="AF466" s="62" t="str">
        <f t="shared" si="691"/>
        <v>00</v>
      </c>
      <c r="AG466" s="76" t="str">
        <f>IF(G466="","0",IF(OR(RIGHT(G466,1)="m",RIGHT(G466,1)="H",RIGHT(G466,1)="W",RIGHT(G466,1)="C"),1,2))</f>
        <v>0</v>
      </c>
      <c r="AH466" s="62" t="str">
        <f t="shared" ref="AH466:AH467" si="809">IF(AG466=2,IF(J466="","0000",CONCATENATE(RIGHT(J466+100,2),RIGHT(AF466+100,2))),IF(J466="","000000",CONCATENATE(RIGHT(H466+100,2),RIGHT(J466+100,2),RIGHT(AF466+100,2))))</f>
        <v>000000</v>
      </c>
      <c r="AI466" s="64" t="str">
        <f t="shared" ca="1" si="765"/>
        <v/>
      </c>
      <c r="AJ466" s="62">
        <f t="shared" si="700"/>
        <v>0</v>
      </c>
      <c r="AK466" s="108"/>
      <c r="AL466" s="62">
        <f t="shared" si="694"/>
        <v>0</v>
      </c>
      <c r="AM466" s="68">
        <f t="shared" si="695"/>
        <v>0</v>
      </c>
      <c r="AN466" s="14" t="str">
        <f ca="1">IF(OFFSET(B466,-MOD(ROW(B466),3),0)&lt;&gt;"",IF(RIGHT(G466,1)=")",VALUE(VLOOKUP(OFFSET(B466,-MOD(ROW(B466),3),0),'登録データ（男）'!A451:J1769,8,FALSE)),"0"),"0")</f>
        <v>0</v>
      </c>
      <c r="AO466" s="76">
        <f t="shared" ca="1" si="701"/>
        <v>0</v>
      </c>
      <c r="AP466" s="62"/>
      <c r="AQ466" s="62"/>
      <c r="AR466" s="62"/>
      <c r="AS466" s="62"/>
      <c r="AT466" s="62"/>
      <c r="AU466" s="62"/>
      <c r="AV466" s="62"/>
      <c r="AW466" s="62"/>
    </row>
    <row r="467" spans="1:49" ht="18.75" customHeight="1" thickBot="1">
      <c r="A467" s="307"/>
      <c r="B467" s="341"/>
      <c r="C467" s="342"/>
      <c r="D467" s="342"/>
      <c r="E467" s="170" t="s">
        <v>1918</v>
      </c>
      <c r="F467" s="290"/>
      <c r="G467" s="306"/>
      <c r="H467" s="287"/>
      <c r="I467" s="290"/>
      <c r="J467" s="287"/>
      <c r="K467" s="290"/>
      <c r="L467" s="287"/>
      <c r="M467" s="287"/>
      <c r="N467" s="222"/>
      <c r="O467" s="223"/>
      <c r="P467" s="297"/>
      <c r="Q467" s="268"/>
      <c r="R467" s="271"/>
      <c r="U467" s="66"/>
      <c r="V467" s="75"/>
      <c r="W467" s="69"/>
      <c r="X467" s="62"/>
      <c r="Y467" s="62"/>
      <c r="Z467" s="62"/>
      <c r="AA467" s="62"/>
      <c r="AB467" s="62"/>
      <c r="AC467" s="62">
        <f t="shared" ca="1" si="690"/>
        <v>0</v>
      </c>
      <c r="AD467" s="108">
        <f t="shared" ref="AD467" si="810">IF(OR(RIGHT(G467,1)="m",RIGHT(G467,1)="H",RIGHT(G467,1)="C"),IF(VALUE(J467)&gt;59,1,0),0)</f>
        <v>0</v>
      </c>
      <c r="AE467" s="175" t="str">
        <f>IF(G467="","0",VLOOKUP(G467,'登録データ（男）'!$R$4:$S$23,2,FALSE))</f>
        <v>0</v>
      </c>
      <c r="AF467" s="62" t="str">
        <f t="shared" si="691"/>
        <v>00</v>
      </c>
      <c r="AG467" s="76" t="str">
        <f>IF(G467="","0",IF(OR(RIGHT(G467,1)="m",RIGHT(G467,1)="H",RIGHT(G467,1)="W",RIGHT(G467,1)="C"),1,2))</f>
        <v>0</v>
      </c>
      <c r="AH467" s="62" t="str">
        <f t="shared" si="809"/>
        <v>000000</v>
      </c>
      <c r="AI467" s="64" t="str">
        <f t="shared" ca="1" si="765"/>
        <v/>
      </c>
      <c r="AJ467" s="62">
        <f t="shared" ref="AJ467" si="811">VALUE(AH467)</f>
        <v>0</v>
      </c>
      <c r="AK467" s="108"/>
      <c r="AL467" s="62">
        <f t="shared" si="694"/>
        <v>0</v>
      </c>
      <c r="AM467" s="68">
        <f t="shared" si="695"/>
        <v>0</v>
      </c>
      <c r="AN467" s="14" t="str">
        <f ca="1">IF(OFFSET(B467,-MOD(ROW(B467),3),0)&lt;&gt;"",IF(RIGHT(G467,1)=")",VALUE(VLOOKUP(OFFSET(B467,-MOD(ROW(B467),3),0),'登録データ（男）'!A452:J1770,8,FALSE)),"0"),"0")</f>
        <v>0</v>
      </c>
      <c r="AO467" s="76">
        <f t="shared" ref="AO467" ca="1" si="812">IF(AN467=0,0,IF(RIGHT(G467,1)&lt;&gt;")",0,IF(VALUE(LEFT(AN467,1))=1,0,IF(VALUE(LEFT(AN467,1))=2,0,1))))</f>
        <v>0</v>
      </c>
      <c r="AP467" s="62"/>
      <c r="AQ467" s="62"/>
      <c r="AR467" s="62"/>
      <c r="AS467" s="62"/>
      <c r="AT467" s="62"/>
      <c r="AU467" s="62"/>
      <c r="AV467" s="62"/>
      <c r="AW467" s="62"/>
    </row>
    <row r="468" spans="1:49">
      <c r="D468" s="6"/>
      <c r="U468" s="5"/>
      <c r="AK468" s="108"/>
    </row>
    <row r="469" spans="1:49">
      <c r="D469" s="6"/>
      <c r="U469" s="5"/>
      <c r="AK469" s="108"/>
    </row>
    <row r="470" spans="1:49">
      <c r="D470" s="6"/>
      <c r="U470" s="5"/>
      <c r="AK470" s="108"/>
    </row>
    <row r="471" spans="1:49">
      <c r="AK471" s="108"/>
    </row>
  </sheetData>
  <sheetProtection algorithmName="SHA-512" hashValue="SPkQO85zaA506LQn3Z+r04IpeX+Tgfq+FjPFnIWk3jpqrDNq3l7QOodpAyZzEjznLM3F/gbPODIZuqOCzGnPBA==" saltValue="Xasq14Qyd1c17wcfUm1hPQ==" spinCount="100000" sheet="1" objects="1" scenarios="1"/>
  <mergeCells count="2292">
    <mergeCell ref="N456:P458"/>
    <mergeCell ref="N459:P461"/>
    <mergeCell ref="N462:P464"/>
    <mergeCell ref="N465:P467"/>
    <mergeCell ref="N351:P353"/>
    <mergeCell ref="N354:P356"/>
    <mergeCell ref="N357:P359"/>
    <mergeCell ref="N360:P362"/>
    <mergeCell ref="N363:P365"/>
    <mergeCell ref="N366:P368"/>
    <mergeCell ref="N369:P371"/>
    <mergeCell ref="N372:P374"/>
    <mergeCell ref="N375:P377"/>
    <mergeCell ref="N378:P380"/>
    <mergeCell ref="N381:P383"/>
    <mergeCell ref="N384:P386"/>
    <mergeCell ref="N387:P389"/>
    <mergeCell ref="N390:P392"/>
    <mergeCell ref="N393:P395"/>
    <mergeCell ref="N396:P398"/>
    <mergeCell ref="N399:P401"/>
    <mergeCell ref="N402:P404"/>
    <mergeCell ref="N405:P407"/>
    <mergeCell ref="N408:P410"/>
    <mergeCell ref="N411:P413"/>
    <mergeCell ref="N321:P323"/>
    <mergeCell ref="N324:P326"/>
    <mergeCell ref="N327:P329"/>
    <mergeCell ref="N330:P332"/>
    <mergeCell ref="N333:P335"/>
    <mergeCell ref="N336:P338"/>
    <mergeCell ref="N339:P341"/>
    <mergeCell ref="N342:P344"/>
    <mergeCell ref="N345:P347"/>
    <mergeCell ref="N348:P350"/>
    <mergeCell ref="N435:P437"/>
    <mergeCell ref="N438:P440"/>
    <mergeCell ref="N441:P443"/>
    <mergeCell ref="N444:P446"/>
    <mergeCell ref="N447:P449"/>
    <mergeCell ref="N450:P452"/>
    <mergeCell ref="N453:P455"/>
    <mergeCell ref="N252:P254"/>
    <mergeCell ref="N255:P257"/>
    <mergeCell ref="N258:P260"/>
    <mergeCell ref="N261:P263"/>
    <mergeCell ref="N264:P266"/>
    <mergeCell ref="N267:P269"/>
    <mergeCell ref="N270:P272"/>
    <mergeCell ref="N273:P275"/>
    <mergeCell ref="N276:P278"/>
    <mergeCell ref="N279:P281"/>
    <mergeCell ref="N300:P302"/>
    <mergeCell ref="N303:P305"/>
    <mergeCell ref="N306:P308"/>
    <mergeCell ref="N309:P311"/>
    <mergeCell ref="N312:P314"/>
    <mergeCell ref="N315:P317"/>
    <mergeCell ref="N318:P320"/>
    <mergeCell ref="N201:P203"/>
    <mergeCell ref="N204:P206"/>
    <mergeCell ref="N207:P209"/>
    <mergeCell ref="N210:P212"/>
    <mergeCell ref="N213:P215"/>
    <mergeCell ref="N216:P218"/>
    <mergeCell ref="N219:P221"/>
    <mergeCell ref="N222:P224"/>
    <mergeCell ref="N225:P227"/>
    <mergeCell ref="N228:P230"/>
    <mergeCell ref="N231:P233"/>
    <mergeCell ref="N234:P236"/>
    <mergeCell ref="N237:P239"/>
    <mergeCell ref="N240:P242"/>
    <mergeCell ref="N243:P245"/>
    <mergeCell ref="N246:P248"/>
    <mergeCell ref="N249:P251"/>
    <mergeCell ref="N126:P128"/>
    <mergeCell ref="N129:P131"/>
    <mergeCell ref="N132:P134"/>
    <mergeCell ref="N135:P137"/>
    <mergeCell ref="N138:P140"/>
    <mergeCell ref="N141:P143"/>
    <mergeCell ref="N144:P146"/>
    <mergeCell ref="N147:P149"/>
    <mergeCell ref="N150:P152"/>
    <mergeCell ref="N153:P155"/>
    <mergeCell ref="N180:P182"/>
    <mergeCell ref="N183:P185"/>
    <mergeCell ref="N186:P188"/>
    <mergeCell ref="N189:P191"/>
    <mergeCell ref="N192:P194"/>
    <mergeCell ref="N195:P197"/>
    <mergeCell ref="N198:P200"/>
    <mergeCell ref="M465:M467"/>
    <mergeCell ref="N21:P23"/>
    <mergeCell ref="N24:P26"/>
    <mergeCell ref="N27:P29"/>
    <mergeCell ref="N30:P32"/>
    <mergeCell ref="N33:P35"/>
    <mergeCell ref="N36:P38"/>
    <mergeCell ref="N39:P41"/>
    <mergeCell ref="N42:P44"/>
    <mergeCell ref="N45:P47"/>
    <mergeCell ref="N48:P50"/>
    <mergeCell ref="N51:P53"/>
    <mergeCell ref="N54:P56"/>
    <mergeCell ref="N57:P59"/>
    <mergeCell ref="N60:P62"/>
    <mergeCell ref="N63:P65"/>
    <mergeCell ref="N66:P68"/>
    <mergeCell ref="N69:P71"/>
    <mergeCell ref="N72:P74"/>
    <mergeCell ref="N75:P77"/>
    <mergeCell ref="N78:P80"/>
    <mergeCell ref="N81:P83"/>
    <mergeCell ref="N84:P86"/>
    <mergeCell ref="N87:P89"/>
    <mergeCell ref="N90:P92"/>
    <mergeCell ref="N105:P107"/>
    <mergeCell ref="N108:P110"/>
    <mergeCell ref="N111:P113"/>
    <mergeCell ref="N114:P116"/>
    <mergeCell ref="N117:P119"/>
    <mergeCell ref="N120:P122"/>
    <mergeCell ref="N123:P125"/>
    <mergeCell ref="M414:M416"/>
    <mergeCell ref="M417:M419"/>
    <mergeCell ref="M420:M422"/>
    <mergeCell ref="M423:M425"/>
    <mergeCell ref="M426:M428"/>
    <mergeCell ref="M429:M431"/>
    <mergeCell ref="M432:M434"/>
    <mergeCell ref="M435:M437"/>
    <mergeCell ref="M438:M440"/>
    <mergeCell ref="M441:M443"/>
    <mergeCell ref="M444:M446"/>
    <mergeCell ref="M447:M449"/>
    <mergeCell ref="M450:M452"/>
    <mergeCell ref="M453:M455"/>
    <mergeCell ref="M456:M458"/>
    <mergeCell ref="M459:M461"/>
    <mergeCell ref="M462:M464"/>
    <mergeCell ref="M363:M365"/>
    <mergeCell ref="M366:M368"/>
    <mergeCell ref="M369:M371"/>
    <mergeCell ref="M372:M374"/>
    <mergeCell ref="M375:M377"/>
    <mergeCell ref="M378:M380"/>
    <mergeCell ref="M381:M383"/>
    <mergeCell ref="M384:M386"/>
    <mergeCell ref="M387:M389"/>
    <mergeCell ref="M390:M392"/>
    <mergeCell ref="M393:M395"/>
    <mergeCell ref="M396:M398"/>
    <mergeCell ref="M399:M401"/>
    <mergeCell ref="M402:M404"/>
    <mergeCell ref="M405:M407"/>
    <mergeCell ref="M408:M410"/>
    <mergeCell ref="M411:M413"/>
    <mergeCell ref="M306:M308"/>
    <mergeCell ref="M309:M311"/>
    <mergeCell ref="M312:M314"/>
    <mergeCell ref="M315:M317"/>
    <mergeCell ref="M318:M320"/>
    <mergeCell ref="M321:M323"/>
    <mergeCell ref="M324:M326"/>
    <mergeCell ref="M327:M329"/>
    <mergeCell ref="M330:M332"/>
    <mergeCell ref="M333:M335"/>
    <mergeCell ref="M336:M338"/>
    <mergeCell ref="M339:M341"/>
    <mergeCell ref="M342:M344"/>
    <mergeCell ref="M345:M347"/>
    <mergeCell ref="M348:M350"/>
    <mergeCell ref="M351:M353"/>
    <mergeCell ref="M354:M356"/>
    <mergeCell ref="M255:M257"/>
    <mergeCell ref="M258:M260"/>
    <mergeCell ref="M261:M263"/>
    <mergeCell ref="M264:M266"/>
    <mergeCell ref="M267:M269"/>
    <mergeCell ref="M270:M272"/>
    <mergeCell ref="M273:M275"/>
    <mergeCell ref="M276:M278"/>
    <mergeCell ref="M279:M281"/>
    <mergeCell ref="M282:M284"/>
    <mergeCell ref="M285:M287"/>
    <mergeCell ref="M288:M290"/>
    <mergeCell ref="M291:M293"/>
    <mergeCell ref="M294:M296"/>
    <mergeCell ref="M297:M299"/>
    <mergeCell ref="M300:M302"/>
    <mergeCell ref="M303:M305"/>
    <mergeCell ref="M204:M206"/>
    <mergeCell ref="M207:M209"/>
    <mergeCell ref="M210:M212"/>
    <mergeCell ref="M213:M215"/>
    <mergeCell ref="M216:M218"/>
    <mergeCell ref="M219:M221"/>
    <mergeCell ref="M222:M224"/>
    <mergeCell ref="M225:M227"/>
    <mergeCell ref="M228:M230"/>
    <mergeCell ref="M231:M233"/>
    <mergeCell ref="M234:M236"/>
    <mergeCell ref="M237:M239"/>
    <mergeCell ref="M240:M242"/>
    <mergeCell ref="M243:M245"/>
    <mergeCell ref="M246:M248"/>
    <mergeCell ref="M249:M251"/>
    <mergeCell ref="M252:M254"/>
    <mergeCell ref="M153:M155"/>
    <mergeCell ref="M156:M158"/>
    <mergeCell ref="M159:M161"/>
    <mergeCell ref="M162:M164"/>
    <mergeCell ref="M165:M167"/>
    <mergeCell ref="M168:M170"/>
    <mergeCell ref="M171:M173"/>
    <mergeCell ref="M174:M176"/>
    <mergeCell ref="M177:M179"/>
    <mergeCell ref="M180:M182"/>
    <mergeCell ref="M183:M185"/>
    <mergeCell ref="M186:M188"/>
    <mergeCell ref="M189:M191"/>
    <mergeCell ref="M192:M194"/>
    <mergeCell ref="M195:M197"/>
    <mergeCell ref="M198:M200"/>
    <mergeCell ref="M201:M203"/>
    <mergeCell ref="M102:M104"/>
    <mergeCell ref="M105:M107"/>
    <mergeCell ref="M108:M110"/>
    <mergeCell ref="M111:M113"/>
    <mergeCell ref="M114:M116"/>
    <mergeCell ref="M117:M119"/>
    <mergeCell ref="M120:M122"/>
    <mergeCell ref="M123:M125"/>
    <mergeCell ref="M126:M128"/>
    <mergeCell ref="M129:M131"/>
    <mergeCell ref="M132:M134"/>
    <mergeCell ref="M135:M137"/>
    <mergeCell ref="M138:M140"/>
    <mergeCell ref="M141:M143"/>
    <mergeCell ref="M144:M146"/>
    <mergeCell ref="M147:M149"/>
    <mergeCell ref="M150:M152"/>
    <mergeCell ref="H465:H467"/>
    <mergeCell ref="I465:I467"/>
    <mergeCell ref="J465:J467"/>
    <mergeCell ref="K465:K467"/>
    <mergeCell ref="L465:L467"/>
    <mergeCell ref="M21:M23"/>
    <mergeCell ref="M24:M26"/>
    <mergeCell ref="M27:M29"/>
    <mergeCell ref="M30:M32"/>
    <mergeCell ref="M33:M35"/>
    <mergeCell ref="M36:M38"/>
    <mergeCell ref="M39:M41"/>
    <mergeCell ref="M42:M44"/>
    <mergeCell ref="M45:M47"/>
    <mergeCell ref="M48:M50"/>
    <mergeCell ref="M51:M53"/>
    <mergeCell ref="M54:M56"/>
    <mergeCell ref="M57:M59"/>
    <mergeCell ref="M60:M62"/>
    <mergeCell ref="M63:M65"/>
    <mergeCell ref="M66:M68"/>
    <mergeCell ref="M69:M71"/>
    <mergeCell ref="M72:M74"/>
    <mergeCell ref="M75:M77"/>
    <mergeCell ref="M78:M80"/>
    <mergeCell ref="M81:M83"/>
    <mergeCell ref="M84:M86"/>
    <mergeCell ref="M87:M89"/>
    <mergeCell ref="M90:M92"/>
    <mergeCell ref="M93:M95"/>
    <mergeCell ref="M96:M98"/>
    <mergeCell ref="M99:M101"/>
    <mergeCell ref="H453:H455"/>
    <mergeCell ref="I453:I455"/>
    <mergeCell ref="J453:J455"/>
    <mergeCell ref="K453:K455"/>
    <mergeCell ref="L453:L455"/>
    <mergeCell ref="H456:H458"/>
    <mergeCell ref="I456:I458"/>
    <mergeCell ref="J456:J458"/>
    <mergeCell ref="K456:K458"/>
    <mergeCell ref="L456:L458"/>
    <mergeCell ref="H459:H461"/>
    <mergeCell ref="I459:I461"/>
    <mergeCell ref="J459:J461"/>
    <mergeCell ref="K459:K461"/>
    <mergeCell ref="L459:L461"/>
    <mergeCell ref="H462:H464"/>
    <mergeCell ref="I462:I464"/>
    <mergeCell ref="J462:J464"/>
    <mergeCell ref="K462:K464"/>
    <mergeCell ref="L462:L464"/>
    <mergeCell ref="H441:H443"/>
    <mergeCell ref="I441:I443"/>
    <mergeCell ref="J441:J443"/>
    <mergeCell ref="K441:K443"/>
    <mergeCell ref="L441:L443"/>
    <mergeCell ref="H444:H446"/>
    <mergeCell ref="I444:I446"/>
    <mergeCell ref="J444:J446"/>
    <mergeCell ref="K444:K446"/>
    <mergeCell ref="L444:L446"/>
    <mergeCell ref="H447:H449"/>
    <mergeCell ref="I447:I449"/>
    <mergeCell ref="J447:J449"/>
    <mergeCell ref="K447:K449"/>
    <mergeCell ref="L447:L449"/>
    <mergeCell ref="H450:H452"/>
    <mergeCell ref="I450:I452"/>
    <mergeCell ref="J450:J452"/>
    <mergeCell ref="K450:K452"/>
    <mergeCell ref="L450:L452"/>
    <mergeCell ref="H429:H431"/>
    <mergeCell ref="I429:I431"/>
    <mergeCell ref="J429:J431"/>
    <mergeCell ref="K429:K431"/>
    <mergeCell ref="L429:L431"/>
    <mergeCell ref="H432:H434"/>
    <mergeCell ref="I432:I434"/>
    <mergeCell ref="J432:J434"/>
    <mergeCell ref="K432:K434"/>
    <mergeCell ref="L432:L434"/>
    <mergeCell ref="H435:H437"/>
    <mergeCell ref="I435:I437"/>
    <mergeCell ref="J435:J437"/>
    <mergeCell ref="K435:K437"/>
    <mergeCell ref="L435:L437"/>
    <mergeCell ref="H438:H440"/>
    <mergeCell ref="I438:I440"/>
    <mergeCell ref="J438:J440"/>
    <mergeCell ref="K438:K440"/>
    <mergeCell ref="L438:L440"/>
    <mergeCell ref="K414:K416"/>
    <mergeCell ref="L414:L416"/>
    <mergeCell ref="H417:H419"/>
    <mergeCell ref="I417:I419"/>
    <mergeCell ref="J417:J419"/>
    <mergeCell ref="K417:K419"/>
    <mergeCell ref="L417:L419"/>
    <mergeCell ref="H420:H422"/>
    <mergeCell ref="I420:I422"/>
    <mergeCell ref="J420:J422"/>
    <mergeCell ref="K420:K422"/>
    <mergeCell ref="L420:L422"/>
    <mergeCell ref="L423:L425"/>
    <mergeCell ref="H426:H428"/>
    <mergeCell ref="I426:I428"/>
    <mergeCell ref="J426:J428"/>
    <mergeCell ref="K426:K428"/>
    <mergeCell ref="L426:L428"/>
    <mergeCell ref="J402:J404"/>
    <mergeCell ref="K402:K404"/>
    <mergeCell ref="L402:L404"/>
    <mergeCell ref="H405:H407"/>
    <mergeCell ref="I405:I407"/>
    <mergeCell ref="J405:J407"/>
    <mergeCell ref="K405:K407"/>
    <mergeCell ref="L405:L407"/>
    <mergeCell ref="H408:H410"/>
    <mergeCell ref="I408:I410"/>
    <mergeCell ref="J408:J410"/>
    <mergeCell ref="K408:K410"/>
    <mergeCell ref="L408:L410"/>
    <mergeCell ref="H411:H413"/>
    <mergeCell ref="I411:I413"/>
    <mergeCell ref="J411:J413"/>
    <mergeCell ref="K411:K413"/>
    <mergeCell ref="L411:L413"/>
    <mergeCell ref="J381:J383"/>
    <mergeCell ref="K381:K383"/>
    <mergeCell ref="L381:L383"/>
    <mergeCell ref="H384:H386"/>
    <mergeCell ref="I384:I386"/>
    <mergeCell ref="J384:J386"/>
    <mergeCell ref="K384:K386"/>
    <mergeCell ref="L384:L386"/>
    <mergeCell ref="J387:J389"/>
    <mergeCell ref="K387:K389"/>
    <mergeCell ref="L387:L389"/>
    <mergeCell ref="H390:H392"/>
    <mergeCell ref="I390:I392"/>
    <mergeCell ref="J390:J392"/>
    <mergeCell ref="K390:K392"/>
    <mergeCell ref="L390:L392"/>
    <mergeCell ref="H393:H395"/>
    <mergeCell ref="I393:I395"/>
    <mergeCell ref="J393:J395"/>
    <mergeCell ref="K393:K395"/>
    <mergeCell ref="L393:L395"/>
    <mergeCell ref="H363:H365"/>
    <mergeCell ref="I363:I365"/>
    <mergeCell ref="J363:J365"/>
    <mergeCell ref="K363:K365"/>
    <mergeCell ref="L363:L365"/>
    <mergeCell ref="H366:H368"/>
    <mergeCell ref="I366:I368"/>
    <mergeCell ref="J366:J368"/>
    <mergeCell ref="K366:K368"/>
    <mergeCell ref="L366:L368"/>
    <mergeCell ref="H369:H371"/>
    <mergeCell ref="I369:I371"/>
    <mergeCell ref="J369:J371"/>
    <mergeCell ref="K369:K371"/>
    <mergeCell ref="L369:L371"/>
    <mergeCell ref="H372:H374"/>
    <mergeCell ref="I372:I374"/>
    <mergeCell ref="J372:J374"/>
    <mergeCell ref="K372:K374"/>
    <mergeCell ref="L372:L374"/>
    <mergeCell ref="H345:H347"/>
    <mergeCell ref="I345:I347"/>
    <mergeCell ref="J345:J347"/>
    <mergeCell ref="K345:K347"/>
    <mergeCell ref="L345:L347"/>
    <mergeCell ref="H348:H350"/>
    <mergeCell ref="I348:I350"/>
    <mergeCell ref="J348:J350"/>
    <mergeCell ref="K348:K350"/>
    <mergeCell ref="L348:L350"/>
    <mergeCell ref="K351:K353"/>
    <mergeCell ref="L351:L353"/>
    <mergeCell ref="H354:H356"/>
    <mergeCell ref="I354:I356"/>
    <mergeCell ref="J354:J356"/>
    <mergeCell ref="K354:K356"/>
    <mergeCell ref="L354:L356"/>
    <mergeCell ref="H333:H335"/>
    <mergeCell ref="I333:I335"/>
    <mergeCell ref="J333:J335"/>
    <mergeCell ref="K333:K335"/>
    <mergeCell ref="L333:L335"/>
    <mergeCell ref="H336:H338"/>
    <mergeCell ref="I336:I338"/>
    <mergeCell ref="J336:J338"/>
    <mergeCell ref="K336:K338"/>
    <mergeCell ref="L336:L338"/>
    <mergeCell ref="H339:H341"/>
    <mergeCell ref="I339:I341"/>
    <mergeCell ref="J339:J341"/>
    <mergeCell ref="K339:K341"/>
    <mergeCell ref="L339:L341"/>
    <mergeCell ref="H342:H344"/>
    <mergeCell ref="I342:I344"/>
    <mergeCell ref="J342:J344"/>
    <mergeCell ref="K342:K344"/>
    <mergeCell ref="L342:L344"/>
    <mergeCell ref="I321:I323"/>
    <mergeCell ref="J321:J323"/>
    <mergeCell ref="K321:K323"/>
    <mergeCell ref="L321:L323"/>
    <mergeCell ref="H324:H326"/>
    <mergeCell ref="I324:I326"/>
    <mergeCell ref="J324:J326"/>
    <mergeCell ref="K324:K326"/>
    <mergeCell ref="L324:L326"/>
    <mergeCell ref="H327:H329"/>
    <mergeCell ref="I327:I329"/>
    <mergeCell ref="J327:J329"/>
    <mergeCell ref="K327:K329"/>
    <mergeCell ref="L327:L329"/>
    <mergeCell ref="H330:H332"/>
    <mergeCell ref="I330:I332"/>
    <mergeCell ref="J330:J332"/>
    <mergeCell ref="K330:K332"/>
    <mergeCell ref="L330:L332"/>
    <mergeCell ref="H306:H308"/>
    <mergeCell ref="I306:I308"/>
    <mergeCell ref="J306:J308"/>
    <mergeCell ref="K306:K308"/>
    <mergeCell ref="L306:L308"/>
    <mergeCell ref="H309:H311"/>
    <mergeCell ref="I309:I311"/>
    <mergeCell ref="J309:J311"/>
    <mergeCell ref="K309:K311"/>
    <mergeCell ref="L309:L311"/>
    <mergeCell ref="H312:H314"/>
    <mergeCell ref="I312:I314"/>
    <mergeCell ref="J312:J314"/>
    <mergeCell ref="K312:K314"/>
    <mergeCell ref="L312:L314"/>
    <mergeCell ref="H315:H317"/>
    <mergeCell ref="I315:I317"/>
    <mergeCell ref="J315:J317"/>
    <mergeCell ref="K315:K317"/>
    <mergeCell ref="L315:L317"/>
    <mergeCell ref="H294:H296"/>
    <mergeCell ref="I294:I296"/>
    <mergeCell ref="J294:J296"/>
    <mergeCell ref="K294:K296"/>
    <mergeCell ref="L294:L296"/>
    <mergeCell ref="H297:H299"/>
    <mergeCell ref="I297:I299"/>
    <mergeCell ref="J297:J299"/>
    <mergeCell ref="K297:K299"/>
    <mergeCell ref="L297:L299"/>
    <mergeCell ref="H300:H302"/>
    <mergeCell ref="I300:I302"/>
    <mergeCell ref="J300:J302"/>
    <mergeCell ref="K300:K302"/>
    <mergeCell ref="L300:L302"/>
    <mergeCell ref="I303:I305"/>
    <mergeCell ref="J303:J305"/>
    <mergeCell ref="K303:K305"/>
    <mergeCell ref="L303:L305"/>
    <mergeCell ref="K282:K284"/>
    <mergeCell ref="L282:L284"/>
    <mergeCell ref="H285:H287"/>
    <mergeCell ref="I285:I287"/>
    <mergeCell ref="J285:J287"/>
    <mergeCell ref="K285:K287"/>
    <mergeCell ref="L285:L287"/>
    <mergeCell ref="H288:H290"/>
    <mergeCell ref="I288:I290"/>
    <mergeCell ref="J288:J290"/>
    <mergeCell ref="K288:K290"/>
    <mergeCell ref="L288:L290"/>
    <mergeCell ref="H291:H293"/>
    <mergeCell ref="I291:I293"/>
    <mergeCell ref="J291:J293"/>
    <mergeCell ref="K291:K293"/>
    <mergeCell ref="L291:L293"/>
    <mergeCell ref="L267:L269"/>
    <mergeCell ref="H270:H272"/>
    <mergeCell ref="I270:I272"/>
    <mergeCell ref="J270:J272"/>
    <mergeCell ref="K270:K272"/>
    <mergeCell ref="L270:L272"/>
    <mergeCell ref="H273:H275"/>
    <mergeCell ref="I273:I275"/>
    <mergeCell ref="J273:J275"/>
    <mergeCell ref="K273:K275"/>
    <mergeCell ref="L273:L275"/>
    <mergeCell ref="H276:H278"/>
    <mergeCell ref="I276:I278"/>
    <mergeCell ref="J276:J278"/>
    <mergeCell ref="K276:K278"/>
    <mergeCell ref="L276:L278"/>
    <mergeCell ref="H279:H281"/>
    <mergeCell ref="I279:I281"/>
    <mergeCell ref="J279:J281"/>
    <mergeCell ref="K279:K281"/>
    <mergeCell ref="L279:L281"/>
    <mergeCell ref="L252:L254"/>
    <mergeCell ref="H255:H257"/>
    <mergeCell ref="I255:I257"/>
    <mergeCell ref="J255:J257"/>
    <mergeCell ref="K255:K257"/>
    <mergeCell ref="L255:L257"/>
    <mergeCell ref="H258:H260"/>
    <mergeCell ref="I258:I260"/>
    <mergeCell ref="J258:J260"/>
    <mergeCell ref="K258:K260"/>
    <mergeCell ref="L258:L260"/>
    <mergeCell ref="H261:H263"/>
    <mergeCell ref="I261:I263"/>
    <mergeCell ref="J261:J263"/>
    <mergeCell ref="K261:K263"/>
    <mergeCell ref="L261:L263"/>
    <mergeCell ref="H264:H266"/>
    <mergeCell ref="I264:I266"/>
    <mergeCell ref="J264:J266"/>
    <mergeCell ref="K264:K266"/>
    <mergeCell ref="L264:L266"/>
    <mergeCell ref="H240:H242"/>
    <mergeCell ref="I240:I242"/>
    <mergeCell ref="J240:J242"/>
    <mergeCell ref="K240:K242"/>
    <mergeCell ref="L240:L242"/>
    <mergeCell ref="H243:H245"/>
    <mergeCell ref="I243:I245"/>
    <mergeCell ref="J243:J245"/>
    <mergeCell ref="K243:K245"/>
    <mergeCell ref="L243:L245"/>
    <mergeCell ref="H246:H248"/>
    <mergeCell ref="I246:I248"/>
    <mergeCell ref="J246:J248"/>
    <mergeCell ref="K246:K248"/>
    <mergeCell ref="L246:L248"/>
    <mergeCell ref="H249:H251"/>
    <mergeCell ref="I249:I251"/>
    <mergeCell ref="J249:J251"/>
    <mergeCell ref="K249:K251"/>
    <mergeCell ref="L249:L251"/>
    <mergeCell ref="H228:H230"/>
    <mergeCell ref="I228:I230"/>
    <mergeCell ref="J228:J230"/>
    <mergeCell ref="K228:K230"/>
    <mergeCell ref="L228:L230"/>
    <mergeCell ref="H231:H233"/>
    <mergeCell ref="I231:I233"/>
    <mergeCell ref="J231:J233"/>
    <mergeCell ref="K231:K233"/>
    <mergeCell ref="L231:L233"/>
    <mergeCell ref="H234:H236"/>
    <mergeCell ref="I234:I236"/>
    <mergeCell ref="J234:J236"/>
    <mergeCell ref="K234:K236"/>
    <mergeCell ref="L234:L236"/>
    <mergeCell ref="H237:H239"/>
    <mergeCell ref="I237:I239"/>
    <mergeCell ref="J237:J239"/>
    <mergeCell ref="K237:K239"/>
    <mergeCell ref="L237:L239"/>
    <mergeCell ref="J216:J218"/>
    <mergeCell ref="K216:K218"/>
    <mergeCell ref="L216:L218"/>
    <mergeCell ref="H219:H221"/>
    <mergeCell ref="I219:I221"/>
    <mergeCell ref="J219:J221"/>
    <mergeCell ref="K219:K221"/>
    <mergeCell ref="L219:L221"/>
    <mergeCell ref="H222:H224"/>
    <mergeCell ref="I222:I224"/>
    <mergeCell ref="J222:J224"/>
    <mergeCell ref="K222:K224"/>
    <mergeCell ref="L222:L224"/>
    <mergeCell ref="H225:H227"/>
    <mergeCell ref="I225:I227"/>
    <mergeCell ref="J225:J227"/>
    <mergeCell ref="K225:K227"/>
    <mergeCell ref="L225:L227"/>
    <mergeCell ref="J204:J206"/>
    <mergeCell ref="K204:K206"/>
    <mergeCell ref="L204:L206"/>
    <mergeCell ref="H207:H209"/>
    <mergeCell ref="I207:I209"/>
    <mergeCell ref="J207:J209"/>
    <mergeCell ref="K207:K209"/>
    <mergeCell ref="L207:L209"/>
    <mergeCell ref="H210:H212"/>
    <mergeCell ref="I210:I212"/>
    <mergeCell ref="J210:J212"/>
    <mergeCell ref="K210:K212"/>
    <mergeCell ref="L210:L212"/>
    <mergeCell ref="H213:H215"/>
    <mergeCell ref="I213:I215"/>
    <mergeCell ref="J213:J215"/>
    <mergeCell ref="K213:K215"/>
    <mergeCell ref="L213:L215"/>
    <mergeCell ref="J192:J194"/>
    <mergeCell ref="K192:K194"/>
    <mergeCell ref="L192:L194"/>
    <mergeCell ref="H195:H197"/>
    <mergeCell ref="I195:I197"/>
    <mergeCell ref="J195:J197"/>
    <mergeCell ref="K195:K197"/>
    <mergeCell ref="L195:L197"/>
    <mergeCell ref="H198:H200"/>
    <mergeCell ref="I198:I200"/>
    <mergeCell ref="J198:J200"/>
    <mergeCell ref="K198:K200"/>
    <mergeCell ref="L198:L200"/>
    <mergeCell ref="H201:H203"/>
    <mergeCell ref="I201:I203"/>
    <mergeCell ref="J201:J203"/>
    <mergeCell ref="K201:K203"/>
    <mergeCell ref="L201:L203"/>
    <mergeCell ref="K177:K179"/>
    <mergeCell ref="L177:L179"/>
    <mergeCell ref="H180:H182"/>
    <mergeCell ref="I180:I182"/>
    <mergeCell ref="J180:J182"/>
    <mergeCell ref="K180:K182"/>
    <mergeCell ref="L180:L182"/>
    <mergeCell ref="H183:H185"/>
    <mergeCell ref="I183:I185"/>
    <mergeCell ref="J183:J185"/>
    <mergeCell ref="K183:K185"/>
    <mergeCell ref="L183:L185"/>
    <mergeCell ref="H186:H188"/>
    <mergeCell ref="I186:I188"/>
    <mergeCell ref="J186:J188"/>
    <mergeCell ref="K186:K188"/>
    <mergeCell ref="L186:L188"/>
    <mergeCell ref="K165:K167"/>
    <mergeCell ref="L165:L167"/>
    <mergeCell ref="H168:H170"/>
    <mergeCell ref="I168:I170"/>
    <mergeCell ref="J168:J170"/>
    <mergeCell ref="K168:K170"/>
    <mergeCell ref="L168:L170"/>
    <mergeCell ref="H171:H173"/>
    <mergeCell ref="I171:I173"/>
    <mergeCell ref="J171:J173"/>
    <mergeCell ref="K171:K173"/>
    <mergeCell ref="L171:L173"/>
    <mergeCell ref="H174:H176"/>
    <mergeCell ref="I174:I176"/>
    <mergeCell ref="J174:J176"/>
    <mergeCell ref="K174:K176"/>
    <mergeCell ref="L174:L176"/>
    <mergeCell ref="L150:L152"/>
    <mergeCell ref="H153:H155"/>
    <mergeCell ref="I153:I155"/>
    <mergeCell ref="J153:J155"/>
    <mergeCell ref="K153:K155"/>
    <mergeCell ref="L153:L155"/>
    <mergeCell ref="H156:H158"/>
    <mergeCell ref="I156:I158"/>
    <mergeCell ref="J156:J158"/>
    <mergeCell ref="K156:K158"/>
    <mergeCell ref="L156:L158"/>
    <mergeCell ref="H159:H161"/>
    <mergeCell ref="I159:I161"/>
    <mergeCell ref="J159:J161"/>
    <mergeCell ref="K159:K161"/>
    <mergeCell ref="L159:L161"/>
    <mergeCell ref="H162:H164"/>
    <mergeCell ref="I162:I164"/>
    <mergeCell ref="J162:J164"/>
    <mergeCell ref="K162:K164"/>
    <mergeCell ref="L162:L164"/>
    <mergeCell ref="L135:L137"/>
    <mergeCell ref="H138:H140"/>
    <mergeCell ref="I138:I140"/>
    <mergeCell ref="J138:J140"/>
    <mergeCell ref="K138:K140"/>
    <mergeCell ref="L138:L140"/>
    <mergeCell ref="H141:H143"/>
    <mergeCell ref="I141:I143"/>
    <mergeCell ref="J141:J143"/>
    <mergeCell ref="K141:K143"/>
    <mergeCell ref="L141:L143"/>
    <mergeCell ref="H144:H146"/>
    <mergeCell ref="I144:I146"/>
    <mergeCell ref="J144:J146"/>
    <mergeCell ref="K144:K146"/>
    <mergeCell ref="L144:L146"/>
    <mergeCell ref="H147:H149"/>
    <mergeCell ref="I147:I149"/>
    <mergeCell ref="J147:J149"/>
    <mergeCell ref="K147:K149"/>
    <mergeCell ref="L147:L149"/>
    <mergeCell ref="K120:K122"/>
    <mergeCell ref="L120:L122"/>
    <mergeCell ref="H123:H125"/>
    <mergeCell ref="I123:I125"/>
    <mergeCell ref="J123:J125"/>
    <mergeCell ref="K123:K125"/>
    <mergeCell ref="L123:L125"/>
    <mergeCell ref="H126:H128"/>
    <mergeCell ref="I126:I128"/>
    <mergeCell ref="J126:J128"/>
    <mergeCell ref="K126:K128"/>
    <mergeCell ref="L126:L128"/>
    <mergeCell ref="L129:L131"/>
    <mergeCell ref="H132:H134"/>
    <mergeCell ref="I132:I134"/>
    <mergeCell ref="J132:J134"/>
    <mergeCell ref="K132:K134"/>
    <mergeCell ref="L132:L134"/>
    <mergeCell ref="H102:H104"/>
    <mergeCell ref="I102:I104"/>
    <mergeCell ref="J102:J104"/>
    <mergeCell ref="K102:K104"/>
    <mergeCell ref="L102:L104"/>
    <mergeCell ref="H105:H107"/>
    <mergeCell ref="I105:I107"/>
    <mergeCell ref="J105:J107"/>
    <mergeCell ref="K105:K107"/>
    <mergeCell ref="L105:L107"/>
    <mergeCell ref="H108:H110"/>
    <mergeCell ref="I108:I110"/>
    <mergeCell ref="J108:J110"/>
    <mergeCell ref="K108:K110"/>
    <mergeCell ref="L108:L110"/>
    <mergeCell ref="H111:H113"/>
    <mergeCell ref="I111:I113"/>
    <mergeCell ref="J111:J113"/>
    <mergeCell ref="K111:K113"/>
    <mergeCell ref="L111:L113"/>
    <mergeCell ref="H90:H92"/>
    <mergeCell ref="I90:I92"/>
    <mergeCell ref="J90:J92"/>
    <mergeCell ref="K90:K92"/>
    <mergeCell ref="L90:L92"/>
    <mergeCell ref="H93:H95"/>
    <mergeCell ref="I93:I95"/>
    <mergeCell ref="J93:J95"/>
    <mergeCell ref="K93:K95"/>
    <mergeCell ref="L93:L95"/>
    <mergeCell ref="H96:H98"/>
    <mergeCell ref="I96:I98"/>
    <mergeCell ref="J96:J98"/>
    <mergeCell ref="K96:K98"/>
    <mergeCell ref="L96:L98"/>
    <mergeCell ref="H99:H101"/>
    <mergeCell ref="I99:I101"/>
    <mergeCell ref="J99:J101"/>
    <mergeCell ref="K99:K101"/>
    <mergeCell ref="L99:L101"/>
    <mergeCell ref="L75:L77"/>
    <mergeCell ref="H78:H80"/>
    <mergeCell ref="I78:I80"/>
    <mergeCell ref="J78:J80"/>
    <mergeCell ref="K78:K80"/>
    <mergeCell ref="L78:L80"/>
    <mergeCell ref="J81:J83"/>
    <mergeCell ref="K81:K83"/>
    <mergeCell ref="L81:L83"/>
    <mergeCell ref="H84:H86"/>
    <mergeCell ref="I84:I86"/>
    <mergeCell ref="J84:J86"/>
    <mergeCell ref="K84:K86"/>
    <mergeCell ref="L84:L86"/>
    <mergeCell ref="H87:H89"/>
    <mergeCell ref="I87:I89"/>
    <mergeCell ref="J87:J89"/>
    <mergeCell ref="K87:K89"/>
    <mergeCell ref="L87:L89"/>
    <mergeCell ref="K63:K65"/>
    <mergeCell ref="L63:L65"/>
    <mergeCell ref="H66:H68"/>
    <mergeCell ref="I66:I68"/>
    <mergeCell ref="J66:J68"/>
    <mergeCell ref="K66:K68"/>
    <mergeCell ref="L66:L68"/>
    <mergeCell ref="H69:H71"/>
    <mergeCell ref="I69:I71"/>
    <mergeCell ref="J69:J71"/>
    <mergeCell ref="K69:K71"/>
    <mergeCell ref="L69:L71"/>
    <mergeCell ref="H72:H74"/>
    <mergeCell ref="I72:I74"/>
    <mergeCell ref="J72:J74"/>
    <mergeCell ref="K72:K74"/>
    <mergeCell ref="L72:L74"/>
    <mergeCell ref="I48:I50"/>
    <mergeCell ref="J48:J50"/>
    <mergeCell ref="K48:K50"/>
    <mergeCell ref="L48:L50"/>
    <mergeCell ref="H51:H53"/>
    <mergeCell ref="I51:I53"/>
    <mergeCell ref="J51:J53"/>
    <mergeCell ref="K51:K53"/>
    <mergeCell ref="L51:L53"/>
    <mergeCell ref="H54:H56"/>
    <mergeCell ref="I54:I56"/>
    <mergeCell ref="J54:J56"/>
    <mergeCell ref="K54:K56"/>
    <mergeCell ref="L54:L56"/>
    <mergeCell ref="H57:H59"/>
    <mergeCell ref="I57:I59"/>
    <mergeCell ref="J57:J59"/>
    <mergeCell ref="K57:K59"/>
    <mergeCell ref="L57:L59"/>
    <mergeCell ref="H33:H35"/>
    <mergeCell ref="I33:I35"/>
    <mergeCell ref="J33:J35"/>
    <mergeCell ref="K33:K35"/>
    <mergeCell ref="L33:L35"/>
    <mergeCell ref="H36:H38"/>
    <mergeCell ref="I36:I38"/>
    <mergeCell ref="J36:J38"/>
    <mergeCell ref="K36:K38"/>
    <mergeCell ref="L36:L38"/>
    <mergeCell ref="H39:H41"/>
    <mergeCell ref="I39:I41"/>
    <mergeCell ref="J39:J41"/>
    <mergeCell ref="K39:K41"/>
    <mergeCell ref="L39:L41"/>
    <mergeCell ref="H42:H44"/>
    <mergeCell ref="I42:I44"/>
    <mergeCell ref="J42:J44"/>
    <mergeCell ref="K42:K44"/>
    <mergeCell ref="L42:L44"/>
    <mergeCell ref="G423:G425"/>
    <mergeCell ref="G426:G428"/>
    <mergeCell ref="G429:G431"/>
    <mergeCell ref="G432:G434"/>
    <mergeCell ref="G435:G437"/>
    <mergeCell ref="G438:G440"/>
    <mergeCell ref="G441:G443"/>
    <mergeCell ref="G444:G446"/>
    <mergeCell ref="G447:G449"/>
    <mergeCell ref="G450:G452"/>
    <mergeCell ref="G453:G455"/>
    <mergeCell ref="G456:G458"/>
    <mergeCell ref="G459:G461"/>
    <mergeCell ref="G462:G464"/>
    <mergeCell ref="G465:G467"/>
    <mergeCell ref="K21:K23"/>
    <mergeCell ref="L21:L23"/>
    <mergeCell ref="H24:H26"/>
    <mergeCell ref="I24:I26"/>
    <mergeCell ref="J24:J26"/>
    <mergeCell ref="K24:K26"/>
    <mergeCell ref="L24:L26"/>
    <mergeCell ref="H27:H29"/>
    <mergeCell ref="I27:I29"/>
    <mergeCell ref="J27:J29"/>
    <mergeCell ref="K27:K29"/>
    <mergeCell ref="L27:L29"/>
    <mergeCell ref="H30:H32"/>
    <mergeCell ref="I30:I32"/>
    <mergeCell ref="J30:J32"/>
    <mergeCell ref="K30:K32"/>
    <mergeCell ref="L30:L32"/>
    <mergeCell ref="G363:G365"/>
    <mergeCell ref="G366:G368"/>
    <mergeCell ref="G369:G371"/>
    <mergeCell ref="G372:G374"/>
    <mergeCell ref="G375:G377"/>
    <mergeCell ref="G378:G380"/>
    <mergeCell ref="G381:G383"/>
    <mergeCell ref="G384:G386"/>
    <mergeCell ref="G387:G389"/>
    <mergeCell ref="G390:G392"/>
    <mergeCell ref="G393:G395"/>
    <mergeCell ref="G396:G398"/>
    <mergeCell ref="G399:G401"/>
    <mergeCell ref="G402:G404"/>
    <mergeCell ref="G405:G407"/>
    <mergeCell ref="G408:G410"/>
    <mergeCell ref="G411:G413"/>
    <mergeCell ref="G306:G308"/>
    <mergeCell ref="G309:G311"/>
    <mergeCell ref="G312:G314"/>
    <mergeCell ref="G315:G317"/>
    <mergeCell ref="G318:G320"/>
    <mergeCell ref="G321:G323"/>
    <mergeCell ref="G324:G326"/>
    <mergeCell ref="G327:G329"/>
    <mergeCell ref="G330:G332"/>
    <mergeCell ref="G333:G335"/>
    <mergeCell ref="G336:G338"/>
    <mergeCell ref="G339:G341"/>
    <mergeCell ref="G342:G344"/>
    <mergeCell ref="G345:G347"/>
    <mergeCell ref="G348:G350"/>
    <mergeCell ref="G351:G353"/>
    <mergeCell ref="G354:G356"/>
    <mergeCell ref="G249:G251"/>
    <mergeCell ref="G252:G254"/>
    <mergeCell ref="G255:G257"/>
    <mergeCell ref="G258:G260"/>
    <mergeCell ref="G261:G263"/>
    <mergeCell ref="G264:G266"/>
    <mergeCell ref="G267:G269"/>
    <mergeCell ref="G270:G272"/>
    <mergeCell ref="G273:G275"/>
    <mergeCell ref="G276:G278"/>
    <mergeCell ref="G279:G281"/>
    <mergeCell ref="G282:G284"/>
    <mergeCell ref="G285:G287"/>
    <mergeCell ref="G288:G290"/>
    <mergeCell ref="G291:G293"/>
    <mergeCell ref="G294:G296"/>
    <mergeCell ref="G297:G299"/>
    <mergeCell ref="G156:G158"/>
    <mergeCell ref="G159:G161"/>
    <mergeCell ref="G162:G164"/>
    <mergeCell ref="G165:G167"/>
    <mergeCell ref="G168:G170"/>
    <mergeCell ref="G171:G173"/>
    <mergeCell ref="G174:G176"/>
    <mergeCell ref="G177:G179"/>
    <mergeCell ref="G180:G182"/>
    <mergeCell ref="G183:G185"/>
    <mergeCell ref="G186:G188"/>
    <mergeCell ref="G189:G191"/>
    <mergeCell ref="G192:G194"/>
    <mergeCell ref="G195:G197"/>
    <mergeCell ref="G198:G200"/>
    <mergeCell ref="G201:G203"/>
    <mergeCell ref="G204:G206"/>
    <mergeCell ref="G87:G89"/>
    <mergeCell ref="G90:G92"/>
    <mergeCell ref="G93:G95"/>
    <mergeCell ref="G96:G98"/>
    <mergeCell ref="G99:G101"/>
    <mergeCell ref="G105:G107"/>
    <mergeCell ref="G108:G110"/>
    <mergeCell ref="G111:G113"/>
    <mergeCell ref="G114:G116"/>
    <mergeCell ref="G117:G119"/>
    <mergeCell ref="G120:G122"/>
    <mergeCell ref="G123:G125"/>
    <mergeCell ref="G126:G128"/>
    <mergeCell ref="G129:G131"/>
    <mergeCell ref="G132:G134"/>
    <mergeCell ref="G135:G137"/>
    <mergeCell ref="G138:G140"/>
    <mergeCell ref="F423:F425"/>
    <mergeCell ref="F426:F428"/>
    <mergeCell ref="F429:F431"/>
    <mergeCell ref="F432:F434"/>
    <mergeCell ref="F435:F437"/>
    <mergeCell ref="F438:F440"/>
    <mergeCell ref="F441:F443"/>
    <mergeCell ref="F444:F446"/>
    <mergeCell ref="F447:F449"/>
    <mergeCell ref="F450:F452"/>
    <mergeCell ref="F453:F455"/>
    <mergeCell ref="F456:F458"/>
    <mergeCell ref="F459:F461"/>
    <mergeCell ref="F462:F464"/>
    <mergeCell ref="F465:F467"/>
    <mergeCell ref="G21:G23"/>
    <mergeCell ref="G24:G26"/>
    <mergeCell ref="G27:G29"/>
    <mergeCell ref="G30:G32"/>
    <mergeCell ref="G33:G35"/>
    <mergeCell ref="G36:G38"/>
    <mergeCell ref="G39:G41"/>
    <mergeCell ref="G42:G44"/>
    <mergeCell ref="G45:G47"/>
    <mergeCell ref="G48:G50"/>
    <mergeCell ref="G51:G53"/>
    <mergeCell ref="G54:G56"/>
    <mergeCell ref="G57:G59"/>
    <mergeCell ref="G60:G62"/>
    <mergeCell ref="G63:G65"/>
    <mergeCell ref="G66:G68"/>
    <mergeCell ref="G69:G71"/>
    <mergeCell ref="F339:F341"/>
    <mergeCell ref="F342:F344"/>
    <mergeCell ref="F345:F347"/>
    <mergeCell ref="F348:F350"/>
    <mergeCell ref="F351:F353"/>
    <mergeCell ref="F354:F356"/>
    <mergeCell ref="F357:F359"/>
    <mergeCell ref="F360:F362"/>
    <mergeCell ref="F363:F365"/>
    <mergeCell ref="F366:F368"/>
    <mergeCell ref="F369:F371"/>
    <mergeCell ref="F372:F374"/>
    <mergeCell ref="F375:F377"/>
    <mergeCell ref="F378:F380"/>
    <mergeCell ref="F402:F404"/>
    <mergeCell ref="F405:F407"/>
    <mergeCell ref="F408:F410"/>
    <mergeCell ref="F102:F104"/>
    <mergeCell ref="F105:F107"/>
    <mergeCell ref="F108:F110"/>
    <mergeCell ref="F111:F113"/>
    <mergeCell ref="F114:F116"/>
    <mergeCell ref="F117:F119"/>
    <mergeCell ref="F120:F122"/>
    <mergeCell ref="F123:F125"/>
    <mergeCell ref="F126:F128"/>
    <mergeCell ref="F129:F131"/>
    <mergeCell ref="F132:F134"/>
    <mergeCell ref="F135:F137"/>
    <mergeCell ref="F138:F140"/>
    <mergeCell ref="F141:F143"/>
    <mergeCell ref="F144:F146"/>
    <mergeCell ref="F147:F149"/>
    <mergeCell ref="F150:F152"/>
    <mergeCell ref="F27:F29"/>
    <mergeCell ref="F30:F32"/>
    <mergeCell ref="F33:F35"/>
    <mergeCell ref="F36:F38"/>
    <mergeCell ref="F39:F41"/>
    <mergeCell ref="F42:F44"/>
    <mergeCell ref="F45:F47"/>
    <mergeCell ref="F48:F50"/>
    <mergeCell ref="F51:F53"/>
    <mergeCell ref="F54:F56"/>
    <mergeCell ref="F57:F59"/>
    <mergeCell ref="F60:F62"/>
    <mergeCell ref="F63:F65"/>
    <mergeCell ref="F66:F68"/>
    <mergeCell ref="F69:F71"/>
    <mergeCell ref="F72:F74"/>
    <mergeCell ref="F75:F77"/>
    <mergeCell ref="D363:D365"/>
    <mergeCell ref="C222:C224"/>
    <mergeCell ref="D222:D224"/>
    <mergeCell ref="B198:B200"/>
    <mergeCell ref="C198:C200"/>
    <mergeCell ref="D198:D200"/>
    <mergeCell ref="B174:B176"/>
    <mergeCell ref="B453:B455"/>
    <mergeCell ref="C453:C455"/>
    <mergeCell ref="D453:D455"/>
    <mergeCell ref="D450:D452"/>
    <mergeCell ref="B456:B458"/>
    <mergeCell ref="C456:C458"/>
    <mergeCell ref="D456:D458"/>
    <mergeCell ref="B384:B386"/>
    <mergeCell ref="C384:C386"/>
    <mergeCell ref="D384:D386"/>
    <mergeCell ref="B366:B368"/>
    <mergeCell ref="C366:C368"/>
    <mergeCell ref="D366:D368"/>
    <mergeCell ref="B342:B344"/>
    <mergeCell ref="C342:C344"/>
    <mergeCell ref="D342:D344"/>
    <mergeCell ref="B318:B320"/>
    <mergeCell ref="C318:C320"/>
    <mergeCell ref="D318:D320"/>
    <mergeCell ref="C174:C176"/>
    <mergeCell ref="D174:D176"/>
    <mergeCell ref="B459:B461"/>
    <mergeCell ref="C459:C461"/>
    <mergeCell ref="D459:D461"/>
    <mergeCell ref="B462:B464"/>
    <mergeCell ref="C462:C464"/>
    <mergeCell ref="D462:D464"/>
    <mergeCell ref="B465:B467"/>
    <mergeCell ref="C465:C467"/>
    <mergeCell ref="D465:D467"/>
    <mergeCell ref="B402:B404"/>
    <mergeCell ref="C402:C404"/>
    <mergeCell ref="D402:D404"/>
    <mergeCell ref="B438:B440"/>
    <mergeCell ref="C438:C440"/>
    <mergeCell ref="D438:D440"/>
    <mergeCell ref="B27:B29"/>
    <mergeCell ref="C27:C29"/>
    <mergeCell ref="D27:D29"/>
    <mergeCell ref="B30:B32"/>
    <mergeCell ref="C30:C32"/>
    <mergeCell ref="D30:D32"/>
    <mergeCell ref="B33:B35"/>
    <mergeCell ref="C33:C35"/>
    <mergeCell ref="D33:D35"/>
    <mergeCell ref="B447:B449"/>
    <mergeCell ref="C447:C449"/>
    <mergeCell ref="D447:D449"/>
    <mergeCell ref="B450:B452"/>
    <mergeCell ref="C450:C452"/>
    <mergeCell ref="B396:B398"/>
    <mergeCell ref="C396:C398"/>
    <mergeCell ref="D396:D398"/>
    <mergeCell ref="AN13:AO13"/>
    <mergeCell ref="W13:AB13"/>
    <mergeCell ref="W10:AB10"/>
    <mergeCell ref="A15:A17"/>
    <mergeCell ref="B15:B16"/>
    <mergeCell ref="C15:C16"/>
    <mergeCell ref="D15:D16"/>
    <mergeCell ref="Q15:Q17"/>
    <mergeCell ref="R15:R17"/>
    <mergeCell ref="B17:E17"/>
    <mergeCell ref="A24:A26"/>
    <mergeCell ref="C13:C14"/>
    <mergeCell ref="D13:D14"/>
    <mergeCell ref="E13:E14"/>
    <mergeCell ref="AJ13:AM13"/>
    <mergeCell ref="AE13:AI13"/>
    <mergeCell ref="G13:G14"/>
    <mergeCell ref="N14:P14"/>
    <mergeCell ref="H13:P13"/>
    <mergeCell ref="B18:B20"/>
    <mergeCell ref="C18:C20"/>
    <mergeCell ref="D18:D20"/>
    <mergeCell ref="B24:B26"/>
    <mergeCell ref="C24:C26"/>
    <mergeCell ref="D24:D26"/>
    <mergeCell ref="F18:F20"/>
    <mergeCell ref="G18:G20"/>
    <mergeCell ref="H18:H20"/>
    <mergeCell ref="I18:I20"/>
    <mergeCell ref="F24:F26"/>
    <mergeCell ref="Q459:Q461"/>
    <mergeCell ref="R459:R461"/>
    <mergeCell ref="A459:A461"/>
    <mergeCell ref="O2:O3"/>
    <mergeCell ref="P2:Q3"/>
    <mergeCell ref="O4:O5"/>
    <mergeCell ref="P4:Q5"/>
    <mergeCell ref="O6:O7"/>
    <mergeCell ref="P6:Q7"/>
    <mergeCell ref="N4:N5"/>
    <mergeCell ref="N6:N7"/>
    <mergeCell ref="Q456:Q458"/>
    <mergeCell ref="R456:R458"/>
    <mergeCell ref="A456:A458"/>
    <mergeCell ref="Q453:Q455"/>
    <mergeCell ref="R453:R455"/>
    <mergeCell ref="Q447:Q449"/>
    <mergeCell ref="R447:R449"/>
    <mergeCell ref="B21:B23"/>
    <mergeCell ref="C21:C23"/>
    <mergeCell ref="D21:D23"/>
    <mergeCell ref="A447:A449"/>
    <mergeCell ref="D444:D446"/>
    <mergeCell ref="Q438:Q440"/>
    <mergeCell ref="R438:R440"/>
    <mergeCell ref="A438:A440"/>
    <mergeCell ref="Q435:Q437"/>
    <mergeCell ref="R435:R437"/>
    <mergeCell ref="A435:A437"/>
    <mergeCell ref="B435:B437"/>
    <mergeCell ref="C435:C437"/>
    <mergeCell ref="D435:D437"/>
    <mergeCell ref="Q465:Q467"/>
    <mergeCell ref="R465:R467"/>
    <mergeCell ref="A465:A467"/>
    <mergeCell ref="Q462:Q464"/>
    <mergeCell ref="R462:R464"/>
    <mergeCell ref="A462:A464"/>
    <mergeCell ref="B408:B410"/>
    <mergeCell ref="C408:C410"/>
    <mergeCell ref="D408:D410"/>
    <mergeCell ref="B411:B413"/>
    <mergeCell ref="C411:C413"/>
    <mergeCell ref="D411:D413"/>
    <mergeCell ref="B414:B416"/>
    <mergeCell ref="C414:C416"/>
    <mergeCell ref="D414:D416"/>
    <mergeCell ref="B417:B419"/>
    <mergeCell ref="C417:C419"/>
    <mergeCell ref="A453:A455"/>
    <mergeCell ref="Q450:Q452"/>
    <mergeCell ref="R450:R452"/>
    <mergeCell ref="A450:A452"/>
    <mergeCell ref="Q444:Q446"/>
    <mergeCell ref="R444:R446"/>
    <mergeCell ref="A444:A446"/>
    <mergeCell ref="Q441:Q443"/>
    <mergeCell ref="R441:R443"/>
    <mergeCell ref="A441:A443"/>
    <mergeCell ref="B441:B443"/>
    <mergeCell ref="C441:C443"/>
    <mergeCell ref="D441:D443"/>
    <mergeCell ref="B444:B446"/>
    <mergeCell ref="C444:C446"/>
    <mergeCell ref="Q432:Q434"/>
    <mergeCell ref="R432:R434"/>
    <mergeCell ref="A432:A434"/>
    <mergeCell ref="Q429:Q431"/>
    <mergeCell ref="R429:R431"/>
    <mergeCell ref="A429:A431"/>
    <mergeCell ref="B429:B431"/>
    <mergeCell ref="C429:C431"/>
    <mergeCell ref="D429:D431"/>
    <mergeCell ref="B432:B434"/>
    <mergeCell ref="C432:C434"/>
    <mergeCell ref="D432:D434"/>
    <mergeCell ref="Q426:Q428"/>
    <mergeCell ref="R426:R428"/>
    <mergeCell ref="A426:A428"/>
    <mergeCell ref="Q423:Q425"/>
    <mergeCell ref="R423:R425"/>
    <mergeCell ref="A423:A425"/>
    <mergeCell ref="B423:B425"/>
    <mergeCell ref="C423:C425"/>
    <mergeCell ref="D423:D425"/>
    <mergeCell ref="B426:B428"/>
    <mergeCell ref="C426:C428"/>
    <mergeCell ref="D426:D428"/>
    <mergeCell ref="H423:H425"/>
    <mergeCell ref="I423:I425"/>
    <mergeCell ref="J423:J425"/>
    <mergeCell ref="K423:K425"/>
    <mergeCell ref="N423:P425"/>
    <mergeCell ref="N426:P428"/>
    <mergeCell ref="N429:P431"/>
    <mergeCell ref="N432:P434"/>
    <mergeCell ref="Q420:Q422"/>
    <mergeCell ref="R420:R422"/>
    <mergeCell ref="A420:A422"/>
    <mergeCell ref="Q417:Q419"/>
    <mergeCell ref="R417:R419"/>
    <mergeCell ref="A417:A419"/>
    <mergeCell ref="D417:D419"/>
    <mergeCell ref="B420:B422"/>
    <mergeCell ref="C420:C422"/>
    <mergeCell ref="D420:D422"/>
    <mergeCell ref="Q414:Q416"/>
    <mergeCell ref="R414:R416"/>
    <mergeCell ref="A414:A416"/>
    <mergeCell ref="Q411:Q413"/>
    <mergeCell ref="R411:R413"/>
    <mergeCell ref="A411:A413"/>
    <mergeCell ref="Q408:Q410"/>
    <mergeCell ref="R408:R410"/>
    <mergeCell ref="A408:A410"/>
    <mergeCell ref="N414:P416"/>
    <mergeCell ref="N417:P419"/>
    <mergeCell ref="N420:P422"/>
    <mergeCell ref="F411:F413"/>
    <mergeCell ref="F414:F416"/>
    <mergeCell ref="F417:F419"/>
    <mergeCell ref="F420:F422"/>
    <mergeCell ref="G414:G416"/>
    <mergeCell ref="G417:G419"/>
    <mergeCell ref="G420:G422"/>
    <mergeCell ref="H414:H416"/>
    <mergeCell ref="I414:I416"/>
    <mergeCell ref="J414:J416"/>
    <mergeCell ref="Q405:Q407"/>
    <mergeCell ref="R405:R407"/>
    <mergeCell ref="A405:A407"/>
    <mergeCell ref="B405:B407"/>
    <mergeCell ref="C405:C407"/>
    <mergeCell ref="D405:D407"/>
    <mergeCell ref="Q402:Q404"/>
    <mergeCell ref="R402:R404"/>
    <mergeCell ref="A402:A404"/>
    <mergeCell ref="Q399:Q401"/>
    <mergeCell ref="R399:R401"/>
    <mergeCell ref="A399:A401"/>
    <mergeCell ref="B399:B401"/>
    <mergeCell ref="C399:C401"/>
    <mergeCell ref="D399:D401"/>
    <mergeCell ref="Q396:Q398"/>
    <mergeCell ref="R396:R398"/>
    <mergeCell ref="A396:A398"/>
    <mergeCell ref="F396:F398"/>
    <mergeCell ref="F399:F401"/>
    <mergeCell ref="H396:H398"/>
    <mergeCell ref="I396:I398"/>
    <mergeCell ref="J396:J398"/>
    <mergeCell ref="K396:K398"/>
    <mergeCell ref="L396:L398"/>
    <mergeCell ref="H399:H401"/>
    <mergeCell ref="I399:I401"/>
    <mergeCell ref="J399:J401"/>
    <mergeCell ref="K399:K401"/>
    <mergeCell ref="L399:L401"/>
    <mergeCell ref="H402:H404"/>
    <mergeCell ref="I402:I404"/>
    <mergeCell ref="Q390:Q392"/>
    <mergeCell ref="R390:R392"/>
    <mergeCell ref="A390:A392"/>
    <mergeCell ref="B390:B392"/>
    <mergeCell ref="C390:C392"/>
    <mergeCell ref="D390:D392"/>
    <mergeCell ref="Q393:Q395"/>
    <mergeCell ref="R393:R395"/>
    <mergeCell ref="A393:A395"/>
    <mergeCell ref="B393:B395"/>
    <mergeCell ref="C393:C395"/>
    <mergeCell ref="D393:D395"/>
    <mergeCell ref="Q387:Q389"/>
    <mergeCell ref="R387:R389"/>
    <mergeCell ref="A387:A389"/>
    <mergeCell ref="B387:B389"/>
    <mergeCell ref="C387:C389"/>
    <mergeCell ref="D387:D389"/>
    <mergeCell ref="F387:F389"/>
    <mergeCell ref="F390:F392"/>
    <mergeCell ref="F393:F395"/>
    <mergeCell ref="H387:H389"/>
    <mergeCell ref="I387:I389"/>
    <mergeCell ref="Q384:Q386"/>
    <mergeCell ref="R384:R386"/>
    <mergeCell ref="A384:A386"/>
    <mergeCell ref="Q381:Q383"/>
    <mergeCell ref="R381:R383"/>
    <mergeCell ref="A381:A383"/>
    <mergeCell ref="B381:B383"/>
    <mergeCell ref="C381:C383"/>
    <mergeCell ref="D381:D383"/>
    <mergeCell ref="Q375:Q377"/>
    <mergeCell ref="R375:R377"/>
    <mergeCell ref="A375:A377"/>
    <mergeCell ref="B375:B377"/>
    <mergeCell ref="C375:C377"/>
    <mergeCell ref="D375:D377"/>
    <mergeCell ref="B378:B380"/>
    <mergeCell ref="C378:C380"/>
    <mergeCell ref="D378:D380"/>
    <mergeCell ref="F381:F383"/>
    <mergeCell ref="F384:F386"/>
    <mergeCell ref="H375:H377"/>
    <mergeCell ref="I375:I377"/>
    <mergeCell ref="J375:J377"/>
    <mergeCell ref="K375:K377"/>
    <mergeCell ref="L375:L377"/>
    <mergeCell ref="H378:H380"/>
    <mergeCell ref="I378:I380"/>
    <mergeCell ref="J378:J380"/>
    <mergeCell ref="K378:K380"/>
    <mergeCell ref="L378:L380"/>
    <mergeCell ref="H381:H383"/>
    <mergeCell ref="I381:I383"/>
    <mergeCell ref="Q372:Q374"/>
    <mergeCell ref="R372:R374"/>
    <mergeCell ref="A372:A374"/>
    <mergeCell ref="Q369:Q371"/>
    <mergeCell ref="R369:R371"/>
    <mergeCell ref="A369:A371"/>
    <mergeCell ref="B369:B371"/>
    <mergeCell ref="C369:C371"/>
    <mergeCell ref="D369:D371"/>
    <mergeCell ref="B372:B374"/>
    <mergeCell ref="C372:C374"/>
    <mergeCell ref="D372:D374"/>
    <mergeCell ref="Q378:Q380"/>
    <mergeCell ref="R378:R380"/>
    <mergeCell ref="A378:A380"/>
    <mergeCell ref="Q357:Q359"/>
    <mergeCell ref="R357:R359"/>
    <mergeCell ref="A357:A359"/>
    <mergeCell ref="B357:B359"/>
    <mergeCell ref="C357:C359"/>
    <mergeCell ref="D357:D359"/>
    <mergeCell ref="B360:B362"/>
    <mergeCell ref="C360:C362"/>
    <mergeCell ref="D360:D362"/>
    <mergeCell ref="Q366:Q368"/>
    <mergeCell ref="R366:R368"/>
    <mergeCell ref="A366:A368"/>
    <mergeCell ref="Q363:Q365"/>
    <mergeCell ref="R363:R365"/>
    <mergeCell ref="A363:A365"/>
    <mergeCell ref="B363:B365"/>
    <mergeCell ref="C363:C365"/>
    <mergeCell ref="Q360:Q362"/>
    <mergeCell ref="R360:R362"/>
    <mergeCell ref="A360:A362"/>
    <mergeCell ref="Q351:Q353"/>
    <mergeCell ref="R351:R353"/>
    <mergeCell ref="A351:A353"/>
    <mergeCell ref="B351:B353"/>
    <mergeCell ref="C351:C353"/>
    <mergeCell ref="D351:D353"/>
    <mergeCell ref="B354:B356"/>
    <mergeCell ref="C354:C356"/>
    <mergeCell ref="D354:D356"/>
    <mergeCell ref="Q348:Q350"/>
    <mergeCell ref="R348:R350"/>
    <mergeCell ref="A348:A350"/>
    <mergeCell ref="H351:H353"/>
    <mergeCell ref="I351:I353"/>
    <mergeCell ref="J351:J353"/>
    <mergeCell ref="G357:G359"/>
    <mergeCell ref="G360:G362"/>
    <mergeCell ref="H357:H359"/>
    <mergeCell ref="I357:I359"/>
    <mergeCell ref="J357:J359"/>
    <mergeCell ref="K357:K359"/>
    <mergeCell ref="L357:L359"/>
    <mergeCell ref="H360:H362"/>
    <mergeCell ref="I360:I362"/>
    <mergeCell ref="J360:J362"/>
    <mergeCell ref="K360:K362"/>
    <mergeCell ref="L360:L362"/>
    <mergeCell ref="M357:M359"/>
    <mergeCell ref="M360:M362"/>
    <mergeCell ref="Q345:Q347"/>
    <mergeCell ref="R345:R347"/>
    <mergeCell ref="A345:A347"/>
    <mergeCell ref="B345:B347"/>
    <mergeCell ref="C345:C347"/>
    <mergeCell ref="D345:D347"/>
    <mergeCell ref="B348:B350"/>
    <mergeCell ref="C348:C350"/>
    <mergeCell ref="D348:D350"/>
    <mergeCell ref="Q354:Q356"/>
    <mergeCell ref="R354:R356"/>
    <mergeCell ref="A354:A356"/>
    <mergeCell ref="Q333:Q335"/>
    <mergeCell ref="R333:R335"/>
    <mergeCell ref="A333:A335"/>
    <mergeCell ref="B333:B335"/>
    <mergeCell ref="C333:C335"/>
    <mergeCell ref="D333:D335"/>
    <mergeCell ref="B336:B338"/>
    <mergeCell ref="C336:C338"/>
    <mergeCell ref="D336:D338"/>
    <mergeCell ref="Q342:Q344"/>
    <mergeCell ref="R342:R344"/>
    <mergeCell ref="A342:A344"/>
    <mergeCell ref="Q339:Q341"/>
    <mergeCell ref="R339:R341"/>
    <mergeCell ref="A339:A341"/>
    <mergeCell ref="B339:B341"/>
    <mergeCell ref="C339:C341"/>
    <mergeCell ref="D339:D341"/>
    <mergeCell ref="Q336:Q338"/>
    <mergeCell ref="R336:R338"/>
    <mergeCell ref="A336:A338"/>
    <mergeCell ref="Q327:Q329"/>
    <mergeCell ref="R327:R329"/>
    <mergeCell ref="A327:A329"/>
    <mergeCell ref="B327:B329"/>
    <mergeCell ref="C327:C329"/>
    <mergeCell ref="D327:D329"/>
    <mergeCell ref="B330:B332"/>
    <mergeCell ref="C330:C332"/>
    <mergeCell ref="D330:D332"/>
    <mergeCell ref="Q324:Q326"/>
    <mergeCell ref="R324:R326"/>
    <mergeCell ref="A324:A326"/>
    <mergeCell ref="Q321:Q323"/>
    <mergeCell ref="R321:R323"/>
    <mergeCell ref="A321:A323"/>
    <mergeCell ref="B321:B323"/>
    <mergeCell ref="C321:C323"/>
    <mergeCell ref="D321:D323"/>
    <mergeCell ref="B324:B326"/>
    <mergeCell ref="C324:C326"/>
    <mergeCell ref="D324:D326"/>
    <mergeCell ref="Q330:Q332"/>
    <mergeCell ref="R330:R332"/>
    <mergeCell ref="A330:A332"/>
    <mergeCell ref="F321:F323"/>
    <mergeCell ref="F324:F326"/>
    <mergeCell ref="F327:F329"/>
    <mergeCell ref="F330:F332"/>
    <mergeCell ref="F333:F335"/>
    <mergeCell ref="F336:F338"/>
    <mergeCell ref="H321:H323"/>
    <mergeCell ref="Q309:Q311"/>
    <mergeCell ref="R309:R311"/>
    <mergeCell ref="A309:A311"/>
    <mergeCell ref="B309:B311"/>
    <mergeCell ref="C309:C311"/>
    <mergeCell ref="D309:D311"/>
    <mergeCell ref="B312:B314"/>
    <mergeCell ref="C312:C314"/>
    <mergeCell ref="D312:D314"/>
    <mergeCell ref="Q318:Q320"/>
    <mergeCell ref="R318:R320"/>
    <mergeCell ref="A318:A320"/>
    <mergeCell ref="Q315:Q317"/>
    <mergeCell ref="R315:R317"/>
    <mergeCell ref="A315:A317"/>
    <mergeCell ref="B315:B317"/>
    <mergeCell ref="C315:C317"/>
    <mergeCell ref="D315:D317"/>
    <mergeCell ref="Q312:Q314"/>
    <mergeCell ref="R312:R314"/>
    <mergeCell ref="A312:A314"/>
    <mergeCell ref="F309:F311"/>
    <mergeCell ref="F312:F314"/>
    <mergeCell ref="F315:F317"/>
    <mergeCell ref="F318:F320"/>
    <mergeCell ref="H318:H320"/>
    <mergeCell ref="I318:I320"/>
    <mergeCell ref="J318:J320"/>
    <mergeCell ref="K318:K320"/>
    <mergeCell ref="L318:L320"/>
    <mergeCell ref="Q303:Q305"/>
    <mergeCell ref="R303:R305"/>
    <mergeCell ref="A303:A305"/>
    <mergeCell ref="B303:B305"/>
    <mergeCell ref="C303:C305"/>
    <mergeCell ref="D303:D305"/>
    <mergeCell ref="B306:B308"/>
    <mergeCell ref="C306:C308"/>
    <mergeCell ref="D306:D308"/>
    <mergeCell ref="Q300:Q302"/>
    <mergeCell ref="R300:R302"/>
    <mergeCell ref="A300:A302"/>
    <mergeCell ref="Q297:Q299"/>
    <mergeCell ref="R297:R299"/>
    <mergeCell ref="A297:A299"/>
    <mergeCell ref="B297:B299"/>
    <mergeCell ref="C297:C299"/>
    <mergeCell ref="D297:D299"/>
    <mergeCell ref="B300:B302"/>
    <mergeCell ref="C300:C302"/>
    <mergeCell ref="D300:D302"/>
    <mergeCell ref="Q306:Q308"/>
    <mergeCell ref="R306:R308"/>
    <mergeCell ref="A306:A308"/>
    <mergeCell ref="H303:H305"/>
    <mergeCell ref="N297:P299"/>
    <mergeCell ref="F297:F299"/>
    <mergeCell ref="F300:F302"/>
    <mergeCell ref="F303:F305"/>
    <mergeCell ref="F306:F308"/>
    <mergeCell ref="G300:G302"/>
    <mergeCell ref="G303:G305"/>
    <mergeCell ref="Q285:Q287"/>
    <mergeCell ref="R285:R287"/>
    <mergeCell ref="A285:A287"/>
    <mergeCell ref="B285:B287"/>
    <mergeCell ref="C285:C287"/>
    <mergeCell ref="D285:D287"/>
    <mergeCell ref="B288:B290"/>
    <mergeCell ref="C288:C290"/>
    <mergeCell ref="D288:D290"/>
    <mergeCell ref="Q294:Q296"/>
    <mergeCell ref="R294:R296"/>
    <mergeCell ref="A294:A296"/>
    <mergeCell ref="B294:B296"/>
    <mergeCell ref="C294:C296"/>
    <mergeCell ref="D294:D296"/>
    <mergeCell ref="Q291:Q293"/>
    <mergeCell ref="R291:R293"/>
    <mergeCell ref="A291:A293"/>
    <mergeCell ref="B291:B293"/>
    <mergeCell ref="C291:C293"/>
    <mergeCell ref="D291:D293"/>
    <mergeCell ref="Q288:Q290"/>
    <mergeCell ref="R288:R290"/>
    <mergeCell ref="A288:A290"/>
    <mergeCell ref="N285:P287"/>
    <mergeCell ref="N288:P290"/>
    <mergeCell ref="N291:P293"/>
    <mergeCell ref="N294:P296"/>
    <mergeCell ref="F285:F287"/>
    <mergeCell ref="F288:F290"/>
    <mergeCell ref="F291:F293"/>
    <mergeCell ref="F294:F296"/>
    <mergeCell ref="Q279:Q281"/>
    <mergeCell ref="R279:R281"/>
    <mergeCell ref="A279:A281"/>
    <mergeCell ref="B279:B281"/>
    <mergeCell ref="C279:C281"/>
    <mergeCell ref="D279:D281"/>
    <mergeCell ref="B282:B284"/>
    <mergeCell ref="C282:C284"/>
    <mergeCell ref="D282:D284"/>
    <mergeCell ref="Q276:Q278"/>
    <mergeCell ref="R276:R278"/>
    <mergeCell ref="A276:A278"/>
    <mergeCell ref="Q273:Q275"/>
    <mergeCell ref="R273:R275"/>
    <mergeCell ref="A273:A275"/>
    <mergeCell ref="B273:B275"/>
    <mergeCell ref="C273:C275"/>
    <mergeCell ref="D273:D275"/>
    <mergeCell ref="B276:B278"/>
    <mergeCell ref="C276:C278"/>
    <mergeCell ref="D276:D278"/>
    <mergeCell ref="Q282:Q284"/>
    <mergeCell ref="R282:R284"/>
    <mergeCell ref="A282:A284"/>
    <mergeCell ref="N282:P284"/>
    <mergeCell ref="F273:F275"/>
    <mergeCell ref="F276:F278"/>
    <mergeCell ref="F279:F281"/>
    <mergeCell ref="F282:F284"/>
    <mergeCell ref="H282:H284"/>
    <mergeCell ref="I282:I284"/>
    <mergeCell ref="J282:J284"/>
    <mergeCell ref="Q261:Q263"/>
    <mergeCell ref="R261:R263"/>
    <mergeCell ref="A261:A263"/>
    <mergeCell ref="B261:B263"/>
    <mergeCell ref="C261:C263"/>
    <mergeCell ref="D261:D263"/>
    <mergeCell ref="B264:B266"/>
    <mergeCell ref="C264:C266"/>
    <mergeCell ref="D264:D266"/>
    <mergeCell ref="Q270:Q272"/>
    <mergeCell ref="R270:R272"/>
    <mergeCell ref="A270:A272"/>
    <mergeCell ref="B270:B272"/>
    <mergeCell ref="C270:C272"/>
    <mergeCell ref="D270:D272"/>
    <mergeCell ref="Q267:Q269"/>
    <mergeCell ref="R267:R269"/>
    <mergeCell ref="A267:A269"/>
    <mergeCell ref="B267:B269"/>
    <mergeCell ref="C267:C269"/>
    <mergeCell ref="D267:D269"/>
    <mergeCell ref="Q264:Q266"/>
    <mergeCell ref="R264:R266"/>
    <mergeCell ref="A264:A266"/>
    <mergeCell ref="F261:F263"/>
    <mergeCell ref="F264:F266"/>
    <mergeCell ref="F267:F269"/>
    <mergeCell ref="F270:F272"/>
    <mergeCell ref="H267:H269"/>
    <mergeCell ref="I267:I269"/>
    <mergeCell ref="J267:J269"/>
    <mergeCell ref="K267:K269"/>
    <mergeCell ref="Q255:Q257"/>
    <mergeCell ref="R255:R257"/>
    <mergeCell ref="A255:A257"/>
    <mergeCell ref="B255:B257"/>
    <mergeCell ref="C255:C257"/>
    <mergeCell ref="D255:D257"/>
    <mergeCell ref="B258:B260"/>
    <mergeCell ref="C258:C260"/>
    <mergeCell ref="D258:D260"/>
    <mergeCell ref="Q252:Q254"/>
    <mergeCell ref="R252:R254"/>
    <mergeCell ref="A252:A254"/>
    <mergeCell ref="Q249:Q251"/>
    <mergeCell ref="R249:R251"/>
    <mergeCell ref="A249:A251"/>
    <mergeCell ref="B249:B251"/>
    <mergeCell ref="C249:C251"/>
    <mergeCell ref="D249:D251"/>
    <mergeCell ref="B252:B254"/>
    <mergeCell ref="C252:C254"/>
    <mergeCell ref="D252:D254"/>
    <mergeCell ref="Q258:Q260"/>
    <mergeCell ref="R258:R260"/>
    <mergeCell ref="A258:A260"/>
    <mergeCell ref="H252:H254"/>
    <mergeCell ref="I252:I254"/>
    <mergeCell ref="J252:J254"/>
    <mergeCell ref="K252:K254"/>
    <mergeCell ref="F249:F251"/>
    <mergeCell ref="F252:F254"/>
    <mergeCell ref="F255:F257"/>
    <mergeCell ref="F258:F260"/>
    <mergeCell ref="Q237:Q239"/>
    <mergeCell ref="R237:R239"/>
    <mergeCell ref="A237:A239"/>
    <mergeCell ref="B237:B239"/>
    <mergeCell ref="C237:C239"/>
    <mergeCell ref="D237:D239"/>
    <mergeCell ref="B240:B242"/>
    <mergeCell ref="C240:C242"/>
    <mergeCell ref="D240:D242"/>
    <mergeCell ref="Q246:Q248"/>
    <mergeCell ref="R246:R248"/>
    <mergeCell ref="A246:A248"/>
    <mergeCell ref="B246:B248"/>
    <mergeCell ref="C246:C248"/>
    <mergeCell ref="D246:D248"/>
    <mergeCell ref="Q243:Q245"/>
    <mergeCell ref="R243:R245"/>
    <mergeCell ref="A243:A245"/>
    <mergeCell ref="B243:B245"/>
    <mergeCell ref="C243:C245"/>
    <mergeCell ref="D243:D245"/>
    <mergeCell ref="Q240:Q242"/>
    <mergeCell ref="R240:R242"/>
    <mergeCell ref="A240:A242"/>
    <mergeCell ref="F237:F239"/>
    <mergeCell ref="F240:F242"/>
    <mergeCell ref="F243:F245"/>
    <mergeCell ref="F246:F248"/>
    <mergeCell ref="G237:G239"/>
    <mergeCell ref="G240:G242"/>
    <mergeCell ref="G243:G245"/>
    <mergeCell ref="G246:G248"/>
    <mergeCell ref="Q231:Q233"/>
    <mergeCell ref="R231:R233"/>
    <mergeCell ref="A231:A233"/>
    <mergeCell ref="B231:B233"/>
    <mergeCell ref="C231:C233"/>
    <mergeCell ref="D231:D233"/>
    <mergeCell ref="B234:B236"/>
    <mergeCell ref="C234:C236"/>
    <mergeCell ref="D234:D236"/>
    <mergeCell ref="Q228:Q230"/>
    <mergeCell ref="R228:R230"/>
    <mergeCell ref="A228:A230"/>
    <mergeCell ref="Q225:Q227"/>
    <mergeCell ref="R225:R227"/>
    <mergeCell ref="A225:A227"/>
    <mergeCell ref="B225:B227"/>
    <mergeCell ref="C225:C227"/>
    <mergeCell ref="D225:D227"/>
    <mergeCell ref="B228:B230"/>
    <mergeCell ref="C228:C230"/>
    <mergeCell ref="D228:D230"/>
    <mergeCell ref="Q234:Q236"/>
    <mergeCell ref="R234:R236"/>
    <mergeCell ref="A234:A236"/>
    <mergeCell ref="F225:F227"/>
    <mergeCell ref="F228:F230"/>
    <mergeCell ref="F231:F233"/>
    <mergeCell ref="F234:F236"/>
    <mergeCell ref="G225:G227"/>
    <mergeCell ref="G228:G230"/>
    <mergeCell ref="G231:G233"/>
    <mergeCell ref="G234:G236"/>
    <mergeCell ref="Q216:Q218"/>
    <mergeCell ref="R216:R218"/>
    <mergeCell ref="A216:A218"/>
    <mergeCell ref="Q213:Q215"/>
    <mergeCell ref="R213:R215"/>
    <mergeCell ref="A213:A215"/>
    <mergeCell ref="B213:B215"/>
    <mergeCell ref="C213:C215"/>
    <mergeCell ref="D213:D215"/>
    <mergeCell ref="B216:B218"/>
    <mergeCell ref="C216:C218"/>
    <mergeCell ref="D216:D218"/>
    <mergeCell ref="Q222:Q224"/>
    <mergeCell ref="R222:R224"/>
    <mergeCell ref="A222:A224"/>
    <mergeCell ref="B222:B224"/>
    <mergeCell ref="Q219:Q221"/>
    <mergeCell ref="R219:R221"/>
    <mergeCell ref="A219:A221"/>
    <mergeCell ref="B219:B221"/>
    <mergeCell ref="C219:C221"/>
    <mergeCell ref="D219:D221"/>
    <mergeCell ref="F213:F215"/>
    <mergeCell ref="F216:F218"/>
    <mergeCell ref="F219:F221"/>
    <mergeCell ref="F222:F224"/>
    <mergeCell ref="G213:G215"/>
    <mergeCell ref="G216:G218"/>
    <mergeCell ref="G219:G221"/>
    <mergeCell ref="G222:G224"/>
    <mergeCell ref="H216:H218"/>
    <mergeCell ref="I216:I218"/>
    <mergeCell ref="Q207:Q209"/>
    <mergeCell ref="R207:R209"/>
    <mergeCell ref="A207:A209"/>
    <mergeCell ref="B207:B209"/>
    <mergeCell ref="C207:C209"/>
    <mergeCell ref="D207:D209"/>
    <mergeCell ref="B210:B212"/>
    <mergeCell ref="C210:C212"/>
    <mergeCell ref="D210:D212"/>
    <mergeCell ref="Q204:Q206"/>
    <mergeCell ref="R204:R206"/>
    <mergeCell ref="A204:A206"/>
    <mergeCell ref="Q201:Q203"/>
    <mergeCell ref="R201:R203"/>
    <mergeCell ref="A201:A203"/>
    <mergeCell ref="B201:B203"/>
    <mergeCell ref="C201:C203"/>
    <mergeCell ref="D201:D203"/>
    <mergeCell ref="B204:B206"/>
    <mergeCell ref="C204:C206"/>
    <mergeCell ref="D204:D206"/>
    <mergeCell ref="Q210:Q212"/>
    <mergeCell ref="R210:R212"/>
    <mergeCell ref="A210:A212"/>
    <mergeCell ref="G207:G209"/>
    <mergeCell ref="G210:G212"/>
    <mergeCell ref="F201:F203"/>
    <mergeCell ref="F204:F206"/>
    <mergeCell ref="F207:F209"/>
    <mergeCell ref="F210:F212"/>
    <mergeCell ref="H204:H206"/>
    <mergeCell ref="I204:I206"/>
    <mergeCell ref="Q192:Q194"/>
    <mergeCell ref="R192:R194"/>
    <mergeCell ref="A192:A194"/>
    <mergeCell ref="Q189:Q191"/>
    <mergeCell ref="R189:R191"/>
    <mergeCell ref="A189:A191"/>
    <mergeCell ref="B189:B191"/>
    <mergeCell ref="C189:C191"/>
    <mergeCell ref="D189:D191"/>
    <mergeCell ref="B192:B194"/>
    <mergeCell ref="C192:C194"/>
    <mergeCell ref="D192:D194"/>
    <mergeCell ref="Q198:Q200"/>
    <mergeCell ref="R198:R200"/>
    <mergeCell ref="A198:A200"/>
    <mergeCell ref="Q195:Q197"/>
    <mergeCell ref="R195:R197"/>
    <mergeCell ref="A195:A197"/>
    <mergeCell ref="B195:B197"/>
    <mergeCell ref="C195:C197"/>
    <mergeCell ref="D195:D197"/>
    <mergeCell ref="F189:F191"/>
    <mergeCell ref="F192:F194"/>
    <mergeCell ref="F195:F197"/>
    <mergeCell ref="F198:F200"/>
    <mergeCell ref="H189:H191"/>
    <mergeCell ref="I189:I191"/>
    <mergeCell ref="J189:J191"/>
    <mergeCell ref="K189:K191"/>
    <mergeCell ref="L189:L191"/>
    <mergeCell ref="H192:H194"/>
    <mergeCell ref="I192:I194"/>
    <mergeCell ref="Q183:Q185"/>
    <mergeCell ref="R183:R185"/>
    <mergeCell ref="A183:A185"/>
    <mergeCell ref="B183:B185"/>
    <mergeCell ref="C183:C185"/>
    <mergeCell ref="D183:D185"/>
    <mergeCell ref="B186:B188"/>
    <mergeCell ref="C186:C188"/>
    <mergeCell ref="D186:D188"/>
    <mergeCell ref="Q180:Q182"/>
    <mergeCell ref="R180:R182"/>
    <mergeCell ref="A180:A182"/>
    <mergeCell ref="Q177:Q179"/>
    <mergeCell ref="R177:R179"/>
    <mergeCell ref="A177:A179"/>
    <mergeCell ref="B177:B179"/>
    <mergeCell ref="C177:C179"/>
    <mergeCell ref="D177:D179"/>
    <mergeCell ref="B180:B182"/>
    <mergeCell ref="C180:C182"/>
    <mergeCell ref="D180:D182"/>
    <mergeCell ref="Q186:Q188"/>
    <mergeCell ref="R186:R188"/>
    <mergeCell ref="A186:A188"/>
    <mergeCell ref="N177:P179"/>
    <mergeCell ref="F177:F179"/>
    <mergeCell ref="F180:F182"/>
    <mergeCell ref="F183:F185"/>
    <mergeCell ref="F186:F188"/>
    <mergeCell ref="H177:H179"/>
    <mergeCell ref="I177:I179"/>
    <mergeCell ref="J177:J179"/>
    <mergeCell ref="Q168:Q170"/>
    <mergeCell ref="R168:R170"/>
    <mergeCell ref="A168:A170"/>
    <mergeCell ref="Q165:Q167"/>
    <mergeCell ref="R165:R167"/>
    <mergeCell ref="A165:A167"/>
    <mergeCell ref="B165:B167"/>
    <mergeCell ref="C165:C167"/>
    <mergeCell ref="D165:D167"/>
    <mergeCell ref="B168:B170"/>
    <mergeCell ref="C168:C170"/>
    <mergeCell ref="D168:D170"/>
    <mergeCell ref="Q174:Q176"/>
    <mergeCell ref="R174:R176"/>
    <mergeCell ref="A174:A176"/>
    <mergeCell ref="Q171:Q173"/>
    <mergeCell ref="R171:R173"/>
    <mergeCell ref="A171:A173"/>
    <mergeCell ref="B171:B173"/>
    <mergeCell ref="C171:C173"/>
    <mergeCell ref="D171:D173"/>
    <mergeCell ref="N165:P167"/>
    <mergeCell ref="N168:P170"/>
    <mergeCell ref="N171:P173"/>
    <mergeCell ref="N174:P176"/>
    <mergeCell ref="F165:F167"/>
    <mergeCell ref="F168:F170"/>
    <mergeCell ref="F171:F173"/>
    <mergeCell ref="F174:F176"/>
    <mergeCell ref="H165:H167"/>
    <mergeCell ref="I165:I167"/>
    <mergeCell ref="J165:J167"/>
    <mergeCell ref="Q159:Q161"/>
    <mergeCell ref="R159:R161"/>
    <mergeCell ref="A159:A161"/>
    <mergeCell ref="B159:B161"/>
    <mergeCell ref="C159:C161"/>
    <mergeCell ref="D159:D161"/>
    <mergeCell ref="B162:B164"/>
    <mergeCell ref="C162:C164"/>
    <mergeCell ref="D162:D164"/>
    <mergeCell ref="Q156:Q158"/>
    <mergeCell ref="R156:R158"/>
    <mergeCell ref="A156:A158"/>
    <mergeCell ref="Q153:Q155"/>
    <mergeCell ref="R153:R155"/>
    <mergeCell ref="A153:A155"/>
    <mergeCell ref="B153:B155"/>
    <mergeCell ref="C153:C155"/>
    <mergeCell ref="D153:D155"/>
    <mergeCell ref="B156:B158"/>
    <mergeCell ref="C156:C158"/>
    <mergeCell ref="D156:D158"/>
    <mergeCell ref="Q162:Q164"/>
    <mergeCell ref="R162:R164"/>
    <mergeCell ref="A162:A164"/>
    <mergeCell ref="N156:P158"/>
    <mergeCell ref="N159:P161"/>
    <mergeCell ref="N162:P164"/>
    <mergeCell ref="F153:F155"/>
    <mergeCell ref="F156:F158"/>
    <mergeCell ref="F159:F161"/>
    <mergeCell ref="F162:F164"/>
    <mergeCell ref="G153:G155"/>
    <mergeCell ref="B150:B152"/>
    <mergeCell ref="C150:C152"/>
    <mergeCell ref="D150:D152"/>
    <mergeCell ref="Q144:Q146"/>
    <mergeCell ref="R144:R146"/>
    <mergeCell ref="A144:A146"/>
    <mergeCell ref="Q141:Q143"/>
    <mergeCell ref="R141:R143"/>
    <mergeCell ref="A141:A143"/>
    <mergeCell ref="B141:B143"/>
    <mergeCell ref="C141:C143"/>
    <mergeCell ref="D141:D143"/>
    <mergeCell ref="B144:B146"/>
    <mergeCell ref="C144:C146"/>
    <mergeCell ref="D144:D146"/>
    <mergeCell ref="Q150:Q152"/>
    <mergeCell ref="R150:R152"/>
    <mergeCell ref="A150:A152"/>
    <mergeCell ref="Q147:Q149"/>
    <mergeCell ref="R147:R149"/>
    <mergeCell ref="A147:A149"/>
    <mergeCell ref="B147:B149"/>
    <mergeCell ref="C147:C149"/>
    <mergeCell ref="D147:D149"/>
    <mergeCell ref="G141:G143"/>
    <mergeCell ref="G144:G146"/>
    <mergeCell ref="G147:G149"/>
    <mergeCell ref="G150:G152"/>
    <mergeCell ref="H150:H152"/>
    <mergeCell ref="I150:I152"/>
    <mergeCell ref="J150:J152"/>
    <mergeCell ref="K150:K152"/>
    <mergeCell ref="Q135:Q137"/>
    <mergeCell ref="R135:R137"/>
    <mergeCell ref="A135:A137"/>
    <mergeCell ref="B135:B137"/>
    <mergeCell ref="C135:C137"/>
    <mergeCell ref="D135:D137"/>
    <mergeCell ref="B138:B140"/>
    <mergeCell ref="C138:C140"/>
    <mergeCell ref="D138:D140"/>
    <mergeCell ref="Q132:Q134"/>
    <mergeCell ref="R132:R134"/>
    <mergeCell ref="A132:A134"/>
    <mergeCell ref="Q129:Q131"/>
    <mergeCell ref="R129:R131"/>
    <mergeCell ref="A129:A131"/>
    <mergeCell ref="B129:B131"/>
    <mergeCell ref="C129:C131"/>
    <mergeCell ref="D129:D131"/>
    <mergeCell ref="B132:B134"/>
    <mergeCell ref="C132:C134"/>
    <mergeCell ref="D132:D134"/>
    <mergeCell ref="Q138:Q140"/>
    <mergeCell ref="R138:R140"/>
    <mergeCell ref="A138:A140"/>
    <mergeCell ref="H129:H131"/>
    <mergeCell ref="I129:I131"/>
    <mergeCell ref="J129:J131"/>
    <mergeCell ref="K129:K131"/>
    <mergeCell ref="H135:H137"/>
    <mergeCell ref="I135:I137"/>
    <mergeCell ref="J135:J137"/>
    <mergeCell ref="K135:K137"/>
    <mergeCell ref="B126:B128"/>
    <mergeCell ref="C126:C128"/>
    <mergeCell ref="D126:D128"/>
    <mergeCell ref="Q120:Q122"/>
    <mergeCell ref="R120:R122"/>
    <mergeCell ref="A120:A122"/>
    <mergeCell ref="Q117:Q119"/>
    <mergeCell ref="R117:R119"/>
    <mergeCell ref="A117:A119"/>
    <mergeCell ref="B117:B119"/>
    <mergeCell ref="C117:C119"/>
    <mergeCell ref="D117:D119"/>
    <mergeCell ref="B120:B122"/>
    <mergeCell ref="C120:C122"/>
    <mergeCell ref="D120:D122"/>
    <mergeCell ref="Q126:Q128"/>
    <mergeCell ref="R126:R128"/>
    <mergeCell ref="A126:A128"/>
    <mergeCell ref="Q123:Q125"/>
    <mergeCell ref="R123:R125"/>
    <mergeCell ref="A123:A125"/>
    <mergeCell ref="B123:B125"/>
    <mergeCell ref="C123:C125"/>
    <mergeCell ref="D123:D125"/>
    <mergeCell ref="H117:H119"/>
    <mergeCell ref="I117:I119"/>
    <mergeCell ref="J117:J119"/>
    <mergeCell ref="K117:K119"/>
    <mergeCell ref="L117:L119"/>
    <mergeCell ref="H120:H122"/>
    <mergeCell ref="I120:I122"/>
    <mergeCell ref="J120:J122"/>
    <mergeCell ref="Q111:Q113"/>
    <mergeCell ref="R111:R113"/>
    <mergeCell ref="A111:A113"/>
    <mergeCell ref="B111:B113"/>
    <mergeCell ref="C111:C113"/>
    <mergeCell ref="D111:D113"/>
    <mergeCell ref="B114:B116"/>
    <mergeCell ref="C114:C116"/>
    <mergeCell ref="D114:D116"/>
    <mergeCell ref="Q108:Q110"/>
    <mergeCell ref="R108:R110"/>
    <mergeCell ref="A108:A110"/>
    <mergeCell ref="Q105:Q107"/>
    <mergeCell ref="R105:R107"/>
    <mergeCell ref="A105:A107"/>
    <mergeCell ref="B105:B107"/>
    <mergeCell ref="C105:C107"/>
    <mergeCell ref="D105:D107"/>
    <mergeCell ref="B108:B110"/>
    <mergeCell ref="C108:C110"/>
    <mergeCell ref="D108:D110"/>
    <mergeCell ref="Q114:Q116"/>
    <mergeCell ref="R114:R116"/>
    <mergeCell ref="A114:A116"/>
    <mergeCell ref="H114:H116"/>
    <mergeCell ref="I114:I116"/>
    <mergeCell ref="J114:J116"/>
    <mergeCell ref="K114:K116"/>
    <mergeCell ref="L114:L116"/>
    <mergeCell ref="B102:B104"/>
    <mergeCell ref="C102:C104"/>
    <mergeCell ref="D102:D104"/>
    <mergeCell ref="Q96:Q98"/>
    <mergeCell ref="R96:R98"/>
    <mergeCell ref="A96:A98"/>
    <mergeCell ref="Q93:Q95"/>
    <mergeCell ref="R93:R95"/>
    <mergeCell ref="A93:A95"/>
    <mergeCell ref="B93:B95"/>
    <mergeCell ref="C93:C95"/>
    <mergeCell ref="D93:D95"/>
    <mergeCell ref="B96:B98"/>
    <mergeCell ref="C96:C98"/>
    <mergeCell ref="D96:D98"/>
    <mergeCell ref="Q102:Q104"/>
    <mergeCell ref="R102:R104"/>
    <mergeCell ref="A102:A104"/>
    <mergeCell ref="Q99:Q101"/>
    <mergeCell ref="R99:R101"/>
    <mergeCell ref="A99:A101"/>
    <mergeCell ref="B99:B101"/>
    <mergeCell ref="C99:C101"/>
    <mergeCell ref="D99:D101"/>
    <mergeCell ref="G102:G104"/>
    <mergeCell ref="N93:P95"/>
    <mergeCell ref="N96:P98"/>
    <mergeCell ref="N99:P101"/>
    <mergeCell ref="N102:P104"/>
    <mergeCell ref="F93:F95"/>
    <mergeCell ref="F96:F98"/>
    <mergeCell ref="F99:F101"/>
    <mergeCell ref="Q87:Q89"/>
    <mergeCell ref="R87:R89"/>
    <mergeCell ref="A87:A89"/>
    <mergeCell ref="B87:B89"/>
    <mergeCell ref="C87:C89"/>
    <mergeCell ref="D87:D89"/>
    <mergeCell ref="B90:B92"/>
    <mergeCell ref="C90:C92"/>
    <mergeCell ref="D90:D92"/>
    <mergeCell ref="Q84:Q86"/>
    <mergeCell ref="R84:R86"/>
    <mergeCell ref="A84:A86"/>
    <mergeCell ref="Q81:Q83"/>
    <mergeCell ref="R81:R83"/>
    <mergeCell ref="A81:A83"/>
    <mergeCell ref="B81:B83"/>
    <mergeCell ref="C81:C83"/>
    <mergeCell ref="D81:D83"/>
    <mergeCell ref="B84:B86"/>
    <mergeCell ref="C84:C86"/>
    <mergeCell ref="D84:D86"/>
    <mergeCell ref="Q90:Q92"/>
    <mergeCell ref="R90:R92"/>
    <mergeCell ref="A90:A92"/>
    <mergeCell ref="H81:H83"/>
    <mergeCell ref="I81:I83"/>
    <mergeCell ref="F81:F83"/>
    <mergeCell ref="F84:F86"/>
    <mergeCell ref="F87:F89"/>
    <mergeCell ref="F90:F92"/>
    <mergeCell ref="G81:G83"/>
    <mergeCell ref="G84:G86"/>
    <mergeCell ref="B78:B80"/>
    <mergeCell ref="C78:C80"/>
    <mergeCell ref="D78:D80"/>
    <mergeCell ref="Q72:Q74"/>
    <mergeCell ref="R72:R74"/>
    <mergeCell ref="A72:A74"/>
    <mergeCell ref="Q69:Q71"/>
    <mergeCell ref="R69:R71"/>
    <mergeCell ref="A69:A71"/>
    <mergeCell ref="B69:B71"/>
    <mergeCell ref="C69:C71"/>
    <mergeCell ref="D69:D71"/>
    <mergeCell ref="B72:B74"/>
    <mergeCell ref="C72:C74"/>
    <mergeCell ref="D72:D74"/>
    <mergeCell ref="Q78:Q80"/>
    <mergeCell ref="R78:R80"/>
    <mergeCell ref="A78:A80"/>
    <mergeCell ref="Q75:Q77"/>
    <mergeCell ref="R75:R77"/>
    <mergeCell ref="A75:A77"/>
    <mergeCell ref="B75:B77"/>
    <mergeCell ref="C75:C77"/>
    <mergeCell ref="D75:D77"/>
    <mergeCell ref="F78:F80"/>
    <mergeCell ref="G72:G74"/>
    <mergeCell ref="G75:G77"/>
    <mergeCell ref="G78:G80"/>
    <mergeCell ref="H75:H77"/>
    <mergeCell ref="I75:I77"/>
    <mergeCell ref="J75:J77"/>
    <mergeCell ref="K75:K77"/>
    <mergeCell ref="Q63:Q65"/>
    <mergeCell ref="R63:R65"/>
    <mergeCell ref="A63:A65"/>
    <mergeCell ref="B63:B65"/>
    <mergeCell ref="C63:C65"/>
    <mergeCell ref="D63:D65"/>
    <mergeCell ref="B66:B68"/>
    <mergeCell ref="C66:C68"/>
    <mergeCell ref="D66:D68"/>
    <mergeCell ref="Q60:Q62"/>
    <mergeCell ref="R60:R62"/>
    <mergeCell ref="A60:A62"/>
    <mergeCell ref="Q57:Q59"/>
    <mergeCell ref="R57:R59"/>
    <mergeCell ref="A57:A59"/>
    <mergeCell ref="B57:B59"/>
    <mergeCell ref="C57:C59"/>
    <mergeCell ref="D57:D59"/>
    <mergeCell ref="B60:B62"/>
    <mergeCell ref="C60:C62"/>
    <mergeCell ref="D60:D62"/>
    <mergeCell ref="Q66:Q68"/>
    <mergeCell ref="R66:R68"/>
    <mergeCell ref="A66:A68"/>
    <mergeCell ref="H60:H62"/>
    <mergeCell ref="I60:I62"/>
    <mergeCell ref="J60:J62"/>
    <mergeCell ref="K60:K62"/>
    <mergeCell ref="L60:L62"/>
    <mergeCell ref="H63:H65"/>
    <mergeCell ref="I63:I65"/>
    <mergeCell ref="J63:J65"/>
    <mergeCell ref="Q51:Q53"/>
    <mergeCell ref="R51:R53"/>
    <mergeCell ref="A51:A53"/>
    <mergeCell ref="B51:B53"/>
    <mergeCell ref="C51:C53"/>
    <mergeCell ref="D51:D53"/>
    <mergeCell ref="B54:B56"/>
    <mergeCell ref="C54:C56"/>
    <mergeCell ref="D54:D56"/>
    <mergeCell ref="Q48:Q50"/>
    <mergeCell ref="R48:R50"/>
    <mergeCell ref="A48:A50"/>
    <mergeCell ref="Q45:Q47"/>
    <mergeCell ref="R45:R47"/>
    <mergeCell ref="A45:A47"/>
    <mergeCell ref="Q42:Q44"/>
    <mergeCell ref="R42:R44"/>
    <mergeCell ref="A42:A44"/>
    <mergeCell ref="Q54:Q56"/>
    <mergeCell ref="R54:R56"/>
    <mergeCell ref="A54:A56"/>
    <mergeCell ref="B42:B44"/>
    <mergeCell ref="C42:C44"/>
    <mergeCell ref="H45:H47"/>
    <mergeCell ref="I45:I47"/>
    <mergeCell ref="B48:B50"/>
    <mergeCell ref="C48:C50"/>
    <mergeCell ref="D48:D50"/>
    <mergeCell ref="J45:J47"/>
    <mergeCell ref="K45:K47"/>
    <mergeCell ref="L45:L47"/>
    <mergeCell ref="H48:H50"/>
    <mergeCell ref="Q39:Q41"/>
    <mergeCell ref="R39:R41"/>
    <mergeCell ref="A39:A41"/>
    <mergeCell ref="B39:B41"/>
    <mergeCell ref="C39:C41"/>
    <mergeCell ref="D39:D41"/>
    <mergeCell ref="D42:D44"/>
    <mergeCell ref="B45:B47"/>
    <mergeCell ref="C45:C47"/>
    <mergeCell ref="D45:D47"/>
    <mergeCell ref="Q36:Q38"/>
    <mergeCell ref="R36:R38"/>
    <mergeCell ref="A36:A38"/>
    <mergeCell ref="C3:D3"/>
    <mergeCell ref="C5:D5"/>
    <mergeCell ref="C7:D7"/>
    <mergeCell ref="Q33:Q35"/>
    <mergeCell ref="R33:R35"/>
    <mergeCell ref="A33:A35"/>
    <mergeCell ref="Q30:Q32"/>
    <mergeCell ref="R30:R32"/>
    <mergeCell ref="A30:A32"/>
    <mergeCell ref="A13:A14"/>
    <mergeCell ref="B13:B14"/>
    <mergeCell ref="Q27:Q29"/>
    <mergeCell ref="R27:R29"/>
    <mergeCell ref="A27:A29"/>
    <mergeCell ref="Q24:Q26"/>
    <mergeCell ref="R24:R26"/>
    <mergeCell ref="B36:B38"/>
    <mergeCell ref="C36:C38"/>
    <mergeCell ref="D36:D38"/>
    <mergeCell ref="A1:R1"/>
    <mergeCell ref="Q13:R13"/>
    <mergeCell ref="R18:R20"/>
    <mergeCell ref="A21:A23"/>
    <mergeCell ref="Q21:Q23"/>
    <mergeCell ref="R21:R23"/>
    <mergeCell ref="Q18:Q20"/>
    <mergeCell ref="H14:L14"/>
    <mergeCell ref="A18:A20"/>
    <mergeCell ref="H3:L3"/>
    <mergeCell ref="H5:L5"/>
    <mergeCell ref="H7:L7"/>
    <mergeCell ref="C9:Q10"/>
    <mergeCell ref="B9:B10"/>
    <mergeCell ref="N15:P15"/>
    <mergeCell ref="N16:P16"/>
    <mergeCell ref="N17:P17"/>
    <mergeCell ref="J18:J20"/>
    <mergeCell ref="K18:K20"/>
    <mergeCell ref="L18:L20"/>
    <mergeCell ref="M18:M20"/>
    <mergeCell ref="N18:P20"/>
    <mergeCell ref="F21:F23"/>
    <mergeCell ref="H21:H23"/>
    <mergeCell ref="I21:I23"/>
    <mergeCell ref="J21:J23"/>
  </mergeCells>
  <phoneticPr fontId="1"/>
  <pageMargins left="0.70866141732283472" right="0.70866141732283472" top="0.74803149606299213" bottom="0.74803149606299213" header="0.31496062992125984" footer="0.31496062992125984"/>
  <pageSetup paperSize="9" scale="44" orientation="portrait" r:id="rId1"/>
  <rowBreaks count="5" manualBreakCount="5">
    <brk id="77" max="19" man="1"/>
    <brk id="155" max="19" man="1"/>
    <brk id="233" max="19" man="1"/>
    <brk id="317" max="19" man="1"/>
    <brk id="404" max="19"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'登録データ（男）'!#REF!</xm:f>
          </x14:formula1>
          <xm:sqref>G15</xm:sqref>
        </x14:dataValidation>
        <x14:dataValidation type="list" allowBlank="1" showInputMessage="1" showErrorMessage="1" xr:uid="{AED3AE5E-E07F-4A70-8546-AA326B4F0888}">
          <x14:formula1>
            <xm:f>'登録データ（男）'!$AA$3:$AA$4</xm:f>
          </x14:formula1>
          <xm:sqref>Q15:R467</xm:sqref>
        </x14:dataValidation>
        <x14:dataValidation type="list" allowBlank="1" showInputMessage="1" showErrorMessage="1" xr:uid="{3E91B8F4-0DA0-4BB3-8880-B6CEEAD224CA}">
          <x14:formula1>
            <xm:f>'登録データ（男）'!$R$3:$R$23</xm:f>
          </x14:formula1>
          <xm:sqref>G18 G21 G24 G27 G30 G33 G36 G39 G42 G45 G48 G51 G54 G57 G60 G63 G66 G69 G72 G75 G78 G81 G84 G87 G90 G93 G96 G99 G102 G105 G108 G111 G114 G117 G120 G123 G126 G129 G132 G135 G138 G141 G144 G147 G150 G153 G156 G159 G162 G165 G168 G171 G174 G177 G180 G183 G186 G189 G192 G195 G198 G201 G204 G207 G210 G213 G216 G219 G222 G225 G228 G231 G234 G237 G240 G243 G246 G249 G252 G255 G258 G261 G264 G267 G270 G273 G276 G279 G282 G285 G288 G291 G294 G297 G300 G303 G306 G309 G312 G315 G318 G321 G324 G327 G330 G333 G336 G339 G342 G345 G348 G351 G354 G357 G360 G363 G366 G369 G372 G375 G378 G381 G384 G387 G390 G393 G396 G399 G402 G405 G408 G411 G414 G417 G420 G423 G426 G429 G432 G435 G438 G441 G444 G447 G450 G453 G456 G459 G462 G465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J132"/>
  <sheetViews>
    <sheetView view="pageBreakPreview" zoomScale="70" zoomScaleSheetLayoutView="70" workbookViewId="0">
      <selection activeCell="D31" sqref="D31:I31"/>
    </sheetView>
  </sheetViews>
  <sheetFormatPr defaultColWidth="9" defaultRowHeight="18.75"/>
  <cols>
    <col min="1" max="2" width="9" style="5"/>
    <col min="3" max="3" width="14.5" style="5" customWidth="1"/>
    <col min="4" max="7" width="13.875" style="5" customWidth="1"/>
    <col min="8" max="9" width="11.375" style="5" customWidth="1"/>
    <col min="10" max="11" width="9" style="5"/>
    <col min="12" max="13" width="11.375" style="5" customWidth="1"/>
    <col min="14" max="28" width="11.875" style="5" customWidth="1"/>
    <col min="29" max="16384" width="9" style="5"/>
  </cols>
  <sheetData>
    <row r="1" spans="1:10" ht="13.5" customHeight="1">
      <c r="A1" s="397" t="s">
        <v>3132</v>
      </c>
      <c r="B1" s="397"/>
      <c r="C1" s="397"/>
      <c r="D1" s="397"/>
      <c r="E1" s="397"/>
      <c r="F1" s="397"/>
      <c r="G1" s="397"/>
      <c r="H1" s="397"/>
      <c r="I1" s="397"/>
      <c r="J1" s="397"/>
    </row>
    <row r="2" spans="1:10" ht="13.5" customHeight="1">
      <c r="A2" s="397"/>
      <c r="B2" s="397"/>
      <c r="C2" s="397"/>
      <c r="D2" s="397"/>
      <c r="E2" s="397"/>
      <c r="F2" s="397"/>
      <c r="G2" s="397"/>
      <c r="H2" s="397"/>
      <c r="I2" s="397"/>
      <c r="J2" s="397"/>
    </row>
    <row r="3" spans="1:10" ht="13.5" customHeight="1">
      <c r="A3" s="397"/>
      <c r="B3" s="397"/>
      <c r="C3" s="397"/>
      <c r="D3" s="397"/>
      <c r="E3" s="397"/>
      <c r="F3" s="397"/>
      <c r="G3" s="397"/>
      <c r="H3" s="397"/>
      <c r="I3" s="397"/>
      <c r="J3" s="397"/>
    </row>
    <row r="4" spans="1:10">
      <c r="A4" s="61"/>
      <c r="B4" s="61"/>
      <c r="C4" s="61"/>
      <c r="D4" s="61"/>
      <c r="E4" s="61"/>
      <c r="F4" s="61"/>
      <c r="G4" s="61"/>
      <c r="H4" s="61"/>
      <c r="I4" s="61"/>
      <c r="J4" s="61"/>
    </row>
    <row r="5" spans="1:10" ht="19.5" thickBot="1">
      <c r="A5" s="61"/>
      <c r="B5" s="61"/>
      <c r="C5" s="61"/>
      <c r="D5" s="61"/>
      <c r="E5" s="61"/>
      <c r="F5" s="61"/>
      <c r="G5" s="61"/>
      <c r="H5" s="61"/>
      <c r="I5" s="61"/>
      <c r="J5" s="61"/>
    </row>
    <row r="6" spans="1:10" ht="13.5" customHeight="1">
      <c r="A6" s="61"/>
      <c r="B6" s="398" t="s">
        <v>3133</v>
      </c>
      <c r="C6" s="399"/>
      <c r="D6" s="399"/>
      <c r="E6" s="399"/>
      <c r="F6" s="399"/>
      <c r="G6" s="399"/>
      <c r="H6" s="399"/>
      <c r="I6" s="400"/>
      <c r="J6" s="61"/>
    </row>
    <row r="7" spans="1:10" ht="13.5" customHeight="1" thickBot="1">
      <c r="A7" s="61"/>
      <c r="B7" s="401"/>
      <c r="C7" s="402"/>
      <c r="D7" s="402"/>
      <c r="E7" s="402"/>
      <c r="F7" s="402"/>
      <c r="G7" s="402"/>
      <c r="H7" s="402"/>
      <c r="I7" s="403"/>
      <c r="J7" s="61"/>
    </row>
    <row r="8" spans="1:10" ht="19.5">
      <c r="A8" s="61"/>
      <c r="B8" s="404" t="s">
        <v>126</v>
      </c>
      <c r="C8" s="283"/>
      <c r="D8" s="210" t="str">
        <f>IF(基本情報登録!D8="","",基本情報登録!D8)</f>
        <v/>
      </c>
      <c r="E8" s="210"/>
      <c r="F8" s="210"/>
      <c r="G8" s="210"/>
      <c r="H8" s="210"/>
      <c r="I8" s="405"/>
      <c r="J8" s="61"/>
    </row>
    <row r="9" spans="1:10" ht="35.25" customHeight="1" thickBot="1">
      <c r="A9" s="61"/>
      <c r="B9" s="307" t="s">
        <v>0</v>
      </c>
      <c r="C9" s="393"/>
      <c r="D9" s="406" t="str">
        <f>IF(基本情報登録!D10="","",基本情報登録!D10)</f>
        <v/>
      </c>
      <c r="E9" s="406"/>
      <c r="F9" s="406"/>
      <c r="G9" s="406"/>
      <c r="H9" s="406"/>
      <c r="I9" s="407"/>
      <c r="J9" s="61"/>
    </row>
    <row r="10" spans="1:10" ht="36.75" customHeight="1">
      <c r="A10" s="61"/>
      <c r="B10" s="301" t="s">
        <v>89</v>
      </c>
      <c r="C10" s="335"/>
      <c r="D10" s="389"/>
      <c r="E10" s="389"/>
      <c r="F10" s="389"/>
      <c r="G10" s="389"/>
      <c r="H10" s="389"/>
      <c r="I10" s="390"/>
      <c r="J10" s="61"/>
    </row>
    <row r="11" spans="1:10" ht="36.75" customHeight="1">
      <c r="A11" s="61"/>
      <c r="B11" s="264" t="s">
        <v>91</v>
      </c>
      <c r="C11" s="284"/>
      <c r="D11" s="391"/>
      <c r="E11" s="391"/>
      <c r="F11" s="391"/>
      <c r="G11" s="391"/>
      <c r="H11" s="391"/>
      <c r="I11" s="392"/>
      <c r="J11" s="61"/>
    </row>
    <row r="12" spans="1:10" ht="21.75" customHeight="1" thickBot="1">
      <c r="A12" s="61"/>
      <c r="B12" s="307" t="s">
        <v>133</v>
      </c>
      <c r="C12" s="393"/>
      <c r="D12" s="394"/>
      <c r="E12" s="395"/>
      <c r="F12" s="395"/>
      <c r="G12" s="395"/>
      <c r="H12" s="395"/>
      <c r="I12" s="396"/>
      <c r="J12" s="61"/>
    </row>
    <row r="13" spans="1:10">
      <c r="A13" s="61"/>
      <c r="B13" s="386" t="s">
        <v>127</v>
      </c>
      <c r="C13" s="387"/>
      <c r="D13" s="387"/>
      <c r="E13" s="387"/>
      <c r="F13" s="387"/>
      <c r="G13" s="387"/>
      <c r="H13" s="387"/>
      <c r="I13" s="312"/>
      <c r="J13" s="61"/>
    </row>
    <row r="14" spans="1:10" ht="19.5" thickBot="1">
      <c r="A14" s="61"/>
      <c r="B14" s="17" t="s">
        <v>128</v>
      </c>
      <c r="C14" s="84" t="s">
        <v>84</v>
      </c>
      <c r="D14" s="388" t="s">
        <v>129</v>
      </c>
      <c r="E14" s="388"/>
      <c r="F14" s="388" t="s">
        <v>130</v>
      </c>
      <c r="G14" s="388"/>
      <c r="H14" s="84" t="s">
        <v>101</v>
      </c>
      <c r="I14" s="82" t="s">
        <v>131</v>
      </c>
      <c r="J14" s="61"/>
    </row>
    <row r="15" spans="1:10" ht="35.25" customHeight="1" thickTop="1">
      <c r="A15" s="61"/>
      <c r="B15" s="18">
        <v>1</v>
      </c>
      <c r="C15" s="77"/>
      <c r="D15" s="284" t="str">
        <f>IF(C15="","",VLOOKUP(C15,'登録データ（男）'!$A$3:$W$2000,2,FALSE))</f>
        <v/>
      </c>
      <c r="E15" s="284"/>
      <c r="F15" s="283" t="str">
        <f>IF(C15="","",VLOOKUP(C15,'登録データ（男）'!$A$3:$W$2000,3,FALSE))</f>
        <v/>
      </c>
      <c r="G15" s="283"/>
      <c r="H15" s="83" t="str">
        <f>IF(C15="","",VLOOKUP(C15,'登録データ（男）'!$A$3:$W$2000,7,FALSE))</f>
        <v/>
      </c>
      <c r="I15" s="19" t="str">
        <f>IF(C15="","",VLOOKUP(C15,'登録データ（男）'!$A$3:$W$2000,4,FALSE))</f>
        <v/>
      </c>
      <c r="J15" s="61"/>
    </row>
    <row r="16" spans="1:10" ht="35.25" customHeight="1">
      <c r="A16" s="61"/>
      <c r="B16" s="20">
        <v>2</v>
      </c>
      <c r="C16" s="77"/>
      <c r="D16" s="284" t="str">
        <f>IF(C16="","",VLOOKUP(C16,'登録データ（男）'!$A$3:$W$2000,2,FALSE))</f>
        <v/>
      </c>
      <c r="E16" s="284"/>
      <c r="F16" s="283" t="str">
        <f>IF(C16="","",VLOOKUP(C16,'登録データ（男）'!$A$3:$W$2000,3,FALSE))</f>
        <v/>
      </c>
      <c r="G16" s="283"/>
      <c r="H16" s="83" t="str">
        <f>IF(C16="","",VLOOKUP(C16,'登録データ（男）'!$A$3:$W$2000,7,FALSE))</f>
        <v/>
      </c>
      <c r="I16" s="19" t="str">
        <f>IF(C16="","",VLOOKUP(C16,'登録データ（男）'!$A$3:$W$2000,4,FALSE))</f>
        <v/>
      </c>
      <c r="J16" s="61"/>
    </row>
    <row r="17" spans="1:10" ht="35.25" customHeight="1">
      <c r="A17" s="61"/>
      <c r="B17" s="20">
        <v>3</v>
      </c>
      <c r="C17" s="77"/>
      <c r="D17" s="284" t="str">
        <f>IF(C17="","",VLOOKUP(C17,'登録データ（男）'!$A$3:$W$2000,2,FALSE))</f>
        <v/>
      </c>
      <c r="E17" s="284"/>
      <c r="F17" s="283" t="str">
        <f>IF(C17="","",VLOOKUP(C17,'登録データ（男）'!$A$3:$W$2000,3,FALSE))</f>
        <v/>
      </c>
      <c r="G17" s="283"/>
      <c r="H17" s="83" t="str">
        <f>IF(C17="","",VLOOKUP(C17,'登録データ（男）'!$A$3:$W$2000,7,FALSE))</f>
        <v/>
      </c>
      <c r="I17" s="19" t="str">
        <f>IF(C17="","",VLOOKUP(C17,'登録データ（男）'!$A$3:$W$2000,4,FALSE))</f>
        <v/>
      </c>
      <c r="J17" s="61"/>
    </row>
    <row r="18" spans="1:10" ht="35.25" customHeight="1">
      <c r="A18" s="61"/>
      <c r="B18" s="20">
        <v>4</v>
      </c>
      <c r="C18" s="77"/>
      <c r="D18" s="284" t="str">
        <f>IF(C18="","",VLOOKUP(C18,'登録データ（男）'!$A$3:$W$2000,2,FALSE))</f>
        <v/>
      </c>
      <c r="E18" s="284"/>
      <c r="F18" s="283" t="str">
        <f>IF(C18="","",VLOOKUP(C18,'登録データ（男）'!$A$3:$W$2000,3,FALSE))</f>
        <v/>
      </c>
      <c r="G18" s="283"/>
      <c r="H18" s="83" t="str">
        <f>IF(C18="","",VLOOKUP(C18,'登録データ（男）'!$A$3:$W$2000,7,FALSE))</f>
        <v/>
      </c>
      <c r="I18" s="19" t="str">
        <f>IF(C18="","",VLOOKUP(C18,'登録データ（男）'!$A$3:$W$2000,4,FALSE))</f>
        <v/>
      </c>
      <c r="J18" s="61"/>
    </row>
    <row r="19" spans="1:10" ht="35.25" customHeight="1">
      <c r="A19" s="61"/>
      <c r="B19" s="20">
        <v>5</v>
      </c>
      <c r="C19" s="77"/>
      <c r="D19" s="284" t="str">
        <f>IF(C19="","",VLOOKUP(C19,'登録データ（男）'!$A$3:$W$2000,2,FALSE))</f>
        <v/>
      </c>
      <c r="E19" s="284"/>
      <c r="F19" s="283" t="str">
        <f>IF(C19="","",VLOOKUP(C19,'登録データ（男）'!$A$3:$W$2000,3,FALSE))</f>
        <v/>
      </c>
      <c r="G19" s="283"/>
      <c r="H19" s="83" t="str">
        <f>IF(C19="","",VLOOKUP(C19,'登録データ（男）'!$A$3:$W$2000,7,FALSE))</f>
        <v/>
      </c>
      <c r="I19" s="19" t="str">
        <f>IF(C19="","",VLOOKUP(C19,'登録データ（男）'!$A$3:$W$2000,4,FALSE))</f>
        <v/>
      </c>
      <c r="J19" s="61"/>
    </row>
    <row r="20" spans="1:10" ht="35.25" customHeight="1">
      <c r="A20" s="61"/>
      <c r="B20" s="20">
        <v>6</v>
      </c>
      <c r="C20" s="77"/>
      <c r="D20" s="284" t="str">
        <f>IF(C20="","",VLOOKUP(C20,'登録データ（男）'!$A$3:$W$2000,2,FALSE))</f>
        <v/>
      </c>
      <c r="E20" s="284"/>
      <c r="F20" s="283" t="str">
        <f>IF(C20="","",VLOOKUP(C20,'登録データ（男）'!$A$3:$W$2000,3,FALSE))</f>
        <v/>
      </c>
      <c r="G20" s="283"/>
      <c r="H20" s="83" t="str">
        <f>IF(C20="","",VLOOKUP(C20,'登録データ（男）'!$A$3:$W$2000,7,FALSE))</f>
        <v/>
      </c>
      <c r="I20" s="19" t="str">
        <f>IF(C20="","",VLOOKUP(C20,'登録データ（男）'!$A$3:$W$2000,4,FALSE))</f>
        <v/>
      </c>
      <c r="J20" s="61"/>
    </row>
    <row r="21" spans="1:10">
      <c r="A21" s="61"/>
      <c r="B21" s="384" t="s">
        <v>132</v>
      </c>
      <c r="C21" s="248"/>
      <c r="D21" s="248"/>
      <c r="E21" s="248"/>
      <c r="F21" s="248"/>
      <c r="G21" s="248"/>
      <c r="H21" s="248"/>
      <c r="I21" s="249"/>
      <c r="J21" s="61"/>
    </row>
    <row r="22" spans="1:10">
      <c r="A22" s="61"/>
      <c r="B22" s="384"/>
      <c r="C22" s="248"/>
      <c r="D22" s="248"/>
      <c r="E22" s="248"/>
      <c r="F22" s="248"/>
      <c r="G22" s="248"/>
      <c r="H22" s="248"/>
      <c r="I22" s="249"/>
      <c r="J22" s="61"/>
    </row>
    <row r="23" spans="1:10" ht="19.5" thickBot="1">
      <c r="A23" s="61"/>
      <c r="B23" s="385"/>
      <c r="C23" s="250"/>
      <c r="D23" s="250"/>
      <c r="E23" s="250"/>
      <c r="F23" s="250"/>
      <c r="G23" s="250"/>
      <c r="H23" s="250"/>
      <c r="I23" s="251"/>
      <c r="J23" s="61"/>
    </row>
    <row r="24" spans="1:10" s="61" customFormat="1" ht="33.75" customHeight="1">
      <c r="B24" s="86"/>
      <c r="C24" s="86"/>
      <c r="D24" s="86"/>
      <c r="E24" s="86"/>
      <c r="F24" s="86"/>
      <c r="G24" s="86"/>
      <c r="H24" s="86"/>
      <c r="I24" s="86"/>
    </row>
    <row r="25" spans="1:10" ht="33.75" customHeight="1" thickBot="1">
      <c r="A25" s="61"/>
      <c r="B25" s="61"/>
      <c r="C25" s="61"/>
      <c r="D25" s="61"/>
      <c r="E25" s="61"/>
      <c r="F25" s="61"/>
      <c r="G25" s="61"/>
      <c r="H25" s="61"/>
      <c r="I25" s="61"/>
      <c r="J25" s="61"/>
    </row>
    <row r="26" spans="1:10" s="61" customFormat="1" ht="13.5" customHeight="1">
      <c r="B26" s="372" t="s">
        <v>3134</v>
      </c>
      <c r="C26" s="373"/>
      <c r="D26" s="373"/>
      <c r="E26" s="373"/>
      <c r="F26" s="373"/>
      <c r="G26" s="373"/>
      <c r="H26" s="373"/>
      <c r="I26" s="374"/>
    </row>
    <row r="27" spans="1:10" s="61" customFormat="1" ht="13.5" customHeight="1" thickBot="1">
      <c r="B27" s="375"/>
      <c r="C27" s="376"/>
      <c r="D27" s="376"/>
      <c r="E27" s="376"/>
      <c r="F27" s="376"/>
      <c r="G27" s="376"/>
      <c r="H27" s="376"/>
      <c r="I27" s="377"/>
    </row>
    <row r="28" spans="1:10" s="61" customFormat="1" ht="19.5">
      <c r="B28" s="358" t="s">
        <v>86</v>
      </c>
      <c r="C28" s="359"/>
      <c r="D28" s="378" t="str">
        <f>IF(基本情報登録!D8="","",基本情報登録!D8)</f>
        <v/>
      </c>
      <c r="E28" s="379"/>
      <c r="F28" s="379"/>
      <c r="G28" s="379"/>
      <c r="H28" s="379"/>
      <c r="I28" s="380"/>
    </row>
    <row r="29" spans="1:10" s="61" customFormat="1" ht="35.25" customHeight="1" thickBot="1">
      <c r="B29" s="367" t="s">
        <v>0</v>
      </c>
      <c r="C29" s="368"/>
      <c r="D29" s="381" t="str">
        <f>IF(基本情報登録!D10="","",基本情報登録!D10)</f>
        <v/>
      </c>
      <c r="E29" s="382"/>
      <c r="F29" s="382"/>
      <c r="G29" s="382"/>
      <c r="H29" s="382"/>
      <c r="I29" s="383"/>
    </row>
    <row r="30" spans="1:10" s="61" customFormat="1" ht="36.75" customHeight="1">
      <c r="B30" s="358" t="s">
        <v>89</v>
      </c>
      <c r="C30" s="359"/>
      <c r="D30" s="360"/>
      <c r="E30" s="361"/>
      <c r="F30" s="361"/>
      <c r="G30" s="361"/>
      <c r="H30" s="361"/>
      <c r="I30" s="362"/>
    </row>
    <row r="31" spans="1:10" s="61" customFormat="1" ht="36.75" customHeight="1">
      <c r="B31" s="363" t="s">
        <v>91</v>
      </c>
      <c r="C31" s="324"/>
      <c r="D31" s="364"/>
      <c r="E31" s="365"/>
      <c r="F31" s="365"/>
      <c r="G31" s="365"/>
      <c r="H31" s="365"/>
      <c r="I31" s="366"/>
    </row>
    <row r="32" spans="1:10" s="61" customFormat="1" ht="21.75" customHeight="1" thickBot="1">
      <c r="B32" s="367" t="s">
        <v>133</v>
      </c>
      <c r="C32" s="368"/>
      <c r="D32" s="369"/>
      <c r="E32" s="370"/>
      <c r="F32" s="370"/>
      <c r="G32" s="370"/>
      <c r="H32" s="370"/>
      <c r="I32" s="371"/>
    </row>
    <row r="33" spans="1:10" s="61" customFormat="1">
      <c r="B33" s="352" t="s">
        <v>127</v>
      </c>
      <c r="C33" s="353"/>
      <c r="D33" s="353"/>
      <c r="E33" s="353"/>
      <c r="F33" s="353"/>
      <c r="G33" s="353"/>
      <c r="H33" s="353"/>
      <c r="I33" s="354"/>
    </row>
    <row r="34" spans="1:10" s="61" customFormat="1" ht="19.5" thickBot="1">
      <c r="B34" s="17" t="s">
        <v>83</v>
      </c>
      <c r="C34" s="84" t="s">
        <v>84</v>
      </c>
      <c r="D34" s="355" t="s">
        <v>129</v>
      </c>
      <c r="E34" s="313"/>
      <c r="F34" s="355" t="s">
        <v>86</v>
      </c>
      <c r="G34" s="313"/>
      <c r="H34" s="84" t="s">
        <v>101</v>
      </c>
      <c r="I34" s="82" t="s">
        <v>131</v>
      </c>
    </row>
    <row r="35" spans="1:10" s="61" customFormat="1" ht="35.25" customHeight="1" thickTop="1">
      <c r="B35" s="18">
        <v>1</v>
      </c>
      <c r="C35" s="21"/>
      <c r="D35" s="356" t="str">
        <f>IF(C35="","",VLOOKUP(C35,'登録データ（男）'!$A$3:$W$2000,2,FALSE))</f>
        <v/>
      </c>
      <c r="E35" s="357"/>
      <c r="F35" s="356" t="str">
        <f>IF(C35="","",VLOOKUP(C35,'登録データ（男）'!$A$3:$W$2000,3,FALSE))</f>
        <v/>
      </c>
      <c r="G35" s="357"/>
      <c r="H35" s="83" t="str">
        <f>IF(C35="","",VLOOKUP(C35,'登録データ（男）'!$A$3:$W$2000,7,FALSE))</f>
        <v/>
      </c>
      <c r="I35" s="19" t="str">
        <f>IF(C35="","",VLOOKUP(C35,'登録データ（男）'!$A$3:$W$2000,4,FALSE))</f>
        <v/>
      </c>
    </row>
    <row r="36" spans="1:10" s="61" customFormat="1" ht="35.25" customHeight="1">
      <c r="B36" s="20">
        <v>2</v>
      </c>
      <c r="C36" s="77"/>
      <c r="D36" s="323" t="str">
        <f>IF(C36="","",VLOOKUP(C36,'登録データ（男）'!$A$3:$W$2000,2,FALSE))</f>
        <v/>
      </c>
      <c r="E36" s="324"/>
      <c r="F36" s="323" t="str">
        <f>IF(C36="","",VLOOKUP(C36,'登録データ（男）'!$A$3:$W$2000,3,FALSE))</f>
        <v/>
      </c>
      <c r="G36" s="324"/>
      <c r="H36" s="83" t="str">
        <f>IF(C36="","",VLOOKUP(C36,'登録データ（男）'!$A$3:$W$2000,7,FALSE))</f>
        <v/>
      </c>
      <c r="I36" s="19" t="str">
        <f>IF(C36="","",VLOOKUP(C36,'登録データ（男）'!$A$3:$W$2000,4,FALSE))</f>
        <v/>
      </c>
    </row>
    <row r="37" spans="1:10" s="61" customFormat="1" ht="35.25" customHeight="1">
      <c r="B37" s="20">
        <v>3</v>
      </c>
      <c r="C37" s="77"/>
      <c r="D37" s="323" t="str">
        <f>IF(C37="","",VLOOKUP(C37,'登録データ（男）'!$A$3:$W$2000,2,FALSE))</f>
        <v/>
      </c>
      <c r="E37" s="324"/>
      <c r="F37" s="323" t="str">
        <f>IF(C37="","",VLOOKUP(C37,'登録データ（男）'!$A$3:$W$2000,3,FALSE))</f>
        <v/>
      </c>
      <c r="G37" s="324"/>
      <c r="H37" s="83" t="str">
        <f>IF(C37="","",VLOOKUP(C37,'登録データ（男）'!$A$3:$W$2000,7,FALSE))</f>
        <v/>
      </c>
      <c r="I37" s="19" t="str">
        <f>IF(C37="","",VLOOKUP(C37,'登録データ（男）'!$A$3:$W$2000,4,FALSE))</f>
        <v/>
      </c>
    </row>
    <row r="38" spans="1:10" s="61" customFormat="1" ht="35.25" customHeight="1">
      <c r="B38" s="20">
        <v>4</v>
      </c>
      <c r="C38" s="77"/>
      <c r="D38" s="323" t="str">
        <f>IF(C38="","",VLOOKUP(C38,'登録データ（男）'!$A$3:$W$2000,2,FALSE))</f>
        <v/>
      </c>
      <c r="E38" s="324"/>
      <c r="F38" s="323" t="str">
        <f>IF(C38="","",VLOOKUP(C38,'登録データ（男）'!$A$3:$W$2000,3,FALSE))</f>
        <v/>
      </c>
      <c r="G38" s="324"/>
      <c r="H38" s="83" t="str">
        <f>IF(C38="","",VLOOKUP(C38,'登録データ（男）'!$A$3:$W$2000,7,FALSE))</f>
        <v/>
      </c>
      <c r="I38" s="19" t="str">
        <f>IF(C38="","",VLOOKUP(C38,'登録データ（男）'!$A$3:$W$2000,4,FALSE))</f>
        <v/>
      </c>
    </row>
    <row r="39" spans="1:10" s="61" customFormat="1" ht="35.25" customHeight="1">
      <c r="B39" s="20">
        <v>5</v>
      </c>
      <c r="C39" s="77"/>
      <c r="D39" s="323" t="str">
        <f>IF(C39="","",VLOOKUP(C39,'登録データ（男）'!$A$3:$W$2000,2,FALSE))</f>
        <v/>
      </c>
      <c r="E39" s="324"/>
      <c r="F39" s="323" t="str">
        <f>IF(C39="","",VLOOKUP(C39,'登録データ（男）'!$A$3:$W$2000,3,FALSE))</f>
        <v/>
      </c>
      <c r="G39" s="324"/>
      <c r="H39" s="83" t="str">
        <f>IF(C39="","",VLOOKUP(C39,'登録データ（男）'!$A$3:$W$2000,7,FALSE))</f>
        <v/>
      </c>
      <c r="I39" s="19" t="str">
        <f>IF(C39="","",VLOOKUP(C39,'登録データ（男）'!$A$3:$W$2000,4,FALSE))</f>
        <v/>
      </c>
    </row>
    <row r="40" spans="1:10" s="61" customFormat="1" ht="35.25" customHeight="1">
      <c r="B40" s="20">
        <v>6</v>
      </c>
      <c r="C40" s="77"/>
      <c r="D40" s="323" t="str">
        <f>IF(C40="","",VLOOKUP(C40,'登録データ（男）'!$A$3:$W$2000,2,FALSE))</f>
        <v/>
      </c>
      <c r="E40" s="324"/>
      <c r="F40" s="323" t="str">
        <f>IF(C40="","",VLOOKUP(C40,'登録データ（男）'!$A$3:$W$2000,3,FALSE))</f>
        <v/>
      </c>
      <c r="G40" s="324"/>
      <c r="H40" s="83" t="str">
        <f>IF(C40="","",VLOOKUP(C40,'登録データ（男）'!$A$3:$W$2000,7,FALSE))</f>
        <v/>
      </c>
      <c r="I40" s="19" t="str">
        <f>IF(C40="","",VLOOKUP(C40,'登録データ（男）'!$A$3:$W$2000,4,FALSE))</f>
        <v/>
      </c>
    </row>
    <row r="41" spans="1:10" s="61" customFormat="1">
      <c r="B41" s="343" t="s">
        <v>132</v>
      </c>
      <c r="C41" s="344"/>
      <c r="D41" s="344"/>
      <c r="E41" s="344"/>
      <c r="F41" s="344"/>
      <c r="G41" s="344"/>
      <c r="H41" s="344"/>
      <c r="I41" s="345"/>
    </row>
    <row r="42" spans="1:10" s="61" customFormat="1">
      <c r="B42" s="346"/>
      <c r="C42" s="347"/>
      <c r="D42" s="347"/>
      <c r="E42" s="347"/>
      <c r="F42" s="347"/>
      <c r="G42" s="347"/>
      <c r="H42" s="347"/>
      <c r="I42" s="348"/>
    </row>
    <row r="43" spans="1:10" ht="19.5" thickBot="1">
      <c r="A43" s="61"/>
      <c r="B43" s="349"/>
      <c r="C43" s="350"/>
      <c r="D43" s="350"/>
      <c r="E43" s="350"/>
      <c r="F43" s="350"/>
      <c r="G43" s="350"/>
      <c r="H43" s="350"/>
      <c r="I43" s="351"/>
      <c r="J43" s="61"/>
    </row>
    <row r="44" spans="1:10" ht="33.75" customHeight="1">
      <c r="A44" s="61"/>
      <c r="B44" s="61"/>
      <c r="C44" s="61"/>
      <c r="D44" s="61"/>
      <c r="E44" s="61"/>
      <c r="F44" s="61"/>
      <c r="G44" s="61"/>
      <c r="H44" s="61"/>
      <c r="I44" s="61"/>
      <c r="J44" s="61"/>
    </row>
    <row r="45" spans="1:10" ht="33.75" customHeight="1">
      <c r="A45" s="397" t="s">
        <v>3132</v>
      </c>
      <c r="B45" s="397"/>
      <c r="C45" s="397"/>
      <c r="D45" s="397"/>
      <c r="E45" s="397"/>
      <c r="F45" s="397"/>
      <c r="G45" s="397"/>
      <c r="H45" s="397"/>
      <c r="I45" s="397"/>
      <c r="J45" s="397"/>
    </row>
    <row r="46" spans="1:10" s="61" customFormat="1" ht="13.5" customHeight="1">
      <c r="A46" s="397"/>
      <c r="B46" s="397"/>
      <c r="C46" s="397"/>
      <c r="D46" s="397"/>
      <c r="E46" s="397"/>
      <c r="F46" s="397"/>
      <c r="G46" s="397"/>
      <c r="H46" s="397"/>
      <c r="I46" s="397"/>
      <c r="J46" s="397"/>
    </row>
    <row r="47" spans="1:10" s="61" customFormat="1" ht="13.5" customHeight="1">
      <c r="A47" s="397"/>
      <c r="B47" s="397"/>
      <c r="C47" s="397"/>
      <c r="D47" s="397"/>
      <c r="E47" s="397"/>
      <c r="F47" s="397"/>
      <c r="G47" s="397"/>
      <c r="H47" s="397"/>
      <c r="I47" s="397"/>
      <c r="J47" s="397"/>
    </row>
    <row r="48" spans="1:10" s="61" customFormat="1"/>
    <row r="49" spans="1:10" s="61" customFormat="1" ht="35.25" customHeight="1" thickBot="1"/>
    <row r="50" spans="1:10" s="61" customFormat="1" ht="36.75" customHeight="1">
      <c r="B50" s="398" t="s">
        <v>3133</v>
      </c>
      <c r="C50" s="399"/>
      <c r="D50" s="399"/>
      <c r="E50" s="399"/>
      <c r="F50" s="399"/>
      <c r="G50" s="399"/>
      <c r="H50" s="399"/>
      <c r="I50" s="400"/>
    </row>
    <row r="51" spans="1:10" s="61" customFormat="1" ht="36.75" customHeight="1" thickBot="1">
      <c r="B51" s="401"/>
      <c r="C51" s="402"/>
      <c r="D51" s="402"/>
      <c r="E51" s="402"/>
      <c r="F51" s="402"/>
      <c r="G51" s="402"/>
      <c r="H51" s="402"/>
      <c r="I51" s="403"/>
    </row>
    <row r="52" spans="1:10" s="61" customFormat="1" ht="21.75" customHeight="1">
      <c r="B52" s="404" t="s">
        <v>86</v>
      </c>
      <c r="C52" s="283"/>
      <c r="D52" s="210" t="str">
        <f>IF(基本情報登録!D8="","",基本情報登録!D8)</f>
        <v/>
      </c>
      <c r="E52" s="210"/>
      <c r="F52" s="210"/>
      <c r="G52" s="210"/>
      <c r="H52" s="210"/>
      <c r="I52" s="405"/>
    </row>
    <row r="53" spans="1:10" s="61" customFormat="1" ht="25.5" thickBot="1">
      <c r="B53" s="307" t="s">
        <v>0</v>
      </c>
      <c r="C53" s="393"/>
      <c r="D53" s="406" t="str">
        <f>IF(基本情報登録!D10="","",基本情報登録!D10)</f>
        <v/>
      </c>
      <c r="E53" s="406"/>
      <c r="F53" s="406"/>
      <c r="G53" s="406"/>
      <c r="H53" s="406"/>
      <c r="I53" s="407"/>
    </row>
    <row r="54" spans="1:10" s="61" customFormat="1">
      <c r="B54" s="301" t="s">
        <v>89</v>
      </c>
      <c r="C54" s="335"/>
      <c r="D54" s="389"/>
      <c r="E54" s="389"/>
      <c r="F54" s="389"/>
      <c r="G54" s="389"/>
      <c r="H54" s="389"/>
      <c r="I54" s="390"/>
    </row>
    <row r="55" spans="1:10" s="61" customFormat="1" ht="35.25" customHeight="1">
      <c r="B55" s="264" t="s">
        <v>91</v>
      </c>
      <c r="C55" s="284"/>
      <c r="D55" s="391"/>
      <c r="E55" s="391"/>
      <c r="F55" s="391"/>
      <c r="G55" s="391"/>
      <c r="H55" s="391"/>
      <c r="I55" s="392"/>
    </row>
    <row r="56" spans="1:10" s="61" customFormat="1" ht="35.25" customHeight="1" thickBot="1">
      <c r="B56" s="307" t="s">
        <v>133</v>
      </c>
      <c r="C56" s="393"/>
      <c r="D56" s="394"/>
      <c r="E56" s="395"/>
      <c r="F56" s="395"/>
      <c r="G56" s="395"/>
      <c r="H56" s="395"/>
      <c r="I56" s="396"/>
    </row>
    <row r="57" spans="1:10" s="61" customFormat="1" ht="35.25" customHeight="1">
      <c r="B57" s="386" t="s">
        <v>127</v>
      </c>
      <c r="C57" s="387"/>
      <c r="D57" s="387"/>
      <c r="E57" s="387"/>
      <c r="F57" s="387"/>
      <c r="G57" s="387"/>
      <c r="H57" s="387"/>
      <c r="I57" s="312"/>
    </row>
    <row r="58" spans="1:10" s="61" customFormat="1" ht="35.25" customHeight="1" thickBot="1">
      <c r="B58" s="17" t="s">
        <v>83</v>
      </c>
      <c r="C58" s="102" t="s">
        <v>84</v>
      </c>
      <c r="D58" s="388" t="s">
        <v>129</v>
      </c>
      <c r="E58" s="388"/>
      <c r="F58" s="388" t="s">
        <v>86</v>
      </c>
      <c r="G58" s="388"/>
      <c r="H58" s="102" t="s">
        <v>101</v>
      </c>
      <c r="I58" s="101" t="s">
        <v>131</v>
      </c>
    </row>
    <row r="59" spans="1:10" s="61" customFormat="1" ht="35.25" customHeight="1" thickTop="1">
      <c r="B59" s="18">
        <v>1</v>
      </c>
      <c r="C59" s="77"/>
      <c r="D59" s="284" t="str">
        <f>IF(C59="","",VLOOKUP(C59,'登録データ（男）'!$A$3:$W$2000,2,FALSE))</f>
        <v/>
      </c>
      <c r="E59" s="284"/>
      <c r="F59" s="283" t="str">
        <f>IF(C59="","",VLOOKUP(C59,'登録データ（男）'!$A$3:$W$2000,3,FALSE))</f>
        <v/>
      </c>
      <c r="G59" s="283"/>
      <c r="H59" s="100" t="str">
        <f>IF(C59="","",VLOOKUP(C59,'登録データ（男）'!$A$3:$W$2000,7,FALSE))</f>
        <v/>
      </c>
      <c r="I59" s="19" t="str">
        <f>IF(C59="","",VLOOKUP(C59,'登録データ（男）'!$A$3:$W$2000,4,FALSE))</f>
        <v/>
      </c>
    </row>
    <row r="60" spans="1:10" s="61" customFormat="1" ht="35.25" customHeight="1">
      <c r="B60" s="20">
        <v>2</v>
      </c>
      <c r="C60" s="77"/>
      <c r="D60" s="284" t="str">
        <f>IF(C60="","",VLOOKUP(C60,'登録データ（男）'!$A$3:$W$2000,2,FALSE))</f>
        <v/>
      </c>
      <c r="E60" s="284"/>
      <c r="F60" s="283" t="str">
        <f>IF(C60="","",VLOOKUP(C60,'登録データ（男）'!$A$3:$W$2000,3,FALSE))</f>
        <v/>
      </c>
      <c r="G60" s="283"/>
      <c r="H60" s="100" t="str">
        <f>IF(C60="","",VLOOKUP(C60,'登録データ（男）'!$A$3:$W$2000,7,FALSE))</f>
        <v/>
      </c>
      <c r="I60" s="19" t="str">
        <f>IF(C60="","",VLOOKUP(C60,'登録データ（男）'!$A$3:$W$2000,4,FALSE))</f>
        <v/>
      </c>
    </row>
    <row r="61" spans="1:10" s="61" customFormat="1" ht="24.75">
      <c r="B61" s="20">
        <v>3</v>
      </c>
      <c r="C61" s="77"/>
      <c r="D61" s="284" t="str">
        <f>IF(C61="","",VLOOKUP(C61,'登録データ（男）'!$A$3:$W$2000,2,FALSE))</f>
        <v/>
      </c>
      <c r="E61" s="284"/>
      <c r="F61" s="283" t="str">
        <f>IF(C61="","",VLOOKUP(C61,'登録データ（男）'!$A$3:$W$2000,3,FALSE))</f>
        <v/>
      </c>
      <c r="G61" s="283"/>
      <c r="H61" s="100" t="str">
        <f>IF(C61="","",VLOOKUP(C61,'登録データ（男）'!$A$3:$W$2000,7,FALSE))</f>
        <v/>
      </c>
      <c r="I61" s="19" t="str">
        <f>IF(C61="","",VLOOKUP(C61,'登録データ（男）'!$A$3:$W$2000,4,FALSE))</f>
        <v/>
      </c>
    </row>
    <row r="62" spans="1:10" s="61" customFormat="1" ht="24.75">
      <c r="B62" s="20">
        <v>4</v>
      </c>
      <c r="C62" s="77"/>
      <c r="D62" s="284" t="str">
        <f>IF(C62="","",VLOOKUP(C62,'登録データ（男）'!$A$3:$W$2000,2,FALSE))</f>
        <v/>
      </c>
      <c r="E62" s="284"/>
      <c r="F62" s="283" t="str">
        <f>IF(C62="","",VLOOKUP(C62,'登録データ（男）'!$A$3:$W$2000,3,FALSE))</f>
        <v/>
      </c>
      <c r="G62" s="283"/>
      <c r="H62" s="100" t="str">
        <f>IF(C62="","",VLOOKUP(C62,'登録データ（男）'!$A$3:$W$2000,7,FALSE))</f>
        <v/>
      </c>
      <c r="I62" s="19" t="str">
        <f>IF(C62="","",VLOOKUP(C62,'登録データ（男）'!$A$3:$W$2000,4,FALSE))</f>
        <v/>
      </c>
    </row>
    <row r="63" spans="1:10" s="61" customFormat="1" ht="24.75">
      <c r="B63" s="20">
        <v>5</v>
      </c>
      <c r="C63" s="77"/>
      <c r="D63" s="284" t="str">
        <f>IF(C63="","",VLOOKUP(C63,'登録データ（男）'!$A$3:$W$2000,2,FALSE))</f>
        <v/>
      </c>
      <c r="E63" s="284"/>
      <c r="F63" s="283" t="str">
        <f>IF(C63="","",VLOOKUP(C63,'登録データ（男）'!$A$3:$W$2000,3,FALSE))</f>
        <v/>
      </c>
      <c r="G63" s="283"/>
      <c r="H63" s="100" t="str">
        <f>IF(C63="","",VLOOKUP(C63,'登録データ（男）'!$A$3:$W$2000,7,FALSE))</f>
        <v/>
      </c>
      <c r="I63" s="19" t="str">
        <f>IF(C63="","",VLOOKUP(C63,'登録データ（男）'!$A$3:$W$2000,4,FALSE))</f>
        <v/>
      </c>
    </row>
    <row r="64" spans="1:10" ht="37.5" customHeight="1">
      <c r="A64" s="61"/>
      <c r="B64" s="20">
        <v>6</v>
      </c>
      <c r="C64" s="77"/>
      <c r="D64" s="284" t="str">
        <f>IF(C64="","",VLOOKUP(C64,'登録データ（男）'!$A$3:$W$2000,2,FALSE))</f>
        <v/>
      </c>
      <c r="E64" s="284"/>
      <c r="F64" s="283" t="str">
        <f>IF(C64="","",VLOOKUP(C64,'登録データ（男）'!$A$3:$W$2000,3,FALSE))</f>
        <v/>
      </c>
      <c r="G64" s="283"/>
      <c r="H64" s="100" t="str">
        <f>IF(C64="","",VLOOKUP(C64,'登録データ（男）'!$A$3:$W$2000,7,FALSE))</f>
        <v/>
      </c>
      <c r="I64" s="19" t="str">
        <f>IF(C64="","",VLOOKUP(C64,'登録データ（男）'!$A$3:$W$2000,4,FALSE))</f>
        <v/>
      </c>
      <c r="J64" s="61"/>
    </row>
    <row r="65" spans="1:10" ht="37.5" customHeight="1">
      <c r="A65" s="61"/>
      <c r="B65" s="384" t="s">
        <v>132</v>
      </c>
      <c r="C65" s="248"/>
      <c r="D65" s="248"/>
      <c r="E65" s="248"/>
      <c r="F65" s="248"/>
      <c r="G65" s="248"/>
      <c r="H65" s="248"/>
      <c r="I65" s="249"/>
      <c r="J65" s="61"/>
    </row>
    <row r="66" spans="1:10" s="61" customFormat="1" ht="13.5" customHeight="1">
      <c r="B66" s="384"/>
      <c r="C66" s="248"/>
      <c r="D66" s="248"/>
      <c r="E66" s="248"/>
      <c r="F66" s="248"/>
      <c r="G66" s="248"/>
      <c r="H66" s="248"/>
      <c r="I66" s="249"/>
    </row>
    <row r="67" spans="1:10" s="61" customFormat="1" ht="13.5" customHeight="1" thickBot="1">
      <c r="B67" s="385"/>
      <c r="C67" s="250"/>
      <c r="D67" s="250"/>
      <c r="E67" s="250"/>
      <c r="F67" s="250"/>
      <c r="G67" s="250"/>
      <c r="H67" s="250"/>
      <c r="I67" s="251"/>
    </row>
    <row r="68" spans="1:10" s="61" customFormat="1">
      <c r="B68" s="86"/>
      <c r="C68" s="86"/>
      <c r="D68" s="86"/>
      <c r="E68" s="86"/>
      <c r="F68" s="86"/>
      <c r="G68" s="86"/>
      <c r="H68" s="86"/>
      <c r="I68" s="86"/>
    </row>
    <row r="69" spans="1:10" s="61" customFormat="1" ht="35.25" customHeight="1" thickBot="1"/>
    <row r="70" spans="1:10" s="61" customFormat="1" ht="36.75" customHeight="1">
      <c r="B70" s="372" t="s">
        <v>3134</v>
      </c>
      <c r="C70" s="373"/>
      <c r="D70" s="373"/>
      <c r="E70" s="373"/>
      <c r="F70" s="373"/>
      <c r="G70" s="373"/>
      <c r="H70" s="373"/>
      <c r="I70" s="374"/>
    </row>
    <row r="71" spans="1:10" s="61" customFormat="1" ht="36.75" customHeight="1" thickBot="1">
      <c r="B71" s="375"/>
      <c r="C71" s="376"/>
      <c r="D71" s="376"/>
      <c r="E71" s="376"/>
      <c r="F71" s="376"/>
      <c r="G71" s="376"/>
      <c r="H71" s="376"/>
      <c r="I71" s="377"/>
    </row>
    <row r="72" spans="1:10" s="61" customFormat="1" ht="21.75" customHeight="1">
      <c r="B72" s="358" t="s">
        <v>86</v>
      </c>
      <c r="C72" s="359"/>
      <c r="D72" s="378" t="str">
        <f>IF(基本情報登録!D8="","",基本情報登録!D8)</f>
        <v/>
      </c>
      <c r="E72" s="379"/>
      <c r="F72" s="379"/>
      <c r="G72" s="379"/>
      <c r="H72" s="379"/>
      <c r="I72" s="380"/>
    </row>
    <row r="73" spans="1:10" s="61" customFormat="1" ht="25.5" thickBot="1">
      <c r="B73" s="367" t="s">
        <v>0</v>
      </c>
      <c r="C73" s="368"/>
      <c r="D73" s="381" t="str">
        <f>IF(基本情報登録!D10="","",基本情報登録!D10)</f>
        <v/>
      </c>
      <c r="E73" s="382"/>
      <c r="F73" s="382"/>
      <c r="G73" s="382"/>
      <c r="H73" s="382"/>
      <c r="I73" s="383"/>
    </row>
    <row r="74" spans="1:10" s="61" customFormat="1">
      <c r="B74" s="358" t="s">
        <v>89</v>
      </c>
      <c r="C74" s="359"/>
      <c r="D74" s="360"/>
      <c r="E74" s="361"/>
      <c r="F74" s="361"/>
      <c r="G74" s="361"/>
      <c r="H74" s="361"/>
      <c r="I74" s="362"/>
    </row>
    <row r="75" spans="1:10" s="61" customFormat="1" ht="35.25" customHeight="1">
      <c r="B75" s="363" t="s">
        <v>91</v>
      </c>
      <c r="C75" s="324"/>
      <c r="D75" s="364"/>
      <c r="E75" s="365"/>
      <c r="F75" s="365"/>
      <c r="G75" s="365"/>
      <c r="H75" s="365"/>
      <c r="I75" s="366"/>
    </row>
    <row r="76" spans="1:10" s="61" customFormat="1" ht="35.25" customHeight="1" thickBot="1">
      <c r="B76" s="367" t="s">
        <v>133</v>
      </c>
      <c r="C76" s="368"/>
      <c r="D76" s="369"/>
      <c r="E76" s="370"/>
      <c r="F76" s="370"/>
      <c r="G76" s="370"/>
      <c r="H76" s="370"/>
      <c r="I76" s="371"/>
    </row>
    <row r="77" spans="1:10" s="61" customFormat="1" ht="35.25" customHeight="1">
      <c r="B77" s="352" t="s">
        <v>127</v>
      </c>
      <c r="C77" s="353"/>
      <c r="D77" s="353"/>
      <c r="E77" s="353"/>
      <c r="F77" s="353"/>
      <c r="G77" s="353"/>
      <c r="H77" s="353"/>
      <c r="I77" s="354"/>
    </row>
    <row r="78" spans="1:10" s="61" customFormat="1" ht="35.25" customHeight="1" thickBot="1">
      <c r="B78" s="17" t="s">
        <v>83</v>
      </c>
      <c r="C78" s="102" t="s">
        <v>84</v>
      </c>
      <c r="D78" s="355" t="s">
        <v>129</v>
      </c>
      <c r="E78" s="313"/>
      <c r="F78" s="355" t="s">
        <v>86</v>
      </c>
      <c r="G78" s="313"/>
      <c r="H78" s="102" t="s">
        <v>101</v>
      </c>
      <c r="I78" s="101" t="s">
        <v>131</v>
      </c>
    </row>
    <row r="79" spans="1:10" s="61" customFormat="1" ht="35.25" customHeight="1" thickTop="1">
      <c r="B79" s="18">
        <v>1</v>
      </c>
      <c r="C79" s="77" t="s">
        <v>226</v>
      </c>
      <c r="D79" s="356" t="str">
        <f>IF(C79="","",VLOOKUP(C79,'登録データ（男）'!$A$3:$W$2000,2,FALSE))</f>
        <v/>
      </c>
      <c r="E79" s="357"/>
      <c r="F79" s="356" t="str">
        <f>IF(C79="","",VLOOKUP(C79,'登録データ（男）'!$A$3:$W$2000,3,FALSE))</f>
        <v/>
      </c>
      <c r="G79" s="357"/>
      <c r="H79" s="100" t="str">
        <f>IF(C79="","",VLOOKUP(C79,'登録データ（男）'!$A$3:$W$2000,7,FALSE))</f>
        <v/>
      </c>
      <c r="I79" s="19" t="str">
        <f>IF(C79="","",VLOOKUP(C79,'登録データ（男）'!$A$3:$W$2000,4,FALSE))</f>
        <v/>
      </c>
    </row>
    <row r="80" spans="1:10" s="61" customFormat="1" ht="35.25" customHeight="1">
      <c r="B80" s="20">
        <v>2</v>
      </c>
      <c r="C80" s="77"/>
      <c r="D80" s="323" t="str">
        <f>IF(C80="","",VLOOKUP(C80,'登録データ（男）'!$A$3:$W$2000,2,FALSE))</f>
        <v/>
      </c>
      <c r="E80" s="324"/>
      <c r="F80" s="323" t="str">
        <f>IF(C80="","",VLOOKUP(C80,'登録データ（男）'!$A$3:$W$2000,3,FALSE))</f>
        <v/>
      </c>
      <c r="G80" s="324"/>
      <c r="H80" s="100" t="str">
        <f>IF(C80="","",VLOOKUP(C80,'登録データ（男）'!$A$3:$W$2000,7,FALSE))</f>
        <v/>
      </c>
      <c r="I80" s="19" t="str">
        <f>IF(C80="","",VLOOKUP(C80,'登録データ（男）'!$A$3:$W$2000,4,FALSE))</f>
        <v/>
      </c>
    </row>
    <row r="81" spans="1:10" s="61" customFormat="1" ht="24.75">
      <c r="B81" s="20">
        <v>3</v>
      </c>
      <c r="C81" s="77"/>
      <c r="D81" s="323" t="str">
        <f>IF(C81="","",VLOOKUP(C81,'登録データ（男）'!$A$3:$W$2000,2,FALSE))</f>
        <v/>
      </c>
      <c r="E81" s="324"/>
      <c r="F81" s="323" t="str">
        <f>IF(C81="","",VLOOKUP(C81,'登録データ（男）'!$A$3:$W$2000,3,FALSE))</f>
        <v/>
      </c>
      <c r="G81" s="324"/>
      <c r="H81" s="100" t="str">
        <f>IF(C81="","",VLOOKUP(C81,'登録データ（男）'!$A$3:$W$2000,7,FALSE))</f>
        <v/>
      </c>
      <c r="I81" s="19" t="str">
        <f>IF(C81="","",VLOOKUP(C81,'登録データ（男）'!$A$3:$W$2000,4,FALSE))</f>
        <v/>
      </c>
    </row>
    <row r="82" spans="1:10" s="61" customFormat="1" ht="24.75">
      <c r="B82" s="20">
        <v>4</v>
      </c>
      <c r="C82" s="77"/>
      <c r="D82" s="323" t="str">
        <f>IF(C82="","",VLOOKUP(C82,'登録データ（男）'!$A$3:$W$2000,2,FALSE))</f>
        <v/>
      </c>
      <c r="E82" s="324"/>
      <c r="F82" s="323" t="str">
        <f>IF(C82="","",VLOOKUP(C82,'登録データ（男）'!$A$3:$W$2000,3,FALSE))</f>
        <v/>
      </c>
      <c r="G82" s="324"/>
      <c r="H82" s="100" t="str">
        <f>IF(C82="","",VLOOKUP(C82,'登録データ（男）'!$A$3:$W$2000,7,FALSE))</f>
        <v/>
      </c>
      <c r="I82" s="19" t="str">
        <f>IF(C82="","",VLOOKUP(C82,'登録データ（男）'!$A$3:$W$2000,4,FALSE))</f>
        <v/>
      </c>
    </row>
    <row r="83" spans="1:10" s="61" customFormat="1" ht="24.75">
      <c r="B83" s="20">
        <v>5</v>
      </c>
      <c r="C83" s="77"/>
      <c r="D83" s="323" t="str">
        <f>IF(C83="","",VLOOKUP(C83,'登録データ（男）'!$A$3:$W$2000,2,FALSE))</f>
        <v/>
      </c>
      <c r="E83" s="324"/>
      <c r="F83" s="323" t="str">
        <f>IF(C83="","",VLOOKUP(C83,'登録データ（男）'!$A$3:$W$2000,3,FALSE))</f>
        <v/>
      </c>
      <c r="G83" s="324"/>
      <c r="H83" s="100" t="str">
        <f>IF(C83="","",VLOOKUP(C83,'登録データ（男）'!$A$3:$W$2000,7,FALSE))</f>
        <v/>
      </c>
      <c r="I83" s="19" t="str">
        <f>IF(C83="","",VLOOKUP(C83,'登録データ（男）'!$A$3:$W$2000,4,FALSE))</f>
        <v/>
      </c>
    </row>
    <row r="84" spans="1:10" ht="33.75" customHeight="1">
      <c r="A84" s="61"/>
      <c r="B84" s="20">
        <v>6</v>
      </c>
      <c r="C84" s="77"/>
      <c r="D84" s="323" t="str">
        <f>IF(C84="","",VLOOKUP(C84,'登録データ（男）'!$A$3:$W$2000,2,FALSE))</f>
        <v/>
      </c>
      <c r="E84" s="324"/>
      <c r="F84" s="323" t="str">
        <f>IF(C84="","",VLOOKUP(C84,'登録データ（男）'!$A$3:$W$2000,3,FALSE))</f>
        <v/>
      </c>
      <c r="G84" s="324"/>
      <c r="H84" s="100" t="str">
        <f>IF(C84="","",VLOOKUP(C84,'登録データ（男）'!$A$3:$W$2000,7,FALSE))</f>
        <v/>
      </c>
      <c r="I84" s="19" t="str">
        <f>IF(C84="","",VLOOKUP(C84,'登録データ（男）'!$A$3:$W$2000,4,FALSE))</f>
        <v/>
      </c>
      <c r="J84" s="61"/>
    </row>
    <row r="85" spans="1:10" ht="33.75" customHeight="1">
      <c r="A85" s="61"/>
      <c r="B85" s="343" t="s">
        <v>132</v>
      </c>
      <c r="C85" s="344"/>
      <c r="D85" s="344"/>
      <c r="E85" s="344"/>
      <c r="F85" s="344"/>
      <c r="G85" s="344"/>
      <c r="H85" s="344"/>
      <c r="I85" s="345"/>
      <c r="J85" s="61"/>
    </row>
    <row r="86" spans="1:10" s="61" customFormat="1" ht="13.5" customHeight="1">
      <c r="B86" s="346"/>
      <c r="C86" s="347"/>
      <c r="D86" s="347"/>
      <c r="E86" s="347"/>
      <c r="F86" s="347"/>
      <c r="G86" s="347"/>
      <c r="H86" s="347"/>
      <c r="I86" s="348"/>
    </row>
    <row r="87" spans="1:10" s="61" customFormat="1" ht="13.5" customHeight="1" thickBot="1">
      <c r="B87" s="349"/>
      <c r="C87" s="350"/>
      <c r="D87" s="350"/>
      <c r="E87" s="350"/>
      <c r="F87" s="350"/>
      <c r="G87" s="350"/>
      <c r="H87" s="350"/>
      <c r="I87" s="351"/>
    </row>
    <row r="88" spans="1:10" s="61" customFormat="1"/>
    <row r="89" spans="1:10" s="61" customFormat="1" ht="35.25" customHeight="1">
      <c r="A89" s="397" t="s">
        <v>3132</v>
      </c>
      <c r="B89" s="397"/>
      <c r="C89" s="397"/>
      <c r="D89" s="397"/>
      <c r="E89" s="397"/>
      <c r="F89" s="397"/>
      <c r="G89" s="397"/>
      <c r="H89" s="397"/>
      <c r="I89" s="397"/>
      <c r="J89" s="397"/>
    </row>
    <row r="90" spans="1:10" s="61" customFormat="1" ht="36.75" customHeight="1">
      <c r="A90" s="397"/>
      <c r="B90" s="397"/>
      <c r="C90" s="397"/>
      <c r="D90" s="397"/>
      <c r="E90" s="397"/>
      <c r="F90" s="397"/>
      <c r="G90" s="397"/>
      <c r="H90" s="397"/>
      <c r="I90" s="397"/>
      <c r="J90" s="397"/>
    </row>
    <row r="91" spans="1:10" s="61" customFormat="1" ht="36.75" customHeight="1">
      <c r="A91" s="397"/>
      <c r="B91" s="397"/>
      <c r="C91" s="397"/>
      <c r="D91" s="397"/>
      <c r="E91" s="397"/>
      <c r="F91" s="397"/>
      <c r="G91" s="397"/>
      <c r="H91" s="397"/>
      <c r="I91" s="397"/>
      <c r="J91" s="397"/>
    </row>
    <row r="92" spans="1:10" s="61" customFormat="1" ht="21.75" customHeight="1"/>
    <row r="93" spans="1:10" s="61" customFormat="1" ht="19.5" thickBot="1"/>
    <row r="94" spans="1:10" s="61" customFormat="1">
      <c r="B94" s="398" t="s">
        <v>3133</v>
      </c>
      <c r="C94" s="399"/>
      <c r="D94" s="399"/>
      <c r="E94" s="399"/>
      <c r="F94" s="399"/>
      <c r="G94" s="399"/>
      <c r="H94" s="399"/>
      <c r="I94" s="400"/>
    </row>
    <row r="95" spans="1:10" s="61" customFormat="1" ht="35.25" customHeight="1" thickBot="1">
      <c r="B95" s="401"/>
      <c r="C95" s="402"/>
      <c r="D95" s="402"/>
      <c r="E95" s="402"/>
      <c r="F95" s="402"/>
      <c r="G95" s="402"/>
      <c r="H95" s="402"/>
      <c r="I95" s="403"/>
    </row>
    <row r="96" spans="1:10" s="61" customFormat="1" ht="35.25" customHeight="1">
      <c r="B96" s="404" t="s">
        <v>86</v>
      </c>
      <c r="C96" s="283"/>
      <c r="D96" s="210" t="str">
        <f>IF(基本情報登録!D8="","",基本情報登録!D8)</f>
        <v/>
      </c>
      <c r="E96" s="210"/>
      <c r="F96" s="210"/>
      <c r="G96" s="210"/>
      <c r="H96" s="210"/>
      <c r="I96" s="405"/>
    </row>
    <row r="97" spans="1:10" s="61" customFormat="1" ht="35.25" customHeight="1" thickBot="1">
      <c r="B97" s="307" t="s">
        <v>0</v>
      </c>
      <c r="C97" s="393"/>
      <c r="D97" s="406" t="str">
        <f>IF(基本情報登録!D10="","",基本情報登録!D10)</f>
        <v/>
      </c>
      <c r="E97" s="406"/>
      <c r="F97" s="406"/>
      <c r="G97" s="406"/>
      <c r="H97" s="406"/>
      <c r="I97" s="407"/>
    </row>
    <row r="98" spans="1:10" s="61" customFormat="1" ht="35.25" customHeight="1">
      <c r="B98" s="301" t="s">
        <v>89</v>
      </c>
      <c r="C98" s="335"/>
      <c r="D98" s="389"/>
      <c r="E98" s="389"/>
      <c r="F98" s="389"/>
      <c r="G98" s="389"/>
      <c r="H98" s="389"/>
      <c r="I98" s="390"/>
    </row>
    <row r="99" spans="1:10" s="61" customFormat="1" ht="35.25" customHeight="1">
      <c r="B99" s="264" t="s">
        <v>91</v>
      </c>
      <c r="C99" s="284"/>
      <c r="D99" s="391"/>
      <c r="E99" s="391"/>
      <c r="F99" s="391"/>
      <c r="G99" s="391"/>
      <c r="H99" s="391"/>
      <c r="I99" s="392"/>
    </row>
    <row r="100" spans="1:10" s="61" customFormat="1" ht="35.25" customHeight="1" thickBot="1">
      <c r="B100" s="307" t="s">
        <v>133</v>
      </c>
      <c r="C100" s="393"/>
      <c r="D100" s="394"/>
      <c r="E100" s="395"/>
      <c r="F100" s="395"/>
      <c r="G100" s="395"/>
      <c r="H100" s="395"/>
      <c r="I100" s="396"/>
    </row>
    <row r="101" spans="1:10" s="61" customFormat="1">
      <c r="B101" s="386" t="s">
        <v>127</v>
      </c>
      <c r="C101" s="387"/>
      <c r="D101" s="387"/>
      <c r="E101" s="387"/>
      <c r="F101" s="387"/>
      <c r="G101" s="387"/>
      <c r="H101" s="387"/>
      <c r="I101" s="312"/>
    </row>
    <row r="102" spans="1:10" s="61" customFormat="1" ht="19.5" thickBot="1">
      <c r="B102" s="17" t="s">
        <v>83</v>
      </c>
      <c r="C102" s="102" t="s">
        <v>84</v>
      </c>
      <c r="D102" s="388" t="s">
        <v>129</v>
      </c>
      <c r="E102" s="388"/>
      <c r="F102" s="388" t="s">
        <v>86</v>
      </c>
      <c r="G102" s="388"/>
      <c r="H102" s="102" t="s">
        <v>101</v>
      </c>
      <c r="I102" s="101" t="s">
        <v>131</v>
      </c>
    </row>
    <row r="103" spans="1:10" s="61" customFormat="1" ht="25.5" thickTop="1">
      <c r="B103" s="18">
        <v>1</v>
      </c>
      <c r="C103" s="77"/>
      <c r="D103" s="284" t="str">
        <f>IF(C103="","",VLOOKUP(C103,'登録データ（男）'!$A$3:$W$2000,2,FALSE))</f>
        <v/>
      </c>
      <c r="E103" s="284"/>
      <c r="F103" s="283" t="str">
        <f>IF(C103="","",VLOOKUP(C103,'登録データ（男）'!$A$3:$W$2000,3,FALSE))</f>
        <v/>
      </c>
      <c r="G103" s="283"/>
      <c r="H103" s="100" t="str">
        <f>IF(C103="","",VLOOKUP(C103,'登録データ（男）'!$A$3:$W$2000,7,FALSE))</f>
        <v/>
      </c>
      <c r="I103" s="19" t="str">
        <f>IF(C103="","",VLOOKUP(C103,'登録データ（男）'!$A$3:$W$2000,4,FALSE))</f>
        <v/>
      </c>
    </row>
    <row r="104" spans="1:10" ht="24.75">
      <c r="A104" s="61"/>
      <c r="B104" s="20">
        <v>2</v>
      </c>
      <c r="C104" s="77"/>
      <c r="D104" s="284" t="str">
        <f>IF(C104="","",VLOOKUP(C104,'登録データ（男）'!$A$3:$W$2000,2,FALSE))</f>
        <v/>
      </c>
      <c r="E104" s="284"/>
      <c r="F104" s="283" t="str">
        <f>IF(C104="","",VLOOKUP(C104,'登録データ（男）'!$A$3:$W$2000,3,FALSE))</f>
        <v/>
      </c>
      <c r="G104" s="283"/>
      <c r="H104" s="100" t="str">
        <f>IF(C104="","",VLOOKUP(C104,'登録データ（男）'!$A$3:$W$2000,7,FALSE))</f>
        <v/>
      </c>
      <c r="I104" s="19" t="str">
        <f>IF(C104="","",VLOOKUP(C104,'登録データ（男）'!$A$3:$W$2000,4,FALSE))</f>
        <v/>
      </c>
      <c r="J104" s="61"/>
    </row>
    <row r="105" spans="1:10" ht="24.75">
      <c r="A105" s="61"/>
      <c r="B105" s="20">
        <v>3</v>
      </c>
      <c r="C105" s="77"/>
      <c r="D105" s="284" t="str">
        <f>IF(C105="","",VLOOKUP(C105,'登録データ（男）'!$A$3:$W$2000,2,FALSE))</f>
        <v/>
      </c>
      <c r="E105" s="284"/>
      <c r="F105" s="283" t="str">
        <f>IF(C105="","",VLOOKUP(C105,'登録データ（男）'!$A$3:$W$2000,3,FALSE))</f>
        <v/>
      </c>
      <c r="G105" s="283"/>
      <c r="H105" s="100" t="str">
        <f>IF(C105="","",VLOOKUP(C105,'登録データ（男）'!$A$3:$W$2000,7,FALSE))</f>
        <v/>
      </c>
      <c r="I105" s="19" t="str">
        <f>IF(C105="","",VLOOKUP(C105,'登録データ（男）'!$A$3:$W$2000,4,FALSE))</f>
        <v/>
      </c>
      <c r="J105" s="61"/>
    </row>
    <row r="106" spans="1:10" s="61" customFormat="1" ht="24.75" customHeight="1">
      <c r="B106" s="20">
        <v>4</v>
      </c>
      <c r="C106" s="77"/>
      <c r="D106" s="284" t="str">
        <f>IF(C106="","",VLOOKUP(C106,'登録データ（男）'!$A$3:$W$2000,2,FALSE))</f>
        <v/>
      </c>
      <c r="E106" s="284"/>
      <c r="F106" s="283" t="str">
        <f>IF(C106="","",VLOOKUP(C106,'登録データ（男）'!$A$3:$W$2000,3,FALSE))</f>
        <v/>
      </c>
      <c r="G106" s="283"/>
      <c r="H106" s="100" t="str">
        <f>IF(C106="","",VLOOKUP(C106,'登録データ（男）'!$A$3:$W$2000,7,FALSE))</f>
        <v/>
      </c>
      <c r="I106" s="19" t="str">
        <f>IF(C106="","",VLOOKUP(C106,'登録データ（男）'!$A$3:$W$2000,4,FALSE))</f>
        <v/>
      </c>
    </row>
    <row r="107" spans="1:10" s="61" customFormat="1" ht="24.75" customHeight="1">
      <c r="B107" s="20">
        <v>5</v>
      </c>
      <c r="C107" s="77"/>
      <c r="D107" s="284" t="str">
        <f>IF(C107="","",VLOOKUP(C107,'登録データ（男）'!$A$3:$W$2000,2,FALSE))</f>
        <v/>
      </c>
      <c r="E107" s="284"/>
      <c r="F107" s="283" t="str">
        <f>IF(C107="","",VLOOKUP(C107,'登録データ（男）'!$A$3:$W$2000,3,FALSE))</f>
        <v/>
      </c>
      <c r="G107" s="283"/>
      <c r="H107" s="100" t="str">
        <f>IF(C107="","",VLOOKUP(C107,'登録データ（男）'!$A$3:$W$2000,7,FALSE))</f>
        <v/>
      </c>
      <c r="I107" s="19" t="str">
        <f>IF(C107="","",VLOOKUP(C107,'登録データ（男）'!$A$3:$W$2000,4,FALSE))</f>
        <v/>
      </c>
    </row>
    <row r="108" spans="1:10" s="61" customFormat="1" ht="24.75">
      <c r="B108" s="20">
        <v>6</v>
      </c>
      <c r="C108" s="77"/>
      <c r="D108" s="284" t="str">
        <f>IF(C108="","",VLOOKUP(C108,'登録データ（男）'!$A$3:$W$2000,2,FALSE))</f>
        <v/>
      </c>
      <c r="E108" s="284"/>
      <c r="F108" s="283" t="str">
        <f>IF(C108="","",VLOOKUP(C108,'登録データ（男）'!$A$3:$W$2000,3,FALSE))</f>
        <v/>
      </c>
      <c r="G108" s="283"/>
      <c r="H108" s="100" t="str">
        <f>IF(C108="","",VLOOKUP(C108,'登録データ（男）'!$A$3:$W$2000,7,FALSE))</f>
        <v/>
      </c>
      <c r="I108" s="19" t="str">
        <f>IF(C108="","",VLOOKUP(C108,'登録データ（男）'!$A$3:$W$2000,4,FALSE))</f>
        <v/>
      </c>
    </row>
    <row r="109" spans="1:10" s="61" customFormat="1" ht="35.25" customHeight="1">
      <c r="B109" s="384" t="s">
        <v>132</v>
      </c>
      <c r="C109" s="248"/>
      <c r="D109" s="248"/>
      <c r="E109" s="248"/>
      <c r="F109" s="248"/>
      <c r="G109" s="248"/>
      <c r="H109" s="248"/>
      <c r="I109" s="249"/>
    </row>
    <row r="110" spans="1:10" s="61" customFormat="1" ht="36.75" customHeight="1">
      <c r="B110" s="384"/>
      <c r="C110" s="248"/>
      <c r="D110" s="248"/>
      <c r="E110" s="248"/>
      <c r="F110" s="248"/>
      <c r="G110" s="248"/>
      <c r="H110" s="248"/>
      <c r="I110" s="249"/>
    </row>
    <row r="111" spans="1:10" s="61" customFormat="1" ht="36.75" customHeight="1" thickBot="1">
      <c r="B111" s="385"/>
      <c r="C111" s="250"/>
      <c r="D111" s="250"/>
      <c r="E111" s="250"/>
      <c r="F111" s="250"/>
      <c r="G111" s="250"/>
      <c r="H111" s="250"/>
      <c r="I111" s="251"/>
    </row>
    <row r="112" spans="1:10" s="61" customFormat="1" ht="21.75" customHeight="1">
      <c r="B112" s="86"/>
      <c r="C112" s="86"/>
      <c r="D112" s="86"/>
      <c r="E112" s="86"/>
      <c r="F112" s="86"/>
      <c r="G112" s="86"/>
      <c r="H112" s="86"/>
      <c r="I112" s="86"/>
    </row>
    <row r="113" spans="1:10" s="61" customFormat="1" ht="19.5" thickBot="1"/>
    <row r="114" spans="1:10" s="61" customFormat="1">
      <c r="B114" s="372" t="s">
        <v>3134</v>
      </c>
      <c r="C114" s="373"/>
      <c r="D114" s="373"/>
      <c r="E114" s="373"/>
      <c r="F114" s="373"/>
      <c r="G114" s="373"/>
      <c r="H114" s="373"/>
      <c r="I114" s="374"/>
    </row>
    <row r="115" spans="1:10" s="61" customFormat="1" ht="35.25" customHeight="1" thickBot="1">
      <c r="B115" s="375"/>
      <c r="C115" s="376"/>
      <c r="D115" s="376"/>
      <c r="E115" s="376"/>
      <c r="F115" s="376"/>
      <c r="G115" s="376"/>
      <c r="H115" s="376"/>
      <c r="I115" s="377"/>
    </row>
    <row r="116" spans="1:10" s="61" customFormat="1" ht="35.25" customHeight="1">
      <c r="B116" s="358" t="s">
        <v>86</v>
      </c>
      <c r="C116" s="359"/>
      <c r="D116" s="378" t="str">
        <f>IF(基本情報登録!D8="","",基本情報登録!D8)</f>
        <v/>
      </c>
      <c r="E116" s="379"/>
      <c r="F116" s="379"/>
      <c r="G116" s="379"/>
      <c r="H116" s="379"/>
      <c r="I116" s="380"/>
    </row>
    <row r="117" spans="1:10" s="61" customFormat="1" ht="35.25" customHeight="1" thickBot="1">
      <c r="B117" s="367" t="s">
        <v>0</v>
      </c>
      <c r="C117" s="368"/>
      <c r="D117" s="381" t="str">
        <f>IF(基本情報登録!D10="","",基本情報登録!D10)</f>
        <v/>
      </c>
      <c r="E117" s="382"/>
      <c r="F117" s="382"/>
      <c r="G117" s="382"/>
      <c r="H117" s="382"/>
      <c r="I117" s="383"/>
    </row>
    <row r="118" spans="1:10" s="61" customFormat="1" ht="35.25" customHeight="1">
      <c r="B118" s="358" t="s">
        <v>89</v>
      </c>
      <c r="C118" s="359"/>
      <c r="D118" s="360"/>
      <c r="E118" s="361"/>
      <c r="F118" s="361"/>
      <c r="G118" s="361"/>
      <c r="H118" s="361"/>
      <c r="I118" s="362"/>
    </row>
    <row r="119" spans="1:10" s="61" customFormat="1" ht="35.25" customHeight="1">
      <c r="B119" s="363" t="s">
        <v>91</v>
      </c>
      <c r="C119" s="324"/>
      <c r="D119" s="364"/>
      <c r="E119" s="365"/>
      <c r="F119" s="365"/>
      <c r="G119" s="365"/>
      <c r="H119" s="365"/>
      <c r="I119" s="366"/>
    </row>
    <row r="120" spans="1:10" s="61" customFormat="1" ht="35.25" customHeight="1" thickBot="1">
      <c r="B120" s="367" t="s">
        <v>133</v>
      </c>
      <c r="C120" s="368"/>
      <c r="D120" s="369"/>
      <c r="E120" s="370"/>
      <c r="F120" s="370"/>
      <c r="G120" s="370"/>
      <c r="H120" s="370"/>
      <c r="I120" s="371"/>
    </row>
    <row r="121" spans="1:10" s="61" customFormat="1">
      <c r="B121" s="352" t="s">
        <v>127</v>
      </c>
      <c r="C121" s="353"/>
      <c r="D121" s="353"/>
      <c r="E121" s="353"/>
      <c r="F121" s="353"/>
      <c r="G121" s="353"/>
      <c r="H121" s="353"/>
      <c r="I121" s="354"/>
    </row>
    <row r="122" spans="1:10" s="61" customFormat="1" ht="19.5" thickBot="1">
      <c r="B122" s="17" t="s">
        <v>83</v>
      </c>
      <c r="C122" s="102" t="s">
        <v>84</v>
      </c>
      <c r="D122" s="355" t="s">
        <v>129</v>
      </c>
      <c r="E122" s="313"/>
      <c r="F122" s="355" t="s">
        <v>86</v>
      </c>
      <c r="G122" s="313"/>
      <c r="H122" s="102" t="s">
        <v>101</v>
      </c>
      <c r="I122" s="101" t="s">
        <v>131</v>
      </c>
    </row>
    <row r="123" spans="1:10" s="61" customFormat="1" ht="25.5" thickTop="1">
      <c r="B123" s="18">
        <v>1</v>
      </c>
      <c r="C123" s="77" t="s">
        <v>226</v>
      </c>
      <c r="D123" s="356" t="str">
        <f>IF(C123="","",VLOOKUP(C123,'登録データ（男）'!$A$3:$W$2000,2,FALSE))</f>
        <v/>
      </c>
      <c r="E123" s="357"/>
      <c r="F123" s="356" t="str">
        <f>IF(C123="","",VLOOKUP(C123,'登録データ（男）'!$A$3:$W$2000,3,FALSE))</f>
        <v/>
      </c>
      <c r="G123" s="357"/>
      <c r="H123" s="100" t="str">
        <f>IF(C123="","",VLOOKUP(C123,'登録データ（男）'!$A$3:$W$2000,7,FALSE))</f>
        <v/>
      </c>
      <c r="I123" s="19" t="str">
        <f>IF(C123="","",VLOOKUP(C123,'登録データ（男）'!$A$3:$W$2000,4,FALSE))</f>
        <v/>
      </c>
    </row>
    <row r="124" spans="1:10" ht="24.75">
      <c r="A124" s="61"/>
      <c r="B124" s="20">
        <v>2</v>
      </c>
      <c r="C124" s="77"/>
      <c r="D124" s="323" t="str">
        <f>IF(C124="","",VLOOKUP(C124,'登録データ（男）'!$A$3:$W$2000,2,FALSE))</f>
        <v/>
      </c>
      <c r="E124" s="324"/>
      <c r="F124" s="323" t="str">
        <f>IF(C124="","",VLOOKUP(C124,'登録データ（男）'!$A$3:$W$2000,3,FALSE))</f>
        <v/>
      </c>
      <c r="G124" s="324"/>
      <c r="H124" s="100" t="str">
        <f>IF(C124="","",VLOOKUP(C124,'登録データ（男）'!$A$3:$W$2000,7,FALSE))</f>
        <v/>
      </c>
      <c r="I124" s="19" t="str">
        <f>IF(C124="","",VLOOKUP(C124,'登録データ（男）'!$A$3:$W$2000,4,FALSE))</f>
        <v/>
      </c>
      <c r="J124" s="61"/>
    </row>
    <row r="125" spans="1:10" ht="24.75">
      <c r="A125" s="61"/>
      <c r="B125" s="20">
        <v>3</v>
      </c>
      <c r="C125" s="77"/>
      <c r="D125" s="323" t="str">
        <f>IF(C125="","",VLOOKUP(C125,'登録データ（男）'!$A$3:$W$2000,2,FALSE))</f>
        <v/>
      </c>
      <c r="E125" s="324"/>
      <c r="F125" s="323" t="str">
        <f>IF(C125="","",VLOOKUP(C125,'登録データ（男）'!$A$3:$W$2000,3,FALSE))</f>
        <v/>
      </c>
      <c r="G125" s="324"/>
      <c r="H125" s="100" t="str">
        <f>IF(C125="","",VLOOKUP(C125,'登録データ（男）'!$A$3:$W$2000,7,FALSE))</f>
        <v/>
      </c>
      <c r="I125" s="19" t="str">
        <f>IF(C125="","",VLOOKUP(C125,'登録データ（男）'!$A$3:$W$2000,4,FALSE))</f>
        <v/>
      </c>
      <c r="J125" s="61"/>
    </row>
    <row r="126" spans="1:10" ht="24.75">
      <c r="A126" s="61"/>
      <c r="B126" s="20">
        <v>4</v>
      </c>
      <c r="C126" s="77"/>
      <c r="D126" s="323" t="str">
        <f>IF(C126="","",VLOOKUP(C126,'登録データ（男）'!$A$3:$W$2000,2,FALSE))</f>
        <v/>
      </c>
      <c r="E126" s="324"/>
      <c r="F126" s="323" t="str">
        <f>IF(C126="","",VLOOKUP(C126,'登録データ（男）'!$A$3:$W$2000,3,FALSE))</f>
        <v/>
      </c>
      <c r="G126" s="324"/>
      <c r="H126" s="100" t="str">
        <f>IF(C126="","",VLOOKUP(C126,'登録データ（男）'!$A$3:$W$2000,7,FALSE))</f>
        <v/>
      </c>
      <c r="I126" s="19" t="str">
        <f>IF(C126="","",VLOOKUP(C126,'登録データ（男）'!$A$3:$W$2000,4,FALSE))</f>
        <v/>
      </c>
      <c r="J126" s="61"/>
    </row>
    <row r="127" spans="1:10" ht="24.75">
      <c r="A127" s="61"/>
      <c r="B127" s="20">
        <v>5</v>
      </c>
      <c r="C127" s="77"/>
      <c r="D127" s="323" t="str">
        <f>IF(C127="","",VLOOKUP(C127,'登録データ（男）'!$A$3:$W$2000,2,FALSE))</f>
        <v/>
      </c>
      <c r="E127" s="324"/>
      <c r="F127" s="323" t="str">
        <f>IF(C127="","",VLOOKUP(C127,'登録データ（男）'!$A$3:$W$2000,3,FALSE))</f>
        <v/>
      </c>
      <c r="G127" s="324"/>
      <c r="H127" s="100" t="str">
        <f>IF(C127="","",VLOOKUP(C127,'登録データ（男）'!$A$3:$W$2000,7,FALSE))</f>
        <v/>
      </c>
      <c r="I127" s="19" t="str">
        <f>IF(C127="","",VLOOKUP(C127,'登録データ（男）'!$A$3:$W$2000,4,FALSE))</f>
        <v/>
      </c>
      <c r="J127" s="61"/>
    </row>
    <row r="128" spans="1:10" ht="24.75">
      <c r="A128" s="61"/>
      <c r="B128" s="20">
        <v>6</v>
      </c>
      <c r="C128" s="77"/>
      <c r="D128" s="323" t="str">
        <f>IF(C128="","",VLOOKUP(C128,'登録データ（男）'!$A$3:$W$2000,2,FALSE))</f>
        <v/>
      </c>
      <c r="E128" s="324"/>
      <c r="F128" s="323" t="str">
        <f>IF(C128="","",VLOOKUP(C128,'登録データ（男）'!$A$3:$W$2000,3,FALSE))</f>
        <v/>
      </c>
      <c r="G128" s="324"/>
      <c r="H128" s="100" t="str">
        <f>IF(C128="","",VLOOKUP(C128,'登録データ（男）'!$A$3:$W$2000,7,FALSE))</f>
        <v/>
      </c>
      <c r="I128" s="19" t="str">
        <f>IF(C128="","",VLOOKUP(C128,'登録データ（男）'!$A$3:$W$2000,4,FALSE))</f>
        <v/>
      </c>
      <c r="J128" s="61"/>
    </row>
    <row r="129" spans="1:10">
      <c r="A129" s="61"/>
      <c r="B129" s="343" t="s">
        <v>132</v>
      </c>
      <c r="C129" s="344"/>
      <c r="D129" s="344"/>
      <c r="E129" s="344"/>
      <c r="F129" s="344"/>
      <c r="G129" s="344"/>
      <c r="H129" s="344"/>
      <c r="I129" s="345"/>
      <c r="J129" s="61"/>
    </row>
    <row r="130" spans="1:10">
      <c r="A130" s="61"/>
      <c r="B130" s="346"/>
      <c r="C130" s="347"/>
      <c r="D130" s="347"/>
      <c r="E130" s="347"/>
      <c r="F130" s="347"/>
      <c r="G130" s="347"/>
      <c r="H130" s="347"/>
      <c r="I130" s="348"/>
      <c r="J130" s="61"/>
    </row>
    <row r="131" spans="1:10" ht="19.5" thickBot="1">
      <c r="A131" s="61"/>
      <c r="B131" s="349"/>
      <c r="C131" s="350"/>
      <c r="D131" s="350"/>
      <c r="E131" s="350"/>
      <c r="F131" s="350"/>
      <c r="G131" s="350"/>
      <c r="H131" s="350"/>
      <c r="I131" s="351"/>
      <c r="J131" s="61"/>
    </row>
    <row r="132" spans="1:10">
      <c r="A132" s="61"/>
      <c r="B132" s="61"/>
      <c r="C132" s="61"/>
      <c r="D132" s="61"/>
      <c r="E132" s="61"/>
      <c r="F132" s="61"/>
      <c r="G132" s="61"/>
      <c r="H132" s="61"/>
      <c r="I132" s="61"/>
      <c r="J132" s="61"/>
    </row>
  </sheetData>
  <sheetProtection algorithmName="SHA-512" hashValue="dJylXy7ICSNtuhRd8UB8z1MmRsSMLKi5XZQPQyHOTlmDI5DUapQShUHWd3TaLuJPIMCKIKSjZCYZDOF6l0m+rg==" saltValue="wk7hCKTi8B7/N+yTeEK8Pg==" spinCount="100000" sheet="1" objects="1" scenarios="1"/>
  <mergeCells count="165">
    <mergeCell ref="B32:C32"/>
    <mergeCell ref="D32:I32"/>
    <mergeCell ref="B33:I33"/>
    <mergeCell ref="D34:E34"/>
    <mergeCell ref="F34:G34"/>
    <mergeCell ref="D40:E40"/>
    <mergeCell ref="F40:G40"/>
    <mergeCell ref="B41:I43"/>
    <mergeCell ref="D35:E35"/>
    <mergeCell ref="F35:G35"/>
    <mergeCell ref="D36:E36"/>
    <mergeCell ref="F36:G36"/>
    <mergeCell ref="D37:E37"/>
    <mergeCell ref="F37:G37"/>
    <mergeCell ref="D38:E38"/>
    <mergeCell ref="F38:G38"/>
    <mergeCell ref="D39:E39"/>
    <mergeCell ref="F39:G39"/>
    <mergeCell ref="D18:E18"/>
    <mergeCell ref="F18:G18"/>
    <mergeCell ref="D19:E19"/>
    <mergeCell ref="F19:G19"/>
    <mergeCell ref="D20:E20"/>
    <mergeCell ref="F20:G20"/>
    <mergeCell ref="B30:C30"/>
    <mergeCell ref="D30:I30"/>
    <mergeCell ref="B31:C31"/>
    <mergeCell ref="D31:I31"/>
    <mergeCell ref="A1:J3"/>
    <mergeCell ref="B6:I7"/>
    <mergeCell ref="B8:C8"/>
    <mergeCell ref="D8:I8"/>
    <mergeCell ref="B9:C9"/>
    <mergeCell ref="D14:E14"/>
    <mergeCell ref="F14:G14"/>
    <mergeCell ref="B13:I13"/>
    <mergeCell ref="D9:I9"/>
    <mergeCell ref="B10:C10"/>
    <mergeCell ref="B11:C11"/>
    <mergeCell ref="B12:C12"/>
    <mergeCell ref="D10:I10"/>
    <mergeCell ref="D11:I11"/>
    <mergeCell ref="D12:I12"/>
    <mergeCell ref="D15:E15"/>
    <mergeCell ref="F15:G15"/>
    <mergeCell ref="B54:C54"/>
    <mergeCell ref="D54:I54"/>
    <mergeCell ref="B55:C55"/>
    <mergeCell ref="D55:I55"/>
    <mergeCell ref="B56:C56"/>
    <mergeCell ref="D56:I56"/>
    <mergeCell ref="A45:J47"/>
    <mergeCell ref="B50:I51"/>
    <mergeCell ref="B52:C52"/>
    <mergeCell ref="D52:I52"/>
    <mergeCell ref="B53:C53"/>
    <mergeCell ref="D53:I53"/>
    <mergeCell ref="D16:E16"/>
    <mergeCell ref="F16:G16"/>
    <mergeCell ref="D17:E17"/>
    <mergeCell ref="F17:G17"/>
    <mergeCell ref="B26:I27"/>
    <mergeCell ref="B28:C28"/>
    <mergeCell ref="D28:I28"/>
    <mergeCell ref="B29:C29"/>
    <mergeCell ref="D29:I29"/>
    <mergeCell ref="B21:I23"/>
    <mergeCell ref="D60:E60"/>
    <mergeCell ref="F60:G60"/>
    <mergeCell ref="D61:E61"/>
    <mergeCell ref="F61:G61"/>
    <mergeCell ref="D62:E62"/>
    <mergeCell ref="F62:G62"/>
    <mergeCell ref="B57:I57"/>
    <mergeCell ref="D58:E58"/>
    <mergeCell ref="F58:G58"/>
    <mergeCell ref="D59:E59"/>
    <mergeCell ref="F59:G59"/>
    <mergeCell ref="B70:I71"/>
    <mergeCell ref="B72:C72"/>
    <mergeCell ref="D72:I72"/>
    <mergeCell ref="B73:C73"/>
    <mergeCell ref="D73:I73"/>
    <mergeCell ref="D63:E63"/>
    <mergeCell ref="F63:G63"/>
    <mergeCell ref="D64:E64"/>
    <mergeCell ref="F64:G64"/>
    <mergeCell ref="B65:I67"/>
    <mergeCell ref="B77:I77"/>
    <mergeCell ref="D78:E78"/>
    <mergeCell ref="F78:G78"/>
    <mergeCell ref="D79:E79"/>
    <mergeCell ref="F79:G79"/>
    <mergeCell ref="B74:C74"/>
    <mergeCell ref="D74:I74"/>
    <mergeCell ref="B75:C75"/>
    <mergeCell ref="D75:I75"/>
    <mergeCell ref="B76:C76"/>
    <mergeCell ref="D76:I76"/>
    <mergeCell ref="D83:E83"/>
    <mergeCell ref="F83:G83"/>
    <mergeCell ref="D84:E84"/>
    <mergeCell ref="F84:G84"/>
    <mergeCell ref="B85:I87"/>
    <mergeCell ref="D80:E80"/>
    <mergeCell ref="F80:G80"/>
    <mergeCell ref="D81:E81"/>
    <mergeCell ref="F81:G81"/>
    <mergeCell ref="D82:E82"/>
    <mergeCell ref="F82:G82"/>
    <mergeCell ref="B98:C98"/>
    <mergeCell ref="D98:I98"/>
    <mergeCell ref="B99:C99"/>
    <mergeCell ref="D99:I99"/>
    <mergeCell ref="B100:C100"/>
    <mergeCell ref="D100:I100"/>
    <mergeCell ref="A89:J91"/>
    <mergeCell ref="B94:I95"/>
    <mergeCell ref="B96:C96"/>
    <mergeCell ref="D96:I96"/>
    <mergeCell ref="B97:C97"/>
    <mergeCell ref="D97:I97"/>
    <mergeCell ref="D104:E104"/>
    <mergeCell ref="F104:G104"/>
    <mergeCell ref="D105:E105"/>
    <mergeCell ref="F105:G105"/>
    <mergeCell ref="D106:E106"/>
    <mergeCell ref="F106:G106"/>
    <mergeCell ref="B101:I101"/>
    <mergeCell ref="D102:E102"/>
    <mergeCell ref="F102:G102"/>
    <mergeCell ref="D103:E103"/>
    <mergeCell ref="F103:G103"/>
    <mergeCell ref="B114:I115"/>
    <mergeCell ref="B116:C116"/>
    <mergeCell ref="D116:I116"/>
    <mergeCell ref="B117:C117"/>
    <mergeCell ref="D117:I117"/>
    <mergeCell ref="D107:E107"/>
    <mergeCell ref="F107:G107"/>
    <mergeCell ref="D108:E108"/>
    <mergeCell ref="F108:G108"/>
    <mergeCell ref="B109:I111"/>
    <mergeCell ref="B121:I121"/>
    <mergeCell ref="D122:E122"/>
    <mergeCell ref="F122:G122"/>
    <mergeCell ref="D123:E123"/>
    <mergeCell ref="F123:G123"/>
    <mergeCell ref="B118:C118"/>
    <mergeCell ref="D118:I118"/>
    <mergeCell ref="B119:C119"/>
    <mergeCell ref="D119:I119"/>
    <mergeCell ref="B120:C120"/>
    <mergeCell ref="D120:I120"/>
    <mergeCell ref="D127:E127"/>
    <mergeCell ref="F127:G127"/>
    <mergeCell ref="D128:E128"/>
    <mergeCell ref="F128:G128"/>
    <mergeCell ref="B129:I131"/>
    <mergeCell ref="D124:E124"/>
    <mergeCell ref="F124:G124"/>
    <mergeCell ref="D125:E125"/>
    <mergeCell ref="F125:G125"/>
    <mergeCell ref="D126:E126"/>
    <mergeCell ref="F126:G126"/>
  </mergeCells>
  <phoneticPr fontId="1"/>
  <pageMargins left="0.7" right="0.7" top="0.75" bottom="0.75" header="0.3" footer="0.3"/>
  <pageSetup paperSize="9" scale="63"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番号確認" error="入力された登録番号は正しくありません" xr:uid="{12C5A9FE-EF78-47B1-9AF5-DD1CB8563B64}">
          <x14:formula1>
            <xm:f>'登録データ（男）'!$AI$3:$AI$8</xm:f>
          </x14:formula1>
          <xm:sqref>C35:C40 C79:C84 C123:C128</xm:sqref>
        </x14:dataValidation>
        <x14:dataValidation type="list" allowBlank="1" showInputMessage="1" showErrorMessage="1" errorTitle="番号確認" error="入力された登録番号は正しくありません" xr:uid="{FF98EBD7-85EB-4ADA-AFF1-A36FC67F2E53}">
          <x14:formula1>
            <xm:f>'登録データ（男）'!$AG$3:$AG$20</xm:f>
          </x14:formula1>
          <xm:sqref>C103:C108 C59:C64 C15 C16:C19 C20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R108"/>
  <sheetViews>
    <sheetView view="pageBreakPreview" zoomScale="85" zoomScaleSheetLayoutView="85" workbookViewId="0">
      <selection activeCell="D8" sqref="D8:I8"/>
    </sheetView>
  </sheetViews>
  <sheetFormatPr defaultColWidth="4.375" defaultRowHeight="18.75"/>
  <cols>
    <col min="1" max="1" width="5.625" style="22" customWidth="1"/>
    <col min="2" max="3" width="5.5" style="22" customWidth="1"/>
    <col min="4" max="5" width="20.5" style="22" customWidth="1"/>
    <col min="6" max="7" width="5.5" style="22" customWidth="1"/>
    <col min="8" max="9" width="20.5" style="22" customWidth="1"/>
    <col min="10" max="10" width="5.625" style="22" customWidth="1"/>
    <col min="11" max="11" width="4.375" style="22"/>
    <col min="12" max="12" width="9" style="22" bestFit="1" customWidth="1"/>
    <col min="13" max="16" width="18.125" style="22" customWidth="1"/>
    <col min="17" max="19" width="23.625" style="22" customWidth="1"/>
    <col min="20" max="16384" width="4.375" style="22"/>
  </cols>
  <sheetData>
    <row r="1" spans="1:18">
      <c r="A1" s="257" t="s">
        <v>3131</v>
      </c>
      <c r="B1" s="257"/>
      <c r="C1" s="257"/>
      <c r="D1" s="257"/>
      <c r="E1" s="257"/>
      <c r="F1" s="257"/>
      <c r="G1" s="257"/>
      <c r="H1" s="257"/>
      <c r="I1" s="257"/>
      <c r="J1" s="257"/>
    </row>
    <row r="2" spans="1:18">
      <c r="A2" s="257"/>
      <c r="B2" s="257"/>
      <c r="C2" s="257"/>
      <c r="D2" s="257"/>
      <c r="E2" s="257"/>
      <c r="F2" s="257"/>
      <c r="G2" s="257"/>
      <c r="H2" s="257"/>
      <c r="I2" s="257"/>
      <c r="J2" s="257"/>
    </row>
    <row r="3" spans="1:18">
      <c r="A3" s="257"/>
      <c r="B3" s="257"/>
      <c r="C3" s="257"/>
      <c r="D3" s="257"/>
      <c r="E3" s="257"/>
      <c r="F3" s="257"/>
      <c r="G3" s="257"/>
      <c r="H3" s="257"/>
      <c r="I3" s="257"/>
      <c r="J3" s="257"/>
    </row>
    <row r="4" spans="1:18">
      <c r="A4" s="23"/>
      <c r="B4" s="23"/>
      <c r="C4" s="23"/>
      <c r="D4" s="23"/>
      <c r="E4" s="23"/>
      <c r="F4" s="23"/>
      <c r="G4" s="23"/>
      <c r="H4" s="23"/>
      <c r="I4" s="23"/>
      <c r="J4" s="23"/>
    </row>
    <row r="5" spans="1:18" ht="19.5" thickBot="1">
      <c r="A5" s="23"/>
      <c r="B5" s="23"/>
      <c r="C5" s="23"/>
      <c r="D5" s="23"/>
      <c r="E5" s="23"/>
      <c r="F5" s="23"/>
      <c r="G5" s="23"/>
      <c r="H5" s="23"/>
      <c r="I5" s="23"/>
      <c r="J5" s="23"/>
    </row>
    <row r="6" spans="1:18" ht="19.5" thickBot="1">
      <c r="A6" s="24"/>
      <c r="B6" s="408" t="s">
        <v>3131</v>
      </c>
      <c r="C6" s="409"/>
      <c r="D6" s="409"/>
      <c r="E6" s="409"/>
      <c r="F6" s="409"/>
      <c r="G6" s="409"/>
      <c r="H6" s="409"/>
      <c r="I6" s="410"/>
      <c r="J6" s="24"/>
      <c r="K6" s="25"/>
      <c r="L6" s="25"/>
      <c r="M6" s="25"/>
    </row>
    <row r="7" spans="1:18">
      <c r="A7" s="24"/>
      <c r="B7" s="411" t="s">
        <v>0</v>
      </c>
      <c r="C7" s="412"/>
      <c r="D7" s="412" t="str">
        <f>IF(基本情報登録!D10="","",基本情報登録!D10)</f>
        <v/>
      </c>
      <c r="E7" s="412"/>
      <c r="F7" s="412"/>
      <c r="G7" s="412"/>
      <c r="H7" s="412"/>
      <c r="I7" s="413"/>
      <c r="J7" s="24"/>
      <c r="K7" s="25"/>
      <c r="L7" s="25"/>
      <c r="M7" s="25"/>
      <c r="N7" s="27"/>
      <c r="O7" s="27"/>
    </row>
    <row r="8" spans="1:18" ht="18.75" customHeight="1">
      <c r="A8" s="24"/>
      <c r="B8" s="414" t="s">
        <v>84</v>
      </c>
      <c r="C8" s="415"/>
      <c r="D8" s="416"/>
      <c r="E8" s="416"/>
      <c r="F8" s="416"/>
      <c r="G8" s="416"/>
      <c r="H8" s="416"/>
      <c r="I8" s="417"/>
      <c r="J8" s="28"/>
      <c r="K8" s="29"/>
      <c r="L8" s="29"/>
      <c r="M8" s="29"/>
    </row>
    <row r="9" spans="1:18">
      <c r="A9" s="30"/>
      <c r="B9" s="418" t="s">
        <v>86</v>
      </c>
      <c r="C9" s="419"/>
      <c r="D9" s="419" t="str">
        <f>IF(D8="","",VLOOKUP(D8,'登録データ（男）'!$A$3:$W$2000,3,FALSE))</f>
        <v/>
      </c>
      <c r="E9" s="419"/>
      <c r="F9" s="419"/>
      <c r="G9" s="419"/>
      <c r="H9" s="419"/>
      <c r="I9" s="426"/>
      <c r="J9" s="24"/>
      <c r="K9" s="25"/>
      <c r="L9" s="25"/>
      <c r="M9" s="25"/>
    </row>
    <row r="10" spans="1:18" ht="22.5" customHeight="1">
      <c r="A10" s="30"/>
      <c r="B10" s="418" t="s">
        <v>85</v>
      </c>
      <c r="C10" s="419"/>
      <c r="D10" s="427" t="str">
        <f>IF(D8="","",VLOOKUP(D8,'登録データ（男）'!$A$3:$W$2000,2,FALSE))</f>
        <v/>
      </c>
      <c r="E10" s="427"/>
      <c r="F10" s="427"/>
      <c r="G10" s="427"/>
      <c r="H10" s="427"/>
      <c r="I10" s="428"/>
      <c r="J10" s="24"/>
      <c r="K10" s="25"/>
      <c r="L10" s="25"/>
      <c r="M10" s="25"/>
    </row>
    <row r="11" spans="1:18" ht="18.75" customHeight="1">
      <c r="A11" s="30"/>
      <c r="B11" s="429" t="s">
        <v>101</v>
      </c>
      <c r="C11" s="235"/>
      <c r="D11" s="31" t="str">
        <f>IF(D8="","",VLOOKUP(D8,'登録データ（男）'!$A$3:$W$2000,7,FALSE))</f>
        <v/>
      </c>
      <c r="E11" s="419" t="s">
        <v>131</v>
      </c>
      <c r="F11" s="419"/>
      <c r="G11" s="235" t="str">
        <f>IF(D8="","",VLOOKUP(D8,'登録データ（男）'!$A$3:$W$2000,4,FALSE))</f>
        <v/>
      </c>
      <c r="H11" s="235"/>
      <c r="I11" s="236"/>
      <c r="J11" s="24"/>
      <c r="K11" s="25"/>
      <c r="L11" s="25"/>
      <c r="M11" s="25"/>
    </row>
    <row r="12" spans="1:18" ht="18.75" customHeight="1">
      <c r="A12" s="30"/>
      <c r="B12" s="418" t="s">
        <v>89</v>
      </c>
      <c r="C12" s="419"/>
      <c r="D12" s="420"/>
      <c r="E12" s="420"/>
      <c r="F12" s="420"/>
      <c r="G12" s="420"/>
      <c r="H12" s="420"/>
      <c r="I12" s="421"/>
      <c r="J12" s="24"/>
      <c r="K12" s="25"/>
      <c r="L12" s="25"/>
      <c r="M12" s="25"/>
    </row>
    <row r="13" spans="1:18">
      <c r="A13" s="30"/>
      <c r="B13" s="418" t="s">
        <v>91</v>
      </c>
      <c r="C13" s="419"/>
      <c r="D13" s="420"/>
      <c r="E13" s="420"/>
      <c r="F13" s="420"/>
      <c r="G13" s="420"/>
      <c r="H13" s="420"/>
      <c r="I13" s="421"/>
      <c r="J13" s="24"/>
      <c r="K13" s="25"/>
      <c r="L13" s="25"/>
      <c r="M13" s="25"/>
    </row>
    <row r="14" spans="1:18" ht="19.5" thickBot="1">
      <c r="A14" s="30"/>
      <c r="B14" s="422" t="s">
        <v>133</v>
      </c>
      <c r="C14" s="423"/>
      <c r="D14" s="424"/>
      <c r="E14" s="424"/>
      <c r="F14" s="424"/>
      <c r="G14" s="424"/>
      <c r="H14" s="424"/>
      <c r="I14" s="425"/>
      <c r="J14" s="24"/>
      <c r="K14" s="25"/>
      <c r="L14" s="25"/>
      <c r="M14" s="25"/>
    </row>
    <row r="15" spans="1:18" ht="19.5" thickBot="1">
      <c r="A15" s="32"/>
      <c r="B15" s="433" t="s">
        <v>162</v>
      </c>
      <c r="C15" s="434"/>
      <c r="D15" s="434"/>
      <c r="E15" s="434"/>
      <c r="F15" s="434"/>
      <c r="G15" s="434"/>
      <c r="H15" s="434"/>
      <c r="I15" s="435"/>
      <c r="J15" s="33"/>
      <c r="K15" s="34"/>
      <c r="L15" s="34"/>
      <c r="M15" s="34"/>
      <c r="O15" s="35"/>
      <c r="P15" s="35"/>
      <c r="Q15" s="35"/>
      <c r="R15" s="35"/>
    </row>
    <row r="16" spans="1:18">
      <c r="A16" s="24"/>
      <c r="B16" s="436" t="s">
        <v>222</v>
      </c>
      <c r="C16" s="233"/>
      <c r="D16" s="437"/>
      <c r="E16" s="438"/>
      <c r="F16" s="439" t="s">
        <v>223</v>
      </c>
      <c r="G16" s="440"/>
      <c r="H16" s="441"/>
      <c r="I16" s="442"/>
      <c r="J16" s="36"/>
      <c r="K16" s="34"/>
      <c r="L16" s="34"/>
      <c r="M16" s="34"/>
      <c r="O16" s="37"/>
      <c r="P16" s="34"/>
      <c r="Q16" s="34"/>
      <c r="R16" s="34"/>
    </row>
    <row r="17" spans="1:18">
      <c r="A17" s="24"/>
      <c r="B17" s="418" t="s">
        <v>111</v>
      </c>
      <c r="C17" s="419"/>
      <c r="D17" s="430"/>
      <c r="E17" s="431"/>
      <c r="F17" s="432" t="s">
        <v>164</v>
      </c>
      <c r="G17" s="419"/>
      <c r="H17" s="430"/>
      <c r="I17" s="431"/>
      <c r="J17" s="33"/>
      <c r="K17" s="34"/>
      <c r="L17" s="34"/>
      <c r="M17" s="34"/>
      <c r="O17" s="37"/>
      <c r="P17" s="38"/>
      <c r="Q17" s="38"/>
      <c r="R17" s="38"/>
    </row>
    <row r="18" spans="1:18">
      <c r="A18" s="24"/>
      <c r="B18" s="418" t="s">
        <v>113</v>
      </c>
      <c r="C18" s="419"/>
      <c r="D18" s="430"/>
      <c r="E18" s="431"/>
      <c r="F18" s="432" t="s">
        <v>110</v>
      </c>
      <c r="G18" s="419"/>
      <c r="H18" s="430"/>
      <c r="I18" s="431"/>
      <c r="J18" s="33"/>
      <c r="K18" s="34"/>
      <c r="L18" s="34"/>
      <c r="M18" s="34"/>
      <c r="O18" s="37"/>
      <c r="P18" s="34"/>
      <c r="Q18" s="34"/>
      <c r="R18" s="34"/>
    </row>
    <row r="19" spans="1:18">
      <c r="A19" s="24"/>
      <c r="B19" s="418" t="s">
        <v>109</v>
      </c>
      <c r="C19" s="419"/>
      <c r="D19" s="430"/>
      <c r="E19" s="431"/>
      <c r="F19" s="432" t="s">
        <v>116</v>
      </c>
      <c r="G19" s="419"/>
      <c r="H19" s="430"/>
      <c r="I19" s="431"/>
      <c r="J19" s="33"/>
      <c r="K19" s="34"/>
      <c r="L19" s="34"/>
      <c r="M19" s="34"/>
      <c r="O19" s="37"/>
      <c r="P19" s="34"/>
      <c r="Q19" s="34"/>
      <c r="R19" s="34"/>
    </row>
    <row r="20" spans="1:18" ht="19.5" thickBot="1">
      <c r="A20" s="24"/>
      <c r="B20" s="422" t="s">
        <v>163</v>
      </c>
      <c r="C20" s="423"/>
      <c r="D20" s="443"/>
      <c r="E20" s="444"/>
      <c r="F20" s="445" t="s">
        <v>165</v>
      </c>
      <c r="G20" s="423"/>
      <c r="H20" s="443"/>
      <c r="I20" s="444"/>
      <c r="J20" s="24"/>
      <c r="K20" s="26"/>
      <c r="L20" s="26"/>
      <c r="M20" s="26"/>
      <c r="O20" s="37"/>
      <c r="P20" s="34"/>
      <c r="Q20" s="34"/>
      <c r="R20" s="34"/>
    </row>
    <row r="21" spans="1:18" ht="19.5" thickBot="1">
      <c r="A21" s="39"/>
      <c r="B21" s="39"/>
      <c r="C21" s="39"/>
      <c r="D21" s="39"/>
      <c r="E21" s="39"/>
      <c r="F21" s="39"/>
      <c r="G21" s="39"/>
      <c r="H21" s="39"/>
      <c r="I21" s="39"/>
      <c r="J21" s="39"/>
      <c r="K21" s="35"/>
      <c r="L21" s="35"/>
      <c r="M21" s="35"/>
    </row>
    <row r="22" spans="1:18" ht="19.5" thickBot="1">
      <c r="A22" s="24"/>
      <c r="B22" s="408" t="s">
        <v>3131</v>
      </c>
      <c r="C22" s="409"/>
      <c r="D22" s="409"/>
      <c r="E22" s="409"/>
      <c r="F22" s="409"/>
      <c r="G22" s="409"/>
      <c r="H22" s="409"/>
      <c r="I22" s="410"/>
      <c r="J22" s="24"/>
      <c r="K22" s="25"/>
      <c r="L22" s="25"/>
      <c r="M22" s="25"/>
    </row>
    <row r="23" spans="1:18">
      <c r="A23" s="24"/>
      <c r="B23" s="411" t="s">
        <v>80</v>
      </c>
      <c r="C23" s="412"/>
      <c r="D23" s="412" t="str">
        <f>IF(基本情報登録!D10="","",基本情報登録!D10)</f>
        <v/>
      </c>
      <c r="E23" s="412"/>
      <c r="F23" s="412"/>
      <c r="G23" s="412"/>
      <c r="H23" s="412"/>
      <c r="I23" s="413"/>
      <c r="J23" s="24"/>
      <c r="K23" s="25"/>
      <c r="L23" s="25"/>
      <c r="M23" s="25"/>
    </row>
    <row r="24" spans="1:18" ht="18.75" customHeight="1">
      <c r="A24" s="24"/>
      <c r="B24" s="414" t="s">
        <v>84</v>
      </c>
      <c r="C24" s="415"/>
      <c r="D24" s="416"/>
      <c r="E24" s="416"/>
      <c r="F24" s="416"/>
      <c r="G24" s="416"/>
      <c r="H24" s="416"/>
      <c r="I24" s="417"/>
      <c r="J24" s="28"/>
      <c r="K24" s="29"/>
      <c r="L24" s="29"/>
      <c r="M24" s="29"/>
    </row>
    <row r="25" spans="1:18">
      <c r="A25" s="30"/>
      <c r="B25" s="418" t="s">
        <v>166</v>
      </c>
      <c r="C25" s="419"/>
      <c r="D25" s="419" t="str">
        <f>IF(D24="","",VLOOKUP(D24,'登録データ（男）'!$A$3:$W$2000,3,FALSE))</f>
        <v/>
      </c>
      <c r="E25" s="419"/>
      <c r="F25" s="419"/>
      <c r="G25" s="419"/>
      <c r="H25" s="419"/>
      <c r="I25" s="426"/>
      <c r="J25" s="24"/>
      <c r="K25" s="25"/>
      <c r="L25" s="25"/>
      <c r="M25" s="25"/>
    </row>
    <row r="26" spans="1:18" ht="22.5" customHeight="1">
      <c r="A26" s="30"/>
      <c r="B26" s="418" t="s">
        <v>85</v>
      </c>
      <c r="C26" s="419"/>
      <c r="D26" s="427" t="str">
        <f>IF(D24="","",VLOOKUP(D24,'登録データ（男）'!$A$3:$W$2000,2,FALSE))</f>
        <v/>
      </c>
      <c r="E26" s="427"/>
      <c r="F26" s="427"/>
      <c r="G26" s="427"/>
      <c r="H26" s="427"/>
      <c r="I26" s="428"/>
      <c r="J26" s="24"/>
      <c r="K26" s="25"/>
      <c r="L26" s="25"/>
      <c r="M26" s="25"/>
    </row>
    <row r="27" spans="1:18" ht="18.75" customHeight="1">
      <c r="A27" s="30"/>
      <c r="B27" s="429" t="s">
        <v>101</v>
      </c>
      <c r="C27" s="235"/>
      <c r="D27" s="31" t="str">
        <f>IF(D24="","",VLOOKUP(D24,'登録データ（男）'!$A$3:$W$2000,7,FALSE))</f>
        <v/>
      </c>
      <c r="E27" s="419" t="s">
        <v>131</v>
      </c>
      <c r="F27" s="419"/>
      <c r="G27" s="235" t="str">
        <f>IF(D24="","",VLOOKUP(D24,'登録データ（男）'!$A$3:$W$2000,4,FALSE))</f>
        <v/>
      </c>
      <c r="H27" s="235"/>
      <c r="I27" s="236"/>
      <c r="J27" s="24"/>
      <c r="K27" s="25"/>
      <c r="L27" s="25"/>
      <c r="M27" s="25"/>
    </row>
    <row r="28" spans="1:18" ht="18.75" customHeight="1">
      <c r="A28" s="30"/>
      <c r="B28" s="418" t="s">
        <v>89</v>
      </c>
      <c r="C28" s="419"/>
      <c r="D28" s="420"/>
      <c r="E28" s="420"/>
      <c r="F28" s="420"/>
      <c r="G28" s="420"/>
      <c r="H28" s="420"/>
      <c r="I28" s="421"/>
      <c r="J28" s="24"/>
      <c r="K28" s="25"/>
      <c r="L28" s="25"/>
      <c r="M28" s="25"/>
    </row>
    <row r="29" spans="1:18">
      <c r="A29" s="30"/>
      <c r="B29" s="418" t="s">
        <v>91</v>
      </c>
      <c r="C29" s="419"/>
      <c r="D29" s="420"/>
      <c r="E29" s="420"/>
      <c r="F29" s="420"/>
      <c r="G29" s="420"/>
      <c r="H29" s="420"/>
      <c r="I29" s="421"/>
      <c r="J29" s="24"/>
      <c r="K29" s="25"/>
      <c r="L29" s="25"/>
      <c r="M29" s="25"/>
    </row>
    <row r="30" spans="1:18" ht="19.5" thickBot="1">
      <c r="A30" s="30"/>
      <c r="B30" s="422" t="s">
        <v>133</v>
      </c>
      <c r="C30" s="423"/>
      <c r="D30" s="424"/>
      <c r="E30" s="424"/>
      <c r="F30" s="424"/>
      <c r="G30" s="424"/>
      <c r="H30" s="424"/>
      <c r="I30" s="425"/>
      <c r="J30" s="24"/>
      <c r="K30" s="25"/>
      <c r="L30" s="25"/>
      <c r="M30" s="25"/>
    </row>
    <row r="31" spans="1:18" ht="19.5" thickBot="1">
      <c r="A31" s="32"/>
      <c r="B31" s="433" t="s">
        <v>162</v>
      </c>
      <c r="C31" s="434"/>
      <c r="D31" s="434"/>
      <c r="E31" s="434"/>
      <c r="F31" s="434"/>
      <c r="G31" s="434"/>
      <c r="H31" s="434"/>
      <c r="I31" s="435"/>
      <c r="J31" s="33"/>
      <c r="K31" s="34"/>
      <c r="L31" s="34"/>
      <c r="M31" s="34"/>
      <c r="O31" s="35"/>
      <c r="P31" s="35"/>
      <c r="Q31" s="35"/>
      <c r="R31" s="35"/>
    </row>
    <row r="32" spans="1:18">
      <c r="A32" s="24"/>
      <c r="B32" s="436" t="s">
        <v>224</v>
      </c>
      <c r="C32" s="233"/>
      <c r="D32" s="437"/>
      <c r="E32" s="438"/>
      <c r="F32" s="439" t="s">
        <v>223</v>
      </c>
      <c r="G32" s="440"/>
      <c r="H32" s="441"/>
      <c r="I32" s="442"/>
      <c r="J32" s="36"/>
      <c r="K32" s="34"/>
      <c r="L32" s="34"/>
      <c r="M32" s="34"/>
      <c r="O32" s="37"/>
      <c r="P32" s="34"/>
      <c r="Q32" s="34"/>
      <c r="R32" s="34"/>
    </row>
    <row r="33" spans="1:18">
      <c r="A33" s="24"/>
      <c r="B33" s="418" t="s">
        <v>111</v>
      </c>
      <c r="C33" s="419"/>
      <c r="D33" s="430"/>
      <c r="E33" s="431"/>
      <c r="F33" s="432" t="s">
        <v>114</v>
      </c>
      <c r="G33" s="419"/>
      <c r="H33" s="430"/>
      <c r="I33" s="431"/>
      <c r="J33" s="33"/>
      <c r="K33" s="34"/>
      <c r="L33" s="34"/>
      <c r="M33" s="34"/>
      <c r="O33" s="37"/>
      <c r="P33" s="38"/>
      <c r="Q33" s="38"/>
      <c r="R33" s="38"/>
    </row>
    <row r="34" spans="1:18">
      <c r="A34" s="24"/>
      <c r="B34" s="418" t="s">
        <v>113</v>
      </c>
      <c r="C34" s="419"/>
      <c r="D34" s="430"/>
      <c r="E34" s="431"/>
      <c r="F34" s="432" t="s">
        <v>110</v>
      </c>
      <c r="G34" s="419"/>
      <c r="H34" s="430"/>
      <c r="I34" s="431"/>
      <c r="J34" s="33"/>
      <c r="K34" s="34"/>
      <c r="L34" s="34"/>
      <c r="M34" s="34"/>
      <c r="O34" s="37"/>
      <c r="P34" s="34"/>
      <c r="Q34" s="34"/>
      <c r="R34" s="34"/>
    </row>
    <row r="35" spans="1:18">
      <c r="A35" s="24"/>
      <c r="B35" s="418" t="s">
        <v>109</v>
      </c>
      <c r="C35" s="419"/>
      <c r="D35" s="430"/>
      <c r="E35" s="431"/>
      <c r="F35" s="432" t="s">
        <v>116</v>
      </c>
      <c r="G35" s="419"/>
      <c r="H35" s="430"/>
      <c r="I35" s="431"/>
      <c r="J35" s="33"/>
      <c r="K35" s="34"/>
      <c r="L35" s="34"/>
      <c r="M35" s="34"/>
      <c r="O35" s="37"/>
      <c r="P35" s="34"/>
      <c r="Q35" s="34"/>
      <c r="R35" s="34"/>
    </row>
    <row r="36" spans="1:18" ht="19.5" thickBot="1">
      <c r="A36" s="24"/>
      <c r="B36" s="422" t="s">
        <v>163</v>
      </c>
      <c r="C36" s="423"/>
      <c r="D36" s="443"/>
      <c r="E36" s="444"/>
      <c r="F36" s="445" t="s">
        <v>167</v>
      </c>
      <c r="G36" s="423"/>
      <c r="H36" s="443"/>
      <c r="I36" s="444"/>
      <c r="J36" s="24"/>
      <c r="K36" s="26"/>
      <c r="L36" s="26"/>
      <c r="M36" s="26"/>
      <c r="O36" s="37"/>
      <c r="P36" s="34"/>
      <c r="Q36" s="34"/>
      <c r="R36" s="34"/>
    </row>
    <row r="37" spans="1:18" ht="19.5" thickBot="1">
      <c r="A37" s="23"/>
      <c r="B37" s="23"/>
      <c r="C37" s="23"/>
      <c r="D37" s="23"/>
      <c r="E37" s="23"/>
      <c r="F37" s="23"/>
      <c r="G37" s="23"/>
      <c r="H37" s="23"/>
      <c r="I37" s="23"/>
      <c r="J37" s="23"/>
    </row>
    <row r="38" spans="1:18" ht="19.5" thickBot="1">
      <c r="A38" s="24"/>
      <c r="B38" s="408" t="s">
        <v>3131</v>
      </c>
      <c r="C38" s="409"/>
      <c r="D38" s="409"/>
      <c r="E38" s="409"/>
      <c r="F38" s="409"/>
      <c r="G38" s="409"/>
      <c r="H38" s="409"/>
      <c r="I38" s="410"/>
      <c r="J38" s="24"/>
      <c r="K38" s="25"/>
      <c r="L38" s="25"/>
      <c r="M38" s="25"/>
    </row>
    <row r="39" spans="1:18">
      <c r="A39" s="24"/>
      <c r="B39" s="411" t="s">
        <v>0</v>
      </c>
      <c r="C39" s="412"/>
      <c r="D39" s="412" t="str">
        <f>IF(基本情報登録!D10="","",基本情報登録!D10)</f>
        <v/>
      </c>
      <c r="E39" s="412"/>
      <c r="F39" s="412"/>
      <c r="G39" s="412"/>
      <c r="H39" s="412"/>
      <c r="I39" s="413"/>
      <c r="J39" s="24"/>
      <c r="K39" s="25"/>
      <c r="L39" s="25"/>
      <c r="M39" s="25"/>
    </row>
    <row r="40" spans="1:18" ht="18.75" customHeight="1">
      <c r="A40" s="24"/>
      <c r="B40" s="414" t="s">
        <v>84</v>
      </c>
      <c r="C40" s="415"/>
      <c r="D40" s="416" t="s">
        <v>226</v>
      </c>
      <c r="E40" s="416"/>
      <c r="F40" s="416"/>
      <c r="G40" s="416"/>
      <c r="H40" s="416"/>
      <c r="I40" s="417"/>
      <c r="J40" s="28"/>
      <c r="K40" s="29"/>
      <c r="L40" s="29"/>
      <c r="M40" s="29"/>
    </row>
    <row r="41" spans="1:18">
      <c r="A41" s="30"/>
      <c r="B41" s="418" t="s">
        <v>168</v>
      </c>
      <c r="C41" s="419"/>
      <c r="D41" s="419" t="str">
        <f>IF(D40="","",VLOOKUP(D40,'登録データ（男）'!$A$3:$W$2000,3,FALSE))</f>
        <v/>
      </c>
      <c r="E41" s="419"/>
      <c r="F41" s="419"/>
      <c r="G41" s="419"/>
      <c r="H41" s="419"/>
      <c r="I41" s="426"/>
      <c r="J41" s="24"/>
      <c r="K41" s="25"/>
      <c r="L41" s="25"/>
      <c r="M41" s="25"/>
    </row>
    <row r="42" spans="1:18" ht="22.5" customHeight="1">
      <c r="A42" s="30"/>
      <c r="B42" s="418" t="s">
        <v>85</v>
      </c>
      <c r="C42" s="419"/>
      <c r="D42" s="427" t="str">
        <f>IF(D40="","",VLOOKUP(D40,'登録データ（男）'!$A$3:$W$2000,2,FALSE))</f>
        <v/>
      </c>
      <c r="E42" s="427"/>
      <c r="F42" s="427"/>
      <c r="G42" s="427"/>
      <c r="H42" s="427"/>
      <c r="I42" s="428"/>
      <c r="J42" s="24"/>
      <c r="K42" s="25"/>
      <c r="L42" s="25"/>
      <c r="M42" s="25"/>
    </row>
    <row r="43" spans="1:18" ht="18.75" customHeight="1">
      <c r="A43" s="30"/>
      <c r="B43" s="429" t="s">
        <v>101</v>
      </c>
      <c r="C43" s="235"/>
      <c r="D43" s="65" t="str">
        <f>IF(D40="","",VLOOKUP(D40,'登録データ（男）'!$A$3:$W$2000,7,FALSE))</f>
        <v/>
      </c>
      <c r="E43" s="419" t="s">
        <v>131</v>
      </c>
      <c r="F43" s="419"/>
      <c r="G43" s="235" t="str">
        <f>IF(D40="","",VLOOKUP(D40,'登録データ（男）'!$A$3:$W$2000,4,FALSE))</f>
        <v/>
      </c>
      <c r="H43" s="235"/>
      <c r="I43" s="236"/>
      <c r="J43" s="24"/>
      <c r="K43" s="25"/>
      <c r="L43" s="25"/>
      <c r="M43" s="25"/>
    </row>
    <row r="44" spans="1:18" ht="18.75" customHeight="1">
      <c r="A44" s="30"/>
      <c r="B44" s="418" t="s">
        <v>89</v>
      </c>
      <c r="C44" s="419"/>
      <c r="D44" s="420"/>
      <c r="E44" s="420"/>
      <c r="F44" s="420"/>
      <c r="G44" s="420"/>
      <c r="H44" s="420"/>
      <c r="I44" s="421"/>
      <c r="J44" s="24"/>
      <c r="K44" s="25"/>
      <c r="L44" s="25"/>
      <c r="M44" s="25"/>
    </row>
    <row r="45" spans="1:18">
      <c r="A45" s="30"/>
      <c r="B45" s="418" t="s">
        <v>91</v>
      </c>
      <c r="C45" s="419"/>
      <c r="D45" s="420"/>
      <c r="E45" s="420"/>
      <c r="F45" s="420"/>
      <c r="G45" s="420"/>
      <c r="H45" s="420"/>
      <c r="I45" s="421"/>
      <c r="J45" s="24"/>
      <c r="K45" s="25"/>
      <c r="L45" s="25"/>
      <c r="M45" s="25"/>
    </row>
    <row r="46" spans="1:18" ht="19.5" thickBot="1">
      <c r="A46" s="30"/>
      <c r="B46" s="422" t="s">
        <v>133</v>
      </c>
      <c r="C46" s="423"/>
      <c r="D46" s="424"/>
      <c r="E46" s="424"/>
      <c r="F46" s="424"/>
      <c r="G46" s="424"/>
      <c r="H46" s="424"/>
      <c r="I46" s="425"/>
      <c r="J46" s="24"/>
      <c r="K46" s="25"/>
      <c r="L46" s="25"/>
      <c r="M46" s="25"/>
    </row>
    <row r="47" spans="1:18" ht="19.5" thickBot="1">
      <c r="A47" s="32"/>
      <c r="B47" s="433" t="s">
        <v>162</v>
      </c>
      <c r="C47" s="434"/>
      <c r="D47" s="434"/>
      <c r="E47" s="434"/>
      <c r="F47" s="434"/>
      <c r="G47" s="434"/>
      <c r="H47" s="434"/>
      <c r="I47" s="435"/>
      <c r="J47" s="33"/>
      <c r="K47" s="34"/>
      <c r="L47" s="34"/>
      <c r="M47" s="34"/>
      <c r="O47" s="35"/>
      <c r="P47" s="35"/>
      <c r="Q47" s="35"/>
      <c r="R47" s="35"/>
    </row>
    <row r="48" spans="1:18">
      <c r="A48" s="24"/>
      <c r="B48" s="436" t="s">
        <v>222</v>
      </c>
      <c r="C48" s="233"/>
      <c r="D48" s="437"/>
      <c r="E48" s="438"/>
      <c r="F48" s="439" t="s">
        <v>225</v>
      </c>
      <c r="G48" s="440"/>
      <c r="H48" s="441"/>
      <c r="I48" s="442"/>
      <c r="J48" s="36"/>
      <c r="K48" s="34"/>
      <c r="L48" s="34"/>
      <c r="M48" s="34"/>
      <c r="O48" s="37"/>
      <c r="P48" s="34"/>
      <c r="Q48" s="34"/>
      <c r="R48" s="34"/>
    </row>
    <row r="49" spans="1:18">
      <c r="A49" s="24"/>
      <c r="B49" s="418" t="s">
        <v>169</v>
      </c>
      <c r="C49" s="419"/>
      <c r="D49" s="430"/>
      <c r="E49" s="431"/>
      <c r="F49" s="432" t="s">
        <v>164</v>
      </c>
      <c r="G49" s="419"/>
      <c r="H49" s="430"/>
      <c r="I49" s="431"/>
      <c r="J49" s="33"/>
      <c r="K49" s="34"/>
      <c r="L49" s="34"/>
      <c r="M49" s="34"/>
      <c r="O49" s="37"/>
      <c r="P49" s="38"/>
      <c r="Q49" s="38"/>
      <c r="R49" s="38"/>
    </row>
    <row r="50" spans="1:18">
      <c r="A50" s="24"/>
      <c r="B50" s="418" t="s">
        <v>113</v>
      </c>
      <c r="C50" s="419"/>
      <c r="D50" s="430"/>
      <c r="E50" s="431"/>
      <c r="F50" s="432" t="s">
        <v>110</v>
      </c>
      <c r="G50" s="419"/>
      <c r="H50" s="430"/>
      <c r="I50" s="431"/>
      <c r="J50" s="33"/>
      <c r="K50" s="34"/>
      <c r="L50" s="34"/>
      <c r="M50" s="34"/>
      <c r="O50" s="37"/>
      <c r="P50" s="34"/>
      <c r="Q50" s="34"/>
      <c r="R50" s="34"/>
    </row>
    <row r="51" spans="1:18">
      <c r="A51" s="24"/>
      <c r="B51" s="418" t="s">
        <v>109</v>
      </c>
      <c r="C51" s="419"/>
      <c r="D51" s="430"/>
      <c r="E51" s="431"/>
      <c r="F51" s="432" t="s">
        <v>116</v>
      </c>
      <c r="G51" s="419"/>
      <c r="H51" s="430"/>
      <c r="I51" s="431"/>
      <c r="J51" s="33"/>
      <c r="K51" s="34"/>
      <c r="L51" s="34"/>
      <c r="M51" s="34"/>
      <c r="O51" s="37"/>
      <c r="P51" s="34"/>
      <c r="Q51" s="34"/>
      <c r="R51" s="34"/>
    </row>
    <row r="52" spans="1:18" ht="19.5" thickBot="1">
      <c r="A52" s="24"/>
      <c r="B52" s="422" t="s">
        <v>163</v>
      </c>
      <c r="C52" s="423"/>
      <c r="D52" s="443"/>
      <c r="E52" s="444"/>
      <c r="F52" s="445" t="s">
        <v>170</v>
      </c>
      <c r="G52" s="423"/>
      <c r="H52" s="443"/>
      <c r="I52" s="444"/>
      <c r="J52" s="24"/>
      <c r="K52" s="26"/>
      <c r="L52" s="26"/>
      <c r="M52" s="26"/>
      <c r="O52" s="37"/>
      <c r="P52" s="34"/>
      <c r="Q52" s="34"/>
      <c r="R52" s="34"/>
    </row>
    <row r="53" spans="1:18">
      <c r="A53" s="23"/>
      <c r="B53" s="23"/>
      <c r="C53" s="23"/>
      <c r="D53" s="23"/>
      <c r="E53" s="23"/>
      <c r="F53" s="23"/>
      <c r="G53" s="23"/>
      <c r="H53" s="23"/>
      <c r="I53" s="23"/>
      <c r="J53" s="23"/>
    </row>
    <row r="54" spans="1:18">
      <c r="A54" s="40"/>
      <c r="B54" s="40"/>
      <c r="C54" s="40"/>
      <c r="D54" s="40"/>
      <c r="E54" s="40"/>
      <c r="F54" s="40"/>
      <c r="G54" s="40"/>
      <c r="H54" s="40"/>
      <c r="I54" s="40"/>
      <c r="J54" s="40"/>
    </row>
    <row r="55" spans="1:18">
      <c r="A55" s="257" t="s">
        <v>3131</v>
      </c>
      <c r="B55" s="257"/>
      <c r="C55" s="257"/>
      <c r="D55" s="257"/>
      <c r="E55" s="257"/>
      <c r="F55" s="257"/>
      <c r="G55" s="257"/>
      <c r="H55" s="257"/>
      <c r="I55" s="257"/>
      <c r="J55" s="257"/>
    </row>
    <row r="56" spans="1:18">
      <c r="A56" s="257"/>
      <c r="B56" s="257"/>
      <c r="C56" s="257"/>
      <c r="D56" s="257"/>
      <c r="E56" s="257"/>
      <c r="F56" s="257"/>
      <c r="G56" s="257"/>
      <c r="H56" s="257"/>
      <c r="I56" s="257"/>
      <c r="J56" s="257"/>
    </row>
    <row r="57" spans="1:18">
      <c r="A57" s="257"/>
      <c r="B57" s="257"/>
      <c r="C57" s="257"/>
      <c r="D57" s="257"/>
      <c r="E57" s="257"/>
      <c r="F57" s="257"/>
      <c r="G57" s="257"/>
      <c r="H57" s="257"/>
      <c r="I57" s="257"/>
      <c r="J57" s="257"/>
    </row>
    <row r="58" spans="1:18">
      <c r="A58" s="23"/>
      <c r="B58" s="23"/>
      <c r="C58" s="23"/>
      <c r="D58" s="23"/>
      <c r="E58" s="23"/>
      <c r="F58" s="23"/>
      <c r="G58" s="23"/>
      <c r="H58" s="23"/>
      <c r="I58" s="23"/>
      <c r="J58" s="23"/>
    </row>
    <row r="59" spans="1:18" ht="19.5" thickBot="1">
      <c r="A59" s="23"/>
      <c r="B59" s="23"/>
      <c r="C59" s="23"/>
      <c r="D59" s="23"/>
      <c r="E59" s="23"/>
      <c r="F59" s="23"/>
      <c r="G59" s="23"/>
      <c r="H59" s="23"/>
      <c r="I59" s="23"/>
      <c r="J59" s="23"/>
    </row>
    <row r="60" spans="1:18" ht="19.5" thickBot="1">
      <c r="A60" s="24"/>
      <c r="B60" s="408" t="s">
        <v>3131</v>
      </c>
      <c r="C60" s="409"/>
      <c r="D60" s="409"/>
      <c r="E60" s="409"/>
      <c r="F60" s="409"/>
      <c r="G60" s="409"/>
      <c r="H60" s="409"/>
      <c r="I60" s="410"/>
      <c r="J60" s="24"/>
    </row>
    <row r="61" spans="1:18">
      <c r="A61" s="24"/>
      <c r="B61" s="411" t="s">
        <v>0</v>
      </c>
      <c r="C61" s="412"/>
      <c r="D61" s="412" t="str">
        <f>IF(基本情報登録!D64="","",基本情報登録!D64)</f>
        <v/>
      </c>
      <c r="E61" s="412"/>
      <c r="F61" s="412"/>
      <c r="G61" s="412"/>
      <c r="H61" s="412"/>
      <c r="I61" s="413"/>
      <c r="J61" s="24"/>
    </row>
    <row r="62" spans="1:18">
      <c r="A62" s="24"/>
      <c r="B62" s="414" t="s">
        <v>84</v>
      </c>
      <c r="C62" s="415"/>
      <c r="D62" s="416" t="s">
        <v>226</v>
      </c>
      <c r="E62" s="416"/>
      <c r="F62" s="416"/>
      <c r="G62" s="416"/>
      <c r="H62" s="416"/>
      <c r="I62" s="417"/>
      <c r="J62" s="28"/>
    </row>
    <row r="63" spans="1:18">
      <c r="A63" s="30"/>
      <c r="B63" s="418" t="s">
        <v>86</v>
      </c>
      <c r="C63" s="419"/>
      <c r="D63" s="419" t="str">
        <f>IF(D62="","",VLOOKUP(D62,'登録データ（男）'!$A$3:$W$2000,3,FALSE))</f>
        <v/>
      </c>
      <c r="E63" s="419"/>
      <c r="F63" s="419"/>
      <c r="G63" s="419"/>
      <c r="H63" s="419"/>
      <c r="I63" s="426"/>
      <c r="J63" s="24"/>
    </row>
    <row r="64" spans="1:18" ht="22.5">
      <c r="A64" s="30"/>
      <c r="B64" s="418" t="s">
        <v>85</v>
      </c>
      <c r="C64" s="419"/>
      <c r="D64" s="427" t="str">
        <f>IF(D62="","",VLOOKUP(D62,'登録データ（男）'!$A$3:$W$2000,2,FALSE))</f>
        <v/>
      </c>
      <c r="E64" s="427"/>
      <c r="F64" s="427"/>
      <c r="G64" s="427"/>
      <c r="H64" s="427"/>
      <c r="I64" s="428"/>
      <c r="J64" s="24"/>
    </row>
    <row r="65" spans="1:10">
      <c r="A65" s="30"/>
      <c r="B65" s="429" t="s">
        <v>101</v>
      </c>
      <c r="C65" s="235"/>
      <c r="D65" s="99" t="str">
        <f>IF(D62="","",VLOOKUP(D62,'登録データ（男）'!$A$3:$W$2000,7,FALSE))</f>
        <v/>
      </c>
      <c r="E65" s="419" t="s">
        <v>131</v>
      </c>
      <c r="F65" s="419"/>
      <c r="G65" s="235" t="str">
        <f>IF(D62="","",VLOOKUP(D62,'登録データ（男）'!$A$3:$W$2000,4,FALSE))</f>
        <v/>
      </c>
      <c r="H65" s="235"/>
      <c r="I65" s="236"/>
      <c r="J65" s="24"/>
    </row>
    <row r="66" spans="1:10">
      <c r="A66" s="30"/>
      <c r="B66" s="418" t="s">
        <v>89</v>
      </c>
      <c r="C66" s="419"/>
      <c r="D66" s="420"/>
      <c r="E66" s="420"/>
      <c r="F66" s="420"/>
      <c r="G66" s="420"/>
      <c r="H66" s="420"/>
      <c r="I66" s="421"/>
      <c r="J66" s="24"/>
    </row>
    <row r="67" spans="1:10">
      <c r="A67" s="30"/>
      <c r="B67" s="418" t="s">
        <v>91</v>
      </c>
      <c r="C67" s="419"/>
      <c r="D67" s="420"/>
      <c r="E67" s="420"/>
      <c r="F67" s="420"/>
      <c r="G67" s="420"/>
      <c r="H67" s="420"/>
      <c r="I67" s="421"/>
      <c r="J67" s="24"/>
    </row>
    <row r="68" spans="1:10" ht="19.5" thickBot="1">
      <c r="A68" s="30"/>
      <c r="B68" s="422" t="s">
        <v>133</v>
      </c>
      <c r="C68" s="423"/>
      <c r="D68" s="424"/>
      <c r="E68" s="424"/>
      <c r="F68" s="424"/>
      <c r="G68" s="424"/>
      <c r="H68" s="424"/>
      <c r="I68" s="425"/>
      <c r="J68" s="24"/>
    </row>
    <row r="69" spans="1:10" ht="19.5" thickBot="1">
      <c r="A69" s="32"/>
      <c r="B69" s="433" t="s">
        <v>162</v>
      </c>
      <c r="C69" s="434"/>
      <c r="D69" s="434"/>
      <c r="E69" s="434"/>
      <c r="F69" s="434"/>
      <c r="G69" s="434"/>
      <c r="H69" s="434"/>
      <c r="I69" s="435"/>
      <c r="J69" s="33"/>
    </row>
    <row r="70" spans="1:10">
      <c r="A70" s="24"/>
      <c r="B70" s="436" t="s">
        <v>104</v>
      </c>
      <c r="C70" s="233"/>
      <c r="D70" s="437"/>
      <c r="E70" s="438"/>
      <c r="F70" s="439" t="s">
        <v>223</v>
      </c>
      <c r="G70" s="440"/>
      <c r="H70" s="441"/>
      <c r="I70" s="442"/>
      <c r="J70" s="36"/>
    </row>
    <row r="71" spans="1:10">
      <c r="A71" s="24"/>
      <c r="B71" s="418" t="s">
        <v>111</v>
      </c>
      <c r="C71" s="419"/>
      <c r="D71" s="430"/>
      <c r="E71" s="431"/>
      <c r="F71" s="432" t="s">
        <v>164</v>
      </c>
      <c r="G71" s="419"/>
      <c r="H71" s="430"/>
      <c r="I71" s="431"/>
      <c r="J71" s="33"/>
    </row>
    <row r="72" spans="1:10">
      <c r="A72" s="24"/>
      <c r="B72" s="418" t="s">
        <v>113</v>
      </c>
      <c r="C72" s="419"/>
      <c r="D72" s="430"/>
      <c r="E72" s="431"/>
      <c r="F72" s="432" t="s">
        <v>110</v>
      </c>
      <c r="G72" s="419"/>
      <c r="H72" s="430"/>
      <c r="I72" s="431"/>
      <c r="J72" s="33"/>
    </row>
    <row r="73" spans="1:10">
      <c r="A73" s="24"/>
      <c r="B73" s="418" t="s">
        <v>109</v>
      </c>
      <c r="C73" s="419"/>
      <c r="D73" s="430"/>
      <c r="E73" s="431"/>
      <c r="F73" s="432" t="s">
        <v>116</v>
      </c>
      <c r="G73" s="419"/>
      <c r="H73" s="430"/>
      <c r="I73" s="431"/>
      <c r="J73" s="33"/>
    </row>
    <row r="74" spans="1:10" ht="19.5" thickBot="1">
      <c r="A74" s="24"/>
      <c r="B74" s="422" t="s">
        <v>106</v>
      </c>
      <c r="C74" s="423"/>
      <c r="D74" s="443"/>
      <c r="E74" s="444"/>
      <c r="F74" s="445" t="s">
        <v>107</v>
      </c>
      <c r="G74" s="423"/>
      <c r="H74" s="443"/>
      <c r="I74" s="444"/>
      <c r="J74" s="24"/>
    </row>
    <row r="75" spans="1:10" ht="19.5" thickBot="1">
      <c r="A75" s="39"/>
      <c r="B75" s="39"/>
      <c r="C75" s="39"/>
      <c r="D75" s="39"/>
      <c r="E75" s="39"/>
      <c r="F75" s="39"/>
      <c r="G75" s="39"/>
      <c r="H75" s="39"/>
      <c r="I75" s="39"/>
      <c r="J75" s="39"/>
    </row>
    <row r="76" spans="1:10" ht="19.5" thickBot="1">
      <c r="A76" s="24"/>
      <c r="B76" s="408" t="s">
        <v>3131</v>
      </c>
      <c r="C76" s="409"/>
      <c r="D76" s="409"/>
      <c r="E76" s="409"/>
      <c r="F76" s="409"/>
      <c r="G76" s="409"/>
      <c r="H76" s="409"/>
      <c r="I76" s="410"/>
      <c r="J76" s="24"/>
    </row>
    <row r="77" spans="1:10">
      <c r="A77" s="24"/>
      <c r="B77" s="411" t="s">
        <v>80</v>
      </c>
      <c r="C77" s="412"/>
      <c r="D77" s="412" t="str">
        <f>IF(基本情報登録!D64="","",基本情報登録!D64)</f>
        <v/>
      </c>
      <c r="E77" s="412"/>
      <c r="F77" s="412"/>
      <c r="G77" s="412"/>
      <c r="H77" s="412"/>
      <c r="I77" s="413"/>
      <c r="J77" s="24"/>
    </row>
    <row r="78" spans="1:10">
      <c r="A78" s="24"/>
      <c r="B78" s="414" t="s">
        <v>84</v>
      </c>
      <c r="C78" s="415"/>
      <c r="D78" s="416"/>
      <c r="E78" s="416"/>
      <c r="F78" s="416"/>
      <c r="G78" s="416"/>
      <c r="H78" s="416"/>
      <c r="I78" s="417"/>
      <c r="J78" s="28"/>
    </row>
    <row r="79" spans="1:10">
      <c r="A79" s="30"/>
      <c r="B79" s="418" t="s">
        <v>86</v>
      </c>
      <c r="C79" s="419"/>
      <c r="D79" s="419" t="str">
        <f>IF(D78="","",VLOOKUP(D78,'登録データ（男）'!$A$3:$W$2000,3,FALSE))</f>
        <v/>
      </c>
      <c r="E79" s="419"/>
      <c r="F79" s="419"/>
      <c r="G79" s="419"/>
      <c r="H79" s="419"/>
      <c r="I79" s="426"/>
      <c r="J79" s="24"/>
    </row>
    <row r="80" spans="1:10" ht="22.5">
      <c r="A80" s="30"/>
      <c r="B80" s="418" t="s">
        <v>85</v>
      </c>
      <c r="C80" s="419"/>
      <c r="D80" s="427" t="str">
        <f>IF(D78="","",VLOOKUP(D78,'登録データ（男）'!$A$3:$W$2000,2,FALSE))</f>
        <v/>
      </c>
      <c r="E80" s="427"/>
      <c r="F80" s="427"/>
      <c r="G80" s="427"/>
      <c r="H80" s="427"/>
      <c r="I80" s="428"/>
      <c r="J80" s="24"/>
    </row>
    <row r="81" spans="1:10">
      <c r="A81" s="30"/>
      <c r="B81" s="429" t="s">
        <v>101</v>
      </c>
      <c r="C81" s="235"/>
      <c r="D81" s="99" t="str">
        <f>IF(D78="","",VLOOKUP(D78,'登録データ（男）'!$A$3:$W$2000,7,FALSE))</f>
        <v/>
      </c>
      <c r="E81" s="419" t="s">
        <v>131</v>
      </c>
      <c r="F81" s="419"/>
      <c r="G81" s="235" t="str">
        <f>IF(D78="","",VLOOKUP(D78,'登録データ（男）'!$A$3:$W$2000,4,FALSE))</f>
        <v/>
      </c>
      <c r="H81" s="235"/>
      <c r="I81" s="236"/>
      <c r="J81" s="24"/>
    </row>
    <row r="82" spans="1:10">
      <c r="A82" s="30"/>
      <c r="B82" s="418" t="s">
        <v>89</v>
      </c>
      <c r="C82" s="419"/>
      <c r="D82" s="420"/>
      <c r="E82" s="420"/>
      <c r="F82" s="420"/>
      <c r="G82" s="420"/>
      <c r="H82" s="420"/>
      <c r="I82" s="421"/>
      <c r="J82" s="24"/>
    </row>
    <row r="83" spans="1:10">
      <c r="A83" s="30"/>
      <c r="B83" s="418" t="s">
        <v>91</v>
      </c>
      <c r="C83" s="419"/>
      <c r="D83" s="420"/>
      <c r="E83" s="420"/>
      <c r="F83" s="420"/>
      <c r="G83" s="420"/>
      <c r="H83" s="420"/>
      <c r="I83" s="421"/>
      <c r="J83" s="24"/>
    </row>
    <row r="84" spans="1:10" ht="19.5" thickBot="1">
      <c r="A84" s="30"/>
      <c r="B84" s="422" t="s">
        <v>133</v>
      </c>
      <c r="C84" s="423"/>
      <c r="D84" s="424"/>
      <c r="E84" s="424"/>
      <c r="F84" s="424"/>
      <c r="G84" s="424"/>
      <c r="H84" s="424"/>
      <c r="I84" s="425"/>
      <c r="J84" s="24"/>
    </row>
    <row r="85" spans="1:10" ht="19.5" thickBot="1">
      <c r="A85" s="32"/>
      <c r="B85" s="433" t="s">
        <v>162</v>
      </c>
      <c r="C85" s="434"/>
      <c r="D85" s="434"/>
      <c r="E85" s="434"/>
      <c r="F85" s="434"/>
      <c r="G85" s="434"/>
      <c r="H85" s="434"/>
      <c r="I85" s="435"/>
      <c r="J85" s="33"/>
    </row>
    <row r="86" spans="1:10">
      <c r="A86" s="24"/>
      <c r="B86" s="436" t="s">
        <v>104</v>
      </c>
      <c r="C86" s="233"/>
      <c r="D86" s="437"/>
      <c r="E86" s="438"/>
      <c r="F86" s="439" t="s">
        <v>223</v>
      </c>
      <c r="G86" s="440"/>
      <c r="H86" s="441"/>
      <c r="I86" s="442"/>
      <c r="J86" s="36"/>
    </row>
    <row r="87" spans="1:10">
      <c r="A87" s="24"/>
      <c r="B87" s="418" t="s">
        <v>111</v>
      </c>
      <c r="C87" s="419"/>
      <c r="D87" s="430"/>
      <c r="E87" s="431"/>
      <c r="F87" s="432" t="s">
        <v>114</v>
      </c>
      <c r="G87" s="419"/>
      <c r="H87" s="430"/>
      <c r="I87" s="431"/>
      <c r="J87" s="33"/>
    </row>
    <row r="88" spans="1:10">
      <c r="A88" s="24"/>
      <c r="B88" s="418" t="s">
        <v>113</v>
      </c>
      <c r="C88" s="419"/>
      <c r="D88" s="430"/>
      <c r="E88" s="431"/>
      <c r="F88" s="432" t="s">
        <v>110</v>
      </c>
      <c r="G88" s="419"/>
      <c r="H88" s="430"/>
      <c r="I88" s="431"/>
      <c r="J88" s="33"/>
    </row>
    <row r="89" spans="1:10">
      <c r="A89" s="24"/>
      <c r="B89" s="418" t="s">
        <v>109</v>
      </c>
      <c r="C89" s="419"/>
      <c r="D89" s="430"/>
      <c r="E89" s="431"/>
      <c r="F89" s="432" t="s">
        <v>116</v>
      </c>
      <c r="G89" s="419"/>
      <c r="H89" s="430"/>
      <c r="I89" s="431"/>
      <c r="J89" s="33"/>
    </row>
    <row r="90" spans="1:10" ht="19.5" thickBot="1">
      <c r="A90" s="24"/>
      <c r="B90" s="422" t="s">
        <v>106</v>
      </c>
      <c r="C90" s="423"/>
      <c r="D90" s="443"/>
      <c r="E90" s="444"/>
      <c r="F90" s="445" t="s">
        <v>107</v>
      </c>
      <c r="G90" s="423"/>
      <c r="H90" s="443"/>
      <c r="I90" s="444"/>
      <c r="J90" s="24"/>
    </row>
    <row r="91" spans="1:10" ht="19.5" thickBot="1">
      <c r="A91" s="23"/>
      <c r="B91" s="23"/>
      <c r="C91" s="23"/>
      <c r="D91" s="23"/>
      <c r="E91" s="23"/>
      <c r="F91" s="23"/>
      <c r="G91" s="23"/>
      <c r="H91" s="23"/>
      <c r="I91" s="23"/>
      <c r="J91" s="23"/>
    </row>
    <row r="92" spans="1:10" ht="19.5" thickBot="1">
      <c r="A92" s="24"/>
      <c r="B92" s="408" t="s">
        <v>3131</v>
      </c>
      <c r="C92" s="409"/>
      <c r="D92" s="409"/>
      <c r="E92" s="409"/>
      <c r="F92" s="409"/>
      <c r="G92" s="409"/>
      <c r="H92" s="409"/>
      <c r="I92" s="410"/>
      <c r="J92" s="24"/>
    </row>
    <row r="93" spans="1:10">
      <c r="A93" s="24"/>
      <c r="B93" s="411" t="s">
        <v>0</v>
      </c>
      <c r="C93" s="412"/>
      <c r="D93" s="412" t="str">
        <f>IF(基本情報登録!D64="","",基本情報登録!D64)</f>
        <v/>
      </c>
      <c r="E93" s="412"/>
      <c r="F93" s="412"/>
      <c r="G93" s="412"/>
      <c r="H93" s="412"/>
      <c r="I93" s="413"/>
      <c r="J93" s="24"/>
    </row>
    <row r="94" spans="1:10">
      <c r="A94" s="24"/>
      <c r="B94" s="414" t="s">
        <v>84</v>
      </c>
      <c r="C94" s="415"/>
      <c r="D94" s="416" t="s">
        <v>226</v>
      </c>
      <c r="E94" s="416"/>
      <c r="F94" s="416"/>
      <c r="G94" s="416"/>
      <c r="H94" s="416"/>
      <c r="I94" s="417"/>
      <c r="J94" s="28"/>
    </row>
    <row r="95" spans="1:10">
      <c r="A95" s="30"/>
      <c r="B95" s="418" t="s">
        <v>86</v>
      </c>
      <c r="C95" s="419"/>
      <c r="D95" s="419" t="str">
        <f>IF(D94="","",VLOOKUP(D94,'登録データ（男）'!$A$3:$W$2000,3,FALSE))</f>
        <v/>
      </c>
      <c r="E95" s="419"/>
      <c r="F95" s="419"/>
      <c r="G95" s="419"/>
      <c r="H95" s="419"/>
      <c r="I95" s="426"/>
      <c r="J95" s="24"/>
    </row>
    <row r="96" spans="1:10" ht="22.5">
      <c r="A96" s="30"/>
      <c r="B96" s="418" t="s">
        <v>85</v>
      </c>
      <c r="C96" s="419"/>
      <c r="D96" s="427" t="str">
        <f>IF(D94="","",VLOOKUP(D94,'登録データ（男）'!$A$3:$W$2000,2,FALSE))</f>
        <v/>
      </c>
      <c r="E96" s="427"/>
      <c r="F96" s="427"/>
      <c r="G96" s="427"/>
      <c r="H96" s="427"/>
      <c r="I96" s="428"/>
      <c r="J96" s="24"/>
    </row>
    <row r="97" spans="1:10">
      <c r="A97" s="30"/>
      <c r="B97" s="429" t="s">
        <v>101</v>
      </c>
      <c r="C97" s="235"/>
      <c r="D97" s="99" t="str">
        <f>IF(D94="","",VLOOKUP(D94,'登録データ（男）'!$A$3:$W$2000,7,FALSE))</f>
        <v/>
      </c>
      <c r="E97" s="419" t="s">
        <v>131</v>
      </c>
      <c r="F97" s="419"/>
      <c r="G97" s="235" t="str">
        <f>IF(D94="","",VLOOKUP(D94,'登録データ（男）'!$A$3:$W$2000,4,FALSE))</f>
        <v/>
      </c>
      <c r="H97" s="235"/>
      <c r="I97" s="236"/>
      <c r="J97" s="24"/>
    </row>
    <row r="98" spans="1:10">
      <c r="A98" s="30"/>
      <c r="B98" s="418" t="s">
        <v>89</v>
      </c>
      <c r="C98" s="419"/>
      <c r="D98" s="420"/>
      <c r="E98" s="420"/>
      <c r="F98" s="420"/>
      <c r="G98" s="420"/>
      <c r="H98" s="420"/>
      <c r="I98" s="421"/>
      <c r="J98" s="24"/>
    </row>
    <row r="99" spans="1:10">
      <c r="A99" s="30"/>
      <c r="B99" s="418" t="s">
        <v>91</v>
      </c>
      <c r="C99" s="419"/>
      <c r="D99" s="420"/>
      <c r="E99" s="420"/>
      <c r="F99" s="420"/>
      <c r="G99" s="420"/>
      <c r="H99" s="420"/>
      <c r="I99" s="421"/>
      <c r="J99" s="24"/>
    </row>
    <row r="100" spans="1:10" ht="19.5" thickBot="1">
      <c r="A100" s="30"/>
      <c r="B100" s="422" t="s">
        <v>133</v>
      </c>
      <c r="C100" s="423"/>
      <c r="D100" s="424"/>
      <c r="E100" s="424"/>
      <c r="F100" s="424"/>
      <c r="G100" s="424"/>
      <c r="H100" s="424"/>
      <c r="I100" s="425"/>
      <c r="J100" s="24"/>
    </row>
    <row r="101" spans="1:10" ht="19.5" thickBot="1">
      <c r="A101" s="32"/>
      <c r="B101" s="433" t="s">
        <v>162</v>
      </c>
      <c r="C101" s="434"/>
      <c r="D101" s="434"/>
      <c r="E101" s="434"/>
      <c r="F101" s="434"/>
      <c r="G101" s="434"/>
      <c r="H101" s="434"/>
      <c r="I101" s="435"/>
      <c r="J101" s="33"/>
    </row>
    <row r="102" spans="1:10">
      <c r="A102" s="24"/>
      <c r="B102" s="436" t="s">
        <v>104</v>
      </c>
      <c r="C102" s="233"/>
      <c r="D102" s="437"/>
      <c r="E102" s="438"/>
      <c r="F102" s="439" t="s">
        <v>223</v>
      </c>
      <c r="G102" s="440"/>
      <c r="H102" s="441"/>
      <c r="I102" s="442"/>
      <c r="J102" s="36"/>
    </row>
    <row r="103" spans="1:10">
      <c r="A103" s="24"/>
      <c r="B103" s="418" t="s">
        <v>169</v>
      </c>
      <c r="C103" s="419"/>
      <c r="D103" s="430"/>
      <c r="E103" s="431"/>
      <c r="F103" s="432" t="s">
        <v>164</v>
      </c>
      <c r="G103" s="419"/>
      <c r="H103" s="430"/>
      <c r="I103" s="431"/>
      <c r="J103" s="33"/>
    </row>
    <row r="104" spans="1:10">
      <c r="A104" s="24"/>
      <c r="B104" s="418" t="s">
        <v>113</v>
      </c>
      <c r="C104" s="419"/>
      <c r="D104" s="430"/>
      <c r="E104" s="431"/>
      <c r="F104" s="432" t="s">
        <v>110</v>
      </c>
      <c r="G104" s="419"/>
      <c r="H104" s="430"/>
      <c r="I104" s="431"/>
      <c r="J104" s="33"/>
    </row>
    <row r="105" spans="1:10">
      <c r="A105" s="24"/>
      <c r="B105" s="418" t="s">
        <v>109</v>
      </c>
      <c r="C105" s="419"/>
      <c r="D105" s="430"/>
      <c r="E105" s="431"/>
      <c r="F105" s="432" t="s">
        <v>116</v>
      </c>
      <c r="G105" s="419"/>
      <c r="H105" s="430"/>
      <c r="I105" s="431"/>
      <c r="J105" s="33"/>
    </row>
    <row r="106" spans="1:10" ht="19.5" thickBot="1">
      <c r="A106" s="24"/>
      <c r="B106" s="422" t="s">
        <v>106</v>
      </c>
      <c r="C106" s="423"/>
      <c r="D106" s="443"/>
      <c r="E106" s="444"/>
      <c r="F106" s="445" t="s">
        <v>107</v>
      </c>
      <c r="G106" s="423"/>
      <c r="H106" s="443"/>
      <c r="I106" s="444"/>
      <c r="J106" s="24"/>
    </row>
    <row r="107" spans="1:10">
      <c r="A107" s="23"/>
      <c r="B107" s="23"/>
      <c r="C107" s="23"/>
      <c r="D107" s="23"/>
      <c r="E107" s="23"/>
      <c r="F107" s="23"/>
      <c r="G107" s="23"/>
      <c r="H107" s="23"/>
      <c r="I107" s="23"/>
      <c r="J107" s="23"/>
    </row>
    <row r="108" spans="1:10">
      <c r="A108" s="40"/>
      <c r="B108" s="40"/>
      <c r="C108" s="40"/>
      <c r="D108" s="40"/>
      <c r="E108" s="40"/>
      <c r="F108" s="40"/>
      <c r="G108" s="40"/>
      <c r="H108" s="40"/>
      <c r="I108" s="40"/>
      <c r="J108" s="40"/>
    </row>
  </sheetData>
  <sheetProtection algorithmName="SHA-512" hashValue="NIwLh+K2V+hyocoR3YLIcCX4if9pX9ZZiG4WsBKC2XCXgZfVxyT3pMhcb0iOrZgY7XkUGj/Rr8xBqu5+Zbbdag==" saltValue="6Dbcku6mcMVF0AITs+i5Eg==" spinCount="100000" sheet="1" objects="1" scenarios="1"/>
  <mergeCells count="236">
    <mergeCell ref="B104:C104"/>
    <mergeCell ref="D104:E104"/>
    <mergeCell ref="F104:G104"/>
    <mergeCell ref="H104:I104"/>
    <mergeCell ref="B105:C105"/>
    <mergeCell ref="D105:E105"/>
    <mergeCell ref="F105:G105"/>
    <mergeCell ref="H105:I105"/>
    <mergeCell ref="B106:C106"/>
    <mergeCell ref="D106:E106"/>
    <mergeCell ref="F106:G106"/>
    <mergeCell ref="H106:I106"/>
    <mergeCell ref="B101:I101"/>
    <mergeCell ref="B102:C102"/>
    <mergeCell ref="D102:E102"/>
    <mergeCell ref="F102:G102"/>
    <mergeCell ref="H102:I102"/>
    <mergeCell ref="B103:C103"/>
    <mergeCell ref="D103:E103"/>
    <mergeCell ref="F103:G103"/>
    <mergeCell ref="H103:I103"/>
    <mergeCell ref="B97:C97"/>
    <mergeCell ref="E97:F97"/>
    <mergeCell ref="G97:I97"/>
    <mergeCell ref="B98:C98"/>
    <mergeCell ref="D98:I98"/>
    <mergeCell ref="B99:C99"/>
    <mergeCell ref="D99:I99"/>
    <mergeCell ref="B100:C100"/>
    <mergeCell ref="D100:I100"/>
    <mergeCell ref="B92:I92"/>
    <mergeCell ref="B93:C93"/>
    <mergeCell ref="D93:I93"/>
    <mergeCell ref="B94:C94"/>
    <mergeCell ref="D94:I94"/>
    <mergeCell ref="B95:C95"/>
    <mergeCell ref="D95:I95"/>
    <mergeCell ref="B96:C96"/>
    <mergeCell ref="D96:I96"/>
    <mergeCell ref="B88:C88"/>
    <mergeCell ref="D88:E88"/>
    <mergeCell ref="F88:G88"/>
    <mergeCell ref="H88:I88"/>
    <mergeCell ref="B89:C89"/>
    <mergeCell ref="D89:E89"/>
    <mergeCell ref="F89:G89"/>
    <mergeCell ref="H89:I89"/>
    <mergeCell ref="B90:C90"/>
    <mergeCell ref="D90:E90"/>
    <mergeCell ref="F90:G90"/>
    <mergeCell ref="H90:I90"/>
    <mergeCell ref="B85:I85"/>
    <mergeCell ref="B86:C86"/>
    <mergeCell ref="D86:E86"/>
    <mergeCell ref="F86:G86"/>
    <mergeCell ref="H86:I86"/>
    <mergeCell ref="B87:C87"/>
    <mergeCell ref="D87:E87"/>
    <mergeCell ref="F87:G87"/>
    <mergeCell ref="H87:I87"/>
    <mergeCell ref="B81:C81"/>
    <mergeCell ref="E81:F81"/>
    <mergeCell ref="G81:I81"/>
    <mergeCell ref="B82:C82"/>
    <mergeCell ref="D82:I82"/>
    <mergeCell ref="B83:C83"/>
    <mergeCell ref="D83:I83"/>
    <mergeCell ref="B84:C84"/>
    <mergeCell ref="D84:I84"/>
    <mergeCell ref="B76:I76"/>
    <mergeCell ref="B77:C77"/>
    <mergeCell ref="D77:I77"/>
    <mergeCell ref="B78:C78"/>
    <mergeCell ref="D78:I78"/>
    <mergeCell ref="B79:C79"/>
    <mergeCell ref="D79:I79"/>
    <mergeCell ref="B80:C80"/>
    <mergeCell ref="D80:I80"/>
    <mergeCell ref="B72:C72"/>
    <mergeCell ref="D72:E72"/>
    <mergeCell ref="F72:G72"/>
    <mergeCell ref="H72:I72"/>
    <mergeCell ref="B73:C73"/>
    <mergeCell ref="D73:E73"/>
    <mergeCell ref="F73:G73"/>
    <mergeCell ref="H73:I73"/>
    <mergeCell ref="B74:C74"/>
    <mergeCell ref="D74:E74"/>
    <mergeCell ref="F74:G74"/>
    <mergeCell ref="H74:I74"/>
    <mergeCell ref="B69:I69"/>
    <mergeCell ref="B70:C70"/>
    <mergeCell ref="D70:E70"/>
    <mergeCell ref="F70:G70"/>
    <mergeCell ref="H70:I70"/>
    <mergeCell ref="B71:C71"/>
    <mergeCell ref="D71:E71"/>
    <mergeCell ref="F71:G71"/>
    <mergeCell ref="H71:I71"/>
    <mergeCell ref="B65:C65"/>
    <mergeCell ref="E65:F65"/>
    <mergeCell ref="G65:I65"/>
    <mergeCell ref="B66:C66"/>
    <mergeCell ref="D66:I66"/>
    <mergeCell ref="B67:C67"/>
    <mergeCell ref="D67:I67"/>
    <mergeCell ref="B68:C68"/>
    <mergeCell ref="D68:I68"/>
    <mergeCell ref="A55:J57"/>
    <mergeCell ref="B60:I60"/>
    <mergeCell ref="B61:C61"/>
    <mergeCell ref="D61:I61"/>
    <mergeCell ref="B62:C62"/>
    <mergeCell ref="D62:I62"/>
    <mergeCell ref="B63:C63"/>
    <mergeCell ref="D63:I63"/>
    <mergeCell ref="B64:C64"/>
    <mergeCell ref="D64:I64"/>
    <mergeCell ref="B51:C51"/>
    <mergeCell ref="D51:E51"/>
    <mergeCell ref="F51:G51"/>
    <mergeCell ref="H51:I51"/>
    <mergeCell ref="B52:C52"/>
    <mergeCell ref="D52:E52"/>
    <mergeCell ref="F52:G52"/>
    <mergeCell ref="H52:I52"/>
    <mergeCell ref="B49:C49"/>
    <mergeCell ref="D49:E49"/>
    <mergeCell ref="F49:G49"/>
    <mergeCell ref="H49:I49"/>
    <mergeCell ref="B50:C50"/>
    <mergeCell ref="D50:E50"/>
    <mergeCell ref="F50:G50"/>
    <mergeCell ref="H50:I50"/>
    <mergeCell ref="B45:C45"/>
    <mergeCell ref="D45:I45"/>
    <mergeCell ref="B46:C46"/>
    <mergeCell ref="D46:I46"/>
    <mergeCell ref="B47:I47"/>
    <mergeCell ref="B48:C48"/>
    <mergeCell ref="D48:E48"/>
    <mergeCell ref="F48:G48"/>
    <mergeCell ref="H48:I48"/>
    <mergeCell ref="B42:C42"/>
    <mergeCell ref="D42:I42"/>
    <mergeCell ref="B43:C43"/>
    <mergeCell ref="E43:F43"/>
    <mergeCell ref="G43:I43"/>
    <mergeCell ref="B44:C44"/>
    <mergeCell ref="D44:I44"/>
    <mergeCell ref="B38:I38"/>
    <mergeCell ref="B39:C39"/>
    <mergeCell ref="D39:I39"/>
    <mergeCell ref="B40:C40"/>
    <mergeCell ref="D40:I40"/>
    <mergeCell ref="B41:C41"/>
    <mergeCell ref="D41:I41"/>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0:C30"/>
    <mergeCell ref="D30:I30"/>
    <mergeCell ref="B31:I31"/>
    <mergeCell ref="B32:C32"/>
    <mergeCell ref="D32:E32"/>
    <mergeCell ref="F32:G32"/>
    <mergeCell ref="H32:I32"/>
    <mergeCell ref="B27:C27"/>
    <mergeCell ref="E27:F27"/>
    <mergeCell ref="G27:I27"/>
    <mergeCell ref="B28:C28"/>
    <mergeCell ref="D28:I28"/>
    <mergeCell ref="B29:C29"/>
    <mergeCell ref="D29:I29"/>
    <mergeCell ref="B24:C24"/>
    <mergeCell ref="D24:I24"/>
    <mergeCell ref="B25:C25"/>
    <mergeCell ref="D25:I25"/>
    <mergeCell ref="B26:C26"/>
    <mergeCell ref="D26:I26"/>
    <mergeCell ref="B20:C20"/>
    <mergeCell ref="D20:E20"/>
    <mergeCell ref="F20:G20"/>
    <mergeCell ref="H20:I20"/>
    <mergeCell ref="B22:I22"/>
    <mergeCell ref="B23:C23"/>
    <mergeCell ref="D23:I23"/>
    <mergeCell ref="B18:C18"/>
    <mergeCell ref="D18:E18"/>
    <mergeCell ref="F18:G18"/>
    <mergeCell ref="H18:I18"/>
    <mergeCell ref="B19:C19"/>
    <mergeCell ref="D19:E19"/>
    <mergeCell ref="F19:G19"/>
    <mergeCell ref="H19:I19"/>
    <mergeCell ref="B15:I15"/>
    <mergeCell ref="B16:C16"/>
    <mergeCell ref="D16:E16"/>
    <mergeCell ref="F16:G16"/>
    <mergeCell ref="H16:I16"/>
    <mergeCell ref="B17:C17"/>
    <mergeCell ref="D17:E17"/>
    <mergeCell ref="F17:G17"/>
    <mergeCell ref="H17:I17"/>
    <mergeCell ref="B14:C14"/>
    <mergeCell ref="D14:I14"/>
    <mergeCell ref="B9:C9"/>
    <mergeCell ref="D9:I9"/>
    <mergeCell ref="B10:C10"/>
    <mergeCell ref="D10:I10"/>
    <mergeCell ref="B11:C11"/>
    <mergeCell ref="E11:F11"/>
    <mergeCell ref="G11:I11"/>
    <mergeCell ref="A1:J3"/>
    <mergeCell ref="B6:I6"/>
    <mergeCell ref="B7:C7"/>
    <mergeCell ref="D7:I7"/>
    <mergeCell ref="B8:C8"/>
    <mergeCell ref="D8:I8"/>
    <mergeCell ref="B12:C12"/>
    <mergeCell ref="D12:I12"/>
    <mergeCell ref="B13:C13"/>
    <mergeCell ref="D13:I13"/>
  </mergeCells>
  <phoneticPr fontId="1"/>
  <pageMargins left="0.7" right="0.7" top="0.75" bottom="0.75" header="0.3" footer="0.3"/>
  <pageSetup paperSize="9" scale="6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番号確認" error="入力された登録番号は正しくありません" xr:uid="{00000000-0002-0000-0300-000000000000}">
          <x14:formula1>
            <xm:f>'登録データ（男）'!$AG$23:$AG$28</xm:f>
          </x14:formula1>
          <xm:sqref>D94:I94 D8:I8 D24:I24 D40:I40 D78:I78 D62:I62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6699"/>
  </sheetPr>
  <dimension ref="A1:BR476"/>
  <sheetViews>
    <sheetView view="pageBreakPreview" zoomScale="85" zoomScaleNormal="60" zoomScaleSheetLayoutView="85" zoomScalePageLayoutView="60" workbookViewId="0">
      <selection activeCell="BB10" sqref="BB10"/>
    </sheetView>
  </sheetViews>
  <sheetFormatPr defaultColWidth="9" defaultRowHeight="18.75"/>
  <cols>
    <col min="1" max="1" width="5" style="61" customWidth="1"/>
    <col min="2" max="2" width="10" style="61" customWidth="1"/>
    <col min="3" max="3" width="12" style="61" customWidth="1"/>
    <col min="4" max="4" width="11.625" style="61" customWidth="1"/>
    <col min="5" max="6" width="11.375" style="61" customWidth="1"/>
    <col min="7" max="7" width="9" style="61"/>
    <col min="8" max="8" width="18.5" style="61" customWidth="1"/>
    <col min="9" max="9" width="4.375" style="15" customWidth="1"/>
    <col min="10" max="10" width="3.625" style="61" customWidth="1"/>
    <col min="11" max="11" width="4.375" style="15" customWidth="1"/>
    <col min="12" max="12" width="3.625" style="61" customWidth="1"/>
    <col min="13" max="13" width="4.375" style="15" customWidth="1"/>
    <col min="14" max="14" width="13.375" style="7" customWidth="1"/>
    <col min="15" max="15" width="12.625" style="61" customWidth="1"/>
    <col min="16" max="16" width="13.625" style="61" customWidth="1"/>
    <col min="17" max="17" width="9.625" style="61" customWidth="1"/>
    <col min="18" max="19" width="10.25" style="61" customWidth="1"/>
    <col min="20" max="21" width="0.25" style="5" customWidth="1"/>
    <col min="22" max="22" width="0.125" style="6" customWidth="1"/>
    <col min="23" max="28" width="0.25" style="5" hidden="1" customWidth="1"/>
    <col min="29" max="29" width="12.5" style="5" hidden="1" customWidth="1"/>
    <col min="30" max="38" width="8.5" style="5" hidden="1" customWidth="1"/>
    <col min="39" max="42" width="2.5" style="5" hidden="1" customWidth="1"/>
    <col min="43" max="50" width="2.5" style="61" hidden="1" customWidth="1"/>
    <col min="51" max="51" width="2.5" style="5" hidden="1" customWidth="1"/>
    <col min="52" max="52" width="2.5" style="5" customWidth="1"/>
    <col min="53" max="16384" width="9" style="5"/>
  </cols>
  <sheetData>
    <row r="1" spans="1:70" ht="22.5">
      <c r="A1" s="504" t="s">
        <v>6202</v>
      </c>
      <c r="B1" s="504"/>
      <c r="C1" s="504"/>
      <c r="D1" s="504"/>
      <c r="E1" s="504"/>
      <c r="F1" s="504"/>
      <c r="G1" s="504"/>
      <c r="H1" s="504"/>
      <c r="I1" s="504"/>
      <c r="J1" s="504"/>
      <c r="K1" s="504"/>
      <c r="L1" s="504"/>
      <c r="M1" s="504"/>
      <c r="N1" s="504"/>
      <c r="O1" s="504"/>
      <c r="P1" s="504"/>
      <c r="Q1" s="504"/>
      <c r="R1" s="504"/>
      <c r="S1" s="504"/>
    </row>
    <row r="2" spans="1:70">
      <c r="P2" s="308"/>
      <c r="Q2" s="308"/>
      <c r="R2" s="308"/>
    </row>
    <row r="3" spans="1:70" ht="19.5" thickBot="1">
      <c r="B3" s="8" t="s">
        <v>80</v>
      </c>
      <c r="C3" s="274" t="str">
        <f>IF(基本情報登録!D10="","",基本情報登録!D10)</f>
        <v/>
      </c>
      <c r="D3" s="274"/>
      <c r="H3" s="8" t="s">
        <v>81</v>
      </c>
      <c r="I3" s="274" t="str">
        <f>IF(基本情報登録!D23="","",基本情報登録!D23)</f>
        <v/>
      </c>
      <c r="J3" s="274"/>
      <c r="K3" s="274"/>
      <c r="L3" s="274"/>
      <c r="M3" s="274"/>
      <c r="N3" s="72" t="s">
        <v>79</v>
      </c>
      <c r="P3" s="489"/>
      <c r="Q3" s="489"/>
      <c r="R3" s="489"/>
    </row>
    <row r="4" spans="1:70">
      <c r="O4" s="490"/>
      <c r="P4" s="492" t="s">
        <v>82</v>
      </c>
      <c r="Q4" s="494" t="s">
        <v>3130</v>
      </c>
      <c r="R4" s="495"/>
    </row>
    <row r="5" spans="1:70" ht="19.5" thickBot="1">
      <c r="B5" s="8" t="s">
        <v>72</v>
      </c>
      <c r="C5" s="274" t="str">
        <f>IF(基本情報登録!D15="","",基本情報登録!D15)</f>
        <v/>
      </c>
      <c r="D5" s="274"/>
      <c r="E5" s="73" t="s">
        <v>79</v>
      </c>
      <c r="F5" s="73"/>
      <c r="H5" s="8" t="s">
        <v>75</v>
      </c>
      <c r="I5" s="274" t="str">
        <f>IF(基本情報登録!D25="","",基本情報登録!D25)</f>
        <v/>
      </c>
      <c r="J5" s="274"/>
      <c r="K5" s="274"/>
      <c r="L5" s="274"/>
      <c r="M5" s="274"/>
      <c r="N5" s="11"/>
      <c r="O5" s="491"/>
      <c r="P5" s="493"/>
      <c r="Q5" s="496"/>
      <c r="R5" s="497"/>
    </row>
    <row r="6" spans="1:70" ht="19.5" thickTop="1">
      <c r="O6" s="321" t="s">
        <v>308</v>
      </c>
      <c r="P6" s="498" t="str">
        <f>IF(COUNTA(G18:H467)-COUNTIF(G18:H467,"七種競技")=0,"0人",COUNTA(G18:H467)-COUNTIF(G18:H467,"七種競技"))</f>
        <v>0人</v>
      </c>
      <c r="Q6" s="500" t="str">
        <f>IF(P6="0人","\                     0",P6*1000)</f>
        <v>\                     0</v>
      </c>
      <c r="R6" s="501"/>
    </row>
    <row r="7" spans="1:70" ht="19.5" thickBot="1">
      <c r="B7" s="8" t="s">
        <v>73</v>
      </c>
      <c r="C7" s="274" t="str">
        <f>IF(基本情報登録!D18="","",基本情報登録!D18)</f>
        <v/>
      </c>
      <c r="D7" s="274"/>
      <c r="E7" s="73" t="s">
        <v>79</v>
      </c>
      <c r="F7" s="73"/>
      <c r="H7" s="8" t="s">
        <v>76</v>
      </c>
      <c r="I7" s="274" t="str">
        <f>IF(基本情報登録!D26="","",基本情報登録!D26)</f>
        <v/>
      </c>
      <c r="J7" s="274"/>
      <c r="K7" s="274"/>
      <c r="L7" s="274"/>
      <c r="M7" s="274"/>
      <c r="N7" s="11"/>
      <c r="O7" s="322"/>
      <c r="P7" s="499"/>
      <c r="Q7" s="502"/>
      <c r="R7" s="503"/>
    </row>
    <row r="8" spans="1:70" ht="19.5" thickBot="1"/>
    <row r="9" spans="1:70" ht="18.75" customHeight="1">
      <c r="B9" s="466" t="s">
        <v>135</v>
      </c>
      <c r="C9" s="275" t="str">
        <f>IFERROR(IF(B21="","",HLOOKUP(1,W9:BR10,2,FALSE)),"")</f>
        <v/>
      </c>
      <c r="D9" s="276"/>
      <c r="E9" s="276"/>
      <c r="F9" s="276"/>
      <c r="G9" s="276"/>
      <c r="H9" s="276"/>
      <c r="I9" s="276"/>
      <c r="J9" s="276"/>
      <c r="K9" s="276"/>
      <c r="L9" s="276"/>
      <c r="M9" s="276"/>
      <c r="N9" s="276"/>
      <c r="O9" s="276"/>
      <c r="P9" s="276"/>
      <c r="Q9" s="276"/>
      <c r="R9" s="277"/>
      <c r="V9" s="66"/>
      <c r="W9" s="62">
        <f>IF(OR(SUM(W18:W467)=0,B21=""),0,1)</f>
        <v>0</v>
      </c>
      <c r="X9" s="62">
        <f>IF(OR(MOD(SUM(AC18:AC467),10)=5,MOD(SUM(AC18:AC467),10)=0),0,1)</f>
        <v>0</v>
      </c>
      <c r="Y9" s="62"/>
      <c r="Z9" s="62"/>
      <c r="AA9" s="62"/>
      <c r="AB9" s="62"/>
      <c r="AC9" s="62"/>
      <c r="AD9" s="62">
        <f ca="1">IF(COUNTIF(AD18:AD467,2)=0,0,1)</f>
        <v>0</v>
      </c>
      <c r="AE9" s="62">
        <f>IF(SUM(AE18:AE467)&lt;&gt;0,1,0)</f>
        <v>0</v>
      </c>
      <c r="AF9" s="62"/>
      <c r="AG9" s="62"/>
      <c r="AH9" s="62"/>
      <c r="AI9" s="64"/>
      <c r="AJ9" s="62"/>
      <c r="AK9" s="62"/>
      <c r="AL9" s="62"/>
      <c r="AM9" s="62"/>
      <c r="AN9" s="62"/>
      <c r="AO9" s="62"/>
      <c r="AP9" s="62"/>
      <c r="AQ9" s="64"/>
      <c r="AR9" s="64"/>
      <c r="AS9" s="64"/>
      <c r="AT9" s="64"/>
      <c r="AU9" s="64"/>
      <c r="AV9" s="64"/>
      <c r="AW9" s="64"/>
      <c r="AX9" s="64"/>
    </row>
    <row r="10" spans="1:70" ht="18.75" customHeight="1" thickBot="1">
      <c r="B10" s="467"/>
      <c r="C10" s="278"/>
      <c r="D10" s="279"/>
      <c r="E10" s="279"/>
      <c r="F10" s="279"/>
      <c r="G10" s="279"/>
      <c r="H10" s="279"/>
      <c r="I10" s="279"/>
      <c r="J10" s="279"/>
      <c r="K10" s="279"/>
      <c r="L10" s="279"/>
      <c r="M10" s="279"/>
      <c r="N10" s="279"/>
      <c r="O10" s="279"/>
      <c r="P10" s="279"/>
      <c r="Q10" s="279"/>
      <c r="R10" s="280"/>
      <c r="V10" s="67"/>
      <c r="W10" s="62" t="s">
        <v>134</v>
      </c>
      <c r="X10" s="284" t="s">
        <v>140</v>
      </c>
      <c r="Y10" s="284"/>
      <c r="Z10" s="284"/>
      <c r="AA10" s="284"/>
      <c r="AB10" s="284"/>
      <c r="AC10" s="284"/>
      <c r="AD10" s="62" t="s">
        <v>314</v>
      </c>
      <c r="AE10" s="62" t="s">
        <v>321</v>
      </c>
      <c r="AF10" s="62"/>
      <c r="AG10" s="62"/>
      <c r="AH10" s="62"/>
      <c r="AI10" s="62"/>
      <c r="AJ10" s="62"/>
      <c r="AK10" s="62"/>
      <c r="AL10" s="62"/>
      <c r="AM10" s="62"/>
      <c r="AN10" s="62"/>
      <c r="AO10" s="62"/>
      <c r="AP10" s="62"/>
      <c r="AQ10" s="64"/>
      <c r="AR10" s="64"/>
      <c r="AS10" s="64"/>
      <c r="AT10" s="64"/>
      <c r="AU10" s="64"/>
      <c r="AV10" s="64"/>
      <c r="AW10" s="64"/>
      <c r="AX10" s="64"/>
      <c r="BR10" s="5" t="str">
        <f>""</f>
        <v/>
      </c>
    </row>
    <row r="11" spans="1:70">
      <c r="V11" s="66"/>
      <c r="W11" s="62"/>
      <c r="X11" s="62"/>
      <c r="Y11" s="62"/>
      <c r="Z11" s="62"/>
      <c r="AA11" s="62"/>
      <c r="AB11" s="62"/>
      <c r="AC11" s="62"/>
      <c r="AD11" s="62"/>
      <c r="AE11" s="62"/>
      <c r="AF11" s="62"/>
      <c r="AG11" s="62"/>
      <c r="AH11" s="62"/>
      <c r="AI11" s="62"/>
      <c r="AJ11" s="62"/>
      <c r="AK11" s="62"/>
      <c r="AL11" s="62"/>
      <c r="AM11" s="62"/>
      <c r="AN11" s="62"/>
      <c r="AO11" s="62"/>
      <c r="AP11" s="62"/>
      <c r="AQ11" s="64"/>
      <c r="AR11" s="64"/>
      <c r="AS11" s="64"/>
      <c r="AT11" s="64"/>
      <c r="AU11" s="64"/>
      <c r="AV11" s="64"/>
      <c r="AW11" s="64"/>
      <c r="AX11" s="64"/>
    </row>
    <row r="12" spans="1:70" ht="19.5" thickBot="1">
      <c r="V12" s="66"/>
      <c r="W12" s="62"/>
      <c r="X12" s="62"/>
      <c r="Y12" s="62"/>
      <c r="Z12" s="62"/>
      <c r="AA12" s="62"/>
      <c r="AB12" s="62"/>
      <c r="AC12" s="62"/>
      <c r="AD12" s="62"/>
      <c r="AE12" s="62"/>
      <c r="AF12" s="62"/>
      <c r="AG12" s="62"/>
      <c r="AH12" s="62"/>
      <c r="AI12" s="62"/>
      <c r="AJ12" s="62"/>
      <c r="AK12" s="62"/>
      <c r="AL12" s="62"/>
      <c r="AM12" s="62"/>
      <c r="AN12" s="62"/>
      <c r="AO12" s="62"/>
      <c r="AP12" s="62"/>
      <c r="AQ12" s="64"/>
      <c r="AR12" s="64"/>
      <c r="AS12" s="64"/>
      <c r="AT12" s="64"/>
      <c r="AU12" s="64"/>
      <c r="AV12" s="64"/>
      <c r="AW12" s="64"/>
      <c r="AX12" s="64"/>
    </row>
    <row r="13" spans="1:70" ht="18.75" customHeight="1" thickBot="1">
      <c r="A13" s="461" t="s">
        <v>83</v>
      </c>
      <c r="B13" s="463" t="s">
        <v>84</v>
      </c>
      <c r="C13" s="463" t="s">
        <v>85</v>
      </c>
      <c r="D13" s="463" t="s">
        <v>86</v>
      </c>
      <c r="E13" s="464" t="s">
        <v>87</v>
      </c>
      <c r="F13" s="453" t="s">
        <v>88</v>
      </c>
      <c r="G13" s="454"/>
      <c r="H13" s="258"/>
      <c r="I13" s="446"/>
      <c r="J13" s="447"/>
      <c r="K13" s="447"/>
      <c r="L13" s="447"/>
      <c r="M13" s="447"/>
      <c r="N13" s="447"/>
      <c r="O13" s="447"/>
      <c r="P13" s="447"/>
      <c r="Q13" s="448"/>
      <c r="R13" s="458" t="s">
        <v>92</v>
      </c>
      <c r="S13" s="459"/>
      <c r="V13" s="66" t="s">
        <v>136</v>
      </c>
      <c r="W13" s="66" t="s">
        <v>137</v>
      </c>
      <c r="X13" s="284" t="s">
        <v>138</v>
      </c>
      <c r="Y13" s="284"/>
      <c r="Z13" s="284"/>
      <c r="AA13" s="284"/>
      <c r="AB13" s="284"/>
      <c r="AC13" s="284"/>
      <c r="AD13" s="62" t="s">
        <v>318</v>
      </c>
      <c r="AE13" s="63" t="s">
        <v>319</v>
      </c>
      <c r="AF13" s="323" t="s">
        <v>316</v>
      </c>
      <c r="AG13" s="338"/>
      <c r="AH13" s="338"/>
      <c r="AI13" s="338"/>
      <c r="AJ13" s="324"/>
      <c r="AK13" s="323" t="s">
        <v>317</v>
      </c>
      <c r="AL13" s="338"/>
      <c r="AM13" s="338"/>
      <c r="AN13" s="324"/>
      <c r="AO13" s="323" t="s">
        <v>322</v>
      </c>
      <c r="AP13" s="324"/>
      <c r="AQ13" s="64"/>
      <c r="AR13" s="64"/>
      <c r="AS13" s="64"/>
      <c r="AT13" s="64"/>
      <c r="AU13" s="64"/>
      <c r="AV13" s="64"/>
      <c r="AW13" s="64"/>
      <c r="AX13" s="64"/>
    </row>
    <row r="14" spans="1:70" ht="18.75" customHeight="1" thickBot="1">
      <c r="A14" s="462"/>
      <c r="B14" s="290"/>
      <c r="C14" s="290"/>
      <c r="D14" s="290"/>
      <c r="E14" s="465"/>
      <c r="F14" s="455"/>
      <c r="G14" s="456"/>
      <c r="H14" s="457"/>
      <c r="I14" s="450" t="s">
        <v>3123</v>
      </c>
      <c r="J14" s="451"/>
      <c r="K14" s="451"/>
      <c r="L14" s="451"/>
      <c r="M14" s="452"/>
      <c r="N14" s="178" t="s">
        <v>90</v>
      </c>
      <c r="O14" s="450" t="s">
        <v>91</v>
      </c>
      <c r="P14" s="451"/>
      <c r="Q14" s="460"/>
      <c r="R14" s="12" t="s">
        <v>93</v>
      </c>
      <c r="S14" s="13" t="s">
        <v>94</v>
      </c>
      <c r="V14" s="66"/>
      <c r="W14" s="62"/>
      <c r="X14" s="62" t="s">
        <v>84</v>
      </c>
      <c r="Y14" s="62" t="s">
        <v>85</v>
      </c>
      <c r="Z14" s="62" t="s">
        <v>86</v>
      </c>
      <c r="AA14" s="62" t="s">
        <v>101</v>
      </c>
      <c r="AB14" s="62" t="s">
        <v>131</v>
      </c>
      <c r="AC14" s="62" t="s">
        <v>141</v>
      </c>
      <c r="AD14" s="62" t="s">
        <v>313</v>
      </c>
      <c r="AE14" s="62" t="s">
        <v>320</v>
      </c>
      <c r="AF14" s="62" t="s">
        <v>147</v>
      </c>
      <c r="AG14" s="62" t="s">
        <v>151</v>
      </c>
      <c r="AH14" s="62" t="s">
        <v>153</v>
      </c>
      <c r="AI14" s="62" t="s">
        <v>152</v>
      </c>
      <c r="AJ14" s="62" t="s">
        <v>148</v>
      </c>
      <c r="AK14" s="62" t="s">
        <v>89</v>
      </c>
      <c r="AL14" s="62" t="s">
        <v>312</v>
      </c>
      <c r="AM14" s="62" t="s">
        <v>315</v>
      </c>
      <c r="AN14" s="62" t="s">
        <v>311</v>
      </c>
      <c r="AO14" s="62" t="s">
        <v>323</v>
      </c>
      <c r="AP14" s="62" t="s">
        <v>324</v>
      </c>
      <c r="AQ14" s="64"/>
      <c r="AR14" s="64" t="s">
        <v>149</v>
      </c>
      <c r="AS14" s="64"/>
      <c r="AT14" s="64" t="s">
        <v>150</v>
      </c>
      <c r="AU14" s="64"/>
      <c r="AV14" s="64" t="s">
        <v>177</v>
      </c>
      <c r="AW14" s="64"/>
      <c r="AX14" s="64" t="s">
        <v>84</v>
      </c>
    </row>
    <row r="15" spans="1:70" ht="18.75" customHeight="1" thickTop="1">
      <c r="A15" s="288" t="s">
        <v>142</v>
      </c>
      <c r="B15" s="288">
        <v>1999</v>
      </c>
      <c r="C15" s="288" t="s">
        <v>154</v>
      </c>
      <c r="D15" s="288" t="s">
        <v>156</v>
      </c>
      <c r="E15" s="176">
        <v>1</v>
      </c>
      <c r="F15" s="169" t="s">
        <v>6158</v>
      </c>
      <c r="G15" s="356" t="s">
        <v>155</v>
      </c>
      <c r="H15" s="357"/>
      <c r="I15" s="171">
        <v>1</v>
      </c>
      <c r="J15" s="165" t="str">
        <f>IF(G15="","",IF(OR(RIGHT(G15,1)="跳",RIGHT(G15,1)="投",RIGHT(G15,1)="技"),"","分"))</f>
        <v>分</v>
      </c>
      <c r="K15" s="171" t="s">
        <v>157</v>
      </c>
      <c r="L15" s="165" t="str">
        <f>IF(G15="","",IF(RIGHT(G15,1)="技","",IF(OR(RIGHT(G15,1)="跳",RIGHT(G15,1)="投"),"m","秒")))</f>
        <v>秒</v>
      </c>
      <c r="M15" s="171">
        <v>50</v>
      </c>
      <c r="N15" s="171" t="s">
        <v>1920</v>
      </c>
      <c r="O15" s="356" t="s">
        <v>6163</v>
      </c>
      <c r="P15" s="449"/>
      <c r="Q15" s="357"/>
      <c r="R15" s="483" t="s">
        <v>144</v>
      </c>
      <c r="S15" s="474" t="s">
        <v>144</v>
      </c>
      <c r="V15" s="66"/>
      <c r="W15" s="62"/>
      <c r="X15" s="62"/>
      <c r="Y15" s="62"/>
      <c r="Z15" s="62"/>
      <c r="AA15" s="62"/>
      <c r="AB15" s="62"/>
      <c r="AC15" s="62"/>
      <c r="AD15" s="62"/>
      <c r="AE15" s="62"/>
      <c r="AF15" s="62"/>
      <c r="AG15" s="62"/>
      <c r="AH15" s="62"/>
      <c r="AI15" s="62"/>
      <c r="AJ15" s="62"/>
      <c r="AK15" s="62"/>
      <c r="AL15" s="62"/>
      <c r="AM15" s="62"/>
      <c r="AN15" s="62"/>
      <c r="AO15" s="62"/>
      <c r="AP15" s="62"/>
      <c r="AQ15" s="64"/>
      <c r="AR15" s="64"/>
      <c r="AS15" s="64"/>
      <c r="AT15" s="64"/>
      <c r="AU15" s="64"/>
      <c r="AV15" s="64"/>
      <c r="AW15" s="64"/>
      <c r="AX15" s="64"/>
    </row>
    <row r="16" spans="1:70" ht="18.75" customHeight="1">
      <c r="A16" s="289"/>
      <c r="B16" s="289"/>
      <c r="C16" s="289"/>
      <c r="D16" s="289"/>
      <c r="E16" s="175" t="s">
        <v>143</v>
      </c>
      <c r="F16" s="169" t="s">
        <v>6159</v>
      </c>
      <c r="G16" s="323"/>
      <c r="H16" s="324"/>
      <c r="I16" s="166"/>
      <c r="J16" s="67"/>
      <c r="K16" s="166"/>
      <c r="L16" s="67"/>
      <c r="M16" s="166"/>
      <c r="N16" s="166"/>
      <c r="O16" s="323"/>
      <c r="P16" s="338"/>
      <c r="Q16" s="324"/>
      <c r="R16" s="484"/>
      <c r="S16" s="475"/>
      <c r="V16" s="66"/>
      <c r="W16" s="62"/>
      <c r="X16" s="62"/>
      <c r="Y16" s="62"/>
      <c r="Z16" s="62"/>
      <c r="AA16" s="62"/>
      <c r="AB16" s="62"/>
      <c r="AC16" s="62"/>
      <c r="AD16" s="62"/>
      <c r="AE16" s="62"/>
      <c r="AF16" s="62"/>
      <c r="AG16" s="62"/>
      <c r="AH16" s="62"/>
      <c r="AI16" s="62"/>
      <c r="AJ16" s="62"/>
      <c r="AK16" s="62"/>
      <c r="AL16" s="62"/>
      <c r="AM16" s="62"/>
      <c r="AN16" s="62"/>
      <c r="AO16" s="62"/>
      <c r="AP16" s="62"/>
      <c r="AQ16" s="64"/>
      <c r="AR16" s="64"/>
      <c r="AS16" s="64"/>
      <c r="AT16" s="64"/>
      <c r="AU16" s="64"/>
      <c r="AV16" s="64"/>
      <c r="AW16" s="64"/>
      <c r="AX16" s="64"/>
      <c r="AZ16" s="124"/>
      <c r="BA16" s="124"/>
      <c r="BB16" s="124"/>
      <c r="BC16" s="124"/>
    </row>
    <row r="17" spans="1:70" ht="18.75" customHeight="1" thickBot="1">
      <c r="A17" s="290"/>
      <c r="B17" s="290"/>
      <c r="C17" s="290"/>
      <c r="D17" s="290"/>
      <c r="E17" s="74"/>
      <c r="F17" s="177" t="s">
        <v>6160</v>
      </c>
      <c r="G17" s="450"/>
      <c r="H17" s="452"/>
      <c r="I17" s="167"/>
      <c r="J17" s="74"/>
      <c r="K17" s="167"/>
      <c r="L17" s="74"/>
      <c r="M17" s="167"/>
      <c r="N17" s="167"/>
      <c r="O17" s="450"/>
      <c r="P17" s="451"/>
      <c r="Q17" s="452"/>
      <c r="R17" s="485"/>
      <c r="S17" s="476"/>
      <c r="V17" s="66"/>
      <c r="W17" s="62"/>
      <c r="X17" s="62"/>
      <c r="Y17" s="62"/>
      <c r="Z17" s="62"/>
      <c r="AA17" s="62"/>
      <c r="AB17" s="62"/>
      <c r="AC17" s="62"/>
      <c r="AD17" s="62"/>
      <c r="AE17" s="62"/>
      <c r="AF17" s="62"/>
      <c r="AG17" s="62"/>
      <c r="AH17" s="62"/>
      <c r="AI17" s="62"/>
      <c r="AJ17" s="62"/>
      <c r="AK17" s="62"/>
      <c r="AL17" s="62"/>
      <c r="AM17" s="62"/>
      <c r="AN17" s="62"/>
      <c r="AO17" s="62"/>
      <c r="AP17" s="62"/>
      <c r="AQ17" s="64"/>
      <c r="AR17" s="64"/>
      <c r="AS17" s="64"/>
      <c r="AT17" s="64"/>
      <c r="AU17" s="64"/>
      <c r="AV17" s="64"/>
      <c r="AW17" s="64"/>
      <c r="AX17" s="64"/>
      <c r="AZ17" s="124"/>
      <c r="BA17" s="124"/>
      <c r="BB17" s="124"/>
      <c r="BC17" s="124"/>
    </row>
    <row r="18" spans="1:70" ht="18.75" customHeight="1" thickTop="1">
      <c r="A18" s="288">
        <v>1</v>
      </c>
      <c r="B18" s="304"/>
      <c r="C18" s="288" t="str">
        <f>IF(B18="","",VLOOKUP(B18,'登録データ（女）'!$A$3:$X$2000,2,FALSE))</f>
        <v/>
      </c>
      <c r="D18" s="288" t="str">
        <f>IF(B18="","",VLOOKUP(B18,'登録データ（女）'!$A$3:$X$2000,3,FALSE))</f>
        <v/>
      </c>
      <c r="E18" s="179" t="str">
        <f>IF(B18="","",VLOOKUP(B18,'登録データ（女）'!$A$3:$X$2000,7,FALSE))</f>
        <v/>
      </c>
      <c r="F18" s="288" t="s">
        <v>6158</v>
      </c>
      <c r="G18" s="291"/>
      <c r="H18" s="477"/>
      <c r="I18" s="285"/>
      <c r="J18" s="288" t="str">
        <f>IF(G18="","",IF(AH18=2,"","分"))</f>
        <v/>
      </c>
      <c r="K18" s="285"/>
      <c r="L18" s="288" t="str">
        <f>IF(OR(G18="",G18="七種競技"),"",IF(AH18=2,"m","秒"))</f>
        <v/>
      </c>
      <c r="M18" s="285"/>
      <c r="N18" s="285"/>
      <c r="O18" s="291"/>
      <c r="P18" s="292"/>
      <c r="Q18" s="477"/>
      <c r="R18" s="480"/>
      <c r="S18" s="468"/>
      <c r="V18" s="66"/>
      <c r="W18" s="62">
        <f>IF(B18="",0,IF(VLOOKUP(B18,'登録データ（女）'!$A$3:$AT$2000,28,FALSE)=1,0,1))</f>
        <v>0</v>
      </c>
      <c r="X18" s="62">
        <f>IF(B18="",1,0)</f>
        <v>1</v>
      </c>
      <c r="Y18" s="62">
        <f>IF(C18="",1,0)</f>
        <v>1</v>
      </c>
      <c r="Z18" s="62">
        <f>IF(D18="",1,0)</f>
        <v>1</v>
      </c>
      <c r="AA18" s="62">
        <f>IF(E18="",1,0)</f>
        <v>1</v>
      </c>
      <c r="AB18" s="62">
        <f>IF(E19="",1,0)</f>
        <v>1</v>
      </c>
      <c r="AC18" s="62">
        <f>SUM(X18:AB18)</f>
        <v>5</v>
      </c>
      <c r="AD18" s="62">
        <f t="shared" ref="AD18:AD81" ca="1" si="0">COUNTIF(OFFSET(G18,-MOD(ROW(G18),3),0,3,1),G18)</f>
        <v>0</v>
      </c>
      <c r="AE18" s="62">
        <f t="shared" ref="AE18:AE81" si="1">IF(OR(RIGHT(G18,1)="m",RIGHT(G18,1)="H",RIGHT(G18,1)="C"),IF(VALUE(K18)&gt;59,1,0),0)</f>
        <v>0</v>
      </c>
      <c r="AF18" s="62" t="str">
        <f>IF(G18="","0",VLOOKUP(G18,'登録データ（男）'!$V$4:$W$21,2,FALSE))</f>
        <v>0</v>
      </c>
      <c r="AG18" s="62" t="str">
        <f t="shared" ref="AG18:AG81" si="2">IF(M18="","00",IF(LEN(M18)=1,M18*10,M18))</f>
        <v>00</v>
      </c>
      <c r="AH18" s="62" t="str">
        <f t="shared" ref="AH18:AH81" si="3">IF(G18="","0",IF(OR(RIGHT(G18,1)="m",RIGHT(G18,1)="H",RIGHT(G18,1)="W",RIGHT(G18,1)="C",RIGHT(G18,1)=")"),1,2))</f>
        <v>0</v>
      </c>
      <c r="AI18" s="62" t="str">
        <f>IF(AH18=2,IF(K18="","0000",CONCATENATE(RIGHT(K18+100,2),RIGHT(AG18+100,2))),IF(K18="","000000",CONCATENATE(RIGHT(I18+100,2),RIGHT(K18+100,2),RIGHT(AG18+100,2))))</f>
        <v>000000</v>
      </c>
      <c r="AJ18" s="62" t="str">
        <f t="shared" ref="AJ18:AJ81" ca="1" si="4">IF(G18="","",IF(OFFSET(B18,-MOD(ROW(B18),3),0)="","0",CONCATENATE(AF18," ",IF(AH18=1,RIGHT(AI18+10000000,7),RIGHT(AI18+100000,5)))))</f>
        <v/>
      </c>
      <c r="AK18" s="62">
        <f>VALUE(AI18)</f>
        <v>0</v>
      </c>
      <c r="AL18" s="62" t="str">
        <f>IF(G18="","0",VALUE(VLOOKUP(G18,'登録データ（男）'!$V$4:$X$23,3,FALSE)))</f>
        <v>0</v>
      </c>
      <c r="AM18" s="62">
        <f>IF(G18="",0,IF(G18="七種競技",0,IF(K18&lt;&gt;"",0,1)))</f>
        <v>0</v>
      </c>
      <c r="AN18" s="62">
        <f>IF(AK18&gt;AL18,1,0)</f>
        <v>0</v>
      </c>
      <c r="AO18" s="62" t="str">
        <f ca="1">IF(OFFSET(B18,-MOD(ROW(B18),3),0)&lt;&gt;"",IF(RIGHT(G18,1)=")",VALUE(VLOOKUP(OFFSET(B18,-MOD(ROW(B18),3),0),'登録データ（女）'!B18,8,FALSE)),"0"),"0")</f>
        <v>0</v>
      </c>
      <c r="AP18" s="62">
        <f ca="1">IF(AO18=0,0,IF(RIGHT(G18,1)&lt;&gt;")",0,IF(VALUE(LEFT(AO18,2))&gt;96,0,1)))</f>
        <v>0</v>
      </c>
      <c r="AQ18" s="64" t="str">
        <f>IF(AR18="","",RANK(AR18,$AR$18:$AR$467,1))</f>
        <v/>
      </c>
      <c r="AR18" s="64" t="str">
        <f>IF(R18="","",B18)</f>
        <v/>
      </c>
      <c r="AS18" s="64" t="str">
        <f>IF(AT18="","",RANK(AT18,$AT$18:$AT$467,1))</f>
        <v/>
      </c>
      <c r="AT18" s="64" t="str">
        <f>IF(S18="","",B18)</f>
        <v/>
      </c>
      <c r="AU18" s="64" t="str">
        <f>IF(AV18="","",RANK(AV18,$AV$18:$AV$467,1))</f>
        <v/>
      </c>
      <c r="AV18" s="64" t="str">
        <f>IF(OR(G18="七種競技",H19="七種競技",H20="七種競技"),B18,"")</f>
        <v/>
      </c>
      <c r="AW18" s="64"/>
      <c r="AX18" s="64">
        <f>B18</f>
        <v>0</v>
      </c>
      <c r="AZ18" s="124"/>
      <c r="BA18" s="124"/>
      <c r="BB18" s="124"/>
      <c r="BC18" s="124"/>
    </row>
    <row r="19" spans="1:70" ht="18.75" customHeight="1">
      <c r="A19" s="289"/>
      <c r="B19" s="305"/>
      <c r="C19" s="289"/>
      <c r="D19" s="289"/>
      <c r="E19" s="174" t="str">
        <f>IF(B18="","",VLOOKUP(B18,'登録データ（女）'!$A$3:$X$2000,4,FALSE))</f>
        <v/>
      </c>
      <c r="F19" s="289"/>
      <c r="G19" s="294"/>
      <c r="H19" s="478"/>
      <c r="I19" s="286"/>
      <c r="J19" s="289"/>
      <c r="K19" s="286"/>
      <c r="L19" s="289"/>
      <c r="M19" s="286"/>
      <c r="N19" s="286"/>
      <c r="O19" s="294"/>
      <c r="P19" s="295"/>
      <c r="Q19" s="478"/>
      <c r="R19" s="481"/>
      <c r="S19" s="469"/>
      <c r="V19" s="66"/>
      <c r="W19" s="62"/>
      <c r="X19" s="62"/>
      <c r="Y19" s="62"/>
      <c r="Z19" s="62"/>
      <c r="AA19" s="62"/>
      <c r="AB19" s="62"/>
      <c r="AC19" s="62"/>
      <c r="AD19" s="172">
        <f t="shared" ca="1" si="0"/>
        <v>0</v>
      </c>
      <c r="AE19" s="108">
        <f t="shared" si="1"/>
        <v>0</v>
      </c>
      <c r="AF19" s="172" t="str">
        <f>IF(G19="","0",VLOOKUP(G19,'登録データ（男）'!$V$4:$W$21,2,FALSE))</f>
        <v>0</v>
      </c>
      <c r="AG19" s="62" t="str">
        <f t="shared" si="2"/>
        <v>00</v>
      </c>
      <c r="AH19" s="172" t="str">
        <f t="shared" si="3"/>
        <v>0</v>
      </c>
      <c r="AI19" s="62" t="str">
        <f t="shared" ref="AI19:AI81" si="5">IF(AH19=2,IF(K19="","0000",CONCATENATE(RIGHT(K19+100,2),RIGHT(AG19+100,2))),IF(K19="","000000",CONCATENATE(RIGHT(I19+100,2),RIGHT(K19+100,2),RIGHT(AG19+100,2))))</f>
        <v>000000</v>
      </c>
      <c r="AJ19" s="172" t="str">
        <f t="shared" ca="1" si="4"/>
        <v/>
      </c>
      <c r="AK19" s="62">
        <f t="shared" ref="AK19:AK82" si="6">VALUE(AI19)</f>
        <v>0</v>
      </c>
      <c r="AL19" s="62" t="str">
        <f>IF(H19="","0",VALUE(VLOOKUP(H19,'登録データ（男）'!$V$4:$X$23,3,FALSE)))</f>
        <v>0</v>
      </c>
      <c r="AM19" s="62">
        <f t="shared" ref="AM19:AM81" si="7">IF(H19="",0,IF(H19="七種競技",0,IF(K19&lt;&gt;"",0,1)))</f>
        <v>0</v>
      </c>
      <c r="AN19" s="62">
        <f t="shared" ref="AN19:AN82" si="8">IF(AK19&gt;AL19,1,0)</f>
        <v>0</v>
      </c>
      <c r="AO19" s="69" t="str">
        <f ca="1">IF(OFFSET(B19,-MOD(ROW(B19),3),0)&lt;&gt;"",IF(RIGHT(H19,1)=")",VALUE(VLOOKUP(OFFSET(B19,-MOD(ROW(B19),3),0),'登録データ（女）'!B19,8,FALSE)),"0"),"0")</f>
        <v>0</v>
      </c>
      <c r="AP19" s="69">
        <f t="shared" ref="AP19:AP81" ca="1" si="9">IF(AO19=0,0,IF(RIGHT(H19,1)&lt;&gt;")",0,IF(VALUE(LEFT(AO19,2))&gt;96,0,1)))</f>
        <v>0</v>
      </c>
      <c r="AQ19" s="64"/>
      <c r="AR19" s="64"/>
      <c r="AS19" s="64"/>
      <c r="AT19" s="64"/>
      <c r="AU19" s="64"/>
      <c r="AV19" s="64"/>
      <c r="AW19" s="64"/>
      <c r="AX19" s="64"/>
      <c r="AZ19" s="124"/>
      <c r="BA19" s="124"/>
      <c r="BB19" s="124"/>
      <c r="BC19" s="124"/>
    </row>
    <row r="20" spans="1:70" ht="18.75" customHeight="1" thickBot="1">
      <c r="A20" s="290"/>
      <c r="B20" s="306"/>
      <c r="C20" s="290"/>
      <c r="D20" s="290"/>
      <c r="E20" s="87" t="s">
        <v>1919</v>
      </c>
      <c r="F20" s="290"/>
      <c r="G20" s="222"/>
      <c r="H20" s="479"/>
      <c r="I20" s="287"/>
      <c r="J20" s="290"/>
      <c r="K20" s="287"/>
      <c r="L20" s="290"/>
      <c r="M20" s="287"/>
      <c r="N20" s="287"/>
      <c r="O20" s="222"/>
      <c r="P20" s="223"/>
      <c r="Q20" s="479"/>
      <c r="R20" s="482"/>
      <c r="S20" s="470"/>
      <c r="V20" s="66"/>
      <c r="W20" s="62"/>
      <c r="X20" s="62"/>
      <c r="Y20" s="62"/>
      <c r="Z20" s="62"/>
      <c r="AA20" s="62"/>
      <c r="AB20" s="62"/>
      <c r="AC20" s="62"/>
      <c r="AD20" s="172">
        <f t="shared" ca="1" si="0"/>
        <v>0</v>
      </c>
      <c r="AE20" s="108">
        <f t="shared" si="1"/>
        <v>0</v>
      </c>
      <c r="AF20" s="175" t="str">
        <f>IF(G20="","0",VLOOKUP(G20,'登録データ（男）'!$V$4:$W$21,2,FALSE))</f>
        <v>0</v>
      </c>
      <c r="AG20" s="62" t="str">
        <f t="shared" si="2"/>
        <v>00</v>
      </c>
      <c r="AH20" s="172" t="str">
        <f t="shared" si="3"/>
        <v>0</v>
      </c>
      <c r="AI20" s="62" t="str">
        <f t="shared" si="5"/>
        <v>000000</v>
      </c>
      <c r="AJ20" s="172" t="str">
        <f t="shared" ca="1" si="4"/>
        <v/>
      </c>
      <c r="AK20" s="62">
        <f t="shared" si="6"/>
        <v>0</v>
      </c>
      <c r="AL20" s="107" t="str">
        <f>IF(H20="","0",VALUE(VLOOKUP(H20,'登録データ（男）'!$V$4:$X$23,3,FALSE)))</f>
        <v>0</v>
      </c>
      <c r="AM20" s="62">
        <f t="shared" si="7"/>
        <v>0</v>
      </c>
      <c r="AN20" s="62">
        <f t="shared" si="8"/>
        <v>0</v>
      </c>
      <c r="AO20" s="69" t="str">
        <f ca="1">IF(OFFSET(B20,-MOD(ROW(B20),3),0)&lt;&gt;"",IF(RIGHT(H20,1)=")",VALUE(VLOOKUP(OFFSET(B20,-MOD(ROW(B20),3),0),'登録データ（女）'!B20,8,FALSE)),"0"),"0")</f>
        <v>0</v>
      </c>
      <c r="AP20" s="69">
        <f t="shared" ca="1" si="9"/>
        <v>0</v>
      </c>
      <c r="AQ20" s="64"/>
      <c r="AR20" s="64"/>
      <c r="AS20" s="64"/>
      <c r="AT20" s="64"/>
      <c r="AU20" s="64"/>
      <c r="AV20" s="64"/>
      <c r="AW20" s="64"/>
      <c r="AX20" s="64"/>
      <c r="AZ20" s="124"/>
      <c r="BB20" s="124"/>
      <c r="BC20" s="124"/>
      <c r="BR20" s="124"/>
    </row>
    <row r="21" spans="1:70" ht="18.75" customHeight="1" thickTop="1">
      <c r="A21" s="288">
        <v>2</v>
      </c>
      <c r="B21" s="304"/>
      <c r="C21" s="288" t="str">
        <f>IF(B21="","",VLOOKUP(B21,'登録データ（女）'!$A$3:$X$2000,2,FALSE))</f>
        <v/>
      </c>
      <c r="D21" s="288" t="str">
        <f>IF(B21="","",VLOOKUP(B21,'登録データ（女）'!$A$3:$X$2000,3,FALSE))</f>
        <v/>
      </c>
      <c r="E21" s="179" t="str">
        <f>IF(B21="","",VLOOKUP(B21,'登録データ（女）'!$A$3:$X$2000,7,FALSE))</f>
        <v/>
      </c>
      <c r="F21" s="288" t="s">
        <v>6158</v>
      </c>
      <c r="G21" s="291"/>
      <c r="H21" s="477"/>
      <c r="I21" s="285"/>
      <c r="J21" s="288" t="str">
        <f>IF(G21="","",IF(AH21=2,"","分"))</f>
        <v/>
      </c>
      <c r="K21" s="285"/>
      <c r="L21" s="288" t="str">
        <f>IF(OR(G21="",G21="七種競技"),"",IF(AH21=2,"m","秒"))</f>
        <v/>
      </c>
      <c r="M21" s="285"/>
      <c r="N21" s="285"/>
      <c r="O21" s="291"/>
      <c r="P21" s="292"/>
      <c r="Q21" s="293"/>
      <c r="R21" s="471"/>
      <c r="S21" s="468"/>
      <c r="V21" s="66"/>
      <c r="W21" s="75">
        <f>IF(B21="",0,IF(VLOOKUP(B21,'登録データ（女）'!$A$3:$AT$2000,28,FALSE)=1,0,1))</f>
        <v>0</v>
      </c>
      <c r="X21" s="69">
        <f>IF(B21="",1,0)</f>
        <v>1</v>
      </c>
      <c r="Y21" s="62">
        <f>IF(C21="",1,0)</f>
        <v>1</v>
      </c>
      <c r="Z21" s="62">
        <f>IF(D21="",1,0)</f>
        <v>1</v>
      </c>
      <c r="AA21" s="62">
        <f>IF(E21="",1,0)</f>
        <v>1</v>
      </c>
      <c r="AB21" s="62">
        <f>IF(E22="",1,0)</f>
        <v>1</v>
      </c>
      <c r="AC21" s="62">
        <f>SUM(X21:AB21)</f>
        <v>5</v>
      </c>
      <c r="AD21" s="172">
        <f t="shared" ca="1" si="0"/>
        <v>0</v>
      </c>
      <c r="AE21" s="108">
        <f t="shared" si="1"/>
        <v>0</v>
      </c>
      <c r="AF21" s="175" t="str">
        <f>IF(G21="","0",VLOOKUP(G21,'登録データ（男）'!$V$4:$W$21,2,FALSE))</f>
        <v>0</v>
      </c>
      <c r="AG21" s="62" t="str">
        <f t="shared" si="2"/>
        <v>00</v>
      </c>
      <c r="AH21" s="172" t="str">
        <f t="shared" si="3"/>
        <v>0</v>
      </c>
      <c r="AI21" s="62" t="str">
        <f t="shared" si="5"/>
        <v>000000</v>
      </c>
      <c r="AJ21" s="172" t="str">
        <f t="shared" ca="1" si="4"/>
        <v/>
      </c>
      <c r="AK21" s="62">
        <f t="shared" si="6"/>
        <v>0</v>
      </c>
      <c r="AL21" s="107" t="str">
        <f>IF(H21="","0",VALUE(VLOOKUP(H21,'登録データ（男）'!$V$4:$X$23,3,FALSE)))</f>
        <v>0</v>
      </c>
      <c r="AM21" s="62">
        <f t="shared" si="7"/>
        <v>0</v>
      </c>
      <c r="AN21" s="62">
        <f t="shared" si="8"/>
        <v>0</v>
      </c>
      <c r="AO21" s="69" t="str">
        <f ca="1">IF(OFFSET(B21,-MOD(ROW(B21),3),0)&lt;&gt;"",IF(RIGHT(H21,1)=")",VALUE(VLOOKUP(OFFSET(B21,-MOD(ROW(B21),3),0),'登録データ（女）'!B21,8,FALSE)),"0"),"0")</f>
        <v>0</v>
      </c>
      <c r="AP21" s="69">
        <f t="shared" ca="1" si="9"/>
        <v>0</v>
      </c>
      <c r="AQ21" s="64" t="str">
        <f t="shared" ref="AQ21" si="10">IF(AR21="","",RANK(AR21,$AR$18:$AR$467,1))</f>
        <v/>
      </c>
      <c r="AR21" s="64" t="str">
        <f>IF(R21="","",B21)</f>
        <v/>
      </c>
      <c r="AS21" s="64" t="str">
        <f t="shared" ref="AS21" si="11">IF(AT21="","",RANK(AT21,$AT$18:$AT$467,1))</f>
        <v/>
      </c>
      <c r="AT21" s="64" t="str">
        <f>IF(S21="","",B21)</f>
        <v/>
      </c>
      <c r="AU21" s="64" t="str">
        <f t="shared" ref="AU21" si="12">IF(AV21="","",RANK(AV21,$AV$18:$AV$467,1))</f>
        <v/>
      </c>
      <c r="AV21" s="64" t="str">
        <f>IF(OR(H21="七種競技",H22="七種競技",H23="七種競技"),B21,"")</f>
        <v/>
      </c>
      <c r="AW21" s="64"/>
      <c r="AX21" s="64">
        <f>B21</f>
        <v>0</v>
      </c>
      <c r="AZ21" s="124"/>
      <c r="BA21" s="124"/>
      <c r="BB21" s="124"/>
      <c r="BC21" s="124"/>
    </row>
    <row r="22" spans="1:70" ht="18.75" customHeight="1">
      <c r="A22" s="289"/>
      <c r="B22" s="305"/>
      <c r="C22" s="289"/>
      <c r="D22" s="289"/>
      <c r="E22" s="174" t="str">
        <f>IF(B21="","",VLOOKUP(B21,'登録データ（女）'!$A$3:$X$2000,4,FALSE))</f>
        <v/>
      </c>
      <c r="F22" s="289"/>
      <c r="G22" s="294"/>
      <c r="H22" s="478"/>
      <c r="I22" s="286"/>
      <c r="J22" s="289"/>
      <c r="K22" s="286"/>
      <c r="L22" s="289"/>
      <c r="M22" s="286"/>
      <c r="N22" s="286"/>
      <c r="O22" s="294"/>
      <c r="P22" s="295"/>
      <c r="Q22" s="296"/>
      <c r="R22" s="472"/>
      <c r="S22" s="469"/>
      <c r="V22" s="66"/>
      <c r="W22" s="75"/>
      <c r="X22" s="69"/>
      <c r="Y22" s="62"/>
      <c r="Z22" s="62"/>
      <c r="AA22" s="62"/>
      <c r="AB22" s="62"/>
      <c r="AC22" s="62"/>
      <c r="AD22" s="172">
        <f t="shared" ca="1" si="0"/>
        <v>0</v>
      </c>
      <c r="AE22" s="108">
        <f t="shared" si="1"/>
        <v>0</v>
      </c>
      <c r="AF22" s="175" t="str">
        <f>IF(G22="","0",VLOOKUP(G22,'登録データ（男）'!$V$4:$W$21,2,FALSE))</f>
        <v>0</v>
      </c>
      <c r="AG22" s="62" t="str">
        <f t="shared" si="2"/>
        <v>00</v>
      </c>
      <c r="AH22" s="172" t="str">
        <f t="shared" si="3"/>
        <v>0</v>
      </c>
      <c r="AI22" s="62" t="str">
        <f t="shared" si="5"/>
        <v>000000</v>
      </c>
      <c r="AJ22" s="172" t="str">
        <f t="shared" ca="1" si="4"/>
        <v/>
      </c>
      <c r="AK22" s="62">
        <f t="shared" si="6"/>
        <v>0</v>
      </c>
      <c r="AL22" s="107" t="str">
        <f>IF(H22="","0",VALUE(VLOOKUP(H22,'登録データ（男）'!$V$4:$X$23,3,FALSE)))</f>
        <v>0</v>
      </c>
      <c r="AM22" s="62">
        <f t="shared" si="7"/>
        <v>0</v>
      </c>
      <c r="AN22" s="62">
        <f t="shared" si="8"/>
        <v>0</v>
      </c>
      <c r="AO22" s="69" t="str">
        <f ca="1">IF(OFFSET(B22,-MOD(ROW(B22),3),0)&lt;&gt;"",IF(RIGHT(H22,1)=")",VALUE(VLOOKUP(OFFSET(B22,-MOD(ROW(B22),3),0),'登録データ（女）'!B22,8,FALSE)),"0"),"0")</f>
        <v>0</v>
      </c>
      <c r="AP22" s="69">
        <f t="shared" ca="1" si="9"/>
        <v>0</v>
      </c>
      <c r="AQ22" s="64"/>
      <c r="AR22" s="64"/>
      <c r="AS22" s="64"/>
      <c r="AT22" s="64"/>
      <c r="AU22" s="64"/>
      <c r="AV22" s="64"/>
      <c r="AW22" s="64"/>
      <c r="AX22" s="64"/>
      <c r="AZ22" s="124"/>
      <c r="BA22" s="124"/>
      <c r="BB22" s="124"/>
      <c r="BC22" s="124"/>
    </row>
    <row r="23" spans="1:70" ht="18.75" customHeight="1" thickBot="1">
      <c r="A23" s="290"/>
      <c r="B23" s="306"/>
      <c r="C23" s="290"/>
      <c r="D23" s="290"/>
      <c r="E23" s="87" t="s">
        <v>1919</v>
      </c>
      <c r="F23" s="290"/>
      <c r="G23" s="222"/>
      <c r="H23" s="479"/>
      <c r="I23" s="287"/>
      <c r="J23" s="290"/>
      <c r="K23" s="287"/>
      <c r="L23" s="290"/>
      <c r="M23" s="287"/>
      <c r="N23" s="287"/>
      <c r="O23" s="222"/>
      <c r="P23" s="223"/>
      <c r="Q23" s="297"/>
      <c r="R23" s="473"/>
      <c r="S23" s="470"/>
      <c r="V23" s="66"/>
      <c r="W23" s="75"/>
      <c r="X23" s="69"/>
      <c r="Y23" s="62"/>
      <c r="Z23" s="62"/>
      <c r="AA23" s="62"/>
      <c r="AB23" s="62"/>
      <c r="AC23" s="62"/>
      <c r="AD23" s="172">
        <f t="shared" ca="1" si="0"/>
        <v>0</v>
      </c>
      <c r="AE23" s="108">
        <f t="shared" si="1"/>
        <v>0</v>
      </c>
      <c r="AF23" s="175" t="str">
        <f>IF(G23="","0",VLOOKUP(G23,'登録データ（男）'!$V$4:$W$21,2,FALSE))</f>
        <v>0</v>
      </c>
      <c r="AG23" s="62" t="str">
        <f t="shared" si="2"/>
        <v>00</v>
      </c>
      <c r="AH23" s="172" t="str">
        <f t="shared" si="3"/>
        <v>0</v>
      </c>
      <c r="AI23" s="62" t="str">
        <f t="shared" si="5"/>
        <v>000000</v>
      </c>
      <c r="AJ23" s="172" t="str">
        <f t="shared" ca="1" si="4"/>
        <v/>
      </c>
      <c r="AK23" s="62">
        <f t="shared" si="6"/>
        <v>0</v>
      </c>
      <c r="AL23" s="107" t="str">
        <f>IF(H23="","0",VALUE(VLOOKUP(H23,'登録データ（男）'!$V$4:$X$23,3,FALSE)))</f>
        <v>0</v>
      </c>
      <c r="AM23" s="62">
        <f t="shared" si="7"/>
        <v>0</v>
      </c>
      <c r="AN23" s="62">
        <f t="shared" si="8"/>
        <v>0</v>
      </c>
      <c r="AO23" s="69" t="str">
        <f ca="1">IF(OFFSET(B23,-MOD(ROW(B23),3),0)&lt;&gt;"",IF(RIGHT(H23,1)=")",VALUE(VLOOKUP(OFFSET(B23,-MOD(ROW(B23),3),0),'登録データ（女）'!B23,8,FALSE)),"0"),"0")</f>
        <v>0</v>
      </c>
      <c r="AP23" s="69">
        <f t="shared" ca="1" si="9"/>
        <v>0</v>
      </c>
      <c r="AQ23" s="64"/>
      <c r="AR23" s="64"/>
      <c r="AS23" s="64"/>
      <c r="AT23" s="64"/>
      <c r="AU23" s="64"/>
      <c r="AV23" s="64"/>
      <c r="AW23" s="64"/>
      <c r="AX23" s="64"/>
      <c r="AZ23" s="124"/>
      <c r="BA23" s="124"/>
      <c r="BB23" s="124"/>
      <c r="BC23" s="124"/>
    </row>
    <row r="24" spans="1:70" ht="18.75" customHeight="1" thickTop="1">
      <c r="A24" s="288">
        <v>3</v>
      </c>
      <c r="B24" s="304"/>
      <c r="C24" s="288" t="str">
        <f>IF(B24="","",VLOOKUP(B24,'登録データ（女）'!$A$3:$X$2000,2,FALSE))</f>
        <v/>
      </c>
      <c r="D24" s="288" t="str">
        <f>IF(B24="","",VLOOKUP(B24,'登録データ（女）'!$A$3:$X$2000,3,FALSE))</f>
        <v/>
      </c>
      <c r="E24" s="179" t="str">
        <f>IF(B24="","",VLOOKUP(B24,'登録データ（女）'!$A$3:$X$2000,7,FALSE))</f>
        <v/>
      </c>
      <c r="F24" s="288" t="s">
        <v>6158</v>
      </c>
      <c r="G24" s="291"/>
      <c r="H24" s="477"/>
      <c r="I24" s="285"/>
      <c r="J24" s="288" t="str">
        <f>IF(G24="","",IF(AH24=2,"","分"))</f>
        <v/>
      </c>
      <c r="K24" s="285"/>
      <c r="L24" s="288" t="str">
        <f>IF(OR(G24="",G24="七種競技"),"",IF(AH24=2,"m","秒"))</f>
        <v/>
      </c>
      <c r="M24" s="285"/>
      <c r="N24" s="285"/>
      <c r="O24" s="291"/>
      <c r="P24" s="292"/>
      <c r="Q24" s="293"/>
      <c r="R24" s="471"/>
      <c r="S24" s="468"/>
      <c r="V24" s="66"/>
      <c r="W24" s="75">
        <f>IF(B24="",0,IF(VLOOKUP(B24,'登録データ（女）'!$A$3:$AT$2000,28,FALSE)=1,0,1))</f>
        <v>0</v>
      </c>
      <c r="X24" s="69">
        <f>IF(B24="",1,0)</f>
        <v>1</v>
      </c>
      <c r="Y24" s="69">
        <f>IF(C24="",1,0)</f>
        <v>1</v>
      </c>
      <c r="Z24" s="69">
        <f>IF(D24="",1,0)</f>
        <v>1</v>
      </c>
      <c r="AA24" s="69">
        <f>IF(E24="",1,0)</f>
        <v>1</v>
      </c>
      <c r="AB24" s="69">
        <f>IF(E25="",1,0)</f>
        <v>1</v>
      </c>
      <c r="AC24" s="62">
        <f>SUM(X24:AB24)</f>
        <v>5</v>
      </c>
      <c r="AD24" s="172">
        <f t="shared" ca="1" si="0"/>
        <v>0</v>
      </c>
      <c r="AE24" s="108">
        <f t="shared" si="1"/>
        <v>0</v>
      </c>
      <c r="AF24" s="175" t="str">
        <f>IF(G24="","0",VLOOKUP(G24,'登録データ（男）'!$V$4:$W$21,2,FALSE))</f>
        <v>0</v>
      </c>
      <c r="AG24" s="62" t="str">
        <f t="shared" si="2"/>
        <v>00</v>
      </c>
      <c r="AH24" s="172" t="str">
        <f t="shared" si="3"/>
        <v>0</v>
      </c>
      <c r="AI24" s="62" t="str">
        <f t="shared" si="5"/>
        <v>000000</v>
      </c>
      <c r="AJ24" s="172" t="str">
        <f t="shared" ca="1" si="4"/>
        <v/>
      </c>
      <c r="AK24" s="62">
        <f t="shared" si="6"/>
        <v>0</v>
      </c>
      <c r="AL24" s="107" t="str">
        <f>IF(H24="","0",VALUE(VLOOKUP(H24,'登録データ（男）'!$V$4:$X$23,3,FALSE)))</f>
        <v>0</v>
      </c>
      <c r="AM24" s="62">
        <f t="shared" si="7"/>
        <v>0</v>
      </c>
      <c r="AN24" s="62">
        <f t="shared" si="8"/>
        <v>0</v>
      </c>
      <c r="AO24" s="69" t="str">
        <f ca="1">IF(OFFSET(B24,-MOD(ROW(B24),3),0)&lt;&gt;"",IF(RIGHT(H24,1)=")",VALUE(VLOOKUP(OFFSET(B24,-MOD(ROW(B24),3),0),'登録データ（女）'!B24,8,FALSE)),"0"),"0")</f>
        <v>0</v>
      </c>
      <c r="AP24" s="69">
        <f t="shared" ca="1" si="9"/>
        <v>0</v>
      </c>
      <c r="AQ24" s="64" t="str">
        <f t="shared" ref="AQ24" si="13">IF(AR24="","",RANK(AR24,$AR$18:$AR$467,1))</f>
        <v/>
      </c>
      <c r="AR24" s="64" t="str">
        <f>IF(R24="","",B24)</f>
        <v/>
      </c>
      <c r="AS24" s="64" t="str">
        <f t="shared" ref="AS24" si="14">IF(AT24="","",RANK(AT24,$AT$18:$AT$467,1))</f>
        <v/>
      </c>
      <c r="AT24" s="64" t="str">
        <f>IF(S24="","",B24)</f>
        <v/>
      </c>
      <c r="AU24" s="64" t="str">
        <f t="shared" ref="AU24" si="15">IF(AV24="","",RANK(AV24,$AV$18:$AV$467,1))</f>
        <v/>
      </c>
      <c r="AV24" s="64" t="str">
        <f>IF(OR(H24="七種競技",H25="七種競技",H26="七種競技"),B24,"")</f>
        <v/>
      </c>
      <c r="AW24" s="64"/>
      <c r="AX24" s="64">
        <f>B24</f>
        <v>0</v>
      </c>
      <c r="AZ24" s="124"/>
      <c r="BA24" s="124"/>
      <c r="BB24" s="124"/>
      <c r="BC24" s="124"/>
    </row>
    <row r="25" spans="1:70" ht="18.75" customHeight="1">
      <c r="A25" s="289"/>
      <c r="B25" s="305"/>
      <c r="C25" s="289"/>
      <c r="D25" s="289"/>
      <c r="E25" s="174" t="str">
        <f>IF(B24="","",VLOOKUP(B24,'登録データ（女）'!$A$3:$X$2000,4,FALSE))</f>
        <v/>
      </c>
      <c r="F25" s="289"/>
      <c r="G25" s="294"/>
      <c r="H25" s="478"/>
      <c r="I25" s="286"/>
      <c r="J25" s="289"/>
      <c r="K25" s="286"/>
      <c r="L25" s="289"/>
      <c r="M25" s="286"/>
      <c r="N25" s="286"/>
      <c r="O25" s="294"/>
      <c r="P25" s="295"/>
      <c r="Q25" s="296"/>
      <c r="R25" s="472"/>
      <c r="S25" s="469"/>
      <c r="V25" s="66"/>
      <c r="W25" s="75"/>
      <c r="X25" s="69"/>
      <c r="Y25" s="69"/>
      <c r="Z25" s="69"/>
      <c r="AA25" s="69"/>
      <c r="AB25" s="69"/>
      <c r="AC25" s="62"/>
      <c r="AD25" s="172">
        <f t="shared" ca="1" si="0"/>
        <v>0</v>
      </c>
      <c r="AE25" s="108">
        <f t="shared" si="1"/>
        <v>0</v>
      </c>
      <c r="AF25" s="175" t="str">
        <f>IF(G25="","0",VLOOKUP(G25,'登録データ（男）'!$V$4:$W$21,2,FALSE))</f>
        <v>0</v>
      </c>
      <c r="AG25" s="62" t="str">
        <f t="shared" si="2"/>
        <v>00</v>
      </c>
      <c r="AH25" s="172" t="str">
        <f t="shared" si="3"/>
        <v>0</v>
      </c>
      <c r="AI25" s="62" t="str">
        <f t="shared" si="5"/>
        <v>000000</v>
      </c>
      <c r="AJ25" s="172" t="str">
        <f t="shared" ca="1" si="4"/>
        <v/>
      </c>
      <c r="AK25" s="62">
        <f t="shared" si="6"/>
        <v>0</v>
      </c>
      <c r="AL25" s="107" t="str">
        <f>IF(H25="","0",VALUE(VLOOKUP(H25,'登録データ（男）'!$V$4:$X$23,3,FALSE)))</f>
        <v>0</v>
      </c>
      <c r="AM25" s="62">
        <f t="shared" si="7"/>
        <v>0</v>
      </c>
      <c r="AN25" s="62">
        <f t="shared" si="8"/>
        <v>0</v>
      </c>
      <c r="AO25" s="69" t="str">
        <f ca="1">IF(OFFSET(B25,-MOD(ROW(B25),3),0)&lt;&gt;"",IF(RIGHT(H25,1)=")",VALUE(VLOOKUP(OFFSET(B25,-MOD(ROW(B25),3),0),'登録データ（女）'!B25,8,FALSE)),"0"),"0")</f>
        <v>0</v>
      </c>
      <c r="AP25" s="69">
        <f t="shared" ca="1" si="9"/>
        <v>0</v>
      </c>
      <c r="AQ25" s="64"/>
      <c r="AR25" s="64"/>
      <c r="AS25" s="64"/>
      <c r="AT25" s="64"/>
      <c r="AU25" s="64"/>
      <c r="AV25" s="64"/>
      <c r="AW25" s="64"/>
      <c r="AX25" s="64"/>
    </row>
    <row r="26" spans="1:70" ht="18.75" customHeight="1" thickBot="1">
      <c r="A26" s="290"/>
      <c r="B26" s="306"/>
      <c r="C26" s="290"/>
      <c r="D26" s="290"/>
      <c r="E26" s="87" t="s">
        <v>1919</v>
      </c>
      <c r="F26" s="290"/>
      <c r="G26" s="222"/>
      <c r="H26" s="479"/>
      <c r="I26" s="287"/>
      <c r="J26" s="290"/>
      <c r="K26" s="287"/>
      <c r="L26" s="290"/>
      <c r="M26" s="287"/>
      <c r="N26" s="287"/>
      <c r="O26" s="222"/>
      <c r="P26" s="223"/>
      <c r="Q26" s="297"/>
      <c r="R26" s="473"/>
      <c r="S26" s="470"/>
      <c r="V26" s="66"/>
      <c r="W26" s="75"/>
      <c r="X26" s="69"/>
      <c r="Y26" s="69"/>
      <c r="Z26" s="69"/>
      <c r="AA26" s="69"/>
      <c r="AB26" s="69"/>
      <c r="AC26" s="62"/>
      <c r="AD26" s="172">
        <f t="shared" ca="1" si="0"/>
        <v>0</v>
      </c>
      <c r="AE26" s="108">
        <f t="shared" si="1"/>
        <v>0</v>
      </c>
      <c r="AF26" s="175" t="str">
        <f>IF(G26="","0",VLOOKUP(G26,'登録データ（男）'!$V$4:$W$21,2,FALSE))</f>
        <v>0</v>
      </c>
      <c r="AG26" s="62" t="str">
        <f t="shared" si="2"/>
        <v>00</v>
      </c>
      <c r="AH26" s="172" t="str">
        <f t="shared" si="3"/>
        <v>0</v>
      </c>
      <c r="AI26" s="62" t="str">
        <f t="shared" si="5"/>
        <v>000000</v>
      </c>
      <c r="AJ26" s="172" t="str">
        <f t="shared" ca="1" si="4"/>
        <v/>
      </c>
      <c r="AK26" s="62">
        <f t="shared" si="6"/>
        <v>0</v>
      </c>
      <c r="AL26" s="107" t="str">
        <f>IF(H26="","0",VALUE(VLOOKUP(H26,'登録データ（男）'!$V$4:$X$23,3,FALSE)))</f>
        <v>0</v>
      </c>
      <c r="AM26" s="62">
        <f t="shared" si="7"/>
        <v>0</v>
      </c>
      <c r="AN26" s="62">
        <f t="shared" si="8"/>
        <v>0</v>
      </c>
      <c r="AO26" s="69" t="str">
        <f ca="1">IF(OFFSET(B26,-MOD(ROW(B26),3),0)&lt;&gt;"",IF(RIGHT(H26,1)=")",VALUE(VLOOKUP(OFFSET(B26,-MOD(ROW(B26),3),0),'登録データ（女）'!B26,8,FALSE)),"0"),"0")</f>
        <v>0</v>
      </c>
      <c r="AP26" s="69">
        <f t="shared" ca="1" si="9"/>
        <v>0</v>
      </c>
      <c r="AQ26" s="64"/>
      <c r="AR26" s="64"/>
      <c r="AS26" s="64"/>
      <c r="AT26" s="64"/>
      <c r="AU26" s="64"/>
      <c r="AV26" s="64"/>
      <c r="AW26" s="64"/>
      <c r="AX26" s="64"/>
    </row>
    <row r="27" spans="1:70" ht="18.75" customHeight="1" thickTop="1">
      <c r="A27" s="288">
        <v>4</v>
      </c>
      <c r="B27" s="304"/>
      <c r="C27" s="288" t="str">
        <f>IF(B27="","",VLOOKUP(B27,'登録データ（女）'!$A$3:$X$2000,2,FALSE))</f>
        <v/>
      </c>
      <c r="D27" s="288" t="str">
        <f>IF(B27="","",VLOOKUP(B27,'登録データ（女）'!$A$3:$X$2000,3,FALSE))</f>
        <v/>
      </c>
      <c r="E27" s="179" t="str">
        <f>IF(B27="","",VLOOKUP(B27,'登録データ（女）'!$A$3:$X$2000,7,FALSE))</f>
        <v/>
      </c>
      <c r="F27" s="288" t="s">
        <v>6158</v>
      </c>
      <c r="G27" s="291"/>
      <c r="H27" s="477"/>
      <c r="I27" s="285"/>
      <c r="J27" s="288" t="str">
        <f>IF(G27="","",IF(AH27=2,"","分"))</f>
        <v/>
      </c>
      <c r="K27" s="285"/>
      <c r="L27" s="288" t="str">
        <f>IF(OR(G27="",G27="七種競技"),"",IF(AH27=2,"m","秒"))</f>
        <v/>
      </c>
      <c r="M27" s="285"/>
      <c r="N27" s="285"/>
      <c r="O27" s="291"/>
      <c r="P27" s="292"/>
      <c r="Q27" s="293"/>
      <c r="R27" s="471"/>
      <c r="S27" s="468"/>
      <c r="V27" s="66"/>
      <c r="W27" s="75">
        <f>IF(B27="",0,IF(VLOOKUP(B27,'登録データ（女）'!$A$3:$AT$2000,28,FALSE)=1,0,1))</f>
        <v>0</v>
      </c>
      <c r="X27" s="69">
        <f>IF(B27="",1,0)</f>
        <v>1</v>
      </c>
      <c r="Y27" s="69">
        <f>IF(C27="",1,0)</f>
        <v>1</v>
      </c>
      <c r="Z27" s="69">
        <f>IF(D27="",1,0)</f>
        <v>1</v>
      </c>
      <c r="AA27" s="69">
        <f>IF(E27="",1,0)</f>
        <v>1</v>
      </c>
      <c r="AB27" s="69">
        <f>IF(E28="",1,0)</f>
        <v>1</v>
      </c>
      <c r="AC27" s="62">
        <f>SUM(X27:AB27)</f>
        <v>5</v>
      </c>
      <c r="AD27" s="172">
        <f t="shared" ca="1" si="0"/>
        <v>0</v>
      </c>
      <c r="AE27" s="108">
        <f t="shared" si="1"/>
        <v>0</v>
      </c>
      <c r="AF27" s="175" t="str">
        <f>IF(G27="","0",VLOOKUP(G27,'登録データ（男）'!$V$4:$W$21,2,FALSE))</f>
        <v>0</v>
      </c>
      <c r="AG27" s="62" t="str">
        <f t="shared" si="2"/>
        <v>00</v>
      </c>
      <c r="AH27" s="172" t="str">
        <f t="shared" si="3"/>
        <v>0</v>
      </c>
      <c r="AI27" s="62" t="str">
        <f t="shared" si="5"/>
        <v>000000</v>
      </c>
      <c r="AJ27" s="172" t="str">
        <f t="shared" ca="1" si="4"/>
        <v/>
      </c>
      <c r="AK27" s="62">
        <f t="shared" si="6"/>
        <v>0</v>
      </c>
      <c r="AL27" s="107" t="str">
        <f>IF(BA19="","0",VALUE(VLOOKUP(BA19,'登録データ（男）'!$V$4:$X$23,3,FALSE)))</f>
        <v>0</v>
      </c>
      <c r="AM27" s="62">
        <f>IF(BA19="",0,IF(BA19="七種競技",0,IF(K27&lt;&gt;"",0,1)))</f>
        <v>0</v>
      </c>
      <c r="AN27" s="62">
        <f t="shared" si="8"/>
        <v>0</v>
      </c>
      <c r="AO27" s="69" t="str">
        <f ca="1">IF(OFFSET(B27,-MOD(ROW(B27),3),0)&lt;&gt;"",IF(RIGHT(BA19,1)=")",VALUE(VLOOKUP(OFFSET(B27,-MOD(ROW(B27),3),0),'登録データ（女）'!B27,8,FALSE)),"0"),"0")</f>
        <v>0</v>
      </c>
      <c r="AP27" s="69">
        <f ca="1">IF(AO27=0,0,IF(RIGHT(BA19,1)&lt;&gt;")",0,IF(VALUE(LEFT(AO27,2))&gt;96,0,1)))</f>
        <v>0</v>
      </c>
      <c r="AQ27" s="64" t="str">
        <f t="shared" ref="AQ27" si="16">IF(AR27="","",RANK(AR27,$AR$18:$AR$467,1))</f>
        <v/>
      </c>
      <c r="AR27" s="64" t="str">
        <f>IF(R27="","",B27)</f>
        <v/>
      </c>
      <c r="AS27" s="64" t="str">
        <f t="shared" ref="AS27" si="17">IF(AT27="","",RANK(AT27,$AT$18:$AT$467,1))</f>
        <v/>
      </c>
      <c r="AT27" s="64" t="str">
        <f>IF(S27="","",B27)</f>
        <v/>
      </c>
      <c r="AU27" s="64" t="str">
        <f t="shared" ref="AU27" si="18">IF(AV27="","",RANK(AV27,$AV$18:$AV$467,1))</f>
        <v/>
      </c>
      <c r="AV27" s="64" t="str">
        <f>IF(OR(BA19="七種競技",BR20="七種競技",BA21="七種競技"),B27,"")</f>
        <v/>
      </c>
      <c r="AW27" s="64"/>
      <c r="AX27" s="64">
        <f>B27</f>
        <v>0</v>
      </c>
    </row>
    <row r="28" spans="1:70" ht="18.75" customHeight="1">
      <c r="A28" s="289"/>
      <c r="B28" s="305"/>
      <c r="C28" s="289"/>
      <c r="D28" s="289"/>
      <c r="E28" s="174" t="str">
        <f>IF(B27="","",VLOOKUP(B27,'登録データ（女）'!$A$3:$X$2000,4,FALSE))</f>
        <v/>
      </c>
      <c r="F28" s="289"/>
      <c r="G28" s="294"/>
      <c r="H28" s="478"/>
      <c r="I28" s="286"/>
      <c r="J28" s="289"/>
      <c r="K28" s="286"/>
      <c r="L28" s="289"/>
      <c r="M28" s="286"/>
      <c r="N28" s="286"/>
      <c r="O28" s="294"/>
      <c r="P28" s="295"/>
      <c r="Q28" s="296"/>
      <c r="R28" s="472"/>
      <c r="S28" s="469"/>
      <c r="V28" s="66"/>
      <c r="W28" s="75"/>
      <c r="X28" s="69"/>
      <c r="Y28" s="69"/>
      <c r="Z28" s="69"/>
      <c r="AA28" s="69"/>
      <c r="AB28" s="69"/>
      <c r="AC28" s="62"/>
      <c r="AD28" s="172">
        <f t="shared" ca="1" si="0"/>
        <v>0</v>
      </c>
      <c r="AE28" s="108">
        <f t="shared" si="1"/>
        <v>0</v>
      </c>
      <c r="AF28" s="175" t="str">
        <f>IF(G28="","0",VLOOKUP(G28,'登録データ（男）'!$V$4:$W$21,2,FALSE))</f>
        <v>0</v>
      </c>
      <c r="AG28" s="62" t="str">
        <f t="shared" si="2"/>
        <v>00</v>
      </c>
      <c r="AH28" s="172" t="str">
        <f t="shared" si="3"/>
        <v>0</v>
      </c>
      <c r="AI28" s="62" t="str">
        <f t="shared" si="5"/>
        <v>000000</v>
      </c>
      <c r="AJ28" s="172" t="str">
        <f t="shared" ca="1" si="4"/>
        <v/>
      </c>
      <c r="AK28" s="62">
        <f t="shared" si="6"/>
        <v>0</v>
      </c>
      <c r="AL28" s="107" t="str">
        <f>IF(BR20="","0",VALUE(VLOOKUP(BR20,'登録データ（男）'!$V$4:$X$23,3,FALSE)))</f>
        <v>0</v>
      </c>
      <c r="AM28" s="62">
        <f>IF(BR20="",0,IF(BR20="七種競技",0,IF(K28&lt;&gt;"",0,1)))</f>
        <v>0</v>
      </c>
      <c r="AN28" s="62">
        <f t="shared" si="8"/>
        <v>0</v>
      </c>
      <c r="AO28" s="69" t="str">
        <f ca="1">IF(OFFSET(B28,-MOD(ROW(B28),3),0)&lt;&gt;"",IF(RIGHT(BR20,1)=")",VALUE(VLOOKUP(OFFSET(B28,-MOD(ROW(B28),3),0),'登録データ（女）'!B28,8,FALSE)),"0"),"0")</f>
        <v>0</v>
      </c>
      <c r="AP28" s="69">
        <f ca="1">IF(AO28=0,0,IF(RIGHT(BR20,1)&lt;&gt;")",0,IF(VALUE(LEFT(AO28,2))&gt;96,0,1)))</f>
        <v>0</v>
      </c>
      <c r="AQ28" s="64"/>
      <c r="AR28" s="64"/>
      <c r="AS28" s="64"/>
      <c r="AT28" s="64"/>
      <c r="AU28" s="64"/>
      <c r="AV28" s="64"/>
      <c r="AW28" s="64"/>
      <c r="AX28" s="64"/>
    </row>
    <row r="29" spans="1:70" ht="18.75" customHeight="1" thickBot="1">
      <c r="A29" s="290"/>
      <c r="B29" s="306"/>
      <c r="C29" s="290"/>
      <c r="D29" s="290"/>
      <c r="E29" s="87" t="s">
        <v>1919</v>
      </c>
      <c r="F29" s="290"/>
      <c r="G29" s="222"/>
      <c r="H29" s="479"/>
      <c r="I29" s="287"/>
      <c r="J29" s="290"/>
      <c r="K29" s="287"/>
      <c r="L29" s="290"/>
      <c r="M29" s="287"/>
      <c r="N29" s="287"/>
      <c r="O29" s="222"/>
      <c r="P29" s="223"/>
      <c r="Q29" s="297"/>
      <c r="R29" s="473"/>
      <c r="S29" s="470"/>
      <c r="V29" s="66"/>
      <c r="W29" s="75"/>
      <c r="X29" s="69"/>
      <c r="Y29" s="69"/>
      <c r="Z29" s="69"/>
      <c r="AA29" s="69"/>
      <c r="AB29" s="69"/>
      <c r="AC29" s="62"/>
      <c r="AD29" s="172">
        <f t="shared" ca="1" si="0"/>
        <v>0</v>
      </c>
      <c r="AE29" s="108">
        <f t="shared" si="1"/>
        <v>0</v>
      </c>
      <c r="AF29" s="175" t="str">
        <f>IF(G29="","0",VLOOKUP(G29,'登録データ（男）'!$V$4:$W$21,2,FALSE))</f>
        <v>0</v>
      </c>
      <c r="AG29" s="62" t="str">
        <f t="shared" si="2"/>
        <v>00</v>
      </c>
      <c r="AH29" s="172" t="str">
        <f t="shared" si="3"/>
        <v>0</v>
      </c>
      <c r="AI29" s="62" t="str">
        <f t="shared" si="5"/>
        <v>000000</v>
      </c>
      <c r="AJ29" s="172" t="str">
        <f t="shared" ca="1" si="4"/>
        <v/>
      </c>
      <c r="AK29" s="62">
        <f t="shared" si="6"/>
        <v>0</v>
      </c>
      <c r="AL29" s="107" t="str">
        <f>IF(BA21="","0",VALUE(VLOOKUP(BA21,'登録データ（男）'!$V$4:$X$23,3,FALSE)))</f>
        <v>0</v>
      </c>
      <c r="AM29" s="62">
        <f>IF(BA21="",0,IF(BA21="七種競技",0,IF(K29&lt;&gt;"",0,1)))</f>
        <v>0</v>
      </c>
      <c r="AN29" s="62">
        <f t="shared" si="8"/>
        <v>0</v>
      </c>
      <c r="AO29" s="69" t="str">
        <f ca="1">IF(OFFSET(B29,-MOD(ROW(B29),3),0)&lt;&gt;"",IF(RIGHT(BA21,1)=")",VALUE(VLOOKUP(OFFSET(B29,-MOD(ROW(B29),3),0),'登録データ（女）'!B29,8,FALSE)),"0"),"0")</f>
        <v>0</v>
      </c>
      <c r="AP29" s="69">
        <f ca="1">IF(AO29=0,0,IF(RIGHT(BA21,1)&lt;&gt;")",0,IF(VALUE(LEFT(AO29,2))&gt;96,0,1)))</f>
        <v>0</v>
      </c>
      <c r="AQ29" s="64"/>
      <c r="AR29" s="64"/>
      <c r="AS29" s="64"/>
      <c r="AT29" s="64"/>
      <c r="AU29" s="64"/>
      <c r="AV29" s="64"/>
      <c r="AW29" s="64"/>
      <c r="AX29" s="64"/>
    </row>
    <row r="30" spans="1:70" ht="18.75" customHeight="1" thickTop="1">
      <c r="A30" s="288">
        <v>5</v>
      </c>
      <c r="B30" s="304"/>
      <c r="C30" s="288" t="str">
        <f>IF(B30="","",VLOOKUP(B30,'登録データ（女）'!$A$3:$X$2000,2,FALSE))</f>
        <v/>
      </c>
      <c r="D30" s="288" t="str">
        <f>IF(B30="","",VLOOKUP(B30,'登録データ（女）'!$A$3:$X$2000,3,FALSE))</f>
        <v/>
      </c>
      <c r="E30" s="179" t="str">
        <f>IF(B30="","",VLOOKUP(B30,'登録データ（女）'!$A$3:$X$2000,7,FALSE))</f>
        <v/>
      </c>
      <c r="F30" s="288" t="s">
        <v>6158</v>
      </c>
      <c r="G30" s="291"/>
      <c r="H30" s="477"/>
      <c r="I30" s="285"/>
      <c r="J30" s="288" t="str">
        <f>IF(G30="","",IF(AH30=2,"","分"))</f>
        <v/>
      </c>
      <c r="K30" s="285"/>
      <c r="L30" s="288" t="str">
        <f>IF(OR(G30="",G30="七種競技"),"",IF(AH30=2,"m","秒"))</f>
        <v/>
      </c>
      <c r="M30" s="285"/>
      <c r="N30" s="285"/>
      <c r="O30" s="291"/>
      <c r="P30" s="292"/>
      <c r="Q30" s="293"/>
      <c r="R30" s="471"/>
      <c r="S30" s="468"/>
      <c r="V30" s="66"/>
      <c r="W30" s="75">
        <f>IF(B30="",0,IF(VLOOKUP(B30,'登録データ（女）'!$A$3:$AT$2000,28,FALSE)=1,0,1))</f>
        <v>0</v>
      </c>
      <c r="X30" s="69">
        <f>IF(B30="",1,0)</f>
        <v>1</v>
      </c>
      <c r="Y30" s="69">
        <f>IF(C30="",1,0)</f>
        <v>1</v>
      </c>
      <c r="Z30" s="69">
        <f>IF(D30="",1,0)</f>
        <v>1</v>
      </c>
      <c r="AA30" s="69">
        <f>IF(E30="",1,0)</f>
        <v>1</v>
      </c>
      <c r="AB30" s="69">
        <f>IF(E31="",1,0)</f>
        <v>1</v>
      </c>
      <c r="AC30" s="62">
        <f>SUM(X30:AB30)</f>
        <v>5</v>
      </c>
      <c r="AD30" s="172">
        <f t="shared" ca="1" si="0"/>
        <v>0</v>
      </c>
      <c r="AE30" s="108">
        <f t="shared" si="1"/>
        <v>0</v>
      </c>
      <c r="AF30" s="175" t="str">
        <f>IF(G30="","0",VLOOKUP(G30,'登録データ（男）'!$V$4:$W$21,2,FALSE))</f>
        <v>0</v>
      </c>
      <c r="AG30" s="62" t="str">
        <f t="shared" si="2"/>
        <v>00</v>
      </c>
      <c r="AH30" s="172" t="str">
        <f t="shared" si="3"/>
        <v>0</v>
      </c>
      <c r="AI30" s="62" t="str">
        <f t="shared" si="5"/>
        <v>000000</v>
      </c>
      <c r="AJ30" s="172" t="str">
        <f t="shared" ca="1" si="4"/>
        <v/>
      </c>
      <c r="AK30" s="62">
        <f t="shared" si="6"/>
        <v>0</v>
      </c>
      <c r="AL30" s="107" t="str">
        <f>IF(H30="","0",VALUE(VLOOKUP(H30,'登録データ（男）'!$V$4:$X$23,3,FALSE)))</f>
        <v>0</v>
      </c>
      <c r="AM30" s="62">
        <f t="shared" si="7"/>
        <v>0</v>
      </c>
      <c r="AN30" s="62">
        <f t="shared" si="8"/>
        <v>0</v>
      </c>
      <c r="AO30" s="69" t="str">
        <f ca="1">IF(OFFSET(B30,-MOD(ROW(B30),3),0)&lt;&gt;"",IF(RIGHT(H30,1)=")",VALUE(VLOOKUP(OFFSET(B30,-MOD(ROW(B30),3),0),'登録データ（女）'!B30,8,FALSE)),"0"),"0")</f>
        <v>0</v>
      </c>
      <c r="AP30" s="69">
        <f t="shared" ca="1" si="9"/>
        <v>0</v>
      </c>
      <c r="AQ30" s="64" t="str">
        <f t="shared" ref="AQ30" si="19">IF(AR30="","",RANK(AR30,$AR$18:$AR$467,1))</f>
        <v/>
      </c>
      <c r="AR30" s="64" t="str">
        <f>IF(R30="","",B30)</f>
        <v/>
      </c>
      <c r="AS30" s="64" t="str">
        <f t="shared" ref="AS30" si="20">IF(AT30="","",RANK(AT30,$AT$18:$AT$467,1))</f>
        <v/>
      </c>
      <c r="AT30" s="64" t="str">
        <f>IF(S30="","",B30)</f>
        <v/>
      </c>
      <c r="AU30" s="64" t="str">
        <f t="shared" ref="AU30" si="21">IF(AV30="","",RANK(AV30,$AV$18:$AV$467,1))</f>
        <v/>
      </c>
      <c r="AV30" s="64" t="str">
        <f>IF(OR(H30="七種競技",H31="七種競技",H32="七種競技"),B30,"")</f>
        <v/>
      </c>
      <c r="AW30" s="64"/>
      <c r="AX30" s="64">
        <f>B30</f>
        <v>0</v>
      </c>
    </row>
    <row r="31" spans="1:70" ht="18.75" customHeight="1">
      <c r="A31" s="289"/>
      <c r="B31" s="305"/>
      <c r="C31" s="289"/>
      <c r="D31" s="289"/>
      <c r="E31" s="174" t="str">
        <f>IF(B30="","",VLOOKUP(B30,'登録データ（女）'!$A$3:$X$2000,4,FALSE))</f>
        <v/>
      </c>
      <c r="F31" s="289"/>
      <c r="G31" s="294"/>
      <c r="H31" s="478"/>
      <c r="I31" s="286"/>
      <c r="J31" s="289"/>
      <c r="K31" s="286"/>
      <c r="L31" s="289"/>
      <c r="M31" s="286"/>
      <c r="N31" s="286"/>
      <c r="O31" s="294"/>
      <c r="P31" s="295"/>
      <c r="Q31" s="296"/>
      <c r="R31" s="472"/>
      <c r="S31" s="469"/>
      <c r="V31" s="66"/>
      <c r="W31" s="75"/>
      <c r="X31" s="69"/>
      <c r="Y31" s="69"/>
      <c r="Z31" s="69"/>
      <c r="AA31" s="69"/>
      <c r="AB31" s="69"/>
      <c r="AC31" s="62"/>
      <c r="AD31" s="172">
        <f t="shared" ca="1" si="0"/>
        <v>0</v>
      </c>
      <c r="AE31" s="108">
        <f t="shared" si="1"/>
        <v>0</v>
      </c>
      <c r="AF31" s="175" t="str">
        <f>IF(G31="","0",VLOOKUP(G31,'登録データ（男）'!$V$4:$W$21,2,FALSE))</f>
        <v>0</v>
      </c>
      <c r="AG31" s="62" t="str">
        <f t="shared" si="2"/>
        <v>00</v>
      </c>
      <c r="AH31" s="172" t="str">
        <f t="shared" si="3"/>
        <v>0</v>
      </c>
      <c r="AI31" s="62" t="str">
        <f t="shared" si="5"/>
        <v>000000</v>
      </c>
      <c r="AJ31" s="172" t="str">
        <f t="shared" ca="1" si="4"/>
        <v/>
      </c>
      <c r="AK31" s="62">
        <f t="shared" si="6"/>
        <v>0</v>
      </c>
      <c r="AL31" s="107" t="str">
        <f>IF(H31="","0",VALUE(VLOOKUP(H31,'登録データ（男）'!$V$4:$X$23,3,FALSE)))</f>
        <v>0</v>
      </c>
      <c r="AM31" s="62">
        <f t="shared" si="7"/>
        <v>0</v>
      </c>
      <c r="AN31" s="62">
        <f t="shared" si="8"/>
        <v>0</v>
      </c>
      <c r="AO31" s="69" t="str">
        <f ca="1">IF(OFFSET(B31,-MOD(ROW(B31),3),0)&lt;&gt;"",IF(RIGHT(H31,1)=")",VALUE(VLOOKUP(OFFSET(B31,-MOD(ROW(B31),3),0),'登録データ（女）'!B31,8,FALSE)),"0"),"0")</f>
        <v>0</v>
      </c>
      <c r="AP31" s="69">
        <f t="shared" ca="1" si="9"/>
        <v>0</v>
      </c>
      <c r="AQ31" s="64"/>
      <c r="AR31" s="64"/>
      <c r="AS31" s="64"/>
      <c r="AT31" s="64"/>
      <c r="AU31" s="64"/>
      <c r="AV31" s="64"/>
      <c r="AW31" s="64"/>
      <c r="AX31" s="64"/>
    </row>
    <row r="32" spans="1:70" ht="18.75" customHeight="1" thickBot="1">
      <c r="A32" s="290"/>
      <c r="B32" s="306"/>
      <c r="C32" s="290"/>
      <c r="D32" s="290"/>
      <c r="E32" s="87" t="s">
        <v>1919</v>
      </c>
      <c r="F32" s="290"/>
      <c r="G32" s="222"/>
      <c r="H32" s="479"/>
      <c r="I32" s="287"/>
      <c r="J32" s="290"/>
      <c r="K32" s="287"/>
      <c r="L32" s="290"/>
      <c r="M32" s="287"/>
      <c r="N32" s="287"/>
      <c r="O32" s="222"/>
      <c r="P32" s="223"/>
      <c r="Q32" s="297"/>
      <c r="R32" s="473"/>
      <c r="S32" s="470"/>
      <c r="V32" s="66"/>
      <c r="W32" s="75"/>
      <c r="X32" s="69"/>
      <c r="Y32" s="69"/>
      <c r="Z32" s="69"/>
      <c r="AA32" s="69"/>
      <c r="AB32" s="69"/>
      <c r="AC32" s="62"/>
      <c r="AD32" s="172">
        <f t="shared" ca="1" si="0"/>
        <v>0</v>
      </c>
      <c r="AE32" s="108">
        <f t="shared" si="1"/>
        <v>0</v>
      </c>
      <c r="AF32" s="175" t="str">
        <f>IF(G32="","0",VLOOKUP(G32,'登録データ（男）'!$V$4:$W$21,2,FALSE))</f>
        <v>0</v>
      </c>
      <c r="AG32" s="62" t="str">
        <f t="shared" si="2"/>
        <v>00</v>
      </c>
      <c r="AH32" s="172" t="str">
        <f t="shared" si="3"/>
        <v>0</v>
      </c>
      <c r="AI32" s="62" t="str">
        <f t="shared" si="5"/>
        <v>000000</v>
      </c>
      <c r="AJ32" s="172" t="str">
        <f t="shared" ca="1" si="4"/>
        <v/>
      </c>
      <c r="AK32" s="62">
        <f t="shared" si="6"/>
        <v>0</v>
      </c>
      <c r="AL32" s="107" t="str">
        <f>IF(H32="","0",VALUE(VLOOKUP(H32,'登録データ（男）'!$V$4:$X$23,3,FALSE)))</f>
        <v>0</v>
      </c>
      <c r="AM32" s="62">
        <f t="shared" si="7"/>
        <v>0</v>
      </c>
      <c r="AN32" s="62">
        <f t="shared" si="8"/>
        <v>0</v>
      </c>
      <c r="AO32" s="69" t="str">
        <f ca="1">IF(OFFSET(B32,-MOD(ROW(B32),3),0)&lt;&gt;"",IF(RIGHT(H32,1)=")",VALUE(VLOOKUP(OFFSET(B32,-MOD(ROW(B32),3),0),'登録データ（女）'!B32,8,FALSE)),"0"),"0")</f>
        <v>0</v>
      </c>
      <c r="AP32" s="69">
        <f t="shared" ca="1" si="9"/>
        <v>0</v>
      </c>
      <c r="AQ32" s="64"/>
      <c r="AR32" s="64"/>
      <c r="AS32" s="64"/>
      <c r="AT32" s="64"/>
      <c r="AU32" s="64"/>
      <c r="AV32" s="64"/>
      <c r="AW32" s="64"/>
      <c r="AX32" s="64"/>
    </row>
    <row r="33" spans="1:50" ht="18.75" customHeight="1" thickTop="1">
      <c r="A33" s="288">
        <v>6</v>
      </c>
      <c r="B33" s="304"/>
      <c r="C33" s="288" t="str">
        <f>IF(B33="","",VLOOKUP(B33,'登録データ（女）'!$A$3:$X$2000,2,FALSE))</f>
        <v/>
      </c>
      <c r="D33" s="288" t="str">
        <f>IF(B33="","",VLOOKUP(B33,'登録データ（女）'!$A$3:$X$2000,3,FALSE))</f>
        <v/>
      </c>
      <c r="E33" s="179" t="str">
        <f>IF(B33="","",VLOOKUP(B33,'登録データ（女）'!$A$3:$X$2000,7,FALSE))</f>
        <v/>
      </c>
      <c r="F33" s="288" t="s">
        <v>6158</v>
      </c>
      <c r="G33" s="291"/>
      <c r="H33" s="477"/>
      <c r="I33" s="285"/>
      <c r="J33" s="288" t="str">
        <f>IF(G33="","",IF(AH33=2,"","分"))</f>
        <v/>
      </c>
      <c r="K33" s="285"/>
      <c r="L33" s="288" t="str">
        <f>IF(OR(G33="",G33="七種競技"),"",IF(AH33=2,"m","秒"))</f>
        <v/>
      </c>
      <c r="M33" s="285"/>
      <c r="N33" s="285"/>
      <c r="O33" s="291"/>
      <c r="P33" s="292"/>
      <c r="Q33" s="293"/>
      <c r="R33" s="471"/>
      <c r="S33" s="468"/>
      <c r="V33" s="66"/>
      <c r="W33" s="75">
        <f>IF(B33="",0,IF(VLOOKUP(B33,'登録データ（女）'!$A$3:$AT$2000,28,FALSE)=1,0,1))</f>
        <v>0</v>
      </c>
      <c r="X33" s="69">
        <f>IF(B33="",1,0)</f>
        <v>1</v>
      </c>
      <c r="Y33" s="69">
        <f>IF(C33="",1,0)</f>
        <v>1</v>
      </c>
      <c r="Z33" s="69">
        <f>IF(D33="",1,0)</f>
        <v>1</v>
      </c>
      <c r="AA33" s="69">
        <f>IF(E33="",1,0)</f>
        <v>1</v>
      </c>
      <c r="AB33" s="69">
        <f>IF(E34="",1,0)</f>
        <v>1</v>
      </c>
      <c r="AC33" s="62">
        <f>SUM(X33:AB33)</f>
        <v>5</v>
      </c>
      <c r="AD33" s="172">
        <f t="shared" ca="1" si="0"/>
        <v>0</v>
      </c>
      <c r="AE33" s="108">
        <f t="shared" si="1"/>
        <v>0</v>
      </c>
      <c r="AF33" s="175" t="str">
        <f>IF(G33="","0",VLOOKUP(G33,'登録データ（男）'!$V$4:$W$21,2,FALSE))</f>
        <v>0</v>
      </c>
      <c r="AG33" s="62" t="str">
        <f t="shared" si="2"/>
        <v>00</v>
      </c>
      <c r="AH33" s="172" t="str">
        <f t="shared" si="3"/>
        <v>0</v>
      </c>
      <c r="AI33" s="62" t="str">
        <f t="shared" si="5"/>
        <v>000000</v>
      </c>
      <c r="AJ33" s="172" t="str">
        <f t="shared" ca="1" si="4"/>
        <v/>
      </c>
      <c r="AK33" s="62">
        <f t="shared" si="6"/>
        <v>0</v>
      </c>
      <c r="AL33" s="107" t="str">
        <f>IF(H33="","0",VALUE(VLOOKUP(H33,'登録データ（男）'!$V$4:$X$23,3,FALSE)))</f>
        <v>0</v>
      </c>
      <c r="AM33" s="62">
        <f t="shared" si="7"/>
        <v>0</v>
      </c>
      <c r="AN33" s="62">
        <f t="shared" si="8"/>
        <v>0</v>
      </c>
      <c r="AO33" s="69" t="str">
        <f ca="1">IF(OFFSET(B33,-MOD(ROW(B33),3),0)&lt;&gt;"",IF(RIGHT(H33,1)=")",VALUE(VLOOKUP(OFFSET(B33,-MOD(ROW(B33),3),0),'登録データ（女）'!B33,8,FALSE)),"0"),"0")</f>
        <v>0</v>
      </c>
      <c r="AP33" s="69">
        <f t="shared" ca="1" si="9"/>
        <v>0</v>
      </c>
      <c r="AQ33" s="64" t="str">
        <f t="shared" ref="AQ33" si="22">IF(AR33="","",RANK(AR33,$AR$18:$AR$467,1))</f>
        <v/>
      </c>
      <c r="AR33" s="64" t="str">
        <f>IF(R33="","",B33)</f>
        <v/>
      </c>
      <c r="AS33" s="64" t="str">
        <f t="shared" ref="AS33" si="23">IF(AT33="","",RANK(AT33,$AT$18:$AT$467,1))</f>
        <v/>
      </c>
      <c r="AT33" s="64" t="str">
        <f>IF(S33="","",B33)</f>
        <v/>
      </c>
      <c r="AU33" s="64" t="str">
        <f t="shared" ref="AU33" si="24">IF(AV33="","",RANK(AV33,$AV$18:$AV$467,1))</f>
        <v/>
      </c>
      <c r="AV33" s="64" t="str">
        <f>IF(OR(H33="七種競技",H34="七種競技",H35="七種競技"),B33,"")</f>
        <v/>
      </c>
      <c r="AW33" s="64"/>
      <c r="AX33" s="64">
        <f>B33</f>
        <v>0</v>
      </c>
    </row>
    <row r="34" spans="1:50" ht="18.75" customHeight="1">
      <c r="A34" s="289"/>
      <c r="B34" s="305"/>
      <c r="C34" s="289"/>
      <c r="D34" s="289"/>
      <c r="E34" s="174" t="str">
        <f>IF(B33="","",VLOOKUP(B33,'登録データ（女）'!$A$3:$X$2000,4,FALSE))</f>
        <v/>
      </c>
      <c r="F34" s="289"/>
      <c r="G34" s="294"/>
      <c r="H34" s="478"/>
      <c r="I34" s="286"/>
      <c r="J34" s="289"/>
      <c r="K34" s="286"/>
      <c r="L34" s="289"/>
      <c r="M34" s="286"/>
      <c r="N34" s="286"/>
      <c r="O34" s="294"/>
      <c r="P34" s="295"/>
      <c r="Q34" s="296"/>
      <c r="R34" s="472"/>
      <c r="S34" s="469"/>
      <c r="V34" s="66"/>
      <c r="W34" s="75"/>
      <c r="X34" s="69"/>
      <c r="Y34" s="69"/>
      <c r="Z34" s="69"/>
      <c r="AA34" s="69"/>
      <c r="AB34" s="69"/>
      <c r="AC34" s="62"/>
      <c r="AD34" s="172">
        <f t="shared" ca="1" si="0"/>
        <v>0</v>
      </c>
      <c r="AE34" s="108">
        <f t="shared" si="1"/>
        <v>0</v>
      </c>
      <c r="AF34" s="175" t="str">
        <f>IF(G34="","0",VLOOKUP(G34,'登録データ（男）'!$V$4:$W$21,2,FALSE))</f>
        <v>0</v>
      </c>
      <c r="AG34" s="62" t="str">
        <f t="shared" si="2"/>
        <v>00</v>
      </c>
      <c r="AH34" s="172" t="str">
        <f t="shared" si="3"/>
        <v>0</v>
      </c>
      <c r="AI34" s="62" t="str">
        <f t="shared" si="5"/>
        <v>000000</v>
      </c>
      <c r="AJ34" s="172" t="str">
        <f t="shared" ca="1" si="4"/>
        <v/>
      </c>
      <c r="AK34" s="62">
        <f t="shared" si="6"/>
        <v>0</v>
      </c>
      <c r="AL34" s="107" t="str">
        <f>IF(H34="","0",VALUE(VLOOKUP(H34,'登録データ（男）'!$V$4:$X$23,3,FALSE)))</f>
        <v>0</v>
      </c>
      <c r="AM34" s="62">
        <f t="shared" si="7"/>
        <v>0</v>
      </c>
      <c r="AN34" s="62">
        <f t="shared" si="8"/>
        <v>0</v>
      </c>
      <c r="AO34" s="69" t="str">
        <f ca="1">IF(OFFSET(B34,-MOD(ROW(B34),3),0)&lt;&gt;"",IF(RIGHT(H34,1)=")",VALUE(VLOOKUP(OFFSET(B34,-MOD(ROW(B34),3),0),'登録データ（女）'!B34,8,FALSE)),"0"),"0")</f>
        <v>0</v>
      </c>
      <c r="AP34" s="69">
        <f t="shared" ca="1" si="9"/>
        <v>0</v>
      </c>
      <c r="AQ34" s="64"/>
      <c r="AR34" s="64"/>
      <c r="AS34" s="64"/>
      <c r="AT34" s="64"/>
      <c r="AU34" s="64"/>
      <c r="AV34" s="64"/>
      <c r="AW34" s="64"/>
      <c r="AX34" s="64"/>
    </row>
    <row r="35" spans="1:50" ht="18.75" customHeight="1" thickBot="1">
      <c r="A35" s="290"/>
      <c r="B35" s="306"/>
      <c r="C35" s="290"/>
      <c r="D35" s="290"/>
      <c r="E35" s="87" t="s">
        <v>1919</v>
      </c>
      <c r="F35" s="290"/>
      <c r="G35" s="222"/>
      <c r="H35" s="479"/>
      <c r="I35" s="287"/>
      <c r="J35" s="290"/>
      <c r="K35" s="287"/>
      <c r="L35" s="290"/>
      <c r="M35" s="287"/>
      <c r="N35" s="287"/>
      <c r="O35" s="222"/>
      <c r="P35" s="223"/>
      <c r="Q35" s="297"/>
      <c r="R35" s="473"/>
      <c r="S35" s="470"/>
      <c r="V35" s="66"/>
      <c r="W35" s="75"/>
      <c r="X35" s="69"/>
      <c r="Y35" s="69"/>
      <c r="Z35" s="69"/>
      <c r="AA35" s="69"/>
      <c r="AB35" s="69"/>
      <c r="AC35" s="62"/>
      <c r="AD35" s="172">
        <f t="shared" ca="1" si="0"/>
        <v>0</v>
      </c>
      <c r="AE35" s="108">
        <f t="shared" si="1"/>
        <v>0</v>
      </c>
      <c r="AF35" s="175" t="str">
        <f>IF(G35="","0",VLOOKUP(G35,'登録データ（男）'!$V$4:$W$21,2,FALSE))</f>
        <v>0</v>
      </c>
      <c r="AG35" s="62" t="str">
        <f t="shared" si="2"/>
        <v>00</v>
      </c>
      <c r="AH35" s="172" t="str">
        <f t="shared" si="3"/>
        <v>0</v>
      </c>
      <c r="AI35" s="62" t="str">
        <f t="shared" si="5"/>
        <v>000000</v>
      </c>
      <c r="AJ35" s="172" t="str">
        <f t="shared" ca="1" si="4"/>
        <v/>
      </c>
      <c r="AK35" s="62">
        <f t="shared" si="6"/>
        <v>0</v>
      </c>
      <c r="AL35" s="107" t="str">
        <f>IF(H35="","0",VALUE(VLOOKUP(H35,'登録データ（男）'!$V$4:$X$23,3,FALSE)))</f>
        <v>0</v>
      </c>
      <c r="AM35" s="62">
        <f t="shared" si="7"/>
        <v>0</v>
      </c>
      <c r="AN35" s="62">
        <f t="shared" si="8"/>
        <v>0</v>
      </c>
      <c r="AO35" s="69" t="str">
        <f ca="1">IF(OFFSET(B35,-MOD(ROW(B35),3),0)&lt;&gt;"",IF(RIGHT(H35,1)=")",VALUE(VLOOKUP(OFFSET(B35,-MOD(ROW(B35),3),0),'登録データ（女）'!B35,8,FALSE)),"0"),"0")</f>
        <v>0</v>
      </c>
      <c r="AP35" s="69">
        <f t="shared" ca="1" si="9"/>
        <v>0</v>
      </c>
      <c r="AQ35" s="64"/>
      <c r="AR35" s="64"/>
      <c r="AS35" s="64"/>
      <c r="AT35" s="64"/>
      <c r="AU35" s="64"/>
      <c r="AV35" s="64"/>
      <c r="AW35" s="64"/>
      <c r="AX35" s="64"/>
    </row>
    <row r="36" spans="1:50" ht="18.75" customHeight="1" thickTop="1">
      <c r="A36" s="288">
        <v>7</v>
      </c>
      <c r="B36" s="304"/>
      <c r="C36" s="288" t="str">
        <f>IF(B36="","",VLOOKUP(B36,'登録データ（女）'!$A$3:$X$2000,2,FALSE))</f>
        <v/>
      </c>
      <c r="D36" s="288" t="str">
        <f>IF(B36="","",VLOOKUP(B36,'登録データ（女）'!$A$3:$X$2000,3,FALSE))</f>
        <v/>
      </c>
      <c r="E36" s="179" t="str">
        <f>IF(B36="","",VLOOKUP(B36,'登録データ（女）'!$A$3:$X$2000,7,FALSE))</f>
        <v/>
      </c>
      <c r="F36" s="288" t="s">
        <v>6158</v>
      </c>
      <c r="G36" s="291"/>
      <c r="H36" s="477"/>
      <c r="I36" s="285"/>
      <c r="J36" s="288" t="str">
        <f>IF(G36="","",IF(AH36=2,"","分"))</f>
        <v/>
      </c>
      <c r="K36" s="285"/>
      <c r="L36" s="288" t="str">
        <f>IF(OR(G36="",G36="七種競技"),"",IF(AH36=2,"m","秒"))</f>
        <v/>
      </c>
      <c r="M36" s="285"/>
      <c r="N36" s="285"/>
      <c r="O36" s="291"/>
      <c r="P36" s="292"/>
      <c r="Q36" s="293"/>
      <c r="R36" s="471"/>
      <c r="S36" s="468"/>
      <c r="V36" s="66"/>
      <c r="W36" s="75">
        <f>IF(B36="",0,IF(VLOOKUP(B36,'登録データ（女）'!$A$3:$AT$2000,28,FALSE)=1,0,1))</f>
        <v>0</v>
      </c>
      <c r="X36" s="69">
        <f>IF(B36="",1,0)</f>
        <v>1</v>
      </c>
      <c r="Y36" s="69">
        <f>IF(C36="",1,0)</f>
        <v>1</v>
      </c>
      <c r="Z36" s="69">
        <f>IF(D36="",1,0)</f>
        <v>1</v>
      </c>
      <c r="AA36" s="69">
        <f>IF(E36="",1,0)</f>
        <v>1</v>
      </c>
      <c r="AB36" s="69">
        <f>IF(E37="",1,0)</f>
        <v>1</v>
      </c>
      <c r="AC36" s="62">
        <f>SUM(X36:AB36)</f>
        <v>5</v>
      </c>
      <c r="AD36" s="172">
        <f t="shared" ca="1" si="0"/>
        <v>0</v>
      </c>
      <c r="AE36" s="108">
        <f t="shared" si="1"/>
        <v>0</v>
      </c>
      <c r="AF36" s="175" t="str">
        <f>IF(G36="","0",VLOOKUP(G36,'登録データ（男）'!$V$4:$W$21,2,FALSE))</f>
        <v>0</v>
      </c>
      <c r="AG36" s="62" t="str">
        <f t="shared" si="2"/>
        <v>00</v>
      </c>
      <c r="AH36" s="172" t="str">
        <f t="shared" si="3"/>
        <v>0</v>
      </c>
      <c r="AI36" s="62" t="str">
        <f t="shared" si="5"/>
        <v>000000</v>
      </c>
      <c r="AJ36" s="172" t="str">
        <f t="shared" ca="1" si="4"/>
        <v/>
      </c>
      <c r="AK36" s="62">
        <f t="shared" si="6"/>
        <v>0</v>
      </c>
      <c r="AL36" s="107" t="str">
        <f>IF(H36="","0",VALUE(VLOOKUP(H36,'登録データ（男）'!$V$4:$X$23,3,FALSE)))</f>
        <v>0</v>
      </c>
      <c r="AM36" s="62">
        <f t="shared" si="7"/>
        <v>0</v>
      </c>
      <c r="AN36" s="62">
        <f t="shared" si="8"/>
        <v>0</v>
      </c>
      <c r="AO36" s="69" t="str">
        <f ca="1">IF(OFFSET(B36,-MOD(ROW(B36),3),0)&lt;&gt;"",IF(RIGHT(H36,1)=")",VALUE(VLOOKUP(OFFSET(B36,-MOD(ROW(B36),3),0),'登録データ（女）'!B36,8,FALSE)),"0"),"0")</f>
        <v>0</v>
      </c>
      <c r="AP36" s="69">
        <f t="shared" ca="1" si="9"/>
        <v>0</v>
      </c>
      <c r="AQ36" s="64" t="str">
        <f t="shared" ref="AQ36" si="25">IF(AR36="","",RANK(AR36,$AR$18:$AR$467,1))</f>
        <v/>
      </c>
      <c r="AR36" s="64" t="str">
        <f>IF(R36="","",B36)</f>
        <v/>
      </c>
      <c r="AS36" s="64" t="str">
        <f t="shared" ref="AS36" si="26">IF(AT36="","",RANK(AT36,$AT$18:$AT$467,1))</f>
        <v/>
      </c>
      <c r="AT36" s="64" t="str">
        <f>IF(S36="","",B36)</f>
        <v/>
      </c>
      <c r="AU36" s="64" t="str">
        <f t="shared" ref="AU36" si="27">IF(AV36="","",RANK(AV36,$AV$18:$AV$467,1))</f>
        <v/>
      </c>
      <c r="AV36" s="64" t="str">
        <f>IF(OR(H36="七種競技",H37="七種競技",H38="七種競技"),B36,"")</f>
        <v/>
      </c>
      <c r="AW36" s="64"/>
      <c r="AX36" s="64">
        <f>B36</f>
        <v>0</v>
      </c>
    </row>
    <row r="37" spans="1:50" ht="18.75" customHeight="1">
      <c r="A37" s="289"/>
      <c r="B37" s="305"/>
      <c r="C37" s="289"/>
      <c r="D37" s="289"/>
      <c r="E37" s="174" t="str">
        <f>IF(B36="","",VLOOKUP(B36,'登録データ（女）'!$A$3:$X$2000,4,FALSE))</f>
        <v/>
      </c>
      <c r="F37" s="289"/>
      <c r="G37" s="294"/>
      <c r="H37" s="478"/>
      <c r="I37" s="286"/>
      <c r="J37" s="289"/>
      <c r="K37" s="286"/>
      <c r="L37" s="289"/>
      <c r="M37" s="286"/>
      <c r="N37" s="286"/>
      <c r="O37" s="294"/>
      <c r="P37" s="295"/>
      <c r="Q37" s="296"/>
      <c r="R37" s="472"/>
      <c r="S37" s="469"/>
      <c r="V37" s="66"/>
      <c r="W37" s="75"/>
      <c r="X37" s="69"/>
      <c r="Y37" s="69"/>
      <c r="Z37" s="69"/>
      <c r="AA37" s="69"/>
      <c r="AB37" s="69"/>
      <c r="AC37" s="62"/>
      <c r="AD37" s="172">
        <f t="shared" ca="1" si="0"/>
        <v>0</v>
      </c>
      <c r="AE37" s="108">
        <f t="shared" si="1"/>
        <v>0</v>
      </c>
      <c r="AF37" s="175" t="str">
        <f>IF(G37="","0",VLOOKUP(G37,'登録データ（男）'!$V$4:$W$21,2,FALSE))</f>
        <v>0</v>
      </c>
      <c r="AG37" s="62" t="str">
        <f t="shared" si="2"/>
        <v>00</v>
      </c>
      <c r="AH37" s="172" t="str">
        <f t="shared" si="3"/>
        <v>0</v>
      </c>
      <c r="AI37" s="62" t="str">
        <f t="shared" si="5"/>
        <v>000000</v>
      </c>
      <c r="AJ37" s="172" t="str">
        <f t="shared" ca="1" si="4"/>
        <v/>
      </c>
      <c r="AK37" s="62">
        <f t="shared" si="6"/>
        <v>0</v>
      </c>
      <c r="AL37" s="107" t="str">
        <f>IF(H37="","0",VALUE(VLOOKUP(H37,'登録データ（男）'!$V$4:$X$23,3,FALSE)))</f>
        <v>0</v>
      </c>
      <c r="AM37" s="62">
        <f t="shared" si="7"/>
        <v>0</v>
      </c>
      <c r="AN37" s="62">
        <f t="shared" si="8"/>
        <v>0</v>
      </c>
      <c r="AO37" s="69" t="str">
        <f ca="1">IF(OFFSET(B37,-MOD(ROW(B37),3),0)&lt;&gt;"",IF(RIGHT(H37,1)=")",VALUE(VLOOKUP(OFFSET(B37,-MOD(ROW(B37),3),0),'登録データ（女）'!B37,8,FALSE)),"0"),"0")</f>
        <v>0</v>
      </c>
      <c r="AP37" s="69">
        <f t="shared" ca="1" si="9"/>
        <v>0</v>
      </c>
      <c r="AQ37" s="64"/>
      <c r="AR37" s="64"/>
      <c r="AS37" s="64"/>
      <c r="AT37" s="64"/>
      <c r="AU37" s="64"/>
      <c r="AV37" s="64"/>
      <c r="AW37" s="64"/>
      <c r="AX37" s="64"/>
    </row>
    <row r="38" spans="1:50" ht="18.75" customHeight="1" thickBot="1">
      <c r="A38" s="290"/>
      <c r="B38" s="306"/>
      <c r="C38" s="290"/>
      <c r="D38" s="290"/>
      <c r="E38" s="87" t="s">
        <v>1919</v>
      </c>
      <c r="F38" s="290"/>
      <c r="G38" s="222"/>
      <c r="H38" s="479"/>
      <c r="I38" s="287"/>
      <c r="J38" s="290"/>
      <c r="K38" s="287"/>
      <c r="L38" s="290"/>
      <c r="M38" s="287"/>
      <c r="N38" s="287"/>
      <c r="O38" s="222"/>
      <c r="P38" s="223"/>
      <c r="Q38" s="297"/>
      <c r="R38" s="473"/>
      <c r="S38" s="470"/>
      <c r="V38" s="66"/>
      <c r="W38" s="75"/>
      <c r="X38" s="69"/>
      <c r="Y38" s="69"/>
      <c r="Z38" s="69"/>
      <c r="AA38" s="69"/>
      <c r="AB38" s="69"/>
      <c r="AC38" s="62"/>
      <c r="AD38" s="172">
        <f t="shared" ca="1" si="0"/>
        <v>0</v>
      </c>
      <c r="AE38" s="108">
        <f t="shared" si="1"/>
        <v>0</v>
      </c>
      <c r="AF38" s="175" t="str">
        <f>IF(G38="","0",VLOOKUP(G38,'登録データ（男）'!$V$4:$W$21,2,FALSE))</f>
        <v>0</v>
      </c>
      <c r="AG38" s="62" t="str">
        <f t="shared" si="2"/>
        <v>00</v>
      </c>
      <c r="AH38" s="172" t="str">
        <f t="shared" si="3"/>
        <v>0</v>
      </c>
      <c r="AI38" s="62" t="str">
        <f t="shared" si="5"/>
        <v>000000</v>
      </c>
      <c r="AJ38" s="172" t="str">
        <f t="shared" ca="1" si="4"/>
        <v/>
      </c>
      <c r="AK38" s="62">
        <f t="shared" si="6"/>
        <v>0</v>
      </c>
      <c r="AL38" s="107" t="str">
        <f>IF(H38="","0",VALUE(VLOOKUP(H38,'登録データ（男）'!$V$4:$X$23,3,FALSE)))</f>
        <v>0</v>
      </c>
      <c r="AM38" s="62">
        <f t="shared" si="7"/>
        <v>0</v>
      </c>
      <c r="AN38" s="62">
        <f t="shared" si="8"/>
        <v>0</v>
      </c>
      <c r="AO38" s="69" t="str">
        <f ca="1">IF(OFFSET(B38,-MOD(ROW(B38),3),0)&lt;&gt;"",IF(RIGHT(H38,1)=")",VALUE(VLOOKUP(OFFSET(B38,-MOD(ROW(B38),3),0),'登録データ（女）'!B38,8,FALSE)),"0"),"0")</f>
        <v>0</v>
      </c>
      <c r="AP38" s="69">
        <f t="shared" ca="1" si="9"/>
        <v>0</v>
      </c>
      <c r="AQ38" s="64"/>
      <c r="AR38" s="64"/>
      <c r="AS38" s="64"/>
      <c r="AT38" s="64"/>
      <c r="AU38" s="64"/>
      <c r="AV38" s="64"/>
      <c r="AW38" s="64"/>
      <c r="AX38" s="64"/>
    </row>
    <row r="39" spans="1:50" ht="18.75" customHeight="1" thickTop="1">
      <c r="A39" s="288">
        <v>8</v>
      </c>
      <c r="B39" s="304"/>
      <c r="C39" s="288" t="str">
        <f>IF(B39="","",VLOOKUP(B39,'登録データ（女）'!$A$3:$X$2000,2,FALSE))</f>
        <v/>
      </c>
      <c r="D39" s="288" t="str">
        <f>IF(B39="","",VLOOKUP(B39,'登録データ（女）'!$A$3:$X$2000,3,FALSE))</f>
        <v/>
      </c>
      <c r="E39" s="179" t="str">
        <f>IF(B39="","",VLOOKUP(B39,'登録データ（女）'!$A$3:$X$2000,7,FALSE))</f>
        <v/>
      </c>
      <c r="F39" s="288" t="s">
        <v>6158</v>
      </c>
      <c r="G39" s="291"/>
      <c r="H39" s="477"/>
      <c r="I39" s="285"/>
      <c r="J39" s="288" t="str">
        <f>IF(G39="","",IF(AH39=2,"","分"))</f>
        <v/>
      </c>
      <c r="K39" s="285"/>
      <c r="L39" s="288" t="str">
        <f>IF(OR(G39="",G39="七種競技"),"",IF(AH39=2,"m","秒"))</f>
        <v/>
      </c>
      <c r="M39" s="285"/>
      <c r="N39" s="285"/>
      <c r="O39" s="291"/>
      <c r="P39" s="292"/>
      <c r="Q39" s="293"/>
      <c r="R39" s="471"/>
      <c r="S39" s="468"/>
      <c r="V39" s="66"/>
      <c r="W39" s="75">
        <f>IF(B39="",0,IF(VLOOKUP(B39,'登録データ（女）'!$A$3:$AT$2000,28,FALSE)=1,0,1))</f>
        <v>0</v>
      </c>
      <c r="X39" s="69">
        <f>IF(B39="",1,0)</f>
        <v>1</v>
      </c>
      <c r="Y39" s="69">
        <f>IF(C39="",1,0)</f>
        <v>1</v>
      </c>
      <c r="Z39" s="69">
        <f>IF(D39="",1,0)</f>
        <v>1</v>
      </c>
      <c r="AA39" s="69">
        <f>IF(E39="",1,0)</f>
        <v>1</v>
      </c>
      <c r="AB39" s="69">
        <f>IF(E40="",1,0)</f>
        <v>1</v>
      </c>
      <c r="AC39" s="62">
        <f>SUM(X39:AB39)</f>
        <v>5</v>
      </c>
      <c r="AD39" s="172">
        <f t="shared" ca="1" si="0"/>
        <v>0</v>
      </c>
      <c r="AE39" s="108">
        <f t="shared" si="1"/>
        <v>0</v>
      </c>
      <c r="AF39" s="175" t="str">
        <f>IF(G39="","0",VLOOKUP(G39,'登録データ（男）'!$V$4:$W$21,2,FALSE))</f>
        <v>0</v>
      </c>
      <c r="AG39" s="62" t="str">
        <f t="shared" si="2"/>
        <v>00</v>
      </c>
      <c r="AH39" s="172" t="str">
        <f t="shared" si="3"/>
        <v>0</v>
      </c>
      <c r="AI39" s="62" t="str">
        <f t="shared" si="5"/>
        <v>000000</v>
      </c>
      <c r="AJ39" s="172" t="str">
        <f t="shared" ca="1" si="4"/>
        <v/>
      </c>
      <c r="AK39" s="62">
        <f t="shared" si="6"/>
        <v>0</v>
      </c>
      <c r="AL39" s="107" t="str">
        <f>IF(H39="","0",VALUE(VLOOKUP(H39,'登録データ（男）'!$V$4:$X$23,3,FALSE)))</f>
        <v>0</v>
      </c>
      <c r="AM39" s="62">
        <f t="shared" si="7"/>
        <v>0</v>
      </c>
      <c r="AN39" s="62">
        <f t="shared" si="8"/>
        <v>0</v>
      </c>
      <c r="AO39" s="69" t="str">
        <f ca="1">IF(OFFSET(B39,-MOD(ROW(B39),3),0)&lt;&gt;"",IF(RIGHT(H39,1)=")",VALUE(VLOOKUP(OFFSET(B39,-MOD(ROW(B39),3),0),'登録データ（女）'!B39,8,FALSE)),"0"),"0")</f>
        <v>0</v>
      </c>
      <c r="AP39" s="69">
        <f t="shared" ca="1" si="9"/>
        <v>0</v>
      </c>
      <c r="AQ39" s="64" t="str">
        <f t="shared" ref="AQ39" si="28">IF(AR39="","",RANK(AR39,$AR$18:$AR$467,1))</f>
        <v/>
      </c>
      <c r="AR39" s="64" t="str">
        <f>IF(R39="","",B39)</f>
        <v/>
      </c>
      <c r="AS39" s="64" t="str">
        <f t="shared" ref="AS39" si="29">IF(AT39="","",RANK(AT39,$AT$18:$AT$467,1))</f>
        <v/>
      </c>
      <c r="AT39" s="64" t="str">
        <f>IF(S39="","",B39)</f>
        <v/>
      </c>
      <c r="AU39" s="64" t="str">
        <f t="shared" ref="AU39" si="30">IF(AV39="","",RANK(AV39,$AV$18:$AV$467,1))</f>
        <v/>
      </c>
      <c r="AV39" s="64" t="str">
        <f>IF(OR(H39="七種競技",H40="七種競技",H41="七種競技"),B39,"")</f>
        <v/>
      </c>
      <c r="AW39" s="64"/>
      <c r="AX39" s="64">
        <f>B39</f>
        <v>0</v>
      </c>
    </row>
    <row r="40" spans="1:50" ht="18.75" customHeight="1">
      <c r="A40" s="289"/>
      <c r="B40" s="305"/>
      <c r="C40" s="289"/>
      <c r="D40" s="289"/>
      <c r="E40" s="174" t="str">
        <f>IF(B39="","",VLOOKUP(B39,'登録データ（女）'!$A$3:$X$2000,4,FALSE))</f>
        <v/>
      </c>
      <c r="F40" s="289"/>
      <c r="G40" s="294"/>
      <c r="H40" s="478"/>
      <c r="I40" s="286"/>
      <c r="J40" s="289"/>
      <c r="K40" s="286"/>
      <c r="L40" s="289"/>
      <c r="M40" s="286"/>
      <c r="N40" s="286"/>
      <c r="O40" s="294"/>
      <c r="P40" s="295"/>
      <c r="Q40" s="296"/>
      <c r="R40" s="472"/>
      <c r="S40" s="469"/>
      <c r="V40" s="66"/>
      <c r="W40" s="75"/>
      <c r="X40" s="69"/>
      <c r="Y40" s="69"/>
      <c r="Z40" s="69"/>
      <c r="AA40" s="69"/>
      <c r="AB40" s="69"/>
      <c r="AC40" s="62"/>
      <c r="AD40" s="172">
        <f t="shared" ca="1" si="0"/>
        <v>0</v>
      </c>
      <c r="AE40" s="108">
        <f t="shared" si="1"/>
        <v>0</v>
      </c>
      <c r="AF40" s="175" t="str">
        <f>IF(G40="","0",VLOOKUP(G40,'登録データ（男）'!$V$4:$W$21,2,FALSE))</f>
        <v>0</v>
      </c>
      <c r="AG40" s="62" t="str">
        <f t="shared" si="2"/>
        <v>00</v>
      </c>
      <c r="AH40" s="172" t="str">
        <f t="shared" si="3"/>
        <v>0</v>
      </c>
      <c r="AI40" s="62" t="str">
        <f t="shared" si="5"/>
        <v>000000</v>
      </c>
      <c r="AJ40" s="172" t="str">
        <f t="shared" ca="1" si="4"/>
        <v/>
      </c>
      <c r="AK40" s="62">
        <f t="shared" si="6"/>
        <v>0</v>
      </c>
      <c r="AL40" s="107" t="str">
        <f>IF(H40="","0",VALUE(VLOOKUP(H40,'登録データ（男）'!$V$4:$X$23,3,FALSE)))</f>
        <v>0</v>
      </c>
      <c r="AM40" s="62">
        <f t="shared" si="7"/>
        <v>0</v>
      </c>
      <c r="AN40" s="62">
        <f t="shared" si="8"/>
        <v>0</v>
      </c>
      <c r="AO40" s="69" t="str">
        <f ca="1">IF(OFFSET(B40,-MOD(ROW(B40),3),0)&lt;&gt;"",IF(RIGHT(H40,1)=")",VALUE(VLOOKUP(OFFSET(B40,-MOD(ROW(B40),3),0),'登録データ（女）'!B40,8,FALSE)),"0"),"0")</f>
        <v>0</v>
      </c>
      <c r="AP40" s="69">
        <f t="shared" ca="1" si="9"/>
        <v>0</v>
      </c>
      <c r="AQ40" s="64"/>
      <c r="AR40" s="64"/>
      <c r="AS40" s="64"/>
      <c r="AT40" s="64"/>
      <c r="AU40" s="64"/>
      <c r="AV40" s="64"/>
      <c r="AW40" s="64"/>
      <c r="AX40" s="64"/>
    </row>
    <row r="41" spans="1:50" ht="18.75" customHeight="1" thickBot="1">
      <c r="A41" s="290"/>
      <c r="B41" s="306"/>
      <c r="C41" s="290"/>
      <c r="D41" s="290"/>
      <c r="E41" s="87" t="s">
        <v>1919</v>
      </c>
      <c r="F41" s="290"/>
      <c r="G41" s="222"/>
      <c r="H41" s="479"/>
      <c r="I41" s="287"/>
      <c r="J41" s="290"/>
      <c r="K41" s="287"/>
      <c r="L41" s="290"/>
      <c r="M41" s="287"/>
      <c r="N41" s="287"/>
      <c r="O41" s="222"/>
      <c r="P41" s="223"/>
      <c r="Q41" s="297"/>
      <c r="R41" s="473"/>
      <c r="S41" s="470"/>
      <c r="V41" s="66"/>
      <c r="W41" s="75"/>
      <c r="X41" s="69"/>
      <c r="Y41" s="69"/>
      <c r="Z41" s="69"/>
      <c r="AA41" s="69"/>
      <c r="AB41" s="69"/>
      <c r="AC41" s="62"/>
      <c r="AD41" s="172">
        <f t="shared" ca="1" si="0"/>
        <v>0</v>
      </c>
      <c r="AE41" s="108">
        <f t="shared" si="1"/>
        <v>0</v>
      </c>
      <c r="AF41" s="175" t="str">
        <f>IF(G41="","0",VLOOKUP(G41,'登録データ（男）'!$V$4:$W$21,2,FALSE))</f>
        <v>0</v>
      </c>
      <c r="AG41" s="62" t="str">
        <f t="shared" si="2"/>
        <v>00</v>
      </c>
      <c r="AH41" s="172" t="str">
        <f t="shared" si="3"/>
        <v>0</v>
      </c>
      <c r="AI41" s="62" t="str">
        <f t="shared" si="5"/>
        <v>000000</v>
      </c>
      <c r="AJ41" s="172" t="str">
        <f t="shared" ca="1" si="4"/>
        <v/>
      </c>
      <c r="AK41" s="62">
        <f t="shared" si="6"/>
        <v>0</v>
      </c>
      <c r="AL41" s="107" t="str">
        <f>IF(H41="","0",VALUE(VLOOKUP(H41,'登録データ（男）'!$V$4:$X$23,3,FALSE)))</f>
        <v>0</v>
      </c>
      <c r="AM41" s="62">
        <f t="shared" si="7"/>
        <v>0</v>
      </c>
      <c r="AN41" s="62">
        <f t="shared" si="8"/>
        <v>0</v>
      </c>
      <c r="AO41" s="69" t="str">
        <f ca="1">IF(OFFSET(B41,-MOD(ROW(B41),3),0)&lt;&gt;"",IF(RIGHT(H41,1)=")",VALUE(VLOOKUP(OFFSET(B41,-MOD(ROW(B41),3),0),'登録データ（女）'!B41,8,FALSE)),"0"),"0")</f>
        <v>0</v>
      </c>
      <c r="AP41" s="69">
        <f t="shared" ca="1" si="9"/>
        <v>0</v>
      </c>
      <c r="AQ41" s="64"/>
      <c r="AR41" s="64"/>
      <c r="AS41" s="64"/>
      <c r="AT41" s="64"/>
      <c r="AU41" s="64"/>
      <c r="AV41" s="64"/>
      <c r="AW41" s="64"/>
      <c r="AX41" s="64"/>
    </row>
    <row r="42" spans="1:50" ht="18.75" customHeight="1" thickTop="1">
      <c r="A42" s="288">
        <v>9</v>
      </c>
      <c r="B42" s="304"/>
      <c r="C42" s="288" t="str">
        <f>IF(B42="","",VLOOKUP(B42,'登録データ（女）'!$A$3:$X$2000,2,FALSE))</f>
        <v/>
      </c>
      <c r="D42" s="288" t="str">
        <f>IF(B42="","",VLOOKUP(B42,'登録データ（女）'!$A$3:$X$2000,3,FALSE))</f>
        <v/>
      </c>
      <c r="E42" s="179" t="str">
        <f>IF(B42="","",VLOOKUP(B42,'登録データ（女）'!$A$3:$X$2000,7,FALSE))</f>
        <v/>
      </c>
      <c r="F42" s="288" t="s">
        <v>6158</v>
      </c>
      <c r="G42" s="291"/>
      <c r="H42" s="477"/>
      <c r="I42" s="285"/>
      <c r="J42" s="288" t="str">
        <f>IF(G42="","",IF(AH42=2,"","分"))</f>
        <v/>
      </c>
      <c r="K42" s="285"/>
      <c r="L42" s="288" t="str">
        <f>IF(OR(G42="",G42="七種競技"),"",IF(AH42=2,"m","秒"))</f>
        <v/>
      </c>
      <c r="M42" s="285"/>
      <c r="N42" s="285"/>
      <c r="O42" s="291"/>
      <c r="P42" s="292"/>
      <c r="Q42" s="293"/>
      <c r="R42" s="471"/>
      <c r="S42" s="468"/>
      <c r="V42" s="66"/>
      <c r="W42" s="75">
        <f>IF(B42="",0,IF(VLOOKUP(B42,'登録データ（女）'!$A$3:$AT$2000,28,FALSE)=1,0,1))</f>
        <v>0</v>
      </c>
      <c r="X42" s="69">
        <f>IF(B42="",1,0)</f>
        <v>1</v>
      </c>
      <c r="Y42" s="69">
        <f>IF(C42="",1,0)</f>
        <v>1</v>
      </c>
      <c r="Z42" s="69">
        <f>IF(D42="",1,0)</f>
        <v>1</v>
      </c>
      <c r="AA42" s="69">
        <f>IF(E42="",1,0)</f>
        <v>1</v>
      </c>
      <c r="AB42" s="69">
        <f>IF(E43="",1,0)</f>
        <v>1</v>
      </c>
      <c r="AC42" s="62">
        <f>SUM(X42:AB42)</f>
        <v>5</v>
      </c>
      <c r="AD42" s="172">
        <f t="shared" ca="1" si="0"/>
        <v>0</v>
      </c>
      <c r="AE42" s="108">
        <f t="shared" si="1"/>
        <v>0</v>
      </c>
      <c r="AF42" s="175" t="str">
        <f>IF(G42="","0",VLOOKUP(G42,'登録データ（男）'!$V$4:$W$21,2,FALSE))</f>
        <v>0</v>
      </c>
      <c r="AG42" s="62" t="str">
        <f t="shared" si="2"/>
        <v>00</v>
      </c>
      <c r="AH42" s="172" t="str">
        <f t="shared" si="3"/>
        <v>0</v>
      </c>
      <c r="AI42" s="62" t="str">
        <f t="shared" si="5"/>
        <v>000000</v>
      </c>
      <c r="AJ42" s="172" t="str">
        <f t="shared" ca="1" si="4"/>
        <v/>
      </c>
      <c r="AK42" s="62">
        <f t="shared" si="6"/>
        <v>0</v>
      </c>
      <c r="AL42" s="107" t="str">
        <f>IF(H42="","0",VALUE(VLOOKUP(H42,'登録データ（男）'!$V$4:$X$23,3,FALSE)))</f>
        <v>0</v>
      </c>
      <c r="AM42" s="62">
        <f t="shared" si="7"/>
        <v>0</v>
      </c>
      <c r="AN42" s="62">
        <f t="shared" si="8"/>
        <v>0</v>
      </c>
      <c r="AO42" s="69" t="str">
        <f ca="1">IF(OFFSET(B42,-MOD(ROW(B42),3),0)&lt;&gt;"",IF(RIGHT(H42,1)=")",VALUE(VLOOKUP(OFFSET(B42,-MOD(ROW(B42),3),0),'登録データ（女）'!B42,8,FALSE)),"0"),"0")</f>
        <v>0</v>
      </c>
      <c r="AP42" s="69">
        <f t="shared" ca="1" si="9"/>
        <v>0</v>
      </c>
      <c r="AQ42" s="64" t="str">
        <f t="shared" ref="AQ42" si="31">IF(AR42="","",RANK(AR42,$AR$18:$AR$467,1))</f>
        <v/>
      </c>
      <c r="AR42" s="64" t="str">
        <f>IF(R42="","",B42)</f>
        <v/>
      </c>
      <c r="AS42" s="64" t="str">
        <f t="shared" ref="AS42" si="32">IF(AT42="","",RANK(AT42,$AT$18:$AT$467,1))</f>
        <v/>
      </c>
      <c r="AT42" s="64" t="str">
        <f>IF(S42="","",B42)</f>
        <v/>
      </c>
      <c r="AU42" s="64" t="str">
        <f t="shared" ref="AU42" si="33">IF(AV42="","",RANK(AV42,$AV$18:$AV$467,1))</f>
        <v/>
      </c>
      <c r="AV42" s="64" t="str">
        <f>IF(OR(H42="七種競技",H43="七種競技",H44="七種競技"),B42,"")</f>
        <v/>
      </c>
      <c r="AW42" s="64"/>
      <c r="AX42" s="64">
        <f>B42</f>
        <v>0</v>
      </c>
    </row>
    <row r="43" spans="1:50" ht="18.75" customHeight="1">
      <c r="A43" s="289"/>
      <c r="B43" s="305"/>
      <c r="C43" s="289"/>
      <c r="D43" s="289"/>
      <c r="E43" s="174" t="str">
        <f>IF(B42="","",VLOOKUP(B42,'登録データ（女）'!$A$3:$X$2000,4,FALSE))</f>
        <v/>
      </c>
      <c r="F43" s="289"/>
      <c r="G43" s="294"/>
      <c r="H43" s="478"/>
      <c r="I43" s="286"/>
      <c r="J43" s="289"/>
      <c r="K43" s="286"/>
      <c r="L43" s="289"/>
      <c r="M43" s="286"/>
      <c r="N43" s="286"/>
      <c r="O43" s="294"/>
      <c r="P43" s="295"/>
      <c r="Q43" s="296"/>
      <c r="R43" s="472"/>
      <c r="S43" s="469"/>
      <c r="V43" s="66"/>
      <c r="W43" s="75"/>
      <c r="X43" s="69"/>
      <c r="Y43" s="69"/>
      <c r="Z43" s="69"/>
      <c r="AA43" s="69"/>
      <c r="AB43" s="69"/>
      <c r="AC43" s="62"/>
      <c r="AD43" s="172">
        <f t="shared" ca="1" si="0"/>
        <v>0</v>
      </c>
      <c r="AE43" s="108">
        <f t="shared" si="1"/>
        <v>0</v>
      </c>
      <c r="AF43" s="175" t="str">
        <f>IF(G43="","0",VLOOKUP(G43,'登録データ（男）'!$V$4:$W$21,2,FALSE))</f>
        <v>0</v>
      </c>
      <c r="AG43" s="62" t="str">
        <f t="shared" si="2"/>
        <v>00</v>
      </c>
      <c r="AH43" s="172" t="str">
        <f t="shared" si="3"/>
        <v>0</v>
      </c>
      <c r="AI43" s="62" t="str">
        <f t="shared" si="5"/>
        <v>000000</v>
      </c>
      <c r="AJ43" s="172" t="str">
        <f t="shared" ca="1" si="4"/>
        <v/>
      </c>
      <c r="AK43" s="62">
        <f t="shared" si="6"/>
        <v>0</v>
      </c>
      <c r="AL43" s="107" t="str">
        <f>IF(H43="","0",VALUE(VLOOKUP(H43,'登録データ（男）'!$V$4:$X$23,3,FALSE)))</f>
        <v>0</v>
      </c>
      <c r="AM43" s="62">
        <f t="shared" si="7"/>
        <v>0</v>
      </c>
      <c r="AN43" s="62">
        <f t="shared" si="8"/>
        <v>0</v>
      </c>
      <c r="AO43" s="69" t="str">
        <f ca="1">IF(OFFSET(B43,-MOD(ROW(B43),3),0)&lt;&gt;"",IF(RIGHT(H43,1)=")",VALUE(VLOOKUP(OFFSET(B43,-MOD(ROW(B43),3),0),'登録データ（女）'!B43,8,FALSE)),"0"),"0")</f>
        <v>0</v>
      </c>
      <c r="AP43" s="69">
        <f t="shared" ca="1" si="9"/>
        <v>0</v>
      </c>
      <c r="AQ43" s="64"/>
      <c r="AR43" s="64"/>
      <c r="AS43" s="64"/>
      <c r="AT43" s="64"/>
      <c r="AU43" s="64"/>
      <c r="AV43" s="64"/>
      <c r="AW43" s="64"/>
      <c r="AX43" s="64"/>
    </row>
    <row r="44" spans="1:50" ht="18.75" customHeight="1" thickBot="1">
      <c r="A44" s="290"/>
      <c r="B44" s="306"/>
      <c r="C44" s="290"/>
      <c r="D44" s="290"/>
      <c r="E44" s="87" t="s">
        <v>1919</v>
      </c>
      <c r="F44" s="290"/>
      <c r="G44" s="222"/>
      <c r="H44" s="479"/>
      <c r="I44" s="287"/>
      <c r="J44" s="290"/>
      <c r="K44" s="287"/>
      <c r="L44" s="290"/>
      <c r="M44" s="287"/>
      <c r="N44" s="287"/>
      <c r="O44" s="222"/>
      <c r="P44" s="223"/>
      <c r="Q44" s="297"/>
      <c r="R44" s="473"/>
      <c r="S44" s="470"/>
      <c r="V44" s="66"/>
      <c r="W44" s="75"/>
      <c r="X44" s="69"/>
      <c r="Y44" s="69"/>
      <c r="Z44" s="69"/>
      <c r="AA44" s="69"/>
      <c r="AB44" s="69"/>
      <c r="AC44" s="62"/>
      <c r="AD44" s="172">
        <f t="shared" ca="1" si="0"/>
        <v>0</v>
      </c>
      <c r="AE44" s="108">
        <f t="shared" si="1"/>
        <v>0</v>
      </c>
      <c r="AF44" s="175" t="str">
        <f>IF(G44="","0",VLOOKUP(G44,'登録データ（男）'!$V$4:$W$21,2,FALSE))</f>
        <v>0</v>
      </c>
      <c r="AG44" s="62" t="str">
        <f t="shared" si="2"/>
        <v>00</v>
      </c>
      <c r="AH44" s="172" t="str">
        <f t="shared" si="3"/>
        <v>0</v>
      </c>
      <c r="AI44" s="62" t="str">
        <f t="shared" si="5"/>
        <v>000000</v>
      </c>
      <c r="AJ44" s="172" t="str">
        <f t="shared" ca="1" si="4"/>
        <v/>
      </c>
      <c r="AK44" s="62">
        <f t="shared" si="6"/>
        <v>0</v>
      </c>
      <c r="AL44" s="107" t="str">
        <f>IF(H44="","0",VALUE(VLOOKUP(H44,'登録データ（男）'!$V$4:$X$23,3,FALSE)))</f>
        <v>0</v>
      </c>
      <c r="AM44" s="62">
        <f t="shared" si="7"/>
        <v>0</v>
      </c>
      <c r="AN44" s="62">
        <f t="shared" si="8"/>
        <v>0</v>
      </c>
      <c r="AO44" s="69" t="str">
        <f ca="1">IF(OFFSET(B44,-MOD(ROW(B44),3),0)&lt;&gt;"",IF(RIGHT(H44,1)=")",VALUE(VLOOKUP(OFFSET(B44,-MOD(ROW(B44),3),0),'登録データ（女）'!B44,8,FALSE)),"0"),"0")</f>
        <v>0</v>
      </c>
      <c r="AP44" s="69">
        <f t="shared" ca="1" si="9"/>
        <v>0</v>
      </c>
      <c r="AQ44" s="64"/>
      <c r="AR44" s="64"/>
      <c r="AS44" s="64"/>
      <c r="AT44" s="64"/>
      <c r="AU44" s="64"/>
      <c r="AV44" s="64"/>
      <c r="AW44" s="64"/>
      <c r="AX44" s="64"/>
    </row>
    <row r="45" spans="1:50" ht="18.75" customHeight="1" thickTop="1">
      <c r="A45" s="288">
        <v>10</v>
      </c>
      <c r="B45" s="304"/>
      <c r="C45" s="288" t="str">
        <f>IF(B45="","",VLOOKUP(B45,'登録データ（女）'!$A$3:$X$2000,2,FALSE))</f>
        <v/>
      </c>
      <c r="D45" s="288" t="str">
        <f>IF(B45="","",VLOOKUP(B45,'登録データ（女）'!$A$3:$X$2000,3,FALSE))</f>
        <v/>
      </c>
      <c r="E45" s="179" t="str">
        <f>IF(B45="","",VLOOKUP(B45,'登録データ（女）'!$A$3:$X$2000,7,FALSE))</f>
        <v/>
      </c>
      <c r="F45" s="288" t="s">
        <v>6158</v>
      </c>
      <c r="G45" s="291"/>
      <c r="H45" s="477"/>
      <c r="I45" s="285"/>
      <c r="J45" s="288" t="str">
        <f>IF(G45="","",IF(AH45=2,"","分"))</f>
        <v/>
      </c>
      <c r="K45" s="285"/>
      <c r="L45" s="288" t="str">
        <f>IF(OR(G45="",G45="七種競技"),"",IF(AH45=2,"m","秒"))</f>
        <v/>
      </c>
      <c r="M45" s="285"/>
      <c r="N45" s="285"/>
      <c r="O45" s="291"/>
      <c r="P45" s="292"/>
      <c r="Q45" s="293"/>
      <c r="R45" s="471"/>
      <c r="S45" s="468"/>
      <c r="V45" s="66"/>
      <c r="W45" s="75">
        <f>IF(B45="",0,IF(VLOOKUP(B45,'登録データ（女）'!$A$3:$AT$2000,28,FALSE)=1,0,1))</f>
        <v>0</v>
      </c>
      <c r="X45" s="69">
        <f>IF(B45="",1,0)</f>
        <v>1</v>
      </c>
      <c r="Y45" s="69">
        <f>IF(C45="",1,0)</f>
        <v>1</v>
      </c>
      <c r="Z45" s="69">
        <f>IF(D45="",1,0)</f>
        <v>1</v>
      </c>
      <c r="AA45" s="69">
        <f>IF(E45="",1,0)</f>
        <v>1</v>
      </c>
      <c r="AB45" s="69">
        <f>IF(E46="",1,0)</f>
        <v>1</v>
      </c>
      <c r="AC45" s="62">
        <f>SUM(X45:AB45)</f>
        <v>5</v>
      </c>
      <c r="AD45" s="172">
        <f t="shared" ca="1" si="0"/>
        <v>0</v>
      </c>
      <c r="AE45" s="108">
        <f t="shared" si="1"/>
        <v>0</v>
      </c>
      <c r="AF45" s="175" t="str">
        <f>IF(G45="","0",VLOOKUP(G45,'登録データ（男）'!$V$4:$W$21,2,FALSE))</f>
        <v>0</v>
      </c>
      <c r="AG45" s="62" t="str">
        <f t="shared" si="2"/>
        <v>00</v>
      </c>
      <c r="AH45" s="172" t="str">
        <f t="shared" si="3"/>
        <v>0</v>
      </c>
      <c r="AI45" s="62" t="str">
        <f t="shared" si="5"/>
        <v>000000</v>
      </c>
      <c r="AJ45" s="172" t="str">
        <f t="shared" ca="1" si="4"/>
        <v/>
      </c>
      <c r="AK45" s="62">
        <f t="shared" si="6"/>
        <v>0</v>
      </c>
      <c r="AL45" s="107" t="str">
        <f>IF(H45="","0",VALUE(VLOOKUP(H45,'登録データ（男）'!$V$4:$X$23,3,FALSE)))</f>
        <v>0</v>
      </c>
      <c r="AM45" s="62">
        <f t="shared" si="7"/>
        <v>0</v>
      </c>
      <c r="AN45" s="62">
        <f t="shared" si="8"/>
        <v>0</v>
      </c>
      <c r="AO45" s="69" t="str">
        <f ca="1">IF(OFFSET(B45,-MOD(ROW(B45),3),0)&lt;&gt;"",IF(RIGHT(H45,1)=")",VALUE(VLOOKUP(OFFSET(B45,-MOD(ROW(B45),3),0),'登録データ（女）'!B45,8,FALSE)),"0"),"0")</f>
        <v>0</v>
      </c>
      <c r="AP45" s="69">
        <f t="shared" ca="1" si="9"/>
        <v>0</v>
      </c>
      <c r="AQ45" s="64" t="str">
        <f t="shared" ref="AQ45" si="34">IF(AR45="","",RANK(AR45,$AR$18:$AR$467,1))</f>
        <v/>
      </c>
      <c r="AR45" s="64" t="str">
        <f>IF(R45="","",B45)</f>
        <v/>
      </c>
      <c r="AS45" s="64" t="str">
        <f t="shared" ref="AS45" si="35">IF(AT45="","",RANK(AT45,$AT$18:$AT$467,1))</f>
        <v/>
      </c>
      <c r="AT45" s="64" t="str">
        <f>IF(S45="","",B45)</f>
        <v/>
      </c>
      <c r="AU45" s="64" t="str">
        <f t="shared" ref="AU45" si="36">IF(AV45="","",RANK(AV45,$AV$18:$AV$467,1))</f>
        <v/>
      </c>
      <c r="AV45" s="64" t="str">
        <f>IF(OR(H45="七種競技",H46="七種競技",H47="七種競技"),B45,"")</f>
        <v/>
      </c>
      <c r="AW45" s="64"/>
      <c r="AX45" s="64">
        <f>B45</f>
        <v>0</v>
      </c>
    </row>
    <row r="46" spans="1:50" ht="18.75" customHeight="1">
      <c r="A46" s="289"/>
      <c r="B46" s="305"/>
      <c r="C46" s="289"/>
      <c r="D46" s="289"/>
      <c r="E46" s="174" t="str">
        <f>IF(B45="","",VLOOKUP(B45,'登録データ（女）'!$A$3:$X$2000,4,FALSE))</f>
        <v/>
      </c>
      <c r="F46" s="289"/>
      <c r="G46" s="294"/>
      <c r="H46" s="478"/>
      <c r="I46" s="286"/>
      <c r="J46" s="289"/>
      <c r="K46" s="286"/>
      <c r="L46" s="289"/>
      <c r="M46" s="286"/>
      <c r="N46" s="286"/>
      <c r="O46" s="294"/>
      <c r="P46" s="295"/>
      <c r="Q46" s="296"/>
      <c r="R46" s="472"/>
      <c r="S46" s="469"/>
      <c r="V46" s="66"/>
      <c r="W46" s="75"/>
      <c r="X46" s="69"/>
      <c r="Y46" s="69"/>
      <c r="Z46" s="69"/>
      <c r="AA46" s="69"/>
      <c r="AB46" s="69"/>
      <c r="AC46" s="62"/>
      <c r="AD46" s="172">
        <f t="shared" ca="1" si="0"/>
        <v>0</v>
      </c>
      <c r="AE46" s="108">
        <f t="shared" si="1"/>
        <v>0</v>
      </c>
      <c r="AF46" s="175" t="str">
        <f>IF(G46="","0",VLOOKUP(G46,'登録データ（男）'!$V$4:$W$21,2,FALSE))</f>
        <v>0</v>
      </c>
      <c r="AG46" s="62" t="str">
        <f t="shared" si="2"/>
        <v>00</v>
      </c>
      <c r="AH46" s="172" t="str">
        <f t="shared" si="3"/>
        <v>0</v>
      </c>
      <c r="AI46" s="62" t="str">
        <f t="shared" si="5"/>
        <v>000000</v>
      </c>
      <c r="AJ46" s="172" t="str">
        <f t="shared" ca="1" si="4"/>
        <v/>
      </c>
      <c r="AK46" s="62">
        <f t="shared" si="6"/>
        <v>0</v>
      </c>
      <c r="AL46" s="107" t="str">
        <f>IF(H46="","0",VALUE(VLOOKUP(H46,'登録データ（男）'!$V$4:$X$23,3,FALSE)))</f>
        <v>0</v>
      </c>
      <c r="AM46" s="62">
        <f t="shared" si="7"/>
        <v>0</v>
      </c>
      <c r="AN46" s="62">
        <f t="shared" si="8"/>
        <v>0</v>
      </c>
      <c r="AO46" s="69" t="str">
        <f ca="1">IF(OFFSET(B46,-MOD(ROW(B46),3),0)&lt;&gt;"",IF(RIGHT(H46,1)=")",VALUE(VLOOKUP(OFFSET(B46,-MOD(ROW(B46),3),0),'登録データ（女）'!B46,8,FALSE)),"0"),"0")</f>
        <v>0</v>
      </c>
      <c r="AP46" s="69">
        <f t="shared" ca="1" si="9"/>
        <v>0</v>
      </c>
      <c r="AQ46" s="64"/>
      <c r="AR46" s="64"/>
      <c r="AS46" s="64"/>
      <c r="AT46" s="64"/>
      <c r="AU46" s="64"/>
      <c r="AV46" s="64"/>
      <c r="AW46" s="64"/>
      <c r="AX46" s="64"/>
    </row>
    <row r="47" spans="1:50" ht="18.75" customHeight="1" thickBot="1">
      <c r="A47" s="290"/>
      <c r="B47" s="306"/>
      <c r="C47" s="290"/>
      <c r="D47" s="290"/>
      <c r="E47" s="87" t="s">
        <v>1919</v>
      </c>
      <c r="F47" s="290"/>
      <c r="G47" s="222"/>
      <c r="H47" s="479"/>
      <c r="I47" s="287"/>
      <c r="J47" s="290"/>
      <c r="K47" s="287"/>
      <c r="L47" s="290"/>
      <c r="M47" s="287"/>
      <c r="N47" s="287"/>
      <c r="O47" s="222"/>
      <c r="P47" s="223"/>
      <c r="Q47" s="297"/>
      <c r="R47" s="473"/>
      <c r="S47" s="470"/>
      <c r="V47" s="66"/>
      <c r="W47" s="75"/>
      <c r="X47" s="69"/>
      <c r="Y47" s="69"/>
      <c r="Z47" s="69"/>
      <c r="AA47" s="69"/>
      <c r="AB47" s="69"/>
      <c r="AC47" s="62"/>
      <c r="AD47" s="172">
        <f t="shared" ca="1" si="0"/>
        <v>0</v>
      </c>
      <c r="AE47" s="108">
        <f t="shared" si="1"/>
        <v>0</v>
      </c>
      <c r="AF47" s="175" t="str">
        <f>IF(G47="","0",VLOOKUP(G47,'登録データ（男）'!$V$4:$W$21,2,FALSE))</f>
        <v>0</v>
      </c>
      <c r="AG47" s="62" t="str">
        <f t="shared" si="2"/>
        <v>00</v>
      </c>
      <c r="AH47" s="172" t="str">
        <f t="shared" si="3"/>
        <v>0</v>
      </c>
      <c r="AI47" s="62" t="str">
        <f t="shared" si="5"/>
        <v>000000</v>
      </c>
      <c r="AJ47" s="172" t="str">
        <f t="shared" ca="1" si="4"/>
        <v/>
      </c>
      <c r="AK47" s="62">
        <f t="shared" si="6"/>
        <v>0</v>
      </c>
      <c r="AL47" s="107" t="str">
        <f>IF(H47="","0",VALUE(VLOOKUP(H47,'登録データ（男）'!$V$4:$X$23,3,FALSE)))</f>
        <v>0</v>
      </c>
      <c r="AM47" s="62">
        <f t="shared" si="7"/>
        <v>0</v>
      </c>
      <c r="AN47" s="62">
        <f t="shared" si="8"/>
        <v>0</v>
      </c>
      <c r="AO47" s="69" t="str">
        <f ca="1">IF(OFFSET(B47,-MOD(ROW(B47),3),0)&lt;&gt;"",IF(RIGHT(H47,1)=")",VALUE(VLOOKUP(OFFSET(B47,-MOD(ROW(B47),3),0),'登録データ（女）'!B47,8,FALSE)),"0"),"0")</f>
        <v>0</v>
      </c>
      <c r="AP47" s="69">
        <f t="shared" ca="1" si="9"/>
        <v>0</v>
      </c>
      <c r="AQ47" s="64"/>
      <c r="AR47" s="64"/>
      <c r="AS47" s="64"/>
      <c r="AT47" s="64"/>
      <c r="AU47" s="64"/>
      <c r="AV47" s="64"/>
      <c r="AW47" s="64"/>
      <c r="AX47" s="64"/>
    </row>
    <row r="48" spans="1:50" ht="18.75" customHeight="1" thickTop="1">
      <c r="A48" s="288">
        <v>11</v>
      </c>
      <c r="B48" s="304"/>
      <c r="C48" s="288" t="str">
        <f>IF(B48="","",VLOOKUP(B48,'登録データ（女）'!$A$3:$X$2000,2,FALSE))</f>
        <v/>
      </c>
      <c r="D48" s="288" t="str">
        <f>IF(B48="","",VLOOKUP(B48,'登録データ（女）'!$A$3:$X$2000,3,FALSE))</f>
        <v/>
      </c>
      <c r="E48" s="179" t="str">
        <f>IF(B48="","",VLOOKUP(B48,'登録データ（女）'!$A$3:$X$2000,7,FALSE))</f>
        <v/>
      </c>
      <c r="F48" s="288" t="s">
        <v>6158</v>
      </c>
      <c r="G48" s="291"/>
      <c r="H48" s="477"/>
      <c r="I48" s="285"/>
      <c r="J48" s="288" t="str">
        <f>IF(G48="","",IF(AH48=2,"","分"))</f>
        <v/>
      </c>
      <c r="K48" s="285"/>
      <c r="L48" s="288" t="str">
        <f>IF(OR(G48="",G48="七種競技"),"",IF(AH48=2,"m","秒"))</f>
        <v/>
      </c>
      <c r="M48" s="285"/>
      <c r="N48" s="285"/>
      <c r="O48" s="291"/>
      <c r="P48" s="292"/>
      <c r="Q48" s="293"/>
      <c r="R48" s="471"/>
      <c r="S48" s="468"/>
      <c r="V48" s="66"/>
      <c r="W48" s="75">
        <f>IF(B48="",0,IF(VLOOKUP(B48,'登録データ（女）'!$A$3:$AT$2000,28,FALSE)=1,0,1))</f>
        <v>0</v>
      </c>
      <c r="X48" s="69">
        <f>IF(B48="",1,0)</f>
        <v>1</v>
      </c>
      <c r="Y48" s="69">
        <f>IF(C48="",1,0)</f>
        <v>1</v>
      </c>
      <c r="Z48" s="69">
        <f>IF(D48="",1,0)</f>
        <v>1</v>
      </c>
      <c r="AA48" s="69">
        <f>IF(E48="",1,0)</f>
        <v>1</v>
      </c>
      <c r="AB48" s="69">
        <f>IF(E49="",1,0)</f>
        <v>1</v>
      </c>
      <c r="AC48" s="62">
        <f>SUM(X48:AB48)</f>
        <v>5</v>
      </c>
      <c r="AD48" s="172">
        <f t="shared" ca="1" si="0"/>
        <v>0</v>
      </c>
      <c r="AE48" s="108">
        <f t="shared" si="1"/>
        <v>0</v>
      </c>
      <c r="AF48" s="175" t="str">
        <f>IF(G48="","0",VLOOKUP(G48,'登録データ（男）'!$V$4:$W$21,2,FALSE))</f>
        <v>0</v>
      </c>
      <c r="AG48" s="62" t="str">
        <f t="shared" si="2"/>
        <v>00</v>
      </c>
      <c r="AH48" s="172" t="str">
        <f t="shared" si="3"/>
        <v>0</v>
      </c>
      <c r="AI48" s="62" t="str">
        <f t="shared" si="5"/>
        <v>000000</v>
      </c>
      <c r="AJ48" s="172" t="str">
        <f t="shared" ca="1" si="4"/>
        <v/>
      </c>
      <c r="AK48" s="62">
        <f t="shared" si="6"/>
        <v>0</v>
      </c>
      <c r="AL48" s="107" t="str">
        <f>IF(H48="","0",VALUE(VLOOKUP(H48,'登録データ（男）'!$V$4:$X$23,3,FALSE)))</f>
        <v>0</v>
      </c>
      <c r="AM48" s="62">
        <f t="shared" si="7"/>
        <v>0</v>
      </c>
      <c r="AN48" s="62">
        <f t="shared" si="8"/>
        <v>0</v>
      </c>
      <c r="AO48" s="69" t="str">
        <f ca="1">IF(OFFSET(B48,-MOD(ROW(B48),3),0)&lt;&gt;"",IF(RIGHT(H48,1)=")",VALUE(VLOOKUP(OFFSET(B48,-MOD(ROW(B48),3),0),'登録データ（女）'!B48,8,FALSE)),"0"),"0")</f>
        <v>0</v>
      </c>
      <c r="AP48" s="69">
        <f t="shared" ca="1" si="9"/>
        <v>0</v>
      </c>
      <c r="AQ48" s="64" t="str">
        <f t="shared" ref="AQ48" si="37">IF(AR48="","",RANK(AR48,$AR$18:$AR$467,1))</f>
        <v/>
      </c>
      <c r="AR48" s="64" t="str">
        <f>IF(R48="","",B48)</f>
        <v/>
      </c>
      <c r="AS48" s="64" t="str">
        <f t="shared" ref="AS48" si="38">IF(AT48="","",RANK(AT48,$AT$18:$AT$467,1))</f>
        <v/>
      </c>
      <c r="AT48" s="64" t="str">
        <f>IF(S48="","",B48)</f>
        <v/>
      </c>
      <c r="AU48" s="64" t="str">
        <f t="shared" ref="AU48" si="39">IF(AV48="","",RANK(AV48,$AV$18:$AV$467,1))</f>
        <v/>
      </c>
      <c r="AV48" s="64" t="str">
        <f>IF(OR(H48="七種競技",H49="七種競技",H50="七種競技"),B48,"")</f>
        <v/>
      </c>
      <c r="AW48" s="64"/>
      <c r="AX48" s="64">
        <f>B48</f>
        <v>0</v>
      </c>
    </row>
    <row r="49" spans="1:50" ht="18.75" customHeight="1">
      <c r="A49" s="289"/>
      <c r="B49" s="305"/>
      <c r="C49" s="289"/>
      <c r="D49" s="289"/>
      <c r="E49" s="174" t="str">
        <f>IF(B48="","",VLOOKUP(B48,'登録データ（女）'!$A$3:$X$2000,4,FALSE))</f>
        <v/>
      </c>
      <c r="F49" s="289"/>
      <c r="G49" s="294"/>
      <c r="H49" s="478"/>
      <c r="I49" s="286"/>
      <c r="J49" s="289"/>
      <c r="K49" s="286"/>
      <c r="L49" s="289"/>
      <c r="M49" s="286"/>
      <c r="N49" s="286"/>
      <c r="O49" s="294"/>
      <c r="P49" s="295"/>
      <c r="Q49" s="296"/>
      <c r="R49" s="472"/>
      <c r="S49" s="469"/>
      <c r="V49" s="66"/>
      <c r="W49" s="75"/>
      <c r="X49" s="69"/>
      <c r="Y49" s="69"/>
      <c r="Z49" s="69"/>
      <c r="AA49" s="69"/>
      <c r="AB49" s="69"/>
      <c r="AC49" s="62"/>
      <c r="AD49" s="172">
        <f t="shared" ca="1" si="0"/>
        <v>0</v>
      </c>
      <c r="AE49" s="108">
        <f t="shared" si="1"/>
        <v>0</v>
      </c>
      <c r="AF49" s="175" t="str">
        <f>IF(G49="","0",VLOOKUP(G49,'登録データ（男）'!$V$4:$W$21,2,FALSE))</f>
        <v>0</v>
      </c>
      <c r="AG49" s="62" t="str">
        <f t="shared" si="2"/>
        <v>00</v>
      </c>
      <c r="AH49" s="172" t="str">
        <f t="shared" si="3"/>
        <v>0</v>
      </c>
      <c r="AI49" s="62" t="str">
        <f t="shared" si="5"/>
        <v>000000</v>
      </c>
      <c r="AJ49" s="172" t="str">
        <f t="shared" ca="1" si="4"/>
        <v/>
      </c>
      <c r="AK49" s="62">
        <f t="shared" si="6"/>
        <v>0</v>
      </c>
      <c r="AL49" s="107" t="str">
        <f>IF(H49="","0",VALUE(VLOOKUP(H49,'登録データ（男）'!$V$4:$X$23,3,FALSE)))</f>
        <v>0</v>
      </c>
      <c r="AM49" s="62">
        <f t="shared" si="7"/>
        <v>0</v>
      </c>
      <c r="AN49" s="62">
        <f t="shared" si="8"/>
        <v>0</v>
      </c>
      <c r="AO49" s="69" t="str">
        <f ca="1">IF(OFFSET(B49,-MOD(ROW(B49),3),0)&lt;&gt;"",IF(RIGHT(H49,1)=")",VALUE(VLOOKUP(OFFSET(B49,-MOD(ROW(B49),3),0),'登録データ（女）'!B49,8,FALSE)),"0"),"0")</f>
        <v>0</v>
      </c>
      <c r="AP49" s="69">
        <f t="shared" ca="1" si="9"/>
        <v>0</v>
      </c>
      <c r="AQ49" s="64"/>
      <c r="AR49" s="64"/>
      <c r="AS49" s="64"/>
      <c r="AT49" s="64"/>
      <c r="AU49" s="64"/>
      <c r="AV49" s="64"/>
      <c r="AW49" s="64"/>
      <c r="AX49" s="64"/>
    </row>
    <row r="50" spans="1:50" ht="18.75" customHeight="1" thickBot="1">
      <c r="A50" s="290"/>
      <c r="B50" s="306"/>
      <c r="C50" s="290"/>
      <c r="D50" s="290"/>
      <c r="E50" s="87" t="s">
        <v>1919</v>
      </c>
      <c r="F50" s="290"/>
      <c r="G50" s="222"/>
      <c r="H50" s="479"/>
      <c r="I50" s="287"/>
      <c r="J50" s="290"/>
      <c r="K50" s="287"/>
      <c r="L50" s="290"/>
      <c r="M50" s="287"/>
      <c r="N50" s="287"/>
      <c r="O50" s="222"/>
      <c r="P50" s="223"/>
      <c r="Q50" s="297"/>
      <c r="R50" s="473"/>
      <c r="S50" s="470"/>
      <c r="V50" s="66"/>
      <c r="W50" s="75"/>
      <c r="X50" s="69"/>
      <c r="Y50" s="69"/>
      <c r="Z50" s="69"/>
      <c r="AA50" s="69"/>
      <c r="AB50" s="69"/>
      <c r="AC50" s="62"/>
      <c r="AD50" s="172">
        <f t="shared" ca="1" si="0"/>
        <v>0</v>
      </c>
      <c r="AE50" s="108">
        <f t="shared" si="1"/>
        <v>0</v>
      </c>
      <c r="AF50" s="175" t="str">
        <f>IF(G50="","0",VLOOKUP(G50,'登録データ（男）'!$V$4:$W$21,2,FALSE))</f>
        <v>0</v>
      </c>
      <c r="AG50" s="62" t="str">
        <f t="shared" si="2"/>
        <v>00</v>
      </c>
      <c r="AH50" s="172" t="str">
        <f t="shared" si="3"/>
        <v>0</v>
      </c>
      <c r="AI50" s="62" t="str">
        <f t="shared" si="5"/>
        <v>000000</v>
      </c>
      <c r="AJ50" s="172" t="str">
        <f t="shared" ca="1" si="4"/>
        <v/>
      </c>
      <c r="AK50" s="62">
        <f t="shared" si="6"/>
        <v>0</v>
      </c>
      <c r="AL50" s="107" t="str">
        <f>IF(H50="","0",VALUE(VLOOKUP(H50,'登録データ（男）'!$V$4:$X$23,3,FALSE)))</f>
        <v>0</v>
      </c>
      <c r="AM50" s="62">
        <f t="shared" si="7"/>
        <v>0</v>
      </c>
      <c r="AN50" s="62">
        <f t="shared" si="8"/>
        <v>0</v>
      </c>
      <c r="AO50" s="69" t="str">
        <f ca="1">IF(OFFSET(B50,-MOD(ROW(B50),3),0)&lt;&gt;"",IF(RIGHT(H50,1)=")",VALUE(VLOOKUP(OFFSET(B50,-MOD(ROW(B50),3),0),'登録データ（女）'!B50,8,FALSE)),"0"),"0")</f>
        <v>0</v>
      </c>
      <c r="AP50" s="69">
        <f t="shared" ca="1" si="9"/>
        <v>0</v>
      </c>
      <c r="AQ50" s="64"/>
      <c r="AR50" s="64"/>
      <c r="AS50" s="64"/>
      <c r="AT50" s="64"/>
      <c r="AU50" s="64"/>
      <c r="AV50" s="64"/>
      <c r="AW50" s="64"/>
      <c r="AX50" s="64"/>
    </row>
    <row r="51" spans="1:50" ht="18.75" customHeight="1" thickTop="1">
      <c r="A51" s="288">
        <v>12</v>
      </c>
      <c r="B51" s="304"/>
      <c r="C51" s="288" t="str">
        <f>IF(B51="","",VLOOKUP(B51,'登録データ（女）'!$A$3:$X$2000,2,FALSE))</f>
        <v/>
      </c>
      <c r="D51" s="288" t="str">
        <f>IF(B51="","",VLOOKUP(B51,'登録データ（女）'!$A$3:$X$2000,3,FALSE))</f>
        <v/>
      </c>
      <c r="E51" s="179" t="str">
        <f>IF(B51="","",VLOOKUP(B51,'登録データ（女）'!$A$3:$X$2000,7,FALSE))</f>
        <v/>
      </c>
      <c r="F51" s="288" t="s">
        <v>6158</v>
      </c>
      <c r="G51" s="291"/>
      <c r="H51" s="477"/>
      <c r="I51" s="285"/>
      <c r="J51" s="288" t="str">
        <f>IF(G51="","",IF(AH51=2,"","分"))</f>
        <v/>
      </c>
      <c r="K51" s="285"/>
      <c r="L51" s="288" t="str">
        <f>IF(OR(G51="",G51="七種競技"),"",IF(AH51=2,"m","秒"))</f>
        <v/>
      </c>
      <c r="M51" s="285"/>
      <c r="N51" s="285"/>
      <c r="O51" s="291"/>
      <c r="P51" s="292"/>
      <c r="Q51" s="293"/>
      <c r="R51" s="471"/>
      <c r="S51" s="468"/>
      <c r="V51" s="66"/>
      <c r="W51" s="75">
        <f>IF(B51="",0,IF(VLOOKUP(B51,'登録データ（女）'!$A$3:$AT$2000,28,FALSE)=1,0,1))</f>
        <v>0</v>
      </c>
      <c r="X51" s="69">
        <f>IF(B51="",1,0)</f>
        <v>1</v>
      </c>
      <c r="Y51" s="69">
        <f>IF(C51="",1,0)</f>
        <v>1</v>
      </c>
      <c r="Z51" s="69">
        <f>IF(D51="",1,0)</f>
        <v>1</v>
      </c>
      <c r="AA51" s="69">
        <f>IF(E51="",1,0)</f>
        <v>1</v>
      </c>
      <c r="AB51" s="69">
        <f>IF(E52="",1,0)</f>
        <v>1</v>
      </c>
      <c r="AC51" s="62">
        <f>SUM(X51:AB51)</f>
        <v>5</v>
      </c>
      <c r="AD51" s="172">
        <f t="shared" ca="1" si="0"/>
        <v>0</v>
      </c>
      <c r="AE51" s="108">
        <f t="shared" si="1"/>
        <v>0</v>
      </c>
      <c r="AF51" s="175" t="str">
        <f>IF(G51="","0",VLOOKUP(G51,'登録データ（男）'!$V$4:$W$21,2,FALSE))</f>
        <v>0</v>
      </c>
      <c r="AG51" s="62" t="str">
        <f t="shared" si="2"/>
        <v>00</v>
      </c>
      <c r="AH51" s="172" t="str">
        <f t="shared" si="3"/>
        <v>0</v>
      </c>
      <c r="AI51" s="62" t="str">
        <f t="shared" si="5"/>
        <v>000000</v>
      </c>
      <c r="AJ51" s="172" t="str">
        <f t="shared" ca="1" si="4"/>
        <v/>
      </c>
      <c r="AK51" s="62">
        <f t="shared" si="6"/>
        <v>0</v>
      </c>
      <c r="AL51" s="107" t="str">
        <f>IF(H51="","0",VALUE(VLOOKUP(H51,'登録データ（男）'!$V$4:$X$23,3,FALSE)))</f>
        <v>0</v>
      </c>
      <c r="AM51" s="62">
        <f t="shared" si="7"/>
        <v>0</v>
      </c>
      <c r="AN51" s="62">
        <f t="shared" si="8"/>
        <v>0</v>
      </c>
      <c r="AO51" s="69" t="str">
        <f ca="1">IF(OFFSET(B51,-MOD(ROW(B51),3),0)&lt;&gt;"",IF(RIGHT(H51,1)=")",VALUE(VLOOKUP(OFFSET(B51,-MOD(ROW(B51),3),0),'登録データ（女）'!B51,8,FALSE)),"0"),"0")</f>
        <v>0</v>
      </c>
      <c r="AP51" s="69">
        <f t="shared" ca="1" si="9"/>
        <v>0</v>
      </c>
      <c r="AQ51" s="64" t="str">
        <f t="shared" ref="AQ51" si="40">IF(AR51="","",RANK(AR51,$AR$18:$AR$467,1))</f>
        <v/>
      </c>
      <c r="AR51" s="64" t="str">
        <f>IF(R51="","",B51)</f>
        <v/>
      </c>
      <c r="AS51" s="64" t="str">
        <f t="shared" ref="AS51" si="41">IF(AT51="","",RANK(AT51,$AT$18:$AT$467,1))</f>
        <v/>
      </c>
      <c r="AT51" s="64" t="str">
        <f>IF(S51="","",B51)</f>
        <v/>
      </c>
      <c r="AU51" s="64" t="str">
        <f t="shared" ref="AU51" si="42">IF(AV51="","",RANK(AV51,$AV$18:$AV$467,1))</f>
        <v/>
      </c>
      <c r="AV51" s="64" t="str">
        <f>IF(OR(H51="七種競技",H52="七種競技",H53="七種競技"),B51,"")</f>
        <v/>
      </c>
      <c r="AW51" s="64"/>
      <c r="AX51" s="64">
        <f>B51</f>
        <v>0</v>
      </c>
    </row>
    <row r="52" spans="1:50" ht="18.75" customHeight="1">
      <c r="A52" s="289"/>
      <c r="B52" s="305"/>
      <c r="C52" s="289"/>
      <c r="D52" s="289"/>
      <c r="E52" s="174" t="str">
        <f>IF(B51="","",VLOOKUP(B51,'登録データ（女）'!$A$3:$X$2000,4,FALSE))</f>
        <v/>
      </c>
      <c r="F52" s="289"/>
      <c r="G52" s="294"/>
      <c r="H52" s="478"/>
      <c r="I52" s="286"/>
      <c r="J52" s="289"/>
      <c r="K52" s="286"/>
      <c r="L52" s="289"/>
      <c r="M52" s="286"/>
      <c r="N52" s="286"/>
      <c r="O52" s="294"/>
      <c r="P52" s="295"/>
      <c r="Q52" s="296"/>
      <c r="R52" s="472"/>
      <c r="S52" s="469"/>
      <c r="V52" s="66"/>
      <c r="W52" s="75"/>
      <c r="X52" s="69"/>
      <c r="Y52" s="69"/>
      <c r="Z52" s="69"/>
      <c r="AA52" s="69"/>
      <c r="AB52" s="69"/>
      <c r="AC52" s="62"/>
      <c r="AD52" s="172">
        <f t="shared" ca="1" si="0"/>
        <v>0</v>
      </c>
      <c r="AE52" s="108">
        <f t="shared" si="1"/>
        <v>0</v>
      </c>
      <c r="AF52" s="175" t="str">
        <f>IF(G52="","0",VLOOKUP(G52,'登録データ（男）'!$V$4:$W$21,2,FALSE))</f>
        <v>0</v>
      </c>
      <c r="AG52" s="62" t="str">
        <f t="shared" si="2"/>
        <v>00</v>
      </c>
      <c r="AH52" s="172" t="str">
        <f t="shared" si="3"/>
        <v>0</v>
      </c>
      <c r="AI52" s="62" t="str">
        <f t="shared" si="5"/>
        <v>000000</v>
      </c>
      <c r="AJ52" s="172" t="str">
        <f t="shared" ca="1" si="4"/>
        <v/>
      </c>
      <c r="AK52" s="62">
        <f t="shared" si="6"/>
        <v>0</v>
      </c>
      <c r="AL52" s="107" t="str">
        <f>IF(H52="","0",VALUE(VLOOKUP(H52,'登録データ（男）'!$V$4:$X$23,3,FALSE)))</f>
        <v>0</v>
      </c>
      <c r="AM52" s="62">
        <f t="shared" si="7"/>
        <v>0</v>
      </c>
      <c r="AN52" s="62">
        <f t="shared" si="8"/>
        <v>0</v>
      </c>
      <c r="AO52" s="69" t="str">
        <f ca="1">IF(OFFSET(B52,-MOD(ROW(B52),3),0)&lt;&gt;"",IF(RIGHT(H52,1)=")",VALUE(VLOOKUP(OFFSET(B52,-MOD(ROW(B52),3),0),'登録データ（女）'!B52,8,FALSE)),"0"),"0")</f>
        <v>0</v>
      </c>
      <c r="AP52" s="69">
        <f t="shared" ca="1" si="9"/>
        <v>0</v>
      </c>
      <c r="AQ52" s="64"/>
      <c r="AR52" s="64"/>
      <c r="AS52" s="64"/>
      <c r="AT52" s="64"/>
      <c r="AU52" s="64"/>
      <c r="AV52" s="64"/>
      <c r="AW52" s="64"/>
      <c r="AX52" s="64"/>
    </row>
    <row r="53" spans="1:50" ht="18.75" customHeight="1" thickBot="1">
      <c r="A53" s="290"/>
      <c r="B53" s="306"/>
      <c r="C53" s="290"/>
      <c r="D53" s="290"/>
      <c r="E53" s="87" t="s">
        <v>1919</v>
      </c>
      <c r="F53" s="290"/>
      <c r="G53" s="222"/>
      <c r="H53" s="479"/>
      <c r="I53" s="287"/>
      <c r="J53" s="290"/>
      <c r="K53" s="287"/>
      <c r="L53" s="290"/>
      <c r="M53" s="287"/>
      <c r="N53" s="287"/>
      <c r="O53" s="222"/>
      <c r="P53" s="223"/>
      <c r="Q53" s="297"/>
      <c r="R53" s="473"/>
      <c r="S53" s="470"/>
      <c r="V53" s="66"/>
      <c r="W53" s="75"/>
      <c r="X53" s="69"/>
      <c r="Y53" s="69"/>
      <c r="Z53" s="69"/>
      <c r="AA53" s="69"/>
      <c r="AB53" s="69"/>
      <c r="AC53" s="62"/>
      <c r="AD53" s="172">
        <f t="shared" ca="1" si="0"/>
        <v>0</v>
      </c>
      <c r="AE53" s="108">
        <f t="shared" si="1"/>
        <v>0</v>
      </c>
      <c r="AF53" s="175" t="str">
        <f>IF(G53="","0",VLOOKUP(G53,'登録データ（男）'!$V$4:$W$21,2,FALSE))</f>
        <v>0</v>
      </c>
      <c r="AG53" s="62" t="str">
        <f t="shared" si="2"/>
        <v>00</v>
      </c>
      <c r="AH53" s="172" t="str">
        <f t="shared" si="3"/>
        <v>0</v>
      </c>
      <c r="AI53" s="62" t="str">
        <f t="shared" si="5"/>
        <v>000000</v>
      </c>
      <c r="AJ53" s="172" t="str">
        <f t="shared" ca="1" si="4"/>
        <v/>
      </c>
      <c r="AK53" s="62">
        <f t="shared" si="6"/>
        <v>0</v>
      </c>
      <c r="AL53" s="107" t="str">
        <f>IF(H53="","0",VALUE(VLOOKUP(H53,'登録データ（男）'!$V$4:$X$23,3,FALSE)))</f>
        <v>0</v>
      </c>
      <c r="AM53" s="62">
        <f t="shared" si="7"/>
        <v>0</v>
      </c>
      <c r="AN53" s="62">
        <f t="shared" si="8"/>
        <v>0</v>
      </c>
      <c r="AO53" s="69" t="str">
        <f ca="1">IF(OFFSET(B53,-MOD(ROW(B53),3),0)&lt;&gt;"",IF(RIGHT(H53,1)=")",VALUE(VLOOKUP(OFFSET(B53,-MOD(ROW(B53),3),0),'登録データ（女）'!B53,8,FALSE)),"0"),"0")</f>
        <v>0</v>
      </c>
      <c r="AP53" s="69">
        <f t="shared" ca="1" si="9"/>
        <v>0</v>
      </c>
      <c r="AQ53" s="64"/>
      <c r="AR53" s="64"/>
      <c r="AS53" s="64"/>
      <c r="AT53" s="64"/>
      <c r="AU53" s="64"/>
      <c r="AV53" s="64"/>
      <c r="AW53" s="64"/>
      <c r="AX53" s="64"/>
    </row>
    <row r="54" spans="1:50" ht="18.75" customHeight="1" thickTop="1">
      <c r="A54" s="288">
        <v>13</v>
      </c>
      <c r="B54" s="304"/>
      <c r="C54" s="288" t="str">
        <f>IF(B54="","",VLOOKUP(B54,'登録データ（女）'!$A$3:$X$2000,2,FALSE))</f>
        <v/>
      </c>
      <c r="D54" s="288" t="str">
        <f>IF(B54="","",VLOOKUP(B54,'登録データ（女）'!$A$3:$X$2000,3,FALSE))</f>
        <v/>
      </c>
      <c r="E54" s="179" t="str">
        <f>IF(B54="","",VLOOKUP(B54,'登録データ（女）'!$A$3:$X$2000,7,FALSE))</f>
        <v/>
      </c>
      <c r="F54" s="288" t="s">
        <v>6158</v>
      </c>
      <c r="G54" s="291"/>
      <c r="H54" s="477"/>
      <c r="I54" s="285"/>
      <c r="J54" s="288" t="str">
        <f>IF(G54="","",IF(AH54=2,"","分"))</f>
        <v/>
      </c>
      <c r="K54" s="285"/>
      <c r="L54" s="288" t="str">
        <f>IF(OR(G54="",G54="七種競技"),"",IF(AH54=2,"m","秒"))</f>
        <v/>
      </c>
      <c r="M54" s="285"/>
      <c r="N54" s="285"/>
      <c r="O54" s="291"/>
      <c r="P54" s="292"/>
      <c r="Q54" s="293"/>
      <c r="R54" s="471"/>
      <c r="S54" s="468"/>
      <c r="V54" s="66"/>
      <c r="W54" s="75">
        <f>IF(B54="",0,IF(VLOOKUP(B54,'登録データ（女）'!$A$3:$AT$2000,28,FALSE)=1,0,1))</f>
        <v>0</v>
      </c>
      <c r="X54" s="69">
        <f>IF(B54="",1,0)</f>
        <v>1</v>
      </c>
      <c r="Y54" s="69">
        <f>IF(C54="",1,0)</f>
        <v>1</v>
      </c>
      <c r="Z54" s="69">
        <f>IF(D54="",1,0)</f>
        <v>1</v>
      </c>
      <c r="AA54" s="69">
        <f>IF(E54="",1,0)</f>
        <v>1</v>
      </c>
      <c r="AB54" s="69">
        <f>IF(E55="",1,0)</f>
        <v>1</v>
      </c>
      <c r="AC54" s="62">
        <f>SUM(X54:AB54)</f>
        <v>5</v>
      </c>
      <c r="AD54" s="172">
        <f t="shared" ca="1" si="0"/>
        <v>0</v>
      </c>
      <c r="AE54" s="108">
        <f t="shared" si="1"/>
        <v>0</v>
      </c>
      <c r="AF54" s="175" t="str">
        <f>IF(G54="","0",VLOOKUP(G54,'登録データ（男）'!$V$4:$W$21,2,FALSE))</f>
        <v>0</v>
      </c>
      <c r="AG54" s="62" t="str">
        <f t="shared" si="2"/>
        <v>00</v>
      </c>
      <c r="AH54" s="172" t="str">
        <f t="shared" si="3"/>
        <v>0</v>
      </c>
      <c r="AI54" s="62" t="str">
        <f t="shared" si="5"/>
        <v>000000</v>
      </c>
      <c r="AJ54" s="172" t="str">
        <f t="shared" ca="1" si="4"/>
        <v/>
      </c>
      <c r="AK54" s="62">
        <f t="shared" si="6"/>
        <v>0</v>
      </c>
      <c r="AL54" s="107" t="str">
        <f>IF(H54="","0",VALUE(VLOOKUP(H54,'登録データ（男）'!$V$4:$X$23,3,FALSE)))</f>
        <v>0</v>
      </c>
      <c r="AM54" s="62">
        <f t="shared" si="7"/>
        <v>0</v>
      </c>
      <c r="AN54" s="62">
        <f t="shared" si="8"/>
        <v>0</v>
      </c>
      <c r="AO54" s="69" t="str">
        <f ca="1">IF(OFFSET(B54,-MOD(ROW(B54),3),0)&lt;&gt;"",IF(RIGHT(H54,1)=")",VALUE(VLOOKUP(OFFSET(B54,-MOD(ROW(B54),3),0),'登録データ（女）'!B54,8,FALSE)),"0"),"0")</f>
        <v>0</v>
      </c>
      <c r="AP54" s="69">
        <f t="shared" ca="1" si="9"/>
        <v>0</v>
      </c>
      <c r="AQ54" s="64" t="str">
        <f t="shared" ref="AQ54" si="43">IF(AR54="","",RANK(AR54,$AR$18:$AR$467,1))</f>
        <v/>
      </c>
      <c r="AR54" s="64" t="str">
        <f>IF(R54="","",B54)</f>
        <v/>
      </c>
      <c r="AS54" s="64" t="str">
        <f t="shared" ref="AS54" si="44">IF(AT54="","",RANK(AT54,$AT$18:$AT$467,1))</f>
        <v/>
      </c>
      <c r="AT54" s="64" t="str">
        <f>IF(S54="","",B54)</f>
        <v/>
      </c>
      <c r="AU54" s="64" t="str">
        <f t="shared" ref="AU54" si="45">IF(AV54="","",RANK(AV54,$AV$18:$AV$467,1))</f>
        <v/>
      </c>
      <c r="AV54" s="64" t="str">
        <f>IF(OR(H54="七種競技",H55="七種競技",H56="七種競技"),B54,"")</f>
        <v/>
      </c>
      <c r="AW54" s="64"/>
      <c r="AX54" s="64">
        <f>B54</f>
        <v>0</v>
      </c>
    </row>
    <row r="55" spans="1:50" ht="18.75" customHeight="1">
      <c r="A55" s="289"/>
      <c r="B55" s="305"/>
      <c r="C55" s="289"/>
      <c r="D55" s="289"/>
      <c r="E55" s="174" t="str">
        <f>IF(B54="","",VLOOKUP(B54,'登録データ（女）'!$A$3:$X$2000,4,FALSE))</f>
        <v/>
      </c>
      <c r="F55" s="289"/>
      <c r="G55" s="294"/>
      <c r="H55" s="478"/>
      <c r="I55" s="286"/>
      <c r="J55" s="289"/>
      <c r="K55" s="286"/>
      <c r="L55" s="289"/>
      <c r="M55" s="286"/>
      <c r="N55" s="286"/>
      <c r="O55" s="294"/>
      <c r="P55" s="295"/>
      <c r="Q55" s="296"/>
      <c r="R55" s="472"/>
      <c r="S55" s="469"/>
      <c r="V55" s="66"/>
      <c r="W55" s="75"/>
      <c r="X55" s="69"/>
      <c r="Y55" s="69"/>
      <c r="Z55" s="69"/>
      <c r="AA55" s="69"/>
      <c r="AB55" s="69"/>
      <c r="AC55" s="62"/>
      <c r="AD55" s="172">
        <f t="shared" ca="1" si="0"/>
        <v>0</v>
      </c>
      <c r="AE55" s="108">
        <f t="shared" si="1"/>
        <v>0</v>
      </c>
      <c r="AF55" s="175" t="str">
        <f>IF(G55="","0",VLOOKUP(G55,'登録データ（男）'!$V$4:$W$21,2,FALSE))</f>
        <v>0</v>
      </c>
      <c r="AG55" s="62" t="str">
        <f t="shared" si="2"/>
        <v>00</v>
      </c>
      <c r="AH55" s="172" t="str">
        <f t="shared" si="3"/>
        <v>0</v>
      </c>
      <c r="AI55" s="62" t="str">
        <f t="shared" si="5"/>
        <v>000000</v>
      </c>
      <c r="AJ55" s="172" t="str">
        <f t="shared" ca="1" si="4"/>
        <v/>
      </c>
      <c r="AK55" s="62">
        <f t="shared" si="6"/>
        <v>0</v>
      </c>
      <c r="AL55" s="107" t="str">
        <f>IF(H55="","0",VALUE(VLOOKUP(H55,'登録データ（男）'!$V$4:$X$23,3,FALSE)))</f>
        <v>0</v>
      </c>
      <c r="AM55" s="62">
        <f t="shared" si="7"/>
        <v>0</v>
      </c>
      <c r="AN55" s="62">
        <f t="shared" si="8"/>
        <v>0</v>
      </c>
      <c r="AO55" s="69" t="str">
        <f ca="1">IF(OFFSET(B55,-MOD(ROW(B55),3),0)&lt;&gt;"",IF(RIGHT(H55,1)=")",VALUE(VLOOKUP(OFFSET(B55,-MOD(ROW(B55),3),0),'登録データ（女）'!B55,8,FALSE)),"0"),"0")</f>
        <v>0</v>
      </c>
      <c r="AP55" s="69">
        <f t="shared" ca="1" si="9"/>
        <v>0</v>
      </c>
      <c r="AQ55" s="64"/>
      <c r="AR55" s="64"/>
      <c r="AS55" s="64"/>
      <c r="AT55" s="64"/>
      <c r="AU55" s="64"/>
      <c r="AV55" s="64"/>
      <c r="AW55" s="64"/>
      <c r="AX55" s="64"/>
    </row>
    <row r="56" spans="1:50" ht="18.75" customHeight="1" thickBot="1">
      <c r="A56" s="290"/>
      <c r="B56" s="306"/>
      <c r="C56" s="290"/>
      <c r="D56" s="290"/>
      <c r="E56" s="87" t="s">
        <v>1919</v>
      </c>
      <c r="F56" s="290"/>
      <c r="G56" s="222"/>
      <c r="H56" s="479"/>
      <c r="I56" s="287"/>
      <c r="J56" s="290"/>
      <c r="K56" s="287"/>
      <c r="L56" s="290"/>
      <c r="M56" s="287"/>
      <c r="N56" s="287"/>
      <c r="O56" s="222"/>
      <c r="P56" s="223"/>
      <c r="Q56" s="297"/>
      <c r="R56" s="473"/>
      <c r="S56" s="470"/>
      <c r="V56" s="66"/>
      <c r="W56" s="75"/>
      <c r="X56" s="69"/>
      <c r="Y56" s="69"/>
      <c r="Z56" s="69"/>
      <c r="AA56" s="69"/>
      <c r="AB56" s="69"/>
      <c r="AC56" s="62"/>
      <c r="AD56" s="172">
        <f t="shared" ca="1" si="0"/>
        <v>0</v>
      </c>
      <c r="AE56" s="108">
        <f t="shared" si="1"/>
        <v>0</v>
      </c>
      <c r="AF56" s="175" t="str">
        <f>IF(G56="","0",VLOOKUP(G56,'登録データ（男）'!$V$4:$W$21,2,FALSE))</f>
        <v>0</v>
      </c>
      <c r="AG56" s="62" t="str">
        <f t="shared" si="2"/>
        <v>00</v>
      </c>
      <c r="AH56" s="172" t="str">
        <f t="shared" si="3"/>
        <v>0</v>
      </c>
      <c r="AI56" s="62" t="str">
        <f t="shared" si="5"/>
        <v>000000</v>
      </c>
      <c r="AJ56" s="172" t="str">
        <f t="shared" ca="1" si="4"/>
        <v/>
      </c>
      <c r="AK56" s="62">
        <f t="shared" si="6"/>
        <v>0</v>
      </c>
      <c r="AL56" s="107" t="str">
        <f>IF(H56="","0",VALUE(VLOOKUP(H56,'登録データ（男）'!$V$4:$X$23,3,FALSE)))</f>
        <v>0</v>
      </c>
      <c r="AM56" s="62">
        <f t="shared" si="7"/>
        <v>0</v>
      </c>
      <c r="AN56" s="62">
        <f t="shared" si="8"/>
        <v>0</v>
      </c>
      <c r="AO56" s="69" t="str">
        <f ca="1">IF(OFFSET(B56,-MOD(ROW(B56),3),0)&lt;&gt;"",IF(RIGHT(H56,1)=")",VALUE(VLOOKUP(OFFSET(B56,-MOD(ROW(B56),3),0),'登録データ（女）'!B56,8,FALSE)),"0"),"0")</f>
        <v>0</v>
      </c>
      <c r="AP56" s="69">
        <f t="shared" ca="1" si="9"/>
        <v>0</v>
      </c>
      <c r="AQ56" s="64"/>
      <c r="AR56" s="64"/>
      <c r="AS56" s="64"/>
      <c r="AT56" s="64"/>
      <c r="AU56" s="64"/>
      <c r="AV56" s="64"/>
      <c r="AW56" s="64"/>
      <c r="AX56" s="64"/>
    </row>
    <row r="57" spans="1:50" ht="18.75" customHeight="1" thickTop="1">
      <c r="A57" s="288">
        <v>14</v>
      </c>
      <c r="B57" s="304"/>
      <c r="C57" s="288" t="str">
        <f>IF(B57="","",VLOOKUP(B57,'登録データ（女）'!$A$3:$X$2000,2,FALSE))</f>
        <v/>
      </c>
      <c r="D57" s="288" t="str">
        <f>IF(B57="","",VLOOKUP(B57,'登録データ（女）'!$A$3:$X$2000,3,FALSE))</f>
        <v/>
      </c>
      <c r="E57" s="179" t="str">
        <f>IF(B57="","",VLOOKUP(B57,'登録データ（女）'!$A$3:$X$2000,7,FALSE))</f>
        <v/>
      </c>
      <c r="F57" s="288" t="s">
        <v>6158</v>
      </c>
      <c r="G57" s="291"/>
      <c r="H57" s="477"/>
      <c r="I57" s="285"/>
      <c r="J57" s="288" t="str">
        <f>IF(G57="","",IF(AH57=2,"","分"))</f>
        <v/>
      </c>
      <c r="K57" s="285"/>
      <c r="L57" s="288" t="str">
        <f>IF(OR(G57="",G57="七種競技"),"",IF(AH57=2,"m","秒"))</f>
        <v/>
      </c>
      <c r="M57" s="285"/>
      <c r="N57" s="285"/>
      <c r="O57" s="291"/>
      <c r="P57" s="292"/>
      <c r="Q57" s="293"/>
      <c r="R57" s="471"/>
      <c r="S57" s="468"/>
      <c r="V57" s="66"/>
      <c r="W57" s="75">
        <f>IF(B57="",0,IF(VLOOKUP(B57,'登録データ（女）'!$A$3:$AT$2000,28,FALSE)=1,0,1))</f>
        <v>0</v>
      </c>
      <c r="X57" s="69">
        <f>IF(B57="",1,0)</f>
        <v>1</v>
      </c>
      <c r="Y57" s="69">
        <f>IF(C57="",1,0)</f>
        <v>1</v>
      </c>
      <c r="Z57" s="69">
        <f>IF(D57="",1,0)</f>
        <v>1</v>
      </c>
      <c r="AA57" s="69">
        <f>IF(E57="",1,0)</f>
        <v>1</v>
      </c>
      <c r="AB57" s="69">
        <f>IF(E58="",1,0)</f>
        <v>1</v>
      </c>
      <c r="AC57" s="62">
        <f>SUM(X57:AB57)</f>
        <v>5</v>
      </c>
      <c r="AD57" s="172">
        <f t="shared" ca="1" si="0"/>
        <v>0</v>
      </c>
      <c r="AE57" s="108">
        <f t="shared" si="1"/>
        <v>0</v>
      </c>
      <c r="AF57" s="175" t="str">
        <f>IF(G57="","0",VLOOKUP(G57,'登録データ（男）'!$V$4:$W$21,2,FALSE))</f>
        <v>0</v>
      </c>
      <c r="AG57" s="62" t="str">
        <f t="shared" si="2"/>
        <v>00</v>
      </c>
      <c r="AH57" s="172" t="str">
        <f t="shared" si="3"/>
        <v>0</v>
      </c>
      <c r="AI57" s="62" t="str">
        <f t="shared" si="5"/>
        <v>000000</v>
      </c>
      <c r="AJ57" s="172" t="str">
        <f t="shared" ca="1" si="4"/>
        <v/>
      </c>
      <c r="AK57" s="62">
        <f t="shared" si="6"/>
        <v>0</v>
      </c>
      <c r="AL57" s="107" t="str">
        <f>IF(H57="","0",VALUE(VLOOKUP(H57,'登録データ（男）'!$V$4:$X$23,3,FALSE)))</f>
        <v>0</v>
      </c>
      <c r="AM57" s="62">
        <f t="shared" si="7"/>
        <v>0</v>
      </c>
      <c r="AN57" s="62">
        <f t="shared" si="8"/>
        <v>0</v>
      </c>
      <c r="AO57" s="69" t="str">
        <f ca="1">IF(OFFSET(B57,-MOD(ROW(B57),3),0)&lt;&gt;"",IF(RIGHT(H57,1)=")",VALUE(VLOOKUP(OFFSET(B57,-MOD(ROW(B57),3),0),'登録データ（女）'!B57,8,FALSE)),"0"),"0")</f>
        <v>0</v>
      </c>
      <c r="AP57" s="69">
        <f t="shared" ca="1" si="9"/>
        <v>0</v>
      </c>
      <c r="AQ57" s="64" t="str">
        <f t="shared" ref="AQ57" si="46">IF(AR57="","",RANK(AR57,$AR$18:$AR$467,1))</f>
        <v/>
      </c>
      <c r="AR57" s="64" t="str">
        <f>IF(R57="","",B57)</f>
        <v/>
      </c>
      <c r="AS57" s="64" t="str">
        <f t="shared" ref="AS57" si="47">IF(AT57="","",RANK(AT57,$AT$18:$AT$467,1))</f>
        <v/>
      </c>
      <c r="AT57" s="64" t="str">
        <f>IF(S57="","",B57)</f>
        <v/>
      </c>
      <c r="AU57" s="64" t="str">
        <f t="shared" ref="AU57" si="48">IF(AV57="","",RANK(AV57,$AV$18:$AV$467,1))</f>
        <v/>
      </c>
      <c r="AV57" s="64" t="str">
        <f>IF(OR(H57="七種競技",H58="七種競技",H59="七種競技"),B57,"")</f>
        <v/>
      </c>
      <c r="AW57" s="64"/>
      <c r="AX57" s="64">
        <f>B57</f>
        <v>0</v>
      </c>
    </row>
    <row r="58" spans="1:50" ht="18.75" customHeight="1">
      <c r="A58" s="289"/>
      <c r="B58" s="305"/>
      <c r="C58" s="289"/>
      <c r="D58" s="289"/>
      <c r="E58" s="174" t="str">
        <f>IF(B57="","",VLOOKUP(B57,'登録データ（女）'!$A$3:$X$2000,4,FALSE))</f>
        <v/>
      </c>
      <c r="F58" s="289"/>
      <c r="G58" s="294"/>
      <c r="H58" s="478"/>
      <c r="I58" s="286"/>
      <c r="J58" s="289"/>
      <c r="K58" s="286"/>
      <c r="L58" s="289"/>
      <c r="M58" s="286"/>
      <c r="N58" s="286"/>
      <c r="O58" s="294"/>
      <c r="P58" s="295"/>
      <c r="Q58" s="296"/>
      <c r="R58" s="472"/>
      <c r="S58" s="469"/>
      <c r="V58" s="66"/>
      <c r="W58" s="75"/>
      <c r="X58" s="69"/>
      <c r="Y58" s="69"/>
      <c r="Z58" s="69"/>
      <c r="AA58" s="69"/>
      <c r="AB58" s="69"/>
      <c r="AC58" s="62"/>
      <c r="AD58" s="172">
        <f t="shared" ca="1" si="0"/>
        <v>0</v>
      </c>
      <c r="AE58" s="108">
        <f t="shared" si="1"/>
        <v>0</v>
      </c>
      <c r="AF58" s="175" t="str">
        <f>IF(G58="","0",VLOOKUP(G58,'登録データ（男）'!$V$4:$W$21,2,FALSE))</f>
        <v>0</v>
      </c>
      <c r="AG58" s="62" t="str">
        <f t="shared" si="2"/>
        <v>00</v>
      </c>
      <c r="AH58" s="172" t="str">
        <f t="shared" si="3"/>
        <v>0</v>
      </c>
      <c r="AI58" s="62" t="str">
        <f t="shared" si="5"/>
        <v>000000</v>
      </c>
      <c r="AJ58" s="172" t="str">
        <f t="shared" ca="1" si="4"/>
        <v/>
      </c>
      <c r="AK58" s="62">
        <f t="shared" si="6"/>
        <v>0</v>
      </c>
      <c r="AL58" s="107" t="str">
        <f>IF(H58="","0",VALUE(VLOOKUP(H58,'登録データ（男）'!$V$4:$X$23,3,FALSE)))</f>
        <v>0</v>
      </c>
      <c r="AM58" s="62">
        <f t="shared" si="7"/>
        <v>0</v>
      </c>
      <c r="AN58" s="62">
        <f t="shared" si="8"/>
        <v>0</v>
      </c>
      <c r="AO58" s="69" t="str">
        <f ca="1">IF(OFFSET(B58,-MOD(ROW(B58),3),0)&lt;&gt;"",IF(RIGHT(H58,1)=")",VALUE(VLOOKUP(OFFSET(B58,-MOD(ROW(B58),3),0),'登録データ（女）'!B58,8,FALSE)),"0"),"0")</f>
        <v>0</v>
      </c>
      <c r="AP58" s="69">
        <f t="shared" ca="1" si="9"/>
        <v>0</v>
      </c>
      <c r="AQ58" s="64"/>
      <c r="AR58" s="64"/>
      <c r="AS58" s="64"/>
      <c r="AT58" s="64"/>
      <c r="AU58" s="64"/>
      <c r="AV58" s="64"/>
      <c r="AW58" s="64"/>
      <c r="AX58" s="64"/>
    </row>
    <row r="59" spans="1:50" ht="18.75" customHeight="1" thickBot="1">
      <c r="A59" s="290"/>
      <c r="B59" s="306"/>
      <c r="C59" s="290"/>
      <c r="D59" s="290"/>
      <c r="E59" s="87" t="s">
        <v>1919</v>
      </c>
      <c r="F59" s="290"/>
      <c r="G59" s="222"/>
      <c r="H59" s="479"/>
      <c r="I59" s="287"/>
      <c r="J59" s="290"/>
      <c r="K59" s="287"/>
      <c r="L59" s="290"/>
      <c r="M59" s="287"/>
      <c r="N59" s="287"/>
      <c r="O59" s="222"/>
      <c r="P59" s="223"/>
      <c r="Q59" s="297"/>
      <c r="R59" s="473"/>
      <c r="S59" s="470"/>
      <c r="V59" s="66"/>
      <c r="W59" s="75"/>
      <c r="X59" s="69"/>
      <c r="Y59" s="69"/>
      <c r="Z59" s="69"/>
      <c r="AA59" s="69"/>
      <c r="AB59" s="69"/>
      <c r="AC59" s="62"/>
      <c r="AD59" s="172">
        <f t="shared" ca="1" si="0"/>
        <v>0</v>
      </c>
      <c r="AE59" s="108">
        <f t="shared" si="1"/>
        <v>0</v>
      </c>
      <c r="AF59" s="175" t="str">
        <f>IF(G59="","0",VLOOKUP(G59,'登録データ（男）'!$V$4:$W$21,2,FALSE))</f>
        <v>0</v>
      </c>
      <c r="AG59" s="62" t="str">
        <f t="shared" si="2"/>
        <v>00</v>
      </c>
      <c r="AH59" s="172" t="str">
        <f t="shared" si="3"/>
        <v>0</v>
      </c>
      <c r="AI59" s="62" t="str">
        <f t="shared" si="5"/>
        <v>000000</v>
      </c>
      <c r="AJ59" s="172" t="str">
        <f t="shared" ca="1" si="4"/>
        <v/>
      </c>
      <c r="AK59" s="62">
        <f t="shared" si="6"/>
        <v>0</v>
      </c>
      <c r="AL59" s="107" t="str">
        <f>IF(H59="","0",VALUE(VLOOKUP(H59,'登録データ（男）'!$V$4:$X$23,3,FALSE)))</f>
        <v>0</v>
      </c>
      <c r="AM59" s="62">
        <f t="shared" si="7"/>
        <v>0</v>
      </c>
      <c r="AN59" s="62">
        <f t="shared" si="8"/>
        <v>0</v>
      </c>
      <c r="AO59" s="69" t="str">
        <f ca="1">IF(OFFSET(B59,-MOD(ROW(B59),3),0)&lt;&gt;"",IF(RIGHT(H59,1)=")",VALUE(VLOOKUP(OFFSET(B59,-MOD(ROW(B59),3),0),'登録データ（女）'!B59,8,FALSE)),"0"),"0")</f>
        <v>0</v>
      </c>
      <c r="AP59" s="69">
        <f t="shared" ca="1" si="9"/>
        <v>0</v>
      </c>
      <c r="AQ59" s="64"/>
      <c r="AR59" s="64"/>
      <c r="AS59" s="64"/>
      <c r="AT59" s="64"/>
      <c r="AU59" s="64"/>
      <c r="AV59" s="64"/>
      <c r="AW59" s="64"/>
      <c r="AX59" s="64"/>
    </row>
    <row r="60" spans="1:50" ht="18" customHeight="1" thickTop="1">
      <c r="A60" s="288">
        <v>15</v>
      </c>
      <c r="B60" s="304"/>
      <c r="C60" s="288" t="str">
        <f>IF(B60="","",VLOOKUP(B60,'登録データ（女）'!$A$3:$X$2000,2,FALSE))</f>
        <v/>
      </c>
      <c r="D60" s="288" t="str">
        <f>IF(B60="","",VLOOKUP(B60,'登録データ（女）'!$A$3:$X$2000,3,FALSE))</f>
        <v/>
      </c>
      <c r="E60" s="179" t="str">
        <f>IF(B60="","",VLOOKUP(B60,'登録データ（女）'!$A$3:$X$2000,7,FALSE))</f>
        <v/>
      </c>
      <c r="F60" s="288" t="s">
        <v>6158</v>
      </c>
      <c r="G60" s="291"/>
      <c r="H60" s="477"/>
      <c r="I60" s="285"/>
      <c r="J60" s="288" t="str">
        <f>IF(G60="","",IF(AH60=2,"","分"))</f>
        <v/>
      </c>
      <c r="K60" s="285"/>
      <c r="L60" s="288" t="str">
        <f>IF(OR(G60="",G60="七種競技"),"",IF(AH60=2,"m","秒"))</f>
        <v/>
      </c>
      <c r="M60" s="285"/>
      <c r="N60" s="285"/>
      <c r="O60" s="291"/>
      <c r="P60" s="292"/>
      <c r="Q60" s="293"/>
      <c r="R60" s="471"/>
      <c r="S60" s="468"/>
      <c r="V60" s="66"/>
      <c r="W60" s="75">
        <f>IF(B60="",0,IF(VLOOKUP(B60,'登録データ（女）'!$A$3:$AT$2000,28,FALSE)=1,0,1))</f>
        <v>0</v>
      </c>
      <c r="X60" s="69">
        <f>IF(B60="",1,0)</f>
        <v>1</v>
      </c>
      <c r="Y60" s="69">
        <f>IF(C60="",1,0)</f>
        <v>1</v>
      </c>
      <c r="Z60" s="69">
        <f>IF(D60="",1,0)</f>
        <v>1</v>
      </c>
      <c r="AA60" s="69">
        <f>IF(E60="",1,0)</f>
        <v>1</v>
      </c>
      <c r="AB60" s="69">
        <f>IF(E61="",1,0)</f>
        <v>1</v>
      </c>
      <c r="AC60" s="62">
        <f>SUM(X60:AB60)</f>
        <v>5</v>
      </c>
      <c r="AD60" s="172">
        <f t="shared" ca="1" si="0"/>
        <v>0</v>
      </c>
      <c r="AE60" s="108">
        <f t="shared" si="1"/>
        <v>0</v>
      </c>
      <c r="AF60" s="175" t="str">
        <f>IF(G60="","0",VLOOKUP(G60,'登録データ（男）'!$V$4:$W$21,2,FALSE))</f>
        <v>0</v>
      </c>
      <c r="AG60" s="62" t="str">
        <f t="shared" si="2"/>
        <v>00</v>
      </c>
      <c r="AH60" s="172" t="str">
        <f t="shared" si="3"/>
        <v>0</v>
      </c>
      <c r="AI60" s="62" t="str">
        <f t="shared" si="5"/>
        <v>000000</v>
      </c>
      <c r="AJ60" s="172" t="str">
        <f t="shared" ca="1" si="4"/>
        <v/>
      </c>
      <c r="AK60" s="62">
        <f t="shared" si="6"/>
        <v>0</v>
      </c>
      <c r="AL60" s="107" t="str">
        <f>IF(H60="","0",VALUE(VLOOKUP(H60,'登録データ（男）'!$V$4:$X$23,3,FALSE)))</f>
        <v>0</v>
      </c>
      <c r="AM60" s="62">
        <f t="shared" si="7"/>
        <v>0</v>
      </c>
      <c r="AN60" s="62">
        <f t="shared" si="8"/>
        <v>0</v>
      </c>
      <c r="AO60" s="69" t="str">
        <f ca="1">IF(OFFSET(B60,-MOD(ROW(B60),3),0)&lt;&gt;"",IF(RIGHT(H60,1)=")",VALUE(VLOOKUP(OFFSET(B60,-MOD(ROW(B60),3),0),'登録データ（女）'!B60,8,FALSE)),"0"),"0")</f>
        <v>0</v>
      </c>
      <c r="AP60" s="69">
        <f t="shared" ca="1" si="9"/>
        <v>0</v>
      </c>
      <c r="AQ60" s="64" t="str">
        <f t="shared" ref="AQ60" si="49">IF(AR60="","",RANK(AR60,$AR$18:$AR$467,1))</f>
        <v/>
      </c>
      <c r="AR60" s="64" t="str">
        <f>IF(R60="","",B60)</f>
        <v/>
      </c>
      <c r="AS60" s="64" t="str">
        <f t="shared" ref="AS60" si="50">IF(AT60="","",RANK(AT60,$AT$18:$AT$467,1))</f>
        <v/>
      </c>
      <c r="AT60" s="64" t="str">
        <f>IF(S60="","",B60)</f>
        <v/>
      </c>
      <c r="AU60" s="64" t="str">
        <f t="shared" ref="AU60" si="51">IF(AV60="","",RANK(AV60,$AV$18:$AV$467,1))</f>
        <v/>
      </c>
      <c r="AV60" s="64" t="str">
        <f>IF(OR(H60="七種競技",H61="七種競技",H62="七種競技"),B60,"")</f>
        <v/>
      </c>
      <c r="AW60" s="64"/>
      <c r="AX60" s="64">
        <f>B60</f>
        <v>0</v>
      </c>
    </row>
    <row r="61" spans="1:50" ht="18" customHeight="1">
      <c r="A61" s="289"/>
      <c r="B61" s="305"/>
      <c r="C61" s="289"/>
      <c r="D61" s="289"/>
      <c r="E61" s="174" t="str">
        <f>IF(B60="","",VLOOKUP(B60,'登録データ（女）'!$A$3:$X$2000,4,FALSE))</f>
        <v/>
      </c>
      <c r="F61" s="289"/>
      <c r="G61" s="294"/>
      <c r="H61" s="478"/>
      <c r="I61" s="286"/>
      <c r="J61" s="289"/>
      <c r="K61" s="286"/>
      <c r="L61" s="289"/>
      <c r="M61" s="286"/>
      <c r="N61" s="286"/>
      <c r="O61" s="294"/>
      <c r="P61" s="295"/>
      <c r="Q61" s="296"/>
      <c r="R61" s="472"/>
      <c r="S61" s="469"/>
      <c r="V61" s="66"/>
      <c r="W61" s="75"/>
      <c r="X61" s="69"/>
      <c r="Y61" s="69"/>
      <c r="Z61" s="69"/>
      <c r="AA61" s="69"/>
      <c r="AB61" s="69"/>
      <c r="AC61" s="62"/>
      <c r="AD61" s="172">
        <f t="shared" ca="1" si="0"/>
        <v>0</v>
      </c>
      <c r="AE61" s="108">
        <f t="shared" si="1"/>
        <v>0</v>
      </c>
      <c r="AF61" s="175" t="str">
        <f>IF(G61="","0",VLOOKUP(G61,'登録データ（男）'!$V$4:$W$21,2,FALSE))</f>
        <v>0</v>
      </c>
      <c r="AG61" s="62" t="str">
        <f t="shared" si="2"/>
        <v>00</v>
      </c>
      <c r="AH61" s="172" t="str">
        <f t="shared" si="3"/>
        <v>0</v>
      </c>
      <c r="AI61" s="62" t="str">
        <f t="shared" si="5"/>
        <v>000000</v>
      </c>
      <c r="AJ61" s="172" t="str">
        <f t="shared" ca="1" si="4"/>
        <v/>
      </c>
      <c r="AK61" s="62">
        <f t="shared" si="6"/>
        <v>0</v>
      </c>
      <c r="AL61" s="107" t="str">
        <f>IF(H61="","0",VALUE(VLOOKUP(H61,'登録データ（男）'!$V$4:$X$23,3,FALSE)))</f>
        <v>0</v>
      </c>
      <c r="AM61" s="62">
        <f t="shared" si="7"/>
        <v>0</v>
      </c>
      <c r="AN61" s="62">
        <f t="shared" si="8"/>
        <v>0</v>
      </c>
      <c r="AO61" s="69" t="str">
        <f ca="1">IF(OFFSET(B61,-MOD(ROW(B61),3),0)&lt;&gt;"",IF(RIGHT(H61,1)=")",VALUE(VLOOKUP(OFFSET(B61,-MOD(ROW(B61),3),0),'登録データ（女）'!B61,8,FALSE)),"0"),"0")</f>
        <v>0</v>
      </c>
      <c r="AP61" s="69">
        <f t="shared" ca="1" si="9"/>
        <v>0</v>
      </c>
      <c r="AQ61" s="64"/>
      <c r="AR61" s="64"/>
      <c r="AS61" s="64"/>
      <c r="AT61" s="64"/>
      <c r="AU61" s="64"/>
      <c r="AV61" s="64"/>
      <c r="AW61" s="64"/>
      <c r="AX61" s="64"/>
    </row>
    <row r="62" spans="1:50" ht="18.75" customHeight="1" thickBot="1">
      <c r="A62" s="290"/>
      <c r="B62" s="306"/>
      <c r="C62" s="290"/>
      <c r="D62" s="290"/>
      <c r="E62" s="87" t="s">
        <v>1919</v>
      </c>
      <c r="F62" s="290"/>
      <c r="G62" s="222"/>
      <c r="H62" s="479"/>
      <c r="I62" s="287"/>
      <c r="J62" s="290"/>
      <c r="K62" s="287"/>
      <c r="L62" s="290"/>
      <c r="M62" s="287"/>
      <c r="N62" s="287"/>
      <c r="O62" s="222"/>
      <c r="P62" s="223"/>
      <c r="Q62" s="297"/>
      <c r="R62" s="473"/>
      <c r="S62" s="470"/>
      <c r="V62" s="66"/>
      <c r="W62" s="75"/>
      <c r="X62" s="69"/>
      <c r="Y62" s="69"/>
      <c r="Z62" s="69"/>
      <c r="AA62" s="69"/>
      <c r="AB62" s="69"/>
      <c r="AC62" s="62"/>
      <c r="AD62" s="172">
        <f t="shared" ca="1" si="0"/>
        <v>0</v>
      </c>
      <c r="AE62" s="108">
        <f t="shared" si="1"/>
        <v>0</v>
      </c>
      <c r="AF62" s="175" t="str">
        <f>IF(G62="","0",VLOOKUP(G62,'登録データ（男）'!$V$4:$W$21,2,FALSE))</f>
        <v>0</v>
      </c>
      <c r="AG62" s="62" t="str">
        <f t="shared" si="2"/>
        <v>00</v>
      </c>
      <c r="AH62" s="172" t="str">
        <f t="shared" si="3"/>
        <v>0</v>
      </c>
      <c r="AI62" s="62" t="str">
        <f t="shared" si="5"/>
        <v>000000</v>
      </c>
      <c r="AJ62" s="172" t="str">
        <f t="shared" ca="1" si="4"/>
        <v/>
      </c>
      <c r="AK62" s="62">
        <f t="shared" si="6"/>
        <v>0</v>
      </c>
      <c r="AL62" s="107" t="str">
        <f>IF(H62="","0",VALUE(VLOOKUP(H62,'登録データ（男）'!$V$4:$X$23,3,FALSE)))</f>
        <v>0</v>
      </c>
      <c r="AM62" s="62">
        <f t="shared" si="7"/>
        <v>0</v>
      </c>
      <c r="AN62" s="62">
        <f t="shared" si="8"/>
        <v>0</v>
      </c>
      <c r="AO62" s="69" t="str">
        <f ca="1">IF(OFFSET(B62,-MOD(ROW(B62),3),0)&lt;&gt;"",IF(RIGHT(H62,1)=")",VALUE(VLOOKUP(OFFSET(B62,-MOD(ROW(B62),3),0),'登録データ（女）'!B62,8,FALSE)),"0"),"0")</f>
        <v>0</v>
      </c>
      <c r="AP62" s="69">
        <f t="shared" ca="1" si="9"/>
        <v>0</v>
      </c>
      <c r="AQ62" s="64"/>
      <c r="AR62" s="64"/>
      <c r="AS62" s="64"/>
      <c r="AT62" s="64"/>
      <c r="AU62" s="64"/>
      <c r="AV62" s="64"/>
      <c r="AW62" s="64"/>
      <c r="AX62" s="64"/>
    </row>
    <row r="63" spans="1:50" ht="18" customHeight="1" thickTop="1">
      <c r="A63" s="288">
        <v>16</v>
      </c>
      <c r="B63" s="304"/>
      <c r="C63" s="288" t="str">
        <f>IF(B63="","",VLOOKUP(B63,'登録データ（女）'!$A$3:$X$2000,2,FALSE))</f>
        <v/>
      </c>
      <c r="D63" s="288" t="str">
        <f>IF(B63="","",VLOOKUP(B63,'登録データ（女）'!$A$3:$X$2000,3,FALSE))</f>
        <v/>
      </c>
      <c r="E63" s="179" t="str">
        <f>IF(B63="","",VLOOKUP(B63,'登録データ（女）'!$A$3:$X$2000,7,FALSE))</f>
        <v/>
      </c>
      <c r="F63" s="288" t="s">
        <v>6158</v>
      </c>
      <c r="G63" s="291"/>
      <c r="H63" s="477"/>
      <c r="I63" s="285"/>
      <c r="J63" s="288" t="str">
        <f>IF(G63="","",IF(AH63=2,"","分"))</f>
        <v/>
      </c>
      <c r="K63" s="285"/>
      <c r="L63" s="288" t="str">
        <f>IF(OR(G63="",G63="七種競技"),"",IF(AH63=2,"m","秒"))</f>
        <v/>
      </c>
      <c r="M63" s="285"/>
      <c r="N63" s="285"/>
      <c r="O63" s="291"/>
      <c r="P63" s="292"/>
      <c r="Q63" s="293"/>
      <c r="R63" s="471"/>
      <c r="S63" s="468"/>
      <c r="V63" s="66"/>
      <c r="W63" s="75">
        <f>IF(B63="",0,IF(VLOOKUP(B63,'登録データ（女）'!$A$3:$AT$2000,28,FALSE)=1,0,1))</f>
        <v>0</v>
      </c>
      <c r="X63" s="69">
        <f>IF(B63="",1,0)</f>
        <v>1</v>
      </c>
      <c r="Y63" s="69">
        <f>IF(C63="",1,0)</f>
        <v>1</v>
      </c>
      <c r="Z63" s="69">
        <f>IF(D63="",1,0)</f>
        <v>1</v>
      </c>
      <c r="AA63" s="69">
        <f>IF(E63="",1,0)</f>
        <v>1</v>
      </c>
      <c r="AB63" s="69">
        <f>IF(E64="",1,0)</f>
        <v>1</v>
      </c>
      <c r="AC63" s="62">
        <f>SUM(X63:AB63)</f>
        <v>5</v>
      </c>
      <c r="AD63" s="172">
        <f t="shared" ca="1" si="0"/>
        <v>0</v>
      </c>
      <c r="AE63" s="108">
        <f t="shared" si="1"/>
        <v>0</v>
      </c>
      <c r="AF63" s="175" t="str">
        <f>IF(G63="","0",VLOOKUP(G63,'登録データ（男）'!$V$4:$W$21,2,FALSE))</f>
        <v>0</v>
      </c>
      <c r="AG63" s="62" t="str">
        <f t="shared" si="2"/>
        <v>00</v>
      </c>
      <c r="AH63" s="172" t="str">
        <f t="shared" si="3"/>
        <v>0</v>
      </c>
      <c r="AI63" s="62" t="str">
        <f t="shared" si="5"/>
        <v>000000</v>
      </c>
      <c r="AJ63" s="172" t="str">
        <f t="shared" ca="1" si="4"/>
        <v/>
      </c>
      <c r="AK63" s="62">
        <f t="shared" si="6"/>
        <v>0</v>
      </c>
      <c r="AL63" s="107" t="str">
        <f>IF(H63="","0",VALUE(VLOOKUP(H63,'登録データ（男）'!$V$4:$X$23,3,FALSE)))</f>
        <v>0</v>
      </c>
      <c r="AM63" s="62">
        <f t="shared" si="7"/>
        <v>0</v>
      </c>
      <c r="AN63" s="62">
        <f t="shared" si="8"/>
        <v>0</v>
      </c>
      <c r="AO63" s="69" t="str">
        <f ca="1">IF(OFFSET(B63,-MOD(ROW(B63),3),0)&lt;&gt;"",IF(RIGHT(H63,1)=")",VALUE(VLOOKUP(OFFSET(B63,-MOD(ROW(B63),3),0),'登録データ（女）'!B63,8,FALSE)),"0"),"0")</f>
        <v>0</v>
      </c>
      <c r="AP63" s="69">
        <f t="shared" ca="1" si="9"/>
        <v>0</v>
      </c>
      <c r="AQ63" s="64" t="str">
        <f t="shared" ref="AQ63" si="52">IF(AR63="","",RANK(AR63,$AR$18:$AR$467,1))</f>
        <v/>
      </c>
      <c r="AR63" s="64" t="str">
        <f>IF(R63="","",B63)</f>
        <v/>
      </c>
      <c r="AS63" s="64" t="str">
        <f t="shared" ref="AS63" si="53">IF(AT63="","",RANK(AT63,$AT$18:$AT$467,1))</f>
        <v/>
      </c>
      <c r="AT63" s="64" t="str">
        <f>IF(S63="","",B63)</f>
        <v/>
      </c>
      <c r="AU63" s="64" t="str">
        <f t="shared" ref="AU63" si="54">IF(AV63="","",RANK(AV63,$AV$18:$AV$467,1))</f>
        <v/>
      </c>
      <c r="AV63" s="64" t="str">
        <f>IF(OR(H63="七種競技",H64="七種競技",H65="七種競技"),B63,"")</f>
        <v/>
      </c>
      <c r="AW63" s="64"/>
      <c r="AX63" s="64">
        <f>B63</f>
        <v>0</v>
      </c>
    </row>
    <row r="64" spans="1:50" ht="18" customHeight="1">
      <c r="A64" s="289"/>
      <c r="B64" s="305"/>
      <c r="C64" s="289"/>
      <c r="D64" s="289"/>
      <c r="E64" s="174" t="str">
        <f>IF(B63="","",VLOOKUP(B63,'登録データ（女）'!$A$3:$X$2000,4,FALSE))</f>
        <v/>
      </c>
      <c r="F64" s="289"/>
      <c r="G64" s="294"/>
      <c r="H64" s="478"/>
      <c r="I64" s="286"/>
      <c r="J64" s="289"/>
      <c r="K64" s="286"/>
      <c r="L64" s="289"/>
      <c r="M64" s="286"/>
      <c r="N64" s="286"/>
      <c r="O64" s="294"/>
      <c r="P64" s="295"/>
      <c r="Q64" s="296"/>
      <c r="R64" s="472"/>
      <c r="S64" s="469"/>
      <c r="V64" s="66"/>
      <c r="W64" s="75"/>
      <c r="X64" s="69"/>
      <c r="Y64" s="69"/>
      <c r="Z64" s="69"/>
      <c r="AA64" s="69"/>
      <c r="AB64" s="69"/>
      <c r="AC64" s="62"/>
      <c r="AD64" s="172">
        <f t="shared" ca="1" si="0"/>
        <v>0</v>
      </c>
      <c r="AE64" s="108">
        <f t="shared" si="1"/>
        <v>0</v>
      </c>
      <c r="AF64" s="175" t="str">
        <f>IF(G64="","0",VLOOKUP(G64,'登録データ（男）'!$V$4:$W$21,2,FALSE))</f>
        <v>0</v>
      </c>
      <c r="AG64" s="62" t="str">
        <f t="shared" si="2"/>
        <v>00</v>
      </c>
      <c r="AH64" s="172" t="str">
        <f t="shared" si="3"/>
        <v>0</v>
      </c>
      <c r="AI64" s="62" t="str">
        <f t="shared" si="5"/>
        <v>000000</v>
      </c>
      <c r="AJ64" s="172" t="str">
        <f t="shared" ca="1" si="4"/>
        <v/>
      </c>
      <c r="AK64" s="62">
        <f t="shared" si="6"/>
        <v>0</v>
      </c>
      <c r="AL64" s="107" t="str">
        <f>IF(H64="","0",VALUE(VLOOKUP(H64,'登録データ（男）'!$V$4:$X$23,3,FALSE)))</f>
        <v>0</v>
      </c>
      <c r="AM64" s="62">
        <f t="shared" si="7"/>
        <v>0</v>
      </c>
      <c r="AN64" s="62">
        <f t="shared" si="8"/>
        <v>0</v>
      </c>
      <c r="AO64" s="69" t="str">
        <f ca="1">IF(OFFSET(B64,-MOD(ROW(B64),3),0)&lt;&gt;"",IF(RIGHT(H64,1)=")",VALUE(VLOOKUP(OFFSET(B64,-MOD(ROW(B64),3),0),'登録データ（女）'!B64,8,FALSE)),"0"),"0")</f>
        <v>0</v>
      </c>
      <c r="AP64" s="69">
        <f t="shared" ca="1" si="9"/>
        <v>0</v>
      </c>
      <c r="AQ64" s="64"/>
      <c r="AR64" s="64"/>
      <c r="AS64" s="64"/>
      <c r="AT64" s="64"/>
      <c r="AU64" s="64"/>
      <c r="AV64" s="64"/>
      <c r="AW64" s="64"/>
      <c r="AX64" s="64"/>
    </row>
    <row r="65" spans="1:50" ht="18.75" customHeight="1" thickBot="1">
      <c r="A65" s="290"/>
      <c r="B65" s="306"/>
      <c r="C65" s="290"/>
      <c r="D65" s="290"/>
      <c r="E65" s="87" t="s">
        <v>1919</v>
      </c>
      <c r="F65" s="290"/>
      <c r="G65" s="222"/>
      <c r="H65" s="479"/>
      <c r="I65" s="287"/>
      <c r="J65" s="290"/>
      <c r="K65" s="287"/>
      <c r="L65" s="290"/>
      <c r="M65" s="287"/>
      <c r="N65" s="287"/>
      <c r="O65" s="222"/>
      <c r="P65" s="223"/>
      <c r="Q65" s="297"/>
      <c r="R65" s="473"/>
      <c r="S65" s="470"/>
      <c r="V65" s="66"/>
      <c r="W65" s="75"/>
      <c r="X65" s="69"/>
      <c r="Y65" s="69"/>
      <c r="Z65" s="69"/>
      <c r="AA65" s="69"/>
      <c r="AB65" s="69"/>
      <c r="AC65" s="62"/>
      <c r="AD65" s="172">
        <f t="shared" ca="1" si="0"/>
        <v>0</v>
      </c>
      <c r="AE65" s="108">
        <f t="shared" si="1"/>
        <v>0</v>
      </c>
      <c r="AF65" s="175" t="str">
        <f>IF(G65="","0",VLOOKUP(G65,'登録データ（男）'!$V$4:$W$21,2,FALSE))</f>
        <v>0</v>
      </c>
      <c r="AG65" s="62" t="str">
        <f t="shared" si="2"/>
        <v>00</v>
      </c>
      <c r="AH65" s="172" t="str">
        <f t="shared" si="3"/>
        <v>0</v>
      </c>
      <c r="AI65" s="62" t="str">
        <f t="shared" si="5"/>
        <v>000000</v>
      </c>
      <c r="AJ65" s="172" t="str">
        <f t="shared" ca="1" si="4"/>
        <v/>
      </c>
      <c r="AK65" s="62">
        <f t="shared" si="6"/>
        <v>0</v>
      </c>
      <c r="AL65" s="107" t="str">
        <f>IF(H65="","0",VALUE(VLOOKUP(H65,'登録データ（男）'!$V$4:$X$23,3,FALSE)))</f>
        <v>0</v>
      </c>
      <c r="AM65" s="62">
        <f t="shared" si="7"/>
        <v>0</v>
      </c>
      <c r="AN65" s="62">
        <f t="shared" si="8"/>
        <v>0</v>
      </c>
      <c r="AO65" s="69" t="str">
        <f ca="1">IF(OFFSET(B65,-MOD(ROW(B65),3),0)&lt;&gt;"",IF(RIGHT(H65,1)=")",VALUE(VLOOKUP(OFFSET(B65,-MOD(ROW(B65),3),0),'登録データ（女）'!B65,8,FALSE)),"0"),"0")</f>
        <v>0</v>
      </c>
      <c r="AP65" s="69">
        <f t="shared" ca="1" si="9"/>
        <v>0</v>
      </c>
      <c r="AQ65" s="64"/>
      <c r="AR65" s="64"/>
      <c r="AS65" s="64"/>
      <c r="AT65" s="64"/>
      <c r="AU65" s="64"/>
      <c r="AV65" s="64"/>
      <c r="AW65" s="64"/>
      <c r="AX65" s="64"/>
    </row>
    <row r="66" spans="1:50" ht="18" customHeight="1" thickTop="1">
      <c r="A66" s="288">
        <v>17</v>
      </c>
      <c r="B66" s="304"/>
      <c r="C66" s="288" t="str">
        <f>IF(B66="","",VLOOKUP(B66,'登録データ（女）'!$A$3:$X$2000,2,FALSE))</f>
        <v/>
      </c>
      <c r="D66" s="288" t="str">
        <f>IF(B66="","",VLOOKUP(B66,'登録データ（女）'!$A$3:$X$2000,3,FALSE))</f>
        <v/>
      </c>
      <c r="E66" s="179" t="str">
        <f>IF(B66="","",VLOOKUP(B66,'登録データ（女）'!$A$3:$X$2000,7,FALSE))</f>
        <v/>
      </c>
      <c r="F66" s="288" t="s">
        <v>6158</v>
      </c>
      <c r="G66" s="291"/>
      <c r="H66" s="477"/>
      <c r="I66" s="285"/>
      <c r="J66" s="288" t="str">
        <f>IF(G66="","",IF(AH66=2,"","分"))</f>
        <v/>
      </c>
      <c r="K66" s="285"/>
      <c r="L66" s="288" t="str">
        <f>IF(OR(G66="",G66="七種競技"),"",IF(AH66=2,"m","秒"))</f>
        <v/>
      </c>
      <c r="M66" s="285"/>
      <c r="N66" s="285"/>
      <c r="O66" s="291"/>
      <c r="P66" s="292"/>
      <c r="Q66" s="293"/>
      <c r="R66" s="471"/>
      <c r="S66" s="468"/>
      <c r="V66" s="66"/>
      <c r="W66" s="75">
        <f>IF(B66="",0,IF(VLOOKUP(B66,'登録データ（女）'!$A$3:$AT$2000,28,FALSE)=1,0,1))</f>
        <v>0</v>
      </c>
      <c r="X66" s="69">
        <f>IF(B66="",1,0)</f>
        <v>1</v>
      </c>
      <c r="Y66" s="69">
        <f>IF(C66="",1,0)</f>
        <v>1</v>
      </c>
      <c r="Z66" s="69">
        <f>IF(D66="",1,0)</f>
        <v>1</v>
      </c>
      <c r="AA66" s="69">
        <f>IF(E66="",1,0)</f>
        <v>1</v>
      </c>
      <c r="AB66" s="69">
        <f>IF(E67="",1,0)</f>
        <v>1</v>
      </c>
      <c r="AC66" s="62">
        <f>SUM(X66:AB66)</f>
        <v>5</v>
      </c>
      <c r="AD66" s="172">
        <f t="shared" ca="1" si="0"/>
        <v>0</v>
      </c>
      <c r="AE66" s="108">
        <f t="shared" si="1"/>
        <v>0</v>
      </c>
      <c r="AF66" s="175" t="str">
        <f>IF(G66="","0",VLOOKUP(G66,'登録データ（男）'!$V$4:$W$21,2,FALSE))</f>
        <v>0</v>
      </c>
      <c r="AG66" s="62" t="str">
        <f t="shared" si="2"/>
        <v>00</v>
      </c>
      <c r="AH66" s="172" t="str">
        <f t="shared" si="3"/>
        <v>0</v>
      </c>
      <c r="AI66" s="62" t="str">
        <f t="shared" si="5"/>
        <v>000000</v>
      </c>
      <c r="AJ66" s="172" t="str">
        <f t="shared" ca="1" si="4"/>
        <v/>
      </c>
      <c r="AK66" s="62">
        <f t="shared" si="6"/>
        <v>0</v>
      </c>
      <c r="AL66" s="107" t="str">
        <f>IF(H66="","0",VALUE(VLOOKUP(H66,'登録データ（男）'!$V$4:$X$23,3,FALSE)))</f>
        <v>0</v>
      </c>
      <c r="AM66" s="62">
        <f t="shared" si="7"/>
        <v>0</v>
      </c>
      <c r="AN66" s="62">
        <f t="shared" si="8"/>
        <v>0</v>
      </c>
      <c r="AO66" s="69" t="str">
        <f ca="1">IF(OFFSET(B66,-MOD(ROW(B66),3),0)&lt;&gt;"",IF(RIGHT(H66,1)=")",VALUE(VLOOKUP(OFFSET(B66,-MOD(ROW(B66),3),0),'登録データ（女）'!B66,8,FALSE)),"0"),"0")</f>
        <v>0</v>
      </c>
      <c r="AP66" s="69">
        <f t="shared" ca="1" si="9"/>
        <v>0</v>
      </c>
      <c r="AQ66" s="64" t="str">
        <f t="shared" ref="AQ66" si="55">IF(AR66="","",RANK(AR66,$AR$18:$AR$467,1))</f>
        <v/>
      </c>
      <c r="AR66" s="64" t="str">
        <f>IF(R66="","",B66)</f>
        <v/>
      </c>
      <c r="AS66" s="64" t="str">
        <f t="shared" ref="AS66" si="56">IF(AT66="","",RANK(AT66,$AT$18:$AT$467,1))</f>
        <v/>
      </c>
      <c r="AT66" s="64" t="str">
        <f>IF(S66="","",B66)</f>
        <v/>
      </c>
      <c r="AU66" s="64" t="str">
        <f t="shared" ref="AU66" si="57">IF(AV66="","",RANK(AV66,$AV$18:$AV$467,1))</f>
        <v/>
      </c>
      <c r="AV66" s="64" t="str">
        <f>IF(OR(H66="七種競技",H67="七種競技",H68="七種競技"),B66,"")</f>
        <v/>
      </c>
      <c r="AW66" s="64"/>
      <c r="AX66" s="64">
        <f>B66</f>
        <v>0</v>
      </c>
    </row>
    <row r="67" spans="1:50" ht="18" customHeight="1">
      <c r="A67" s="289"/>
      <c r="B67" s="305"/>
      <c r="C67" s="289"/>
      <c r="D67" s="289"/>
      <c r="E67" s="174" t="str">
        <f>IF(B66="","",VLOOKUP(B66,'登録データ（女）'!$A$3:$X$2000,4,FALSE))</f>
        <v/>
      </c>
      <c r="F67" s="289"/>
      <c r="G67" s="294"/>
      <c r="H67" s="478"/>
      <c r="I67" s="286"/>
      <c r="J67" s="289"/>
      <c r="K67" s="286"/>
      <c r="L67" s="289"/>
      <c r="M67" s="286"/>
      <c r="N67" s="286"/>
      <c r="O67" s="294"/>
      <c r="P67" s="295"/>
      <c r="Q67" s="296"/>
      <c r="R67" s="472"/>
      <c r="S67" s="469"/>
      <c r="V67" s="66"/>
      <c r="W67" s="75"/>
      <c r="X67" s="69"/>
      <c r="Y67" s="69"/>
      <c r="Z67" s="69"/>
      <c r="AA67" s="69"/>
      <c r="AB67" s="69"/>
      <c r="AC67" s="62"/>
      <c r="AD67" s="172">
        <f t="shared" ca="1" si="0"/>
        <v>0</v>
      </c>
      <c r="AE67" s="108">
        <f t="shared" si="1"/>
        <v>0</v>
      </c>
      <c r="AF67" s="175" t="str">
        <f>IF(G67="","0",VLOOKUP(G67,'登録データ（男）'!$V$4:$W$21,2,FALSE))</f>
        <v>0</v>
      </c>
      <c r="AG67" s="62" t="str">
        <f t="shared" si="2"/>
        <v>00</v>
      </c>
      <c r="AH67" s="172" t="str">
        <f t="shared" si="3"/>
        <v>0</v>
      </c>
      <c r="AI67" s="62" t="str">
        <f t="shared" si="5"/>
        <v>000000</v>
      </c>
      <c r="AJ67" s="172" t="str">
        <f t="shared" ca="1" si="4"/>
        <v/>
      </c>
      <c r="AK67" s="62">
        <f t="shared" si="6"/>
        <v>0</v>
      </c>
      <c r="AL67" s="107" t="str">
        <f>IF(H67="","0",VALUE(VLOOKUP(H67,'登録データ（男）'!$V$4:$X$23,3,FALSE)))</f>
        <v>0</v>
      </c>
      <c r="AM67" s="62">
        <f t="shared" si="7"/>
        <v>0</v>
      </c>
      <c r="AN67" s="62">
        <f t="shared" si="8"/>
        <v>0</v>
      </c>
      <c r="AO67" s="69" t="str">
        <f ca="1">IF(OFFSET(B67,-MOD(ROW(B67),3),0)&lt;&gt;"",IF(RIGHT(H67,1)=")",VALUE(VLOOKUP(OFFSET(B67,-MOD(ROW(B67),3),0),'登録データ（女）'!B67,8,FALSE)),"0"),"0")</f>
        <v>0</v>
      </c>
      <c r="AP67" s="69">
        <f t="shared" ca="1" si="9"/>
        <v>0</v>
      </c>
      <c r="AQ67" s="64"/>
      <c r="AR67" s="64"/>
      <c r="AS67" s="64"/>
      <c r="AT67" s="64"/>
      <c r="AU67" s="64"/>
      <c r="AV67" s="64"/>
      <c r="AW67" s="64"/>
      <c r="AX67" s="64"/>
    </row>
    <row r="68" spans="1:50" ht="18.75" customHeight="1" thickBot="1">
      <c r="A68" s="290"/>
      <c r="B68" s="306"/>
      <c r="C68" s="290"/>
      <c r="D68" s="290"/>
      <c r="E68" s="87" t="s">
        <v>1919</v>
      </c>
      <c r="F68" s="290"/>
      <c r="G68" s="222"/>
      <c r="H68" s="479"/>
      <c r="I68" s="287"/>
      <c r="J68" s="290"/>
      <c r="K68" s="287"/>
      <c r="L68" s="290"/>
      <c r="M68" s="287"/>
      <c r="N68" s="287"/>
      <c r="O68" s="222"/>
      <c r="P68" s="223"/>
      <c r="Q68" s="297"/>
      <c r="R68" s="473"/>
      <c r="S68" s="470"/>
      <c r="V68" s="66"/>
      <c r="W68" s="75"/>
      <c r="X68" s="69"/>
      <c r="Y68" s="69"/>
      <c r="Z68" s="69"/>
      <c r="AA68" s="69"/>
      <c r="AB68" s="69"/>
      <c r="AC68" s="62"/>
      <c r="AD68" s="172">
        <f t="shared" ca="1" si="0"/>
        <v>0</v>
      </c>
      <c r="AE68" s="108">
        <f t="shared" si="1"/>
        <v>0</v>
      </c>
      <c r="AF68" s="175" t="str">
        <f>IF(G68="","0",VLOOKUP(G68,'登録データ（男）'!$V$4:$W$21,2,FALSE))</f>
        <v>0</v>
      </c>
      <c r="AG68" s="62" t="str">
        <f t="shared" si="2"/>
        <v>00</v>
      </c>
      <c r="AH68" s="172" t="str">
        <f t="shared" si="3"/>
        <v>0</v>
      </c>
      <c r="AI68" s="62" t="str">
        <f t="shared" si="5"/>
        <v>000000</v>
      </c>
      <c r="AJ68" s="172" t="str">
        <f t="shared" ca="1" si="4"/>
        <v/>
      </c>
      <c r="AK68" s="62">
        <f t="shared" si="6"/>
        <v>0</v>
      </c>
      <c r="AL68" s="107" t="str">
        <f>IF(H68="","0",VALUE(VLOOKUP(H68,'登録データ（男）'!$V$4:$X$23,3,FALSE)))</f>
        <v>0</v>
      </c>
      <c r="AM68" s="62">
        <f t="shared" si="7"/>
        <v>0</v>
      </c>
      <c r="AN68" s="62">
        <f t="shared" si="8"/>
        <v>0</v>
      </c>
      <c r="AO68" s="69" t="str">
        <f ca="1">IF(OFFSET(B68,-MOD(ROW(B68),3),0)&lt;&gt;"",IF(RIGHT(H68,1)=")",VALUE(VLOOKUP(OFFSET(B68,-MOD(ROW(B68),3),0),'登録データ（女）'!B68,8,FALSE)),"0"),"0")</f>
        <v>0</v>
      </c>
      <c r="AP68" s="69">
        <f t="shared" ca="1" si="9"/>
        <v>0</v>
      </c>
      <c r="AQ68" s="64"/>
      <c r="AR68" s="64"/>
      <c r="AS68" s="64"/>
      <c r="AT68" s="64"/>
      <c r="AU68" s="64"/>
      <c r="AV68" s="64"/>
      <c r="AW68" s="64"/>
      <c r="AX68" s="64"/>
    </row>
    <row r="69" spans="1:50" ht="18" customHeight="1" thickTop="1">
      <c r="A69" s="288">
        <v>18</v>
      </c>
      <c r="B69" s="304"/>
      <c r="C69" s="288" t="str">
        <f>IF(B69="","",VLOOKUP(B69,'登録データ（女）'!$A$3:$X$2000,2,FALSE))</f>
        <v/>
      </c>
      <c r="D69" s="288" t="str">
        <f>IF(B69="","",VLOOKUP(B69,'登録データ（女）'!$A$3:$X$2000,3,FALSE))</f>
        <v/>
      </c>
      <c r="E69" s="179" t="str">
        <f>IF(B69="","",VLOOKUP(B69,'登録データ（女）'!$A$3:$X$2000,7,FALSE))</f>
        <v/>
      </c>
      <c r="F69" s="288" t="s">
        <v>6158</v>
      </c>
      <c r="G69" s="291"/>
      <c r="H69" s="477"/>
      <c r="I69" s="285"/>
      <c r="J69" s="288" t="str">
        <f>IF(G69="","",IF(AH69=2,"","分"))</f>
        <v/>
      </c>
      <c r="K69" s="285"/>
      <c r="L69" s="288" t="str">
        <f>IF(OR(G69="",G69="七種競技"),"",IF(AH69=2,"m","秒"))</f>
        <v/>
      </c>
      <c r="M69" s="285"/>
      <c r="N69" s="285"/>
      <c r="O69" s="291"/>
      <c r="P69" s="292"/>
      <c r="Q69" s="293"/>
      <c r="R69" s="471"/>
      <c r="S69" s="468"/>
      <c r="V69" s="66"/>
      <c r="W69" s="75">
        <f>IF(B69="",0,IF(VLOOKUP(B69,'登録データ（女）'!$A$3:$AT$2000,28,FALSE)=1,0,1))</f>
        <v>0</v>
      </c>
      <c r="X69" s="69">
        <f>IF(B69="",1,0)</f>
        <v>1</v>
      </c>
      <c r="Y69" s="69">
        <f>IF(C69="",1,0)</f>
        <v>1</v>
      </c>
      <c r="Z69" s="69">
        <f>IF(D69="",1,0)</f>
        <v>1</v>
      </c>
      <c r="AA69" s="69">
        <f>IF(E69="",1,0)</f>
        <v>1</v>
      </c>
      <c r="AB69" s="69">
        <f>IF(E70="",1,0)</f>
        <v>1</v>
      </c>
      <c r="AC69" s="62">
        <f>SUM(X69:AB69)</f>
        <v>5</v>
      </c>
      <c r="AD69" s="172">
        <f t="shared" ca="1" si="0"/>
        <v>0</v>
      </c>
      <c r="AE69" s="108">
        <f t="shared" si="1"/>
        <v>0</v>
      </c>
      <c r="AF69" s="175" t="str">
        <f>IF(G69="","0",VLOOKUP(G69,'登録データ（男）'!$V$4:$W$21,2,FALSE))</f>
        <v>0</v>
      </c>
      <c r="AG69" s="62" t="str">
        <f t="shared" si="2"/>
        <v>00</v>
      </c>
      <c r="AH69" s="172" t="str">
        <f t="shared" si="3"/>
        <v>0</v>
      </c>
      <c r="AI69" s="62" t="str">
        <f t="shared" si="5"/>
        <v>000000</v>
      </c>
      <c r="AJ69" s="172" t="str">
        <f t="shared" ca="1" si="4"/>
        <v/>
      </c>
      <c r="AK69" s="62">
        <f t="shared" si="6"/>
        <v>0</v>
      </c>
      <c r="AL69" s="107" t="str">
        <f>IF(H69="","0",VALUE(VLOOKUP(H69,'登録データ（男）'!$V$4:$X$23,3,FALSE)))</f>
        <v>0</v>
      </c>
      <c r="AM69" s="62">
        <f t="shared" si="7"/>
        <v>0</v>
      </c>
      <c r="AN69" s="62">
        <f t="shared" si="8"/>
        <v>0</v>
      </c>
      <c r="AO69" s="69" t="str">
        <f ca="1">IF(OFFSET(B69,-MOD(ROW(B69),3),0)&lt;&gt;"",IF(RIGHT(H69,1)=")",VALUE(VLOOKUP(OFFSET(B69,-MOD(ROW(B69),3),0),'登録データ（女）'!B69,8,FALSE)),"0"),"0")</f>
        <v>0</v>
      </c>
      <c r="AP69" s="69">
        <f t="shared" ca="1" si="9"/>
        <v>0</v>
      </c>
      <c r="AQ69" s="64" t="str">
        <f t="shared" ref="AQ69" si="58">IF(AR69="","",RANK(AR69,$AR$18:$AR$467,1))</f>
        <v/>
      </c>
      <c r="AR69" s="64" t="str">
        <f>IF(R69="","",B69)</f>
        <v/>
      </c>
      <c r="AS69" s="64" t="str">
        <f t="shared" ref="AS69" si="59">IF(AT69="","",RANK(AT69,$AT$18:$AT$467,1))</f>
        <v/>
      </c>
      <c r="AT69" s="64" t="str">
        <f>IF(S69="","",B69)</f>
        <v/>
      </c>
      <c r="AU69" s="64" t="str">
        <f t="shared" ref="AU69" si="60">IF(AV69="","",RANK(AV69,$AV$18:$AV$467,1))</f>
        <v/>
      </c>
      <c r="AV69" s="64" t="str">
        <f>IF(OR(H69="七種競技",H70="七種競技",H71="七種競技"),B69,"")</f>
        <v/>
      </c>
      <c r="AW69" s="64"/>
      <c r="AX69" s="64">
        <f>B69</f>
        <v>0</v>
      </c>
    </row>
    <row r="70" spans="1:50" ht="18.75" customHeight="1">
      <c r="A70" s="289"/>
      <c r="B70" s="305"/>
      <c r="C70" s="289"/>
      <c r="D70" s="289"/>
      <c r="E70" s="174" t="str">
        <f>IF(B69="","",VLOOKUP(B69,'登録データ（女）'!$A$3:$X$2000,4,FALSE))</f>
        <v/>
      </c>
      <c r="F70" s="289"/>
      <c r="G70" s="294"/>
      <c r="H70" s="478"/>
      <c r="I70" s="286"/>
      <c r="J70" s="289"/>
      <c r="K70" s="286"/>
      <c r="L70" s="289"/>
      <c r="M70" s="286"/>
      <c r="N70" s="286"/>
      <c r="O70" s="294"/>
      <c r="P70" s="295"/>
      <c r="Q70" s="296"/>
      <c r="R70" s="472"/>
      <c r="S70" s="469"/>
      <c r="V70" s="66"/>
      <c r="W70" s="75"/>
      <c r="X70" s="69"/>
      <c r="Y70" s="69"/>
      <c r="Z70" s="69"/>
      <c r="AA70" s="69"/>
      <c r="AB70" s="69"/>
      <c r="AC70" s="62"/>
      <c r="AD70" s="172">
        <f t="shared" ca="1" si="0"/>
        <v>0</v>
      </c>
      <c r="AE70" s="108">
        <f t="shared" si="1"/>
        <v>0</v>
      </c>
      <c r="AF70" s="175" t="str">
        <f>IF(G70="","0",VLOOKUP(G70,'登録データ（男）'!$V$4:$W$21,2,FALSE))</f>
        <v>0</v>
      </c>
      <c r="AG70" s="62" t="str">
        <f t="shared" si="2"/>
        <v>00</v>
      </c>
      <c r="AH70" s="172" t="str">
        <f t="shared" si="3"/>
        <v>0</v>
      </c>
      <c r="AI70" s="62" t="str">
        <f t="shared" si="5"/>
        <v>000000</v>
      </c>
      <c r="AJ70" s="172" t="str">
        <f t="shared" ca="1" si="4"/>
        <v/>
      </c>
      <c r="AK70" s="62">
        <f t="shared" si="6"/>
        <v>0</v>
      </c>
      <c r="AL70" s="107" t="str">
        <f>IF(H70="","0",VALUE(VLOOKUP(H70,'登録データ（男）'!$V$4:$X$23,3,FALSE)))</f>
        <v>0</v>
      </c>
      <c r="AM70" s="62">
        <f t="shared" si="7"/>
        <v>0</v>
      </c>
      <c r="AN70" s="62">
        <f t="shared" si="8"/>
        <v>0</v>
      </c>
      <c r="AO70" s="69" t="str">
        <f ca="1">IF(OFFSET(B70,-MOD(ROW(B70),3),0)&lt;&gt;"",IF(RIGHT(H70,1)=")",VALUE(VLOOKUP(OFFSET(B70,-MOD(ROW(B70),3),0),'登録データ（女）'!B70,8,FALSE)),"0"),"0")</f>
        <v>0</v>
      </c>
      <c r="AP70" s="69">
        <f t="shared" ca="1" si="9"/>
        <v>0</v>
      </c>
      <c r="AQ70" s="64"/>
      <c r="AR70" s="64"/>
      <c r="AS70" s="64"/>
      <c r="AT70" s="64"/>
      <c r="AU70" s="64"/>
      <c r="AV70" s="64"/>
      <c r="AW70" s="64"/>
      <c r="AX70" s="64"/>
    </row>
    <row r="71" spans="1:50" ht="18.75" customHeight="1" thickBot="1">
      <c r="A71" s="290"/>
      <c r="B71" s="306"/>
      <c r="C71" s="290"/>
      <c r="D71" s="290"/>
      <c r="E71" s="87" t="s">
        <v>1919</v>
      </c>
      <c r="F71" s="290"/>
      <c r="G71" s="222"/>
      <c r="H71" s="479"/>
      <c r="I71" s="287"/>
      <c r="J71" s="290"/>
      <c r="K71" s="287"/>
      <c r="L71" s="290"/>
      <c r="M71" s="287"/>
      <c r="N71" s="287"/>
      <c r="O71" s="222"/>
      <c r="P71" s="223"/>
      <c r="Q71" s="297"/>
      <c r="R71" s="473"/>
      <c r="S71" s="470"/>
      <c r="V71" s="66"/>
      <c r="W71" s="75"/>
      <c r="X71" s="69"/>
      <c r="Y71" s="69"/>
      <c r="Z71" s="69"/>
      <c r="AA71" s="69"/>
      <c r="AB71" s="69"/>
      <c r="AC71" s="62"/>
      <c r="AD71" s="172">
        <f t="shared" ca="1" si="0"/>
        <v>0</v>
      </c>
      <c r="AE71" s="108">
        <f t="shared" si="1"/>
        <v>0</v>
      </c>
      <c r="AF71" s="175" t="str">
        <f>IF(G71="","0",VLOOKUP(G71,'登録データ（男）'!$V$4:$W$21,2,FALSE))</f>
        <v>0</v>
      </c>
      <c r="AG71" s="62" t="str">
        <f t="shared" si="2"/>
        <v>00</v>
      </c>
      <c r="AH71" s="172" t="str">
        <f t="shared" si="3"/>
        <v>0</v>
      </c>
      <c r="AI71" s="62" t="str">
        <f t="shared" si="5"/>
        <v>000000</v>
      </c>
      <c r="AJ71" s="172" t="str">
        <f t="shared" ca="1" si="4"/>
        <v/>
      </c>
      <c r="AK71" s="62">
        <f t="shared" si="6"/>
        <v>0</v>
      </c>
      <c r="AL71" s="107" t="str">
        <f>IF(H71="","0",VALUE(VLOOKUP(H71,'登録データ（男）'!$V$4:$X$23,3,FALSE)))</f>
        <v>0</v>
      </c>
      <c r="AM71" s="62">
        <f t="shared" si="7"/>
        <v>0</v>
      </c>
      <c r="AN71" s="62">
        <f t="shared" si="8"/>
        <v>0</v>
      </c>
      <c r="AO71" s="69" t="str">
        <f ca="1">IF(OFFSET(B71,-MOD(ROW(B71),3),0)&lt;&gt;"",IF(RIGHT(H71,1)=")",VALUE(VLOOKUP(OFFSET(B71,-MOD(ROW(B71),3),0),'登録データ（女）'!B71,8,FALSE)),"0"),"0")</f>
        <v>0</v>
      </c>
      <c r="AP71" s="69">
        <f t="shared" ca="1" si="9"/>
        <v>0</v>
      </c>
      <c r="AQ71" s="64"/>
      <c r="AR71" s="64"/>
      <c r="AS71" s="64"/>
      <c r="AT71" s="64"/>
      <c r="AU71" s="64"/>
      <c r="AV71" s="64"/>
      <c r="AW71" s="64"/>
      <c r="AX71" s="64"/>
    </row>
    <row r="72" spans="1:50" ht="18" customHeight="1" thickTop="1">
      <c r="A72" s="288">
        <v>19</v>
      </c>
      <c r="B72" s="304"/>
      <c r="C72" s="288" t="str">
        <f>IF(B72="","",VLOOKUP(B72,'登録データ（女）'!$A$3:$X$2000,2,FALSE))</f>
        <v/>
      </c>
      <c r="D72" s="288" t="str">
        <f>IF(B72="","",VLOOKUP(B72,'登録データ（女）'!$A$3:$X$2000,3,FALSE))</f>
        <v/>
      </c>
      <c r="E72" s="179" t="str">
        <f>IF(B72="","",VLOOKUP(B72,'登録データ（女）'!$A$3:$X$2000,7,FALSE))</f>
        <v/>
      </c>
      <c r="F72" s="288" t="s">
        <v>6158</v>
      </c>
      <c r="G72" s="291"/>
      <c r="H72" s="477"/>
      <c r="I72" s="285"/>
      <c r="J72" s="288" t="str">
        <f>IF(G72="","",IF(AH72=2,"","分"))</f>
        <v/>
      </c>
      <c r="K72" s="285"/>
      <c r="L72" s="288" t="str">
        <f>IF(OR(G72="",G72="七種競技"),"",IF(AH72=2,"m","秒"))</f>
        <v/>
      </c>
      <c r="M72" s="285"/>
      <c r="N72" s="285"/>
      <c r="O72" s="291"/>
      <c r="P72" s="292"/>
      <c r="Q72" s="293"/>
      <c r="R72" s="471"/>
      <c r="S72" s="468"/>
      <c r="V72" s="66"/>
      <c r="W72" s="75">
        <f>IF(B72="",0,IF(VLOOKUP(B72,'登録データ（女）'!$A$3:$AT$2000,28,FALSE)=1,0,1))</f>
        <v>0</v>
      </c>
      <c r="X72" s="69">
        <f>IF(B72="",1,0)</f>
        <v>1</v>
      </c>
      <c r="Y72" s="69">
        <f>IF(C72="",1,0)</f>
        <v>1</v>
      </c>
      <c r="Z72" s="69">
        <f>IF(D72="",1,0)</f>
        <v>1</v>
      </c>
      <c r="AA72" s="69">
        <f>IF(E72="",1,0)</f>
        <v>1</v>
      </c>
      <c r="AB72" s="69">
        <f>IF(E73="",1,0)</f>
        <v>1</v>
      </c>
      <c r="AC72" s="62">
        <f>SUM(X72:AB72)</f>
        <v>5</v>
      </c>
      <c r="AD72" s="172">
        <f t="shared" ca="1" si="0"/>
        <v>0</v>
      </c>
      <c r="AE72" s="108">
        <f t="shared" si="1"/>
        <v>0</v>
      </c>
      <c r="AF72" s="175" t="str">
        <f>IF(G72="","0",VLOOKUP(G72,'登録データ（男）'!$V$4:$W$21,2,FALSE))</f>
        <v>0</v>
      </c>
      <c r="AG72" s="62" t="str">
        <f t="shared" si="2"/>
        <v>00</v>
      </c>
      <c r="AH72" s="172" t="str">
        <f t="shared" si="3"/>
        <v>0</v>
      </c>
      <c r="AI72" s="62" t="str">
        <f t="shared" si="5"/>
        <v>000000</v>
      </c>
      <c r="AJ72" s="172" t="str">
        <f t="shared" ca="1" si="4"/>
        <v/>
      </c>
      <c r="AK72" s="62">
        <f t="shared" si="6"/>
        <v>0</v>
      </c>
      <c r="AL72" s="107" t="str">
        <f>IF(H72="","0",VALUE(VLOOKUP(H72,'登録データ（男）'!$V$4:$X$23,3,FALSE)))</f>
        <v>0</v>
      </c>
      <c r="AM72" s="62">
        <f t="shared" si="7"/>
        <v>0</v>
      </c>
      <c r="AN72" s="62">
        <f t="shared" si="8"/>
        <v>0</v>
      </c>
      <c r="AO72" s="69" t="str">
        <f ca="1">IF(OFFSET(B72,-MOD(ROW(B72),3),0)&lt;&gt;"",IF(RIGHT(H72,1)=")",VALUE(VLOOKUP(OFFSET(B72,-MOD(ROW(B72),3),0),'登録データ（女）'!B72,8,FALSE)),"0"),"0")</f>
        <v>0</v>
      </c>
      <c r="AP72" s="69">
        <f t="shared" ca="1" si="9"/>
        <v>0</v>
      </c>
      <c r="AQ72" s="64" t="str">
        <f t="shared" ref="AQ72" si="61">IF(AR72="","",RANK(AR72,$AR$18:$AR$467,1))</f>
        <v/>
      </c>
      <c r="AR72" s="64" t="str">
        <f>IF(R72="","",B72)</f>
        <v/>
      </c>
      <c r="AS72" s="64" t="str">
        <f t="shared" ref="AS72" si="62">IF(AT72="","",RANK(AT72,$AT$18:$AT$467,1))</f>
        <v/>
      </c>
      <c r="AT72" s="64" t="str">
        <f>IF(S72="","",B72)</f>
        <v/>
      </c>
      <c r="AU72" s="64" t="str">
        <f t="shared" ref="AU72" si="63">IF(AV72="","",RANK(AV72,$AV$18:$AV$467,1))</f>
        <v/>
      </c>
      <c r="AV72" s="64" t="str">
        <f>IF(OR(H72="七種競技",H73="七種競技",H74="七種競技"),B72,"")</f>
        <v/>
      </c>
      <c r="AW72" s="64"/>
      <c r="AX72" s="64">
        <f>B72</f>
        <v>0</v>
      </c>
    </row>
    <row r="73" spans="1:50" ht="18.75" customHeight="1">
      <c r="A73" s="289"/>
      <c r="B73" s="305"/>
      <c r="C73" s="289"/>
      <c r="D73" s="289"/>
      <c r="E73" s="174" t="str">
        <f>IF(B72="","",VLOOKUP(B72,'登録データ（女）'!$A$3:$X$2000,4,FALSE))</f>
        <v/>
      </c>
      <c r="F73" s="289"/>
      <c r="G73" s="294"/>
      <c r="H73" s="478"/>
      <c r="I73" s="286"/>
      <c r="J73" s="289"/>
      <c r="K73" s="286"/>
      <c r="L73" s="289"/>
      <c r="M73" s="286"/>
      <c r="N73" s="286"/>
      <c r="O73" s="294"/>
      <c r="P73" s="295"/>
      <c r="Q73" s="296"/>
      <c r="R73" s="472"/>
      <c r="S73" s="469"/>
      <c r="V73" s="66"/>
      <c r="W73" s="75"/>
      <c r="X73" s="69"/>
      <c r="Y73" s="69"/>
      <c r="Z73" s="69"/>
      <c r="AA73" s="69"/>
      <c r="AB73" s="69"/>
      <c r="AC73" s="62"/>
      <c r="AD73" s="172">
        <f t="shared" ca="1" si="0"/>
        <v>0</v>
      </c>
      <c r="AE73" s="108">
        <f t="shared" si="1"/>
        <v>0</v>
      </c>
      <c r="AF73" s="175" t="str">
        <f>IF(G73="","0",VLOOKUP(G73,'登録データ（男）'!$V$4:$W$21,2,FALSE))</f>
        <v>0</v>
      </c>
      <c r="AG73" s="62" t="str">
        <f t="shared" si="2"/>
        <v>00</v>
      </c>
      <c r="AH73" s="172" t="str">
        <f t="shared" si="3"/>
        <v>0</v>
      </c>
      <c r="AI73" s="62" t="str">
        <f t="shared" si="5"/>
        <v>000000</v>
      </c>
      <c r="AJ73" s="172" t="str">
        <f t="shared" ca="1" si="4"/>
        <v/>
      </c>
      <c r="AK73" s="62">
        <f t="shared" si="6"/>
        <v>0</v>
      </c>
      <c r="AL73" s="107" t="str">
        <f>IF(H73="","0",VALUE(VLOOKUP(H73,'登録データ（男）'!$V$4:$X$23,3,FALSE)))</f>
        <v>0</v>
      </c>
      <c r="AM73" s="62">
        <f t="shared" si="7"/>
        <v>0</v>
      </c>
      <c r="AN73" s="62">
        <f t="shared" si="8"/>
        <v>0</v>
      </c>
      <c r="AO73" s="69" t="str">
        <f ca="1">IF(OFFSET(B73,-MOD(ROW(B73),3),0)&lt;&gt;"",IF(RIGHT(H73,1)=")",VALUE(VLOOKUP(OFFSET(B73,-MOD(ROW(B73),3),0),'登録データ（女）'!B73,8,FALSE)),"0"),"0")</f>
        <v>0</v>
      </c>
      <c r="AP73" s="69">
        <f t="shared" ca="1" si="9"/>
        <v>0</v>
      </c>
      <c r="AQ73" s="64"/>
      <c r="AR73" s="64"/>
      <c r="AS73" s="64"/>
      <c r="AT73" s="64"/>
      <c r="AU73" s="64"/>
      <c r="AV73" s="64"/>
      <c r="AW73" s="64"/>
      <c r="AX73" s="64"/>
    </row>
    <row r="74" spans="1:50" ht="18.75" customHeight="1" thickBot="1">
      <c r="A74" s="290"/>
      <c r="B74" s="306"/>
      <c r="C74" s="290"/>
      <c r="D74" s="290"/>
      <c r="E74" s="87" t="s">
        <v>1919</v>
      </c>
      <c r="F74" s="290"/>
      <c r="G74" s="222"/>
      <c r="H74" s="479"/>
      <c r="I74" s="287"/>
      <c r="J74" s="290"/>
      <c r="K74" s="287"/>
      <c r="L74" s="290"/>
      <c r="M74" s="287"/>
      <c r="N74" s="287"/>
      <c r="O74" s="222"/>
      <c r="P74" s="223"/>
      <c r="Q74" s="297"/>
      <c r="R74" s="473"/>
      <c r="S74" s="470"/>
      <c r="V74" s="66"/>
      <c r="W74" s="75"/>
      <c r="X74" s="69"/>
      <c r="Y74" s="69"/>
      <c r="Z74" s="69"/>
      <c r="AA74" s="69"/>
      <c r="AB74" s="69"/>
      <c r="AC74" s="62"/>
      <c r="AD74" s="172">
        <f t="shared" ca="1" si="0"/>
        <v>0</v>
      </c>
      <c r="AE74" s="108">
        <f t="shared" si="1"/>
        <v>0</v>
      </c>
      <c r="AF74" s="175" t="str">
        <f>IF(G74="","0",VLOOKUP(G74,'登録データ（男）'!$V$4:$W$21,2,FALSE))</f>
        <v>0</v>
      </c>
      <c r="AG74" s="62" t="str">
        <f t="shared" si="2"/>
        <v>00</v>
      </c>
      <c r="AH74" s="172" t="str">
        <f t="shared" si="3"/>
        <v>0</v>
      </c>
      <c r="AI74" s="62" t="str">
        <f t="shared" si="5"/>
        <v>000000</v>
      </c>
      <c r="AJ74" s="172" t="str">
        <f t="shared" ca="1" si="4"/>
        <v/>
      </c>
      <c r="AK74" s="62">
        <f t="shared" si="6"/>
        <v>0</v>
      </c>
      <c r="AL74" s="107" t="str">
        <f>IF(H74="","0",VALUE(VLOOKUP(H74,'登録データ（男）'!$V$4:$X$23,3,FALSE)))</f>
        <v>0</v>
      </c>
      <c r="AM74" s="62">
        <f t="shared" si="7"/>
        <v>0</v>
      </c>
      <c r="AN74" s="62">
        <f t="shared" si="8"/>
        <v>0</v>
      </c>
      <c r="AO74" s="69" t="str">
        <f ca="1">IF(OFFSET(B74,-MOD(ROW(B74),3),0)&lt;&gt;"",IF(RIGHT(H74,1)=")",VALUE(VLOOKUP(OFFSET(B74,-MOD(ROW(B74),3),0),'登録データ（女）'!B74,8,FALSE)),"0"),"0")</f>
        <v>0</v>
      </c>
      <c r="AP74" s="69">
        <f t="shared" ca="1" si="9"/>
        <v>0</v>
      </c>
      <c r="AQ74" s="64"/>
      <c r="AR74" s="64"/>
      <c r="AS74" s="64"/>
      <c r="AT74" s="64"/>
      <c r="AU74" s="64"/>
      <c r="AV74" s="64"/>
      <c r="AW74" s="64"/>
      <c r="AX74" s="64"/>
    </row>
    <row r="75" spans="1:50" ht="18" customHeight="1" thickTop="1">
      <c r="A75" s="288">
        <v>20</v>
      </c>
      <c r="B75" s="304"/>
      <c r="C75" s="288" t="str">
        <f>IF(B75="","",VLOOKUP(B75,'登録データ（女）'!$A$3:$X$2000,2,FALSE))</f>
        <v/>
      </c>
      <c r="D75" s="288" t="str">
        <f>IF(B75="","",VLOOKUP(B75,'登録データ（女）'!$A$3:$X$2000,3,FALSE))</f>
        <v/>
      </c>
      <c r="E75" s="179" t="str">
        <f>IF(B75="","",VLOOKUP(B75,'登録データ（女）'!$A$3:$X$2000,7,FALSE))</f>
        <v/>
      </c>
      <c r="F75" s="288" t="s">
        <v>6158</v>
      </c>
      <c r="G75" s="291"/>
      <c r="H75" s="477"/>
      <c r="I75" s="285"/>
      <c r="J75" s="288" t="str">
        <f>IF(G75="","",IF(AH75=2,"","分"))</f>
        <v/>
      </c>
      <c r="K75" s="285"/>
      <c r="L75" s="288" t="str">
        <f>IF(OR(G75="",G75="七種競技"),"",IF(AH75=2,"m","秒"))</f>
        <v/>
      </c>
      <c r="M75" s="285"/>
      <c r="N75" s="285"/>
      <c r="O75" s="291"/>
      <c r="P75" s="292"/>
      <c r="Q75" s="293"/>
      <c r="R75" s="471"/>
      <c r="S75" s="468"/>
      <c r="V75" s="66"/>
      <c r="W75" s="75">
        <f>IF(B75="",0,IF(VLOOKUP(B75,'登録データ（女）'!$A$3:$AT$2000,28,FALSE)=1,0,1))</f>
        <v>0</v>
      </c>
      <c r="X75" s="69">
        <f>IF(B75="",1,0)</f>
        <v>1</v>
      </c>
      <c r="Y75" s="69">
        <f>IF(C75="",1,0)</f>
        <v>1</v>
      </c>
      <c r="Z75" s="69">
        <f>IF(D75="",1,0)</f>
        <v>1</v>
      </c>
      <c r="AA75" s="69">
        <f>IF(E75="",1,0)</f>
        <v>1</v>
      </c>
      <c r="AB75" s="69">
        <f>IF(E76="",1,0)</f>
        <v>1</v>
      </c>
      <c r="AC75" s="62">
        <f>SUM(X75:AB75)</f>
        <v>5</v>
      </c>
      <c r="AD75" s="172">
        <f t="shared" ca="1" si="0"/>
        <v>0</v>
      </c>
      <c r="AE75" s="108">
        <f t="shared" si="1"/>
        <v>0</v>
      </c>
      <c r="AF75" s="175" t="str">
        <f>IF(G75="","0",VLOOKUP(G75,'登録データ（男）'!$V$4:$W$21,2,FALSE))</f>
        <v>0</v>
      </c>
      <c r="AG75" s="62" t="str">
        <f t="shared" si="2"/>
        <v>00</v>
      </c>
      <c r="AH75" s="172" t="str">
        <f t="shared" si="3"/>
        <v>0</v>
      </c>
      <c r="AI75" s="62" t="str">
        <f t="shared" si="5"/>
        <v>000000</v>
      </c>
      <c r="AJ75" s="172" t="str">
        <f t="shared" ca="1" si="4"/>
        <v/>
      </c>
      <c r="AK75" s="62">
        <f t="shared" si="6"/>
        <v>0</v>
      </c>
      <c r="AL75" s="107" t="str">
        <f>IF(H75="","0",VALUE(VLOOKUP(H75,'登録データ（男）'!$V$4:$X$23,3,FALSE)))</f>
        <v>0</v>
      </c>
      <c r="AM75" s="62">
        <f t="shared" si="7"/>
        <v>0</v>
      </c>
      <c r="AN75" s="62">
        <f t="shared" si="8"/>
        <v>0</v>
      </c>
      <c r="AO75" s="69" t="str">
        <f ca="1">IF(OFFSET(B75,-MOD(ROW(B75),3),0)&lt;&gt;"",IF(RIGHT(H75,1)=")",VALUE(VLOOKUP(OFFSET(B75,-MOD(ROW(B75),3),0),'登録データ（女）'!B75,8,FALSE)),"0"),"0")</f>
        <v>0</v>
      </c>
      <c r="AP75" s="69">
        <f t="shared" ca="1" si="9"/>
        <v>0</v>
      </c>
      <c r="AQ75" s="64" t="str">
        <f t="shared" ref="AQ75" si="64">IF(AR75="","",RANK(AR75,$AR$18:$AR$467,1))</f>
        <v/>
      </c>
      <c r="AR75" s="64" t="str">
        <f>IF(R75="","",B75)</f>
        <v/>
      </c>
      <c r="AS75" s="64" t="str">
        <f t="shared" ref="AS75" si="65">IF(AT75="","",RANK(AT75,$AT$18:$AT$467,1))</f>
        <v/>
      </c>
      <c r="AT75" s="64" t="str">
        <f>IF(S75="","",B75)</f>
        <v/>
      </c>
      <c r="AU75" s="64" t="str">
        <f t="shared" ref="AU75" si="66">IF(AV75="","",RANK(AV75,$AV$18:$AV$467,1))</f>
        <v/>
      </c>
      <c r="AV75" s="64" t="str">
        <f>IF(OR(H75="七種競技",H76="七種競技",H77="七種競技"),B75,"")</f>
        <v/>
      </c>
      <c r="AW75" s="64"/>
      <c r="AX75" s="64">
        <f>B75</f>
        <v>0</v>
      </c>
    </row>
    <row r="76" spans="1:50" ht="18.75" customHeight="1">
      <c r="A76" s="289"/>
      <c r="B76" s="305"/>
      <c r="C76" s="289"/>
      <c r="D76" s="289"/>
      <c r="E76" s="174" t="str">
        <f>IF(B75="","",VLOOKUP(B75,'登録データ（女）'!$A$3:$X$2000,4,FALSE))</f>
        <v/>
      </c>
      <c r="F76" s="289"/>
      <c r="G76" s="294"/>
      <c r="H76" s="478"/>
      <c r="I76" s="286"/>
      <c r="J76" s="289"/>
      <c r="K76" s="286"/>
      <c r="L76" s="289"/>
      <c r="M76" s="286"/>
      <c r="N76" s="286"/>
      <c r="O76" s="294"/>
      <c r="P76" s="295"/>
      <c r="Q76" s="296"/>
      <c r="R76" s="472"/>
      <c r="S76" s="469"/>
      <c r="V76" s="66"/>
      <c r="W76" s="75"/>
      <c r="X76" s="69"/>
      <c r="Y76" s="69"/>
      <c r="Z76" s="69"/>
      <c r="AA76" s="69"/>
      <c r="AB76" s="69"/>
      <c r="AC76" s="62"/>
      <c r="AD76" s="172">
        <f t="shared" ca="1" si="0"/>
        <v>0</v>
      </c>
      <c r="AE76" s="108">
        <f t="shared" si="1"/>
        <v>0</v>
      </c>
      <c r="AF76" s="175" t="str">
        <f>IF(G76="","0",VLOOKUP(G76,'登録データ（男）'!$V$4:$W$21,2,FALSE))</f>
        <v>0</v>
      </c>
      <c r="AG76" s="62" t="str">
        <f t="shared" si="2"/>
        <v>00</v>
      </c>
      <c r="AH76" s="172" t="str">
        <f t="shared" si="3"/>
        <v>0</v>
      </c>
      <c r="AI76" s="62" t="str">
        <f t="shared" si="5"/>
        <v>000000</v>
      </c>
      <c r="AJ76" s="172" t="str">
        <f t="shared" ca="1" si="4"/>
        <v/>
      </c>
      <c r="AK76" s="62">
        <f t="shared" si="6"/>
        <v>0</v>
      </c>
      <c r="AL76" s="107" t="str">
        <f>IF(H76="","0",VALUE(VLOOKUP(H76,'登録データ（男）'!$V$4:$X$23,3,FALSE)))</f>
        <v>0</v>
      </c>
      <c r="AM76" s="62">
        <f t="shared" si="7"/>
        <v>0</v>
      </c>
      <c r="AN76" s="62">
        <f t="shared" si="8"/>
        <v>0</v>
      </c>
      <c r="AO76" s="69" t="str">
        <f ca="1">IF(OFFSET(B76,-MOD(ROW(B76),3),0)&lt;&gt;"",IF(RIGHT(H76,1)=")",VALUE(VLOOKUP(OFFSET(B76,-MOD(ROW(B76),3),0),'登録データ（女）'!B76,8,FALSE)),"0"),"0")</f>
        <v>0</v>
      </c>
      <c r="AP76" s="69">
        <f t="shared" ca="1" si="9"/>
        <v>0</v>
      </c>
      <c r="AQ76" s="64"/>
      <c r="AR76" s="64"/>
      <c r="AS76" s="64"/>
      <c r="AT76" s="64"/>
      <c r="AU76" s="64"/>
      <c r="AV76" s="64"/>
      <c r="AW76" s="64"/>
      <c r="AX76" s="64"/>
    </row>
    <row r="77" spans="1:50" ht="18.75" customHeight="1" thickBot="1">
      <c r="A77" s="290"/>
      <c r="B77" s="306"/>
      <c r="C77" s="290"/>
      <c r="D77" s="290"/>
      <c r="E77" s="87" t="s">
        <v>1919</v>
      </c>
      <c r="F77" s="290"/>
      <c r="G77" s="222"/>
      <c r="H77" s="479"/>
      <c r="I77" s="287"/>
      <c r="J77" s="290"/>
      <c r="K77" s="287"/>
      <c r="L77" s="290"/>
      <c r="M77" s="287"/>
      <c r="N77" s="287"/>
      <c r="O77" s="222"/>
      <c r="P77" s="223"/>
      <c r="Q77" s="297"/>
      <c r="R77" s="473"/>
      <c r="S77" s="470"/>
      <c r="V77" s="66"/>
      <c r="W77" s="75"/>
      <c r="X77" s="69"/>
      <c r="Y77" s="69"/>
      <c r="Z77" s="69"/>
      <c r="AA77" s="69"/>
      <c r="AB77" s="69"/>
      <c r="AC77" s="62"/>
      <c r="AD77" s="172">
        <f t="shared" ca="1" si="0"/>
        <v>0</v>
      </c>
      <c r="AE77" s="108">
        <f t="shared" si="1"/>
        <v>0</v>
      </c>
      <c r="AF77" s="175" t="str">
        <f>IF(G77="","0",VLOOKUP(G77,'登録データ（男）'!$V$4:$W$21,2,FALSE))</f>
        <v>0</v>
      </c>
      <c r="AG77" s="62" t="str">
        <f t="shared" si="2"/>
        <v>00</v>
      </c>
      <c r="AH77" s="172" t="str">
        <f t="shared" si="3"/>
        <v>0</v>
      </c>
      <c r="AI77" s="62" t="str">
        <f t="shared" si="5"/>
        <v>000000</v>
      </c>
      <c r="AJ77" s="172" t="str">
        <f t="shared" ca="1" si="4"/>
        <v/>
      </c>
      <c r="AK77" s="62">
        <f t="shared" si="6"/>
        <v>0</v>
      </c>
      <c r="AL77" s="107" t="str">
        <f>IF(H77="","0",VALUE(VLOOKUP(H77,'登録データ（男）'!$V$4:$X$23,3,FALSE)))</f>
        <v>0</v>
      </c>
      <c r="AM77" s="62">
        <f t="shared" si="7"/>
        <v>0</v>
      </c>
      <c r="AN77" s="62">
        <f t="shared" si="8"/>
        <v>0</v>
      </c>
      <c r="AO77" s="69" t="str">
        <f ca="1">IF(OFFSET(B77,-MOD(ROW(B77),3),0)&lt;&gt;"",IF(RIGHT(H77,1)=")",VALUE(VLOOKUP(OFFSET(B77,-MOD(ROW(B77),3),0),'登録データ（女）'!B77,8,FALSE)),"0"),"0")</f>
        <v>0</v>
      </c>
      <c r="AP77" s="69">
        <f t="shared" ca="1" si="9"/>
        <v>0</v>
      </c>
      <c r="AQ77" s="64"/>
      <c r="AR77" s="64"/>
      <c r="AS77" s="64"/>
      <c r="AT77" s="64"/>
      <c r="AU77" s="64"/>
      <c r="AV77" s="64"/>
      <c r="AW77" s="64"/>
      <c r="AX77" s="64"/>
    </row>
    <row r="78" spans="1:50" ht="18" customHeight="1" thickTop="1">
      <c r="A78" s="288">
        <v>21</v>
      </c>
      <c r="B78" s="304"/>
      <c r="C78" s="288" t="str">
        <f>IF(B78="","",VLOOKUP(B78,'登録データ（女）'!$A$3:$X$2000,2,FALSE))</f>
        <v/>
      </c>
      <c r="D78" s="288" t="str">
        <f>IF(B78="","",VLOOKUP(B78,'登録データ（女）'!$A$3:$X$2000,3,FALSE))</f>
        <v/>
      </c>
      <c r="E78" s="179" t="str">
        <f>IF(B78="","",VLOOKUP(B78,'登録データ（女）'!$A$3:$X$2000,7,FALSE))</f>
        <v/>
      </c>
      <c r="F78" s="288" t="s">
        <v>6158</v>
      </c>
      <c r="G78" s="291"/>
      <c r="H78" s="477"/>
      <c r="I78" s="285"/>
      <c r="J78" s="288" t="str">
        <f>IF(G78="","",IF(AH78=2,"","分"))</f>
        <v/>
      </c>
      <c r="K78" s="285"/>
      <c r="L78" s="288" t="str">
        <f>IF(OR(G78="",G78="七種競技"),"",IF(AH78=2,"m","秒"))</f>
        <v/>
      </c>
      <c r="M78" s="285"/>
      <c r="N78" s="285"/>
      <c r="O78" s="291"/>
      <c r="P78" s="292"/>
      <c r="Q78" s="293"/>
      <c r="R78" s="471"/>
      <c r="S78" s="468"/>
      <c r="V78" s="66"/>
      <c r="W78" s="75">
        <f>IF(B78="",0,IF(VLOOKUP(B78,'登録データ（女）'!$A$3:$AT$2000,28,FALSE)=1,0,1))</f>
        <v>0</v>
      </c>
      <c r="X78" s="69">
        <f>IF(B78="",1,0)</f>
        <v>1</v>
      </c>
      <c r="Y78" s="69">
        <f>IF(C78="",1,0)</f>
        <v>1</v>
      </c>
      <c r="Z78" s="69">
        <f>IF(D78="",1,0)</f>
        <v>1</v>
      </c>
      <c r="AA78" s="69">
        <f>IF(E78="",1,0)</f>
        <v>1</v>
      </c>
      <c r="AB78" s="69">
        <f>IF(E79="",1,0)</f>
        <v>1</v>
      </c>
      <c r="AC78" s="62">
        <f>SUM(X78:AB78)</f>
        <v>5</v>
      </c>
      <c r="AD78" s="172">
        <f t="shared" ca="1" si="0"/>
        <v>0</v>
      </c>
      <c r="AE78" s="108">
        <f t="shared" si="1"/>
        <v>0</v>
      </c>
      <c r="AF78" s="175" t="str">
        <f>IF(G78="","0",VLOOKUP(G78,'登録データ（男）'!$V$4:$W$21,2,FALSE))</f>
        <v>0</v>
      </c>
      <c r="AG78" s="62" t="str">
        <f t="shared" si="2"/>
        <v>00</v>
      </c>
      <c r="AH78" s="172" t="str">
        <f t="shared" si="3"/>
        <v>0</v>
      </c>
      <c r="AI78" s="62" t="str">
        <f t="shared" si="5"/>
        <v>000000</v>
      </c>
      <c r="AJ78" s="172" t="str">
        <f t="shared" ca="1" si="4"/>
        <v/>
      </c>
      <c r="AK78" s="62">
        <f t="shared" si="6"/>
        <v>0</v>
      </c>
      <c r="AL78" s="107" t="str">
        <f>IF(H78="","0",VALUE(VLOOKUP(H78,'登録データ（男）'!$V$4:$X$23,3,FALSE)))</f>
        <v>0</v>
      </c>
      <c r="AM78" s="62">
        <f t="shared" si="7"/>
        <v>0</v>
      </c>
      <c r="AN78" s="62">
        <f t="shared" si="8"/>
        <v>0</v>
      </c>
      <c r="AO78" s="69" t="str">
        <f ca="1">IF(OFFSET(B78,-MOD(ROW(B78),3),0)&lt;&gt;"",IF(RIGHT(H78,1)=")",VALUE(VLOOKUP(OFFSET(B78,-MOD(ROW(B78),3),0),'登録データ（女）'!B78,8,FALSE)),"0"),"0")</f>
        <v>0</v>
      </c>
      <c r="AP78" s="69">
        <f t="shared" ca="1" si="9"/>
        <v>0</v>
      </c>
      <c r="AQ78" s="64" t="str">
        <f t="shared" ref="AQ78" si="67">IF(AR78="","",RANK(AR78,$AR$18:$AR$467,1))</f>
        <v/>
      </c>
      <c r="AR78" s="64" t="str">
        <f>IF(R78="","",B78)</f>
        <v/>
      </c>
      <c r="AS78" s="64" t="str">
        <f t="shared" ref="AS78" si="68">IF(AT78="","",RANK(AT78,$AT$18:$AT$467,1))</f>
        <v/>
      </c>
      <c r="AT78" s="64" t="str">
        <f>IF(S78="","",B78)</f>
        <v/>
      </c>
      <c r="AU78" s="64" t="str">
        <f t="shared" ref="AU78" si="69">IF(AV78="","",RANK(AV78,$AV$18:$AV$467,1))</f>
        <v/>
      </c>
      <c r="AV78" s="64" t="str">
        <f>IF(OR(H78="七種競技",H79="七種競技",H80="七種競技"),B78,"")</f>
        <v/>
      </c>
      <c r="AW78" s="64"/>
      <c r="AX78" s="64">
        <f>B78</f>
        <v>0</v>
      </c>
    </row>
    <row r="79" spans="1:50" ht="18.75" customHeight="1">
      <c r="A79" s="289"/>
      <c r="B79" s="305"/>
      <c r="C79" s="289"/>
      <c r="D79" s="289"/>
      <c r="E79" s="174" t="str">
        <f>IF(B78="","",VLOOKUP(B78,'登録データ（女）'!$A$3:$X$2000,4,FALSE))</f>
        <v/>
      </c>
      <c r="F79" s="289"/>
      <c r="G79" s="294"/>
      <c r="H79" s="478"/>
      <c r="I79" s="286"/>
      <c r="J79" s="289"/>
      <c r="K79" s="286"/>
      <c r="L79" s="289"/>
      <c r="M79" s="286"/>
      <c r="N79" s="286"/>
      <c r="O79" s="294"/>
      <c r="P79" s="295"/>
      <c r="Q79" s="296"/>
      <c r="R79" s="472"/>
      <c r="S79" s="469"/>
      <c r="V79" s="66"/>
      <c r="W79" s="75"/>
      <c r="X79" s="69"/>
      <c r="Y79" s="69"/>
      <c r="Z79" s="69"/>
      <c r="AA79" s="69"/>
      <c r="AB79" s="69"/>
      <c r="AC79" s="62"/>
      <c r="AD79" s="172">
        <f t="shared" ca="1" si="0"/>
        <v>0</v>
      </c>
      <c r="AE79" s="108">
        <f t="shared" si="1"/>
        <v>0</v>
      </c>
      <c r="AF79" s="175" t="str">
        <f>IF(G79="","0",VLOOKUP(G79,'登録データ（男）'!$V$4:$W$21,2,FALSE))</f>
        <v>0</v>
      </c>
      <c r="AG79" s="62" t="str">
        <f t="shared" si="2"/>
        <v>00</v>
      </c>
      <c r="AH79" s="172" t="str">
        <f t="shared" si="3"/>
        <v>0</v>
      </c>
      <c r="AI79" s="62" t="str">
        <f t="shared" si="5"/>
        <v>000000</v>
      </c>
      <c r="AJ79" s="172" t="str">
        <f t="shared" ca="1" si="4"/>
        <v/>
      </c>
      <c r="AK79" s="62">
        <f t="shared" si="6"/>
        <v>0</v>
      </c>
      <c r="AL79" s="107" t="str">
        <f>IF(H79="","0",VALUE(VLOOKUP(H79,'登録データ（男）'!$V$4:$X$23,3,FALSE)))</f>
        <v>0</v>
      </c>
      <c r="AM79" s="62">
        <f t="shared" si="7"/>
        <v>0</v>
      </c>
      <c r="AN79" s="62">
        <f t="shared" si="8"/>
        <v>0</v>
      </c>
      <c r="AO79" s="69" t="str">
        <f ca="1">IF(OFFSET(B79,-MOD(ROW(B79),3),0)&lt;&gt;"",IF(RIGHT(H79,1)=")",VALUE(VLOOKUP(OFFSET(B79,-MOD(ROW(B79),3),0),'登録データ（女）'!B79,8,FALSE)),"0"),"0")</f>
        <v>0</v>
      </c>
      <c r="AP79" s="69">
        <f t="shared" ca="1" si="9"/>
        <v>0</v>
      </c>
      <c r="AQ79" s="64"/>
      <c r="AR79" s="64"/>
      <c r="AS79" s="64"/>
      <c r="AT79" s="64"/>
      <c r="AU79" s="64"/>
      <c r="AV79" s="64"/>
      <c r="AW79" s="64"/>
      <c r="AX79" s="64"/>
    </row>
    <row r="80" spans="1:50" ht="18.75" customHeight="1" thickBot="1">
      <c r="A80" s="290"/>
      <c r="B80" s="306"/>
      <c r="C80" s="290"/>
      <c r="D80" s="290"/>
      <c r="E80" s="87" t="s">
        <v>1919</v>
      </c>
      <c r="F80" s="290"/>
      <c r="G80" s="222"/>
      <c r="H80" s="479"/>
      <c r="I80" s="287"/>
      <c r="J80" s="290"/>
      <c r="K80" s="287"/>
      <c r="L80" s="290"/>
      <c r="M80" s="287"/>
      <c r="N80" s="287"/>
      <c r="O80" s="222"/>
      <c r="P80" s="223"/>
      <c r="Q80" s="297"/>
      <c r="R80" s="473"/>
      <c r="S80" s="470"/>
      <c r="V80" s="66"/>
      <c r="W80" s="75"/>
      <c r="X80" s="69"/>
      <c r="Y80" s="69"/>
      <c r="Z80" s="69"/>
      <c r="AA80" s="69"/>
      <c r="AB80" s="69"/>
      <c r="AC80" s="62"/>
      <c r="AD80" s="172">
        <f t="shared" ca="1" si="0"/>
        <v>0</v>
      </c>
      <c r="AE80" s="108">
        <f t="shared" si="1"/>
        <v>0</v>
      </c>
      <c r="AF80" s="175" t="str">
        <f>IF(G80="","0",VLOOKUP(G80,'登録データ（男）'!$V$4:$W$21,2,FALSE))</f>
        <v>0</v>
      </c>
      <c r="AG80" s="62" t="str">
        <f t="shared" si="2"/>
        <v>00</v>
      </c>
      <c r="AH80" s="172" t="str">
        <f t="shared" si="3"/>
        <v>0</v>
      </c>
      <c r="AI80" s="62" t="str">
        <f t="shared" si="5"/>
        <v>000000</v>
      </c>
      <c r="AJ80" s="172" t="str">
        <f t="shared" ca="1" si="4"/>
        <v/>
      </c>
      <c r="AK80" s="62">
        <f t="shared" si="6"/>
        <v>0</v>
      </c>
      <c r="AL80" s="107" t="str">
        <f>IF(H80="","0",VALUE(VLOOKUP(H80,'登録データ（男）'!$V$4:$X$23,3,FALSE)))</f>
        <v>0</v>
      </c>
      <c r="AM80" s="62">
        <f t="shared" si="7"/>
        <v>0</v>
      </c>
      <c r="AN80" s="62">
        <f t="shared" si="8"/>
        <v>0</v>
      </c>
      <c r="AO80" s="69" t="str">
        <f ca="1">IF(OFFSET(B80,-MOD(ROW(B80),3),0)&lt;&gt;"",IF(RIGHT(H80,1)=")",VALUE(VLOOKUP(OFFSET(B80,-MOD(ROW(B80),3),0),'登録データ（女）'!B80,8,FALSE)),"0"),"0")</f>
        <v>0</v>
      </c>
      <c r="AP80" s="69">
        <f t="shared" ca="1" si="9"/>
        <v>0</v>
      </c>
      <c r="AQ80" s="64"/>
      <c r="AR80" s="64"/>
      <c r="AS80" s="64"/>
      <c r="AT80" s="64"/>
      <c r="AU80" s="64"/>
      <c r="AV80" s="64"/>
      <c r="AW80" s="64"/>
      <c r="AX80" s="64"/>
    </row>
    <row r="81" spans="1:50" ht="18" customHeight="1" thickTop="1">
      <c r="A81" s="288">
        <v>22</v>
      </c>
      <c r="B81" s="304"/>
      <c r="C81" s="288" t="str">
        <f>IF(B81="","",VLOOKUP(B81,'登録データ（女）'!$A$3:$X$2000,2,FALSE))</f>
        <v/>
      </c>
      <c r="D81" s="288" t="str">
        <f>IF(B81="","",VLOOKUP(B81,'登録データ（女）'!$A$3:$X$2000,3,FALSE))</f>
        <v/>
      </c>
      <c r="E81" s="179" t="str">
        <f>IF(B81="","",VLOOKUP(B81,'登録データ（女）'!$A$3:$X$2000,7,FALSE))</f>
        <v/>
      </c>
      <c r="F81" s="288" t="s">
        <v>6158</v>
      </c>
      <c r="G81" s="291"/>
      <c r="H81" s="477"/>
      <c r="I81" s="285"/>
      <c r="J81" s="288" t="str">
        <f>IF(G81="","",IF(AH81=2,"","分"))</f>
        <v/>
      </c>
      <c r="K81" s="285"/>
      <c r="L81" s="288" t="str">
        <f>IF(OR(G81="",G81="七種競技"),"",IF(AH81=2,"m","秒"))</f>
        <v/>
      </c>
      <c r="M81" s="285"/>
      <c r="N81" s="285"/>
      <c r="O81" s="291"/>
      <c r="P81" s="292"/>
      <c r="Q81" s="293"/>
      <c r="R81" s="471"/>
      <c r="S81" s="468"/>
      <c r="V81" s="66"/>
      <c r="W81" s="75">
        <f>IF(B81="",0,IF(VLOOKUP(B81,'登録データ（女）'!$A$3:$AT$2000,28,FALSE)=1,0,1))</f>
        <v>0</v>
      </c>
      <c r="X81" s="69">
        <f>IF(B81="",1,0)</f>
        <v>1</v>
      </c>
      <c r="Y81" s="69">
        <f>IF(C81="",1,0)</f>
        <v>1</v>
      </c>
      <c r="Z81" s="69">
        <f>IF(D81="",1,0)</f>
        <v>1</v>
      </c>
      <c r="AA81" s="69">
        <f>IF(E81="",1,0)</f>
        <v>1</v>
      </c>
      <c r="AB81" s="69">
        <f>IF(E82="",1,0)</f>
        <v>1</v>
      </c>
      <c r="AC81" s="62">
        <f>SUM(X81:AB81)</f>
        <v>5</v>
      </c>
      <c r="AD81" s="172">
        <f t="shared" ca="1" si="0"/>
        <v>0</v>
      </c>
      <c r="AE81" s="108">
        <f t="shared" si="1"/>
        <v>0</v>
      </c>
      <c r="AF81" s="175" t="str">
        <f>IF(G81="","0",VLOOKUP(G81,'登録データ（男）'!$V$4:$W$21,2,FALSE))</f>
        <v>0</v>
      </c>
      <c r="AG81" s="62" t="str">
        <f t="shared" si="2"/>
        <v>00</v>
      </c>
      <c r="AH81" s="172" t="str">
        <f t="shared" si="3"/>
        <v>0</v>
      </c>
      <c r="AI81" s="62" t="str">
        <f t="shared" si="5"/>
        <v>000000</v>
      </c>
      <c r="AJ81" s="172" t="str">
        <f t="shared" ca="1" si="4"/>
        <v/>
      </c>
      <c r="AK81" s="62">
        <f t="shared" si="6"/>
        <v>0</v>
      </c>
      <c r="AL81" s="107" t="str">
        <f>IF(H81="","0",VALUE(VLOOKUP(H81,'登録データ（男）'!$V$4:$X$23,3,FALSE)))</f>
        <v>0</v>
      </c>
      <c r="AM81" s="62">
        <f t="shared" si="7"/>
        <v>0</v>
      </c>
      <c r="AN81" s="62">
        <f t="shared" si="8"/>
        <v>0</v>
      </c>
      <c r="AO81" s="69" t="str">
        <f ca="1">IF(OFFSET(B81,-MOD(ROW(B81),3),0)&lt;&gt;"",IF(RIGHT(H81,1)=")",VALUE(VLOOKUP(OFFSET(B81,-MOD(ROW(B81),3),0),'登録データ（女）'!B81,8,FALSE)),"0"),"0")</f>
        <v>0</v>
      </c>
      <c r="AP81" s="69">
        <f t="shared" ca="1" si="9"/>
        <v>0</v>
      </c>
      <c r="AQ81" s="64" t="str">
        <f t="shared" ref="AQ81" si="70">IF(AR81="","",RANK(AR81,$AR$18:$AR$467,1))</f>
        <v/>
      </c>
      <c r="AR81" s="64" t="str">
        <f>IF(R81="","",B81)</f>
        <v/>
      </c>
      <c r="AS81" s="64" t="str">
        <f t="shared" ref="AS81" si="71">IF(AT81="","",RANK(AT81,$AT$18:$AT$467,1))</f>
        <v/>
      </c>
      <c r="AT81" s="64" t="str">
        <f>IF(S81="","",B81)</f>
        <v/>
      </c>
      <c r="AU81" s="64" t="str">
        <f t="shared" ref="AU81" si="72">IF(AV81="","",RANK(AV81,$AV$18:$AV$467,1))</f>
        <v/>
      </c>
      <c r="AV81" s="64" t="str">
        <f>IF(OR(H81="七種競技",H82="七種競技",H83="七種競技"),B81,"")</f>
        <v/>
      </c>
      <c r="AW81" s="64"/>
      <c r="AX81" s="64">
        <f>B81</f>
        <v>0</v>
      </c>
    </row>
    <row r="82" spans="1:50" ht="18.75" customHeight="1">
      <c r="A82" s="289"/>
      <c r="B82" s="305"/>
      <c r="C82" s="289"/>
      <c r="D82" s="289"/>
      <c r="E82" s="174" t="str">
        <f>IF(B81="","",VLOOKUP(B81,'登録データ（女）'!$A$3:$X$2000,4,FALSE))</f>
        <v/>
      </c>
      <c r="F82" s="289"/>
      <c r="G82" s="294"/>
      <c r="H82" s="478"/>
      <c r="I82" s="286"/>
      <c r="J82" s="289"/>
      <c r="K82" s="286"/>
      <c r="L82" s="289"/>
      <c r="M82" s="286"/>
      <c r="N82" s="286"/>
      <c r="O82" s="294"/>
      <c r="P82" s="295"/>
      <c r="Q82" s="296"/>
      <c r="R82" s="472"/>
      <c r="S82" s="469"/>
      <c r="V82" s="66"/>
      <c r="W82" s="75"/>
      <c r="X82" s="69"/>
      <c r="Y82" s="69"/>
      <c r="Z82" s="69"/>
      <c r="AA82" s="69"/>
      <c r="AB82" s="69"/>
      <c r="AC82" s="62"/>
      <c r="AD82" s="172">
        <f t="shared" ref="AD82:AD145" ca="1" si="73">COUNTIF(OFFSET(G82,-MOD(ROW(G82),3),0,3,1),G82)</f>
        <v>0</v>
      </c>
      <c r="AE82" s="108">
        <f t="shared" ref="AE82:AE145" si="74">IF(OR(RIGHT(G82,1)="m",RIGHT(G82,1)="H",RIGHT(G82,1)="C"),IF(VALUE(K82)&gt;59,1,0),0)</f>
        <v>0</v>
      </c>
      <c r="AF82" s="175" t="str">
        <f>IF(G82="","0",VLOOKUP(G82,'登録データ（男）'!$V$4:$W$21,2,FALSE))</f>
        <v>0</v>
      </c>
      <c r="AG82" s="62" t="str">
        <f t="shared" ref="AG82:AG145" si="75">IF(M82="","00",IF(LEN(M82)=1,M82*10,M82))</f>
        <v>00</v>
      </c>
      <c r="AH82" s="172" t="str">
        <f t="shared" ref="AH82:AH145" si="76">IF(G82="","0",IF(OR(RIGHT(G82,1)="m",RIGHT(G82,1)="H",RIGHT(G82,1)="W",RIGHT(G82,1)="C",RIGHT(G82,1)=")"),1,2))</f>
        <v>0</v>
      </c>
      <c r="AI82" s="62" t="str">
        <f t="shared" ref="AI82:AI145" si="77">IF(AH82=2,IF(K82="","0000",CONCATENATE(RIGHT(K82+100,2),RIGHT(AG82+100,2))),IF(K82="","000000",CONCATENATE(RIGHT(I82+100,2),RIGHT(K82+100,2),RIGHT(AG82+100,2))))</f>
        <v>000000</v>
      </c>
      <c r="AJ82" s="172" t="str">
        <f t="shared" ref="AJ82:AJ145" ca="1" si="78">IF(G82="","",IF(OFFSET(B82,-MOD(ROW(B82),3),0)="","0",CONCATENATE(AF82," ",IF(AH82=1,RIGHT(AI82+10000000,7),RIGHT(AI82+100000,5)))))</f>
        <v/>
      </c>
      <c r="AK82" s="62">
        <f t="shared" si="6"/>
        <v>0</v>
      </c>
      <c r="AL82" s="107" t="str">
        <f>IF(H82="","0",VALUE(VLOOKUP(H82,'登録データ（男）'!$V$4:$X$23,3,FALSE)))</f>
        <v>0</v>
      </c>
      <c r="AM82" s="62">
        <f t="shared" ref="AM82:AM145" si="79">IF(H82="",0,IF(H82="七種競技",0,IF(K82&lt;&gt;"",0,1)))</f>
        <v>0</v>
      </c>
      <c r="AN82" s="62">
        <f t="shared" si="8"/>
        <v>0</v>
      </c>
      <c r="AO82" s="69" t="str">
        <f ca="1">IF(OFFSET(B82,-MOD(ROW(B82),3),0)&lt;&gt;"",IF(RIGHT(H82,1)=")",VALUE(VLOOKUP(OFFSET(B82,-MOD(ROW(B82),3),0),'登録データ（女）'!B82,8,FALSE)),"0"),"0")</f>
        <v>0</v>
      </c>
      <c r="AP82" s="69">
        <f t="shared" ref="AP82:AP145" ca="1" si="80">IF(AO82=0,0,IF(RIGHT(H82,1)&lt;&gt;")",0,IF(VALUE(LEFT(AO82,2))&gt;96,0,1)))</f>
        <v>0</v>
      </c>
      <c r="AQ82" s="64"/>
      <c r="AR82" s="64"/>
      <c r="AS82" s="64"/>
      <c r="AT82" s="64"/>
      <c r="AU82" s="64"/>
      <c r="AV82" s="64"/>
      <c r="AW82" s="64"/>
      <c r="AX82" s="64"/>
    </row>
    <row r="83" spans="1:50" ht="18.75" customHeight="1" thickBot="1">
      <c r="A83" s="290"/>
      <c r="B83" s="306"/>
      <c r="C83" s="290"/>
      <c r="D83" s="290"/>
      <c r="E83" s="87" t="s">
        <v>1919</v>
      </c>
      <c r="F83" s="290"/>
      <c r="G83" s="222"/>
      <c r="H83" s="479"/>
      <c r="I83" s="287"/>
      <c r="J83" s="290"/>
      <c r="K83" s="287"/>
      <c r="L83" s="290"/>
      <c r="M83" s="287"/>
      <c r="N83" s="287"/>
      <c r="O83" s="222"/>
      <c r="P83" s="223"/>
      <c r="Q83" s="297"/>
      <c r="R83" s="473"/>
      <c r="S83" s="470"/>
      <c r="V83" s="66"/>
      <c r="W83" s="75"/>
      <c r="X83" s="69"/>
      <c r="Y83" s="69"/>
      <c r="Z83" s="69"/>
      <c r="AA83" s="69"/>
      <c r="AB83" s="69"/>
      <c r="AC83" s="62"/>
      <c r="AD83" s="172">
        <f t="shared" ca="1" si="73"/>
        <v>0</v>
      </c>
      <c r="AE83" s="108">
        <f t="shared" si="74"/>
        <v>0</v>
      </c>
      <c r="AF83" s="175" t="str">
        <f>IF(G83="","0",VLOOKUP(G83,'登録データ（男）'!$V$4:$W$21,2,FALSE))</f>
        <v>0</v>
      </c>
      <c r="AG83" s="62" t="str">
        <f t="shared" si="75"/>
        <v>00</v>
      </c>
      <c r="AH83" s="172" t="str">
        <f t="shared" si="76"/>
        <v>0</v>
      </c>
      <c r="AI83" s="62" t="str">
        <f t="shared" si="77"/>
        <v>000000</v>
      </c>
      <c r="AJ83" s="172" t="str">
        <f t="shared" ca="1" si="78"/>
        <v/>
      </c>
      <c r="AK83" s="62">
        <f t="shared" ref="AK83:AK146" si="81">VALUE(AI83)</f>
        <v>0</v>
      </c>
      <c r="AL83" s="107" t="str">
        <f>IF(H83="","0",VALUE(VLOOKUP(H83,'登録データ（男）'!$V$4:$X$23,3,FALSE)))</f>
        <v>0</v>
      </c>
      <c r="AM83" s="62">
        <f t="shared" si="79"/>
        <v>0</v>
      </c>
      <c r="AN83" s="62">
        <f t="shared" ref="AN83:AN146" si="82">IF(AK83&gt;AL83,1,0)</f>
        <v>0</v>
      </c>
      <c r="AO83" s="69" t="str">
        <f ca="1">IF(OFFSET(B83,-MOD(ROW(B83),3),0)&lt;&gt;"",IF(RIGHT(H83,1)=")",VALUE(VLOOKUP(OFFSET(B83,-MOD(ROW(B83),3),0),'登録データ（女）'!B83,8,FALSE)),"0"),"0")</f>
        <v>0</v>
      </c>
      <c r="AP83" s="69">
        <f t="shared" ca="1" si="80"/>
        <v>0</v>
      </c>
      <c r="AQ83" s="64"/>
      <c r="AR83" s="64"/>
      <c r="AS83" s="64"/>
      <c r="AT83" s="64"/>
      <c r="AU83" s="64"/>
      <c r="AV83" s="64"/>
      <c r="AW83" s="64"/>
      <c r="AX83" s="64"/>
    </row>
    <row r="84" spans="1:50" ht="18" customHeight="1" thickTop="1">
      <c r="A84" s="288">
        <v>23</v>
      </c>
      <c r="B84" s="304"/>
      <c r="C84" s="288" t="str">
        <f>IF(B84="","",VLOOKUP(B84,'登録データ（女）'!$A$3:$X$2000,2,FALSE))</f>
        <v/>
      </c>
      <c r="D84" s="288" t="str">
        <f>IF(B84="","",VLOOKUP(B84,'登録データ（女）'!$A$3:$X$2000,3,FALSE))</f>
        <v/>
      </c>
      <c r="E84" s="179" t="str">
        <f>IF(B84="","",VLOOKUP(B84,'登録データ（女）'!$A$3:$X$2000,7,FALSE))</f>
        <v/>
      </c>
      <c r="F84" s="288" t="s">
        <v>6158</v>
      </c>
      <c r="G84" s="291"/>
      <c r="H84" s="477"/>
      <c r="I84" s="285"/>
      <c r="J84" s="288" t="str">
        <f>IF(G84="","",IF(AH84=2,"","分"))</f>
        <v/>
      </c>
      <c r="K84" s="285"/>
      <c r="L84" s="288" t="str">
        <f>IF(OR(G84="",G84="七種競技"),"",IF(AH84=2,"m","秒"))</f>
        <v/>
      </c>
      <c r="M84" s="285"/>
      <c r="N84" s="285"/>
      <c r="O84" s="291"/>
      <c r="P84" s="292"/>
      <c r="Q84" s="293"/>
      <c r="R84" s="471"/>
      <c r="S84" s="468"/>
      <c r="V84" s="66"/>
      <c r="W84" s="75">
        <f>IF(B84="",0,IF(VLOOKUP(B84,'登録データ（女）'!$A$3:$AT$2000,28,FALSE)=1,0,1))</f>
        <v>0</v>
      </c>
      <c r="X84" s="69">
        <f>IF(B84="",1,0)</f>
        <v>1</v>
      </c>
      <c r="Y84" s="69">
        <f>IF(C84="",1,0)</f>
        <v>1</v>
      </c>
      <c r="Z84" s="69">
        <f>IF(D84="",1,0)</f>
        <v>1</v>
      </c>
      <c r="AA84" s="69">
        <f>IF(E84="",1,0)</f>
        <v>1</v>
      </c>
      <c r="AB84" s="69">
        <f>IF(E85="",1,0)</f>
        <v>1</v>
      </c>
      <c r="AC84" s="62">
        <f>SUM(X84:AB84)</f>
        <v>5</v>
      </c>
      <c r="AD84" s="172">
        <f t="shared" ca="1" si="73"/>
        <v>0</v>
      </c>
      <c r="AE84" s="108">
        <f t="shared" si="74"/>
        <v>0</v>
      </c>
      <c r="AF84" s="175" t="str">
        <f>IF(G84="","0",VLOOKUP(G84,'登録データ（男）'!$V$4:$W$21,2,FALSE))</f>
        <v>0</v>
      </c>
      <c r="AG84" s="62" t="str">
        <f t="shared" si="75"/>
        <v>00</v>
      </c>
      <c r="AH84" s="172" t="str">
        <f t="shared" si="76"/>
        <v>0</v>
      </c>
      <c r="AI84" s="62" t="str">
        <f t="shared" si="77"/>
        <v>000000</v>
      </c>
      <c r="AJ84" s="172" t="str">
        <f t="shared" ca="1" si="78"/>
        <v/>
      </c>
      <c r="AK84" s="62">
        <f t="shared" si="81"/>
        <v>0</v>
      </c>
      <c r="AL84" s="107" t="str">
        <f>IF(H84="","0",VALUE(VLOOKUP(H84,'登録データ（男）'!$V$4:$X$23,3,FALSE)))</f>
        <v>0</v>
      </c>
      <c r="AM84" s="62">
        <f t="shared" si="79"/>
        <v>0</v>
      </c>
      <c r="AN84" s="62">
        <f t="shared" si="82"/>
        <v>0</v>
      </c>
      <c r="AO84" s="69" t="str">
        <f ca="1">IF(OFFSET(B84,-MOD(ROW(B84),3),0)&lt;&gt;"",IF(RIGHT(H84,1)=")",VALUE(VLOOKUP(OFFSET(B84,-MOD(ROW(B84),3),0),'登録データ（女）'!B84,8,FALSE)),"0"),"0")</f>
        <v>0</v>
      </c>
      <c r="AP84" s="69">
        <f t="shared" ca="1" si="80"/>
        <v>0</v>
      </c>
      <c r="AQ84" s="64" t="str">
        <f t="shared" ref="AQ84" si="83">IF(AR84="","",RANK(AR84,$AR$18:$AR$467,1))</f>
        <v/>
      </c>
      <c r="AR84" s="64" t="str">
        <f>IF(R84="","",B84)</f>
        <v/>
      </c>
      <c r="AS84" s="64" t="str">
        <f t="shared" ref="AS84" si="84">IF(AT84="","",RANK(AT84,$AT$18:$AT$467,1))</f>
        <v/>
      </c>
      <c r="AT84" s="64" t="str">
        <f>IF(S84="","",B84)</f>
        <v/>
      </c>
      <c r="AU84" s="64" t="str">
        <f t="shared" ref="AU84" si="85">IF(AV84="","",RANK(AV84,$AV$18:$AV$467,1))</f>
        <v/>
      </c>
      <c r="AV84" s="64" t="str">
        <f>IF(OR(H84="七種競技",H85="七種競技",H86="七種競技"),B84,"")</f>
        <v/>
      </c>
      <c r="AW84" s="64"/>
      <c r="AX84" s="64">
        <f>B84</f>
        <v>0</v>
      </c>
    </row>
    <row r="85" spans="1:50" ht="18.75" customHeight="1">
      <c r="A85" s="289"/>
      <c r="B85" s="305"/>
      <c r="C85" s="289"/>
      <c r="D85" s="289"/>
      <c r="E85" s="174" t="str">
        <f>IF(B84="","",VLOOKUP(B84,'登録データ（女）'!$A$3:$X$2000,4,FALSE))</f>
        <v/>
      </c>
      <c r="F85" s="289"/>
      <c r="G85" s="294"/>
      <c r="H85" s="478"/>
      <c r="I85" s="286"/>
      <c r="J85" s="289"/>
      <c r="K85" s="286"/>
      <c r="L85" s="289"/>
      <c r="M85" s="286"/>
      <c r="N85" s="286"/>
      <c r="O85" s="294"/>
      <c r="P85" s="295"/>
      <c r="Q85" s="296"/>
      <c r="R85" s="472"/>
      <c r="S85" s="469"/>
      <c r="V85" s="66"/>
      <c r="W85" s="75"/>
      <c r="X85" s="69"/>
      <c r="Y85" s="69"/>
      <c r="Z85" s="69"/>
      <c r="AA85" s="69"/>
      <c r="AB85" s="69"/>
      <c r="AC85" s="62"/>
      <c r="AD85" s="172">
        <f t="shared" ca="1" si="73"/>
        <v>0</v>
      </c>
      <c r="AE85" s="108">
        <f t="shared" si="74"/>
        <v>0</v>
      </c>
      <c r="AF85" s="175" t="str">
        <f>IF(G85="","0",VLOOKUP(G85,'登録データ（男）'!$V$4:$W$21,2,FALSE))</f>
        <v>0</v>
      </c>
      <c r="AG85" s="62" t="str">
        <f t="shared" si="75"/>
        <v>00</v>
      </c>
      <c r="AH85" s="172" t="str">
        <f t="shared" si="76"/>
        <v>0</v>
      </c>
      <c r="AI85" s="62" t="str">
        <f t="shared" si="77"/>
        <v>000000</v>
      </c>
      <c r="AJ85" s="172" t="str">
        <f t="shared" ca="1" si="78"/>
        <v/>
      </c>
      <c r="AK85" s="62">
        <f t="shared" si="81"/>
        <v>0</v>
      </c>
      <c r="AL85" s="107" t="str">
        <f>IF(H85="","0",VALUE(VLOOKUP(H85,'登録データ（男）'!$V$4:$X$23,3,FALSE)))</f>
        <v>0</v>
      </c>
      <c r="AM85" s="62">
        <f t="shared" si="79"/>
        <v>0</v>
      </c>
      <c r="AN85" s="62">
        <f t="shared" si="82"/>
        <v>0</v>
      </c>
      <c r="AO85" s="69" t="str">
        <f ca="1">IF(OFFSET(B85,-MOD(ROW(B85),3),0)&lt;&gt;"",IF(RIGHT(H85,1)=")",VALUE(VLOOKUP(OFFSET(B85,-MOD(ROW(B85),3),0),'登録データ（女）'!B85,8,FALSE)),"0"),"0")</f>
        <v>0</v>
      </c>
      <c r="AP85" s="69">
        <f t="shared" ca="1" si="80"/>
        <v>0</v>
      </c>
      <c r="AQ85" s="64"/>
      <c r="AR85" s="64"/>
      <c r="AS85" s="64"/>
      <c r="AT85" s="64"/>
      <c r="AU85" s="64"/>
      <c r="AV85" s="64"/>
      <c r="AW85" s="64"/>
      <c r="AX85" s="64"/>
    </row>
    <row r="86" spans="1:50" ht="18.75" customHeight="1" thickBot="1">
      <c r="A86" s="290"/>
      <c r="B86" s="306"/>
      <c r="C86" s="290"/>
      <c r="D86" s="290"/>
      <c r="E86" s="87" t="s">
        <v>1919</v>
      </c>
      <c r="F86" s="290"/>
      <c r="G86" s="222"/>
      <c r="H86" s="479"/>
      <c r="I86" s="287"/>
      <c r="J86" s="290"/>
      <c r="K86" s="287"/>
      <c r="L86" s="290"/>
      <c r="M86" s="287"/>
      <c r="N86" s="287"/>
      <c r="O86" s="222"/>
      <c r="P86" s="223"/>
      <c r="Q86" s="297"/>
      <c r="R86" s="473"/>
      <c r="S86" s="470"/>
      <c r="V86" s="66"/>
      <c r="W86" s="75"/>
      <c r="X86" s="69"/>
      <c r="Y86" s="69"/>
      <c r="Z86" s="69"/>
      <c r="AA86" s="69"/>
      <c r="AB86" s="69"/>
      <c r="AC86" s="62"/>
      <c r="AD86" s="172">
        <f t="shared" ca="1" si="73"/>
        <v>0</v>
      </c>
      <c r="AE86" s="108">
        <f t="shared" si="74"/>
        <v>0</v>
      </c>
      <c r="AF86" s="175" t="str">
        <f>IF(G86="","0",VLOOKUP(G86,'登録データ（男）'!$V$4:$W$21,2,FALSE))</f>
        <v>0</v>
      </c>
      <c r="AG86" s="62" t="str">
        <f t="shared" si="75"/>
        <v>00</v>
      </c>
      <c r="AH86" s="172" t="str">
        <f t="shared" si="76"/>
        <v>0</v>
      </c>
      <c r="AI86" s="62" t="str">
        <f t="shared" si="77"/>
        <v>000000</v>
      </c>
      <c r="AJ86" s="172" t="str">
        <f t="shared" ca="1" si="78"/>
        <v/>
      </c>
      <c r="AK86" s="62">
        <f t="shared" si="81"/>
        <v>0</v>
      </c>
      <c r="AL86" s="107" t="str">
        <f>IF(H86="","0",VALUE(VLOOKUP(H86,'登録データ（男）'!$V$4:$X$23,3,FALSE)))</f>
        <v>0</v>
      </c>
      <c r="AM86" s="62">
        <f t="shared" si="79"/>
        <v>0</v>
      </c>
      <c r="AN86" s="62">
        <f t="shared" si="82"/>
        <v>0</v>
      </c>
      <c r="AO86" s="69" t="str">
        <f ca="1">IF(OFFSET(B86,-MOD(ROW(B86),3),0)&lt;&gt;"",IF(RIGHT(H86,1)=")",VALUE(VLOOKUP(OFFSET(B86,-MOD(ROW(B86),3),0),'登録データ（女）'!B86,8,FALSE)),"0"),"0")</f>
        <v>0</v>
      </c>
      <c r="AP86" s="69">
        <f t="shared" ca="1" si="80"/>
        <v>0</v>
      </c>
      <c r="AQ86" s="64"/>
      <c r="AR86" s="64"/>
      <c r="AS86" s="64"/>
      <c r="AT86" s="64"/>
      <c r="AU86" s="64"/>
      <c r="AV86" s="64"/>
      <c r="AW86" s="64"/>
      <c r="AX86" s="64"/>
    </row>
    <row r="87" spans="1:50" ht="18.75" customHeight="1" thickTop="1">
      <c r="A87" s="288">
        <v>24</v>
      </c>
      <c r="B87" s="304"/>
      <c r="C87" s="288" t="str">
        <f>IF(B87="","",VLOOKUP(B87,'登録データ（女）'!$A$3:$X$2000,2,FALSE))</f>
        <v/>
      </c>
      <c r="D87" s="288" t="str">
        <f>IF(B87="","",VLOOKUP(B87,'登録データ（女）'!$A$3:$X$2000,3,FALSE))</f>
        <v/>
      </c>
      <c r="E87" s="179" t="str">
        <f>IF(B87="","",VLOOKUP(B87,'登録データ（女）'!$A$3:$X$2000,7,FALSE))</f>
        <v/>
      </c>
      <c r="F87" s="288" t="s">
        <v>6158</v>
      </c>
      <c r="G87" s="291"/>
      <c r="H87" s="477"/>
      <c r="I87" s="285"/>
      <c r="J87" s="288" t="str">
        <f>IF(G87="","",IF(AH87=2,"","分"))</f>
        <v/>
      </c>
      <c r="K87" s="285"/>
      <c r="L87" s="288" t="str">
        <f>IF(OR(G87="",G87="七種競技"),"",IF(AH87=2,"m","秒"))</f>
        <v/>
      </c>
      <c r="M87" s="285"/>
      <c r="N87" s="285"/>
      <c r="O87" s="291"/>
      <c r="P87" s="292"/>
      <c r="Q87" s="293"/>
      <c r="R87" s="471"/>
      <c r="S87" s="468"/>
      <c r="V87" s="66"/>
      <c r="W87" s="75">
        <f>IF(B87="",0,IF(VLOOKUP(B87,'登録データ（女）'!$A$3:$AT$2000,28,FALSE)=1,0,1))</f>
        <v>0</v>
      </c>
      <c r="X87" s="69">
        <f>IF(B87="",1,0)</f>
        <v>1</v>
      </c>
      <c r="Y87" s="69">
        <f>IF(C87="",1,0)</f>
        <v>1</v>
      </c>
      <c r="Z87" s="69">
        <f>IF(D87="",1,0)</f>
        <v>1</v>
      </c>
      <c r="AA87" s="69">
        <f>IF(E87="",1,0)</f>
        <v>1</v>
      </c>
      <c r="AB87" s="69">
        <f>IF(E88="",1,0)</f>
        <v>1</v>
      </c>
      <c r="AC87" s="62">
        <f>SUM(X87:AB87)</f>
        <v>5</v>
      </c>
      <c r="AD87" s="172">
        <f t="shared" ca="1" si="73"/>
        <v>0</v>
      </c>
      <c r="AE87" s="108">
        <f t="shared" si="74"/>
        <v>0</v>
      </c>
      <c r="AF87" s="175" t="str">
        <f>IF(G87="","0",VLOOKUP(G87,'登録データ（男）'!$V$4:$W$21,2,FALSE))</f>
        <v>0</v>
      </c>
      <c r="AG87" s="62" t="str">
        <f t="shared" si="75"/>
        <v>00</v>
      </c>
      <c r="AH87" s="172" t="str">
        <f t="shared" si="76"/>
        <v>0</v>
      </c>
      <c r="AI87" s="62" t="str">
        <f t="shared" si="77"/>
        <v>000000</v>
      </c>
      <c r="AJ87" s="172" t="str">
        <f t="shared" ca="1" si="78"/>
        <v/>
      </c>
      <c r="AK87" s="62">
        <f t="shared" si="81"/>
        <v>0</v>
      </c>
      <c r="AL87" s="107" t="str">
        <f>IF(H87="","0",VALUE(VLOOKUP(H87,'登録データ（男）'!$V$4:$X$23,3,FALSE)))</f>
        <v>0</v>
      </c>
      <c r="AM87" s="62">
        <f t="shared" si="79"/>
        <v>0</v>
      </c>
      <c r="AN87" s="62">
        <f t="shared" si="82"/>
        <v>0</v>
      </c>
      <c r="AO87" s="69" t="str">
        <f ca="1">IF(OFFSET(B87,-MOD(ROW(B87),3),0)&lt;&gt;"",IF(RIGHT(H87,1)=")",VALUE(VLOOKUP(OFFSET(B87,-MOD(ROW(B87),3),0),'登録データ（女）'!B87,8,FALSE)),"0"),"0")</f>
        <v>0</v>
      </c>
      <c r="AP87" s="69">
        <f t="shared" ca="1" si="80"/>
        <v>0</v>
      </c>
      <c r="AQ87" s="64" t="str">
        <f t="shared" ref="AQ87" si="86">IF(AR87="","",RANK(AR87,$AR$18:$AR$467,1))</f>
        <v/>
      </c>
      <c r="AR87" s="64" t="str">
        <f>IF(R87="","",B87)</f>
        <v/>
      </c>
      <c r="AS87" s="64" t="str">
        <f t="shared" ref="AS87" si="87">IF(AT87="","",RANK(AT87,$AT$18:$AT$467,1))</f>
        <v/>
      </c>
      <c r="AT87" s="64" t="str">
        <f>IF(S87="","",B87)</f>
        <v/>
      </c>
      <c r="AU87" s="64" t="str">
        <f t="shared" ref="AU87" si="88">IF(AV87="","",RANK(AV87,$AV$18:$AV$467,1))</f>
        <v/>
      </c>
      <c r="AV87" s="64" t="str">
        <f>IF(OR(H87="七種競技",H88="七種競技",H89="七種競技"),B87,"")</f>
        <v/>
      </c>
      <c r="AW87" s="64"/>
      <c r="AX87" s="64">
        <f>B87</f>
        <v>0</v>
      </c>
    </row>
    <row r="88" spans="1:50" ht="18.75" customHeight="1">
      <c r="A88" s="289"/>
      <c r="B88" s="305"/>
      <c r="C88" s="289"/>
      <c r="D88" s="289"/>
      <c r="E88" s="174" t="str">
        <f>IF(B87="","",VLOOKUP(B87,'登録データ（女）'!$A$3:$X$2000,4,FALSE))</f>
        <v/>
      </c>
      <c r="F88" s="289"/>
      <c r="G88" s="294"/>
      <c r="H88" s="478"/>
      <c r="I88" s="286"/>
      <c r="J88" s="289"/>
      <c r="K88" s="286"/>
      <c r="L88" s="289"/>
      <c r="M88" s="286"/>
      <c r="N88" s="286"/>
      <c r="O88" s="294"/>
      <c r="P88" s="295"/>
      <c r="Q88" s="296"/>
      <c r="R88" s="472"/>
      <c r="S88" s="469"/>
      <c r="V88" s="66"/>
      <c r="W88" s="75"/>
      <c r="X88" s="69"/>
      <c r="Y88" s="69"/>
      <c r="Z88" s="69"/>
      <c r="AA88" s="69"/>
      <c r="AB88" s="69"/>
      <c r="AC88" s="62"/>
      <c r="AD88" s="172">
        <f t="shared" ca="1" si="73"/>
        <v>0</v>
      </c>
      <c r="AE88" s="108">
        <f t="shared" si="74"/>
        <v>0</v>
      </c>
      <c r="AF88" s="175" t="str">
        <f>IF(G88="","0",VLOOKUP(G88,'登録データ（男）'!$V$4:$W$21,2,FALSE))</f>
        <v>0</v>
      </c>
      <c r="AG88" s="62" t="str">
        <f t="shared" si="75"/>
        <v>00</v>
      </c>
      <c r="AH88" s="172" t="str">
        <f t="shared" si="76"/>
        <v>0</v>
      </c>
      <c r="AI88" s="62" t="str">
        <f t="shared" si="77"/>
        <v>000000</v>
      </c>
      <c r="AJ88" s="172" t="str">
        <f t="shared" ca="1" si="78"/>
        <v/>
      </c>
      <c r="AK88" s="62">
        <f t="shared" si="81"/>
        <v>0</v>
      </c>
      <c r="AL88" s="107" t="str">
        <f>IF(H88="","0",VALUE(VLOOKUP(H88,'登録データ（男）'!$V$4:$X$23,3,FALSE)))</f>
        <v>0</v>
      </c>
      <c r="AM88" s="62">
        <f t="shared" si="79"/>
        <v>0</v>
      </c>
      <c r="AN88" s="62">
        <f t="shared" si="82"/>
        <v>0</v>
      </c>
      <c r="AO88" s="69" t="str">
        <f ca="1">IF(OFFSET(B88,-MOD(ROW(B88),3),0)&lt;&gt;"",IF(RIGHT(H88,1)=")",VALUE(VLOOKUP(OFFSET(B88,-MOD(ROW(B88),3),0),'登録データ（女）'!B88,8,FALSE)),"0"),"0")</f>
        <v>0</v>
      </c>
      <c r="AP88" s="69">
        <f t="shared" ca="1" si="80"/>
        <v>0</v>
      </c>
      <c r="AQ88" s="64"/>
      <c r="AR88" s="64"/>
      <c r="AS88" s="64"/>
      <c r="AT88" s="64"/>
      <c r="AU88" s="64"/>
      <c r="AV88" s="64"/>
      <c r="AW88" s="64"/>
      <c r="AX88" s="64"/>
    </row>
    <row r="89" spans="1:50" ht="18.75" customHeight="1" thickBot="1">
      <c r="A89" s="290"/>
      <c r="B89" s="306"/>
      <c r="C89" s="290"/>
      <c r="D89" s="290"/>
      <c r="E89" s="87" t="s">
        <v>1919</v>
      </c>
      <c r="F89" s="290"/>
      <c r="G89" s="222"/>
      <c r="H89" s="479"/>
      <c r="I89" s="287"/>
      <c r="J89" s="290"/>
      <c r="K89" s="287"/>
      <c r="L89" s="290"/>
      <c r="M89" s="287"/>
      <c r="N89" s="287"/>
      <c r="O89" s="222"/>
      <c r="P89" s="223"/>
      <c r="Q89" s="297"/>
      <c r="R89" s="473"/>
      <c r="S89" s="470"/>
      <c r="V89" s="66"/>
      <c r="W89" s="75"/>
      <c r="X89" s="69"/>
      <c r="Y89" s="69"/>
      <c r="Z89" s="69"/>
      <c r="AA89" s="69"/>
      <c r="AB89" s="69"/>
      <c r="AC89" s="62"/>
      <c r="AD89" s="172">
        <f t="shared" ca="1" si="73"/>
        <v>0</v>
      </c>
      <c r="AE89" s="108">
        <f t="shared" si="74"/>
        <v>0</v>
      </c>
      <c r="AF89" s="175" t="str">
        <f>IF(G89="","0",VLOOKUP(G89,'登録データ（男）'!$V$4:$W$21,2,FALSE))</f>
        <v>0</v>
      </c>
      <c r="AG89" s="62" t="str">
        <f t="shared" si="75"/>
        <v>00</v>
      </c>
      <c r="AH89" s="172" t="str">
        <f t="shared" si="76"/>
        <v>0</v>
      </c>
      <c r="AI89" s="62" t="str">
        <f t="shared" si="77"/>
        <v>000000</v>
      </c>
      <c r="AJ89" s="172" t="str">
        <f t="shared" ca="1" si="78"/>
        <v/>
      </c>
      <c r="AK89" s="62">
        <f t="shared" si="81"/>
        <v>0</v>
      </c>
      <c r="AL89" s="107" t="str">
        <f>IF(H89="","0",VALUE(VLOOKUP(H89,'登録データ（男）'!$V$4:$X$23,3,FALSE)))</f>
        <v>0</v>
      </c>
      <c r="AM89" s="62">
        <f t="shared" si="79"/>
        <v>0</v>
      </c>
      <c r="AN89" s="62">
        <f t="shared" si="82"/>
        <v>0</v>
      </c>
      <c r="AO89" s="69" t="str">
        <f ca="1">IF(OFFSET(B89,-MOD(ROW(B89),3),0)&lt;&gt;"",IF(RIGHT(H89,1)=")",VALUE(VLOOKUP(OFFSET(B89,-MOD(ROW(B89),3),0),'登録データ（女）'!B89,8,FALSE)),"0"),"0")</f>
        <v>0</v>
      </c>
      <c r="AP89" s="69">
        <f t="shared" ca="1" si="80"/>
        <v>0</v>
      </c>
      <c r="AQ89" s="64"/>
      <c r="AR89" s="64"/>
      <c r="AS89" s="64"/>
      <c r="AT89" s="64"/>
      <c r="AU89" s="64"/>
      <c r="AV89" s="64"/>
      <c r="AW89" s="64"/>
      <c r="AX89" s="64"/>
    </row>
    <row r="90" spans="1:50" ht="18.75" customHeight="1" thickTop="1">
      <c r="A90" s="288">
        <v>25</v>
      </c>
      <c r="B90" s="304"/>
      <c r="C90" s="288" t="str">
        <f>IF(B90="","",VLOOKUP(B90,'登録データ（女）'!$A$3:$X$2000,2,FALSE))</f>
        <v/>
      </c>
      <c r="D90" s="288" t="str">
        <f>IF(B90="","",VLOOKUP(B90,'登録データ（女）'!$A$3:$X$2000,3,FALSE))</f>
        <v/>
      </c>
      <c r="E90" s="179" t="str">
        <f>IF(B90="","",VLOOKUP(B90,'登録データ（女）'!$A$3:$X$2000,7,FALSE))</f>
        <v/>
      </c>
      <c r="F90" s="288" t="s">
        <v>6158</v>
      </c>
      <c r="G90" s="291"/>
      <c r="H90" s="477"/>
      <c r="I90" s="285"/>
      <c r="J90" s="288" t="str">
        <f>IF(G90="","",IF(AH90=2,"","分"))</f>
        <v/>
      </c>
      <c r="K90" s="285"/>
      <c r="L90" s="288" t="str">
        <f>IF(OR(G90="",G90="七種競技"),"",IF(AH90=2,"m","秒"))</f>
        <v/>
      </c>
      <c r="M90" s="285"/>
      <c r="N90" s="285"/>
      <c r="O90" s="291"/>
      <c r="P90" s="292"/>
      <c r="Q90" s="293"/>
      <c r="R90" s="471"/>
      <c r="S90" s="468"/>
      <c r="V90" s="66"/>
      <c r="W90" s="75">
        <f>IF(B90="",0,IF(VLOOKUP(B90,'登録データ（女）'!$A$3:$AT$2000,28,FALSE)=1,0,1))</f>
        <v>0</v>
      </c>
      <c r="X90" s="69">
        <f>IF(B90="",1,0)</f>
        <v>1</v>
      </c>
      <c r="Y90" s="69">
        <f>IF(C90="",1,0)</f>
        <v>1</v>
      </c>
      <c r="Z90" s="69">
        <f>IF(D90="",1,0)</f>
        <v>1</v>
      </c>
      <c r="AA90" s="69">
        <f>IF(E90="",1,0)</f>
        <v>1</v>
      </c>
      <c r="AB90" s="69">
        <f>IF(E91="",1,0)</f>
        <v>1</v>
      </c>
      <c r="AC90" s="62">
        <f>SUM(X90:AB90)</f>
        <v>5</v>
      </c>
      <c r="AD90" s="172">
        <f t="shared" ca="1" si="73"/>
        <v>0</v>
      </c>
      <c r="AE90" s="108">
        <f t="shared" si="74"/>
        <v>0</v>
      </c>
      <c r="AF90" s="175" t="str">
        <f>IF(G90="","0",VLOOKUP(G90,'登録データ（男）'!$V$4:$W$21,2,FALSE))</f>
        <v>0</v>
      </c>
      <c r="AG90" s="62" t="str">
        <f t="shared" si="75"/>
        <v>00</v>
      </c>
      <c r="AH90" s="172" t="str">
        <f t="shared" si="76"/>
        <v>0</v>
      </c>
      <c r="AI90" s="62" t="str">
        <f t="shared" si="77"/>
        <v>000000</v>
      </c>
      <c r="AJ90" s="172" t="str">
        <f t="shared" ca="1" si="78"/>
        <v/>
      </c>
      <c r="AK90" s="62">
        <f t="shared" si="81"/>
        <v>0</v>
      </c>
      <c r="AL90" s="107" t="str">
        <f>IF(H90="","0",VALUE(VLOOKUP(H90,'登録データ（男）'!$V$4:$X$23,3,FALSE)))</f>
        <v>0</v>
      </c>
      <c r="AM90" s="62">
        <f t="shared" si="79"/>
        <v>0</v>
      </c>
      <c r="AN90" s="62">
        <f t="shared" si="82"/>
        <v>0</v>
      </c>
      <c r="AO90" s="69" t="str">
        <f ca="1">IF(OFFSET(B90,-MOD(ROW(B90),3),0)&lt;&gt;"",IF(RIGHT(H90,1)=")",VALUE(VLOOKUP(OFFSET(B90,-MOD(ROW(B90),3),0),'登録データ（女）'!B90,8,FALSE)),"0"),"0")</f>
        <v>0</v>
      </c>
      <c r="AP90" s="69">
        <f t="shared" ca="1" si="80"/>
        <v>0</v>
      </c>
      <c r="AQ90" s="64" t="str">
        <f t="shared" ref="AQ90" si="89">IF(AR90="","",RANK(AR90,$AR$18:$AR$467,1))</f>
        <v/>
      </c>
      <c r="AR90" s="64" t="str">
        <f>IF(R90="","",B90)</f>
        <v/>
      </c>
      <c r="AS90" s="64" t="str">
        <f t="shared" ref="AS90" si="90">IF(AT90="","",RANK(AT90,$AT$18:$AT$467,1))</f>
        <v/>
      </c>
      <c r="AT90" s="64" t="str">
        <f>IF(S90="","",B90)</f>
        <v/>
      </c>
      <c r="AU90" s="64" t="str">
        <f t="shared" ref="AU90" si="91">IF(AV90="","",RANK(AV90,$AV$18:$AV$467,1))</f>
        <v/>
      </c>
      <c r="AV90" s="64" t="str">
        <f>IF(OR(H90="七種競技",H91="七種競技",H92="七種競技"),B90,"")</f>
        <v/>
      </c>
      <c r="AW90" s="64"/>
      <c r="AX90" s="64">
        <f>B90</f>
        <v>0</v>
      </c>
    </row>
    <row r="91" spans="1:50" ht="18.75" customHeight="1">
      <c r="A91" s="289"/>
      <c r="B91" s="305"/>
      <c r="C91" s="289"/>
      <c r="D91" s="289"/>
      <c r="E91" s="174" t="str">
        <f>IF(B90="","",VLOOKUP(B90,'登録データ（女）'!$A$3:$X$2000,4,FALSE))</f>
        <v/>
      </c>
      <c r="F91" s="289"/>
      <c r="G91" s="294"/>
      <c r="H91" s="478"/>
      <c r="I91" s="286"/>
      <c r="J91" s="289"/>
      <c r="K91" s="286"/>
      <c r="L91" s="289"/>
      <c r="M91" s="286"/>
      <c r="N91" s="286"/>
      <c r="O91" s="294"/>
      <c r="P91" s="295"/>
      <c r="Q91" s="296"/>
      <c r="R91" s="472"/>
      <c r="S91" s="469"/>
      <c r="V91" s="66"/>
      <c r="W91" s="75"/>
      <c r="X91" s="69"/>
      <c r="Y91" s="69"/>
      <c r="Z91" s="69"/>
      <c r="AA91" s="69"/>
      <c r="AB91" s="69"/>
      <c r="AC91" s="62"/>
      <c r="AD91" s="172">
        <f t="shared" ca="1" si="73"/>
        <v>0</v>
      </c>
      <c r="AE91" s="108">
        <f t="shared" si="74"/>
        <v>0</v>
      </c>
      <c r="AF91" s="175" t="str">
        <f>IF(G91="","0",VLOOKUP(G91,'登録データ（男）'!$V$4:$W$21,2,FALSE))</f>
        <v>0</v>
      </c>
      <c r="AG91" s="62" t="str">
        <f t="shared" si="75"/>
        <v>00</v>
      </c>
      <c r="AH91" s="172" t="str">
        <f t="shared" si="76"/>
        <v>0</v>
      </c>
      <c r="AI91" s="62" t="str">
        <f t="shared" si="77"/>
        <v>000000</v>
      </c>
      <c r="AJ91" s="172" t="str">
        <f t="shared" ca="1" si="78"/>
        <v/>
      </c>
      <c r="AK91" s="62">
        <f t="shared" si="81"/>
        <v>0</v>
      </c>
      <c r="AL91" s="107" t="str">
        <f>IF(H91="","0",VALUE(VLOOKUP(H91,'登録データ（男）'!$V$4:$X$23,3,FALSE)))</f>
        <v>0</v>
      </c>
      <c r="AM91" s="62">
        <f t="shared" si="79"/>
        <v>0</v>
      </c>
      <c r="AN91" s="62">
        <f t="shared" si="82"/>
        <v>0</v>
      </c>
      <c r="AO91" s="69" t="str">
        <f ca="1">IF(OFFSET(B91,-MOD(ROW(B91),3),0)&lt;&gt;"",IF(RIGHT(H91,1)=")",VALUE(VLOOKUP(OFFSET(B91,-MOD(ROW(B91),3),0),'登録データ（女）'!B91,8,FALSE)),"0"),"0")</f>
        <v>0</v>
      </c>
      <c r="AP91" s="69">
        <f t="shared" ca="1" si="80"/>
        <v>0</v>
      </c>
      <c r="AQ91" s="64"/>
      <c r="AR91" s="64"/>
      <c r="AS91" s="64"/>
      <c r="AT91" s="64"/>
      <c r="AU91" s="64"/>
      <c r="AV91" s="64"/>
      <c r="AW91" s="64"/>
      <c r="AX91" s="64"/>
    </row>
    <row r="92" spans="1:50" ht="18.75" customHeight="1" thickBot="1">
      <c r="A92" s="290"/>
      <c r="B92" s="306"/>
      <c r="C92" s="290"/>
      <c r="D92" s="290"/>
      <c r="E92" s="87" t="s">
        <v>1919</v>
      </c>
      <c r="F92" s="290"/>
      <c r="G92" s="222"/>
      <c r="H92" s="479"/>
      <c r="I92" s="287"/>
      <c r="J92" s="290"/>
      <c r="K92" s="287"/>
      <c r="L92" s="290"/>
      <c r="M92" s="287"/>
      <c r="N92" s="287"/>
      <c r="O92" s="222"/>
      <c r="P92" s="223"/>
      <c r="Q92" s="297"/>
      <c r="R92" s="473"/>
      <c r="S92" s="470"/>
      <c r="V92" s="66"/>
      <c r="W92" s="75"/>
      <c r="X92" s="69"/>
      <c r="Y92" s="69"/>
      <c r="Z92" s="69"/>
      <c r="AA92" s="69"/>
      <c r="AB92" s="69"/>
      <c r="AC92" s="62"/>
      <c r="AD92" s="172">
        <f t="shared" ca="1" si="73"/>
        <v>0</v>
      </c>
      <c r="AE92" s="108">
        <f t="shared" si="74"/>
        <v>0</v>
      </c>
      <c r="AF92" s="175" t="str">
        <f>IF(G92="","0",VLOOKUP(G92,'登録データ（男）'!$V$4:$W$21,2,FALSE))</f>
        <v>0</v>
      </c>
      <c r="AG92" s="62" t="str">
        <f t="shared" si="75"/>
        <v>00</v>
      </c>
      <c r="AH92" s="172" t="str">
        <f t="shared" si="76"/>
        <v>0</v>
      </c>
      <c r="AI92" s="62" t="str">
        <f t="shared" si="77"/>
        <v>000000</v>
      </c>
      <c r="AJ92" s="172" t="str">
        <f t="shared" ca="1" si="78"/>
        <v/>
      </c>
      <c r="AK92" s="62">
        <f t="shared" si="81"/>
        <v>0</v>
      </c>
      <c r="AL92" s="107" t="str">
        <f>IF(H92="","0",VALUE(VLOOKUP(H92,'登録データ（男）'!$V$4:$X$23,3,FALSE)))</f>
        <v>0</v>
      </c>
      <c r="AM92" s="62">
        <f t="shared" si="79"/>
        <v>0</v>
      </c>
      <c r="AN92" s="62">
        <f t="shared" si="82"/>
        <v>0</v>
      </c>
      <c r="AO92" s="69" t="str">
        <f ca="1">IF(OFFSET(B92,-MOD(ROW(B92),3),0)&lt;&gt;"",IF(RIGHT(H92,1)=")",VALUE(VLOOKUP(OFFSET(B92,-MOD(ROW(B92),3),0),'登録データ（女）'!B92,8,FALSE)),"0"),"0")</f>
        <v>0</v>
      </c>
      <c r="AP92" s="69">
        <f t="shared" ca="1" si="80"/>
        <v>0</v>
      </c>
      <c r="AQ92" s="64"/>
      <c r="AR92" s="64"/>
      <c r="AS92" s="64"/>
      <c r="AT92" s="64"/>
      <c r="AU92" s="64"/>
      <c r="AV92" s="64"/>
      <c r="AW92" s="64"/>
      <c r="AX92" s="64"/>
    </row>
    <row r="93" spans="1:50" ht="18.75" customHeight="1" thickTop="1">
      <c r="A93" s="288">
        <v>26</v>
      </c>
      <c r="B93" s="304"/>
      <c r="C93" s="288" t="str">
        <f>IF(B93="","",VLOOKUP(B93,'登録データ（女）'!$A$3:$X$2000,2,FALSE))</f>
        <v/>
      </c>
      <c r="D93" s="288" t="str">
        <f>IF(B93="","",VLOOKUP(B93,'登録データ（女）'!$A$3:$X$2000,3,FALSE))</f>
        <v/>
      </c>
      <c r="E93" s="179" t="str">
        <f>IF(B93="","",VLOOKUP(B93,'登録データ（女）'!$A$3:$X$2000,7,FALSE))</f>
        <v/>
      </c>
      <c r="F93" s="288" t="s">
        <v>6158</v>
      </c>
      <c r="G93" s="291"/>
      <c r="H93" s="477"/>
      <c r="I93" s="285"/>
      <c r="J93" s="288" t="str">
        <f>IF(G93="","",IF(AH93=2,"","分"))</f>
        <v/>
      </c>
      <c r="K93" s="285"/>
      <c r="L93" s="288" t="str">
        <f>IF(OR(G93="",G93="七種競技"),"",IF(AH93=2,"m","秒"))</f>
        <v/>
      </c>
      <c r="M93" s="285"/>
      <c r="N93" s="285"/>
      <c r="O93" s="291"/>
      <c r="P93" s="292"/>
      <c r="Q93" s="293"/>
      <c r="R93" s="471"/>
      <c r="S93" s="468"/>
      <c r="V93" s="66"/>
      <c r="W93" s="75">
        <f>IF(B93="",0,IF(VLOOKUP(B93,'登録データ（女）'!$A$3:$AT$2000,28,FALSE)=1,0,1))</f>
        <v>0</v>
      </c>
      <c r="X93" s="69">
        <f>IF(B93="",1,0)</f>
        <v>1</v>
      </c>
      <c r="Y93" s="69">
        <f>IF(C93="",1,0)</f>
        <v>1</v>
      </c>
      <c r="Z93" s="69">
        <f>IF(D93="",1,0)</f>
        <v>1</v>
      </c>
      <c r="AA93" s="69">
        <f>IF(E93="",1,0)</f>
        <v>1</v>
      </c>
      <c r="AB93" s="69">
        <f>IF(E94="",1,0)</f>
        <v>1</v>
      </c>
      <c r="AC93" s="62">
        <f>SUM(X93:AB93)</f>
        <v>5</v>
      </c>
      <c r="AD93" s="172">
        <f t="shared" ca="1" si="73"/>
        <v>0</v>
      </c>
      <c r="AE93" s="108">
        <f t="shared" si="74"/>
        <v>0</v>
      </c>
      <c r="AF93" s="175" t="str">
        <f>IF(G93="","0",VLOOKUP(G93,'登録データ（男）'!$V$4:$W$21,2,FALSE))</f>
        <v>0</v>
      </c>
      <c r="AG93" s="62" t="str">
        <f t="shared" si="75"/>
        <v>00</v>
      </c>
      <c r="AH93" s="172" t="str">
        <f t="shared" si="76"/>
        <v>0</v>
      </c>
      <c r="AI93" s="62" t="str">
        <f t="shared" si="77"/>
        <v>000000</v>
      </c>
      <c r="AJ93" s="172" t="str">
        <f t="shared" ca="1" si="78"/>
        <v/>
      </c>
      <c r="AK93" s="62">
        <f t="shared" si="81"/>
        <v>0</v>
      </c>
      <c r="AL93" s="107" t="str">
        <f>IF(H93="","0",VALUE(VLOOKUP(H93,'登録データ（男）'!$V$4:$X$23,3,FALSE)))</f>
        <v>0</v>
      </c>
      <c r="AM93" s="62">
        <f t="shared" si="79"/>
        <v>0</v>
      </c>
      <c r="AN93" s="62">
        <f t="shared" si="82"/>
        <v>0</v>
      </c>
      <c r="AO93" s="69" t="str">
        <f ca="1">IF(OFFSET(B93,-MOD(ROW(B93),3),0)&lt;&gt;"",IF(RIGHT(H93,1)=")",VALUE(VLOOKUP(OFFSET(B93,-MOD(ROW(B93),3),0),'登録データ（女）'!B93,8,FALSE)),"0"),"0")</f>
        <v>0</v>
      </c>
      <c r="AP93" s="69">
        <f t="shared" ca="1" si="80"/>
        <v>0</v>
      </c>
      <c r="AQ93" s="64" t="str">
        <f t="shared" ref="AQ93" si="92">IF(AR93="","",RANK(AR93,$AR$18:$AR$467,1))</f>
        <v/>
      </c>
      <c r="AR93" s="64" t="str">
        <f>IF(R93="","",B93)</f>
        <v/>
      </c>
      <c r="AS93" s="64" t="str">
        <f t="shared" ref="AS93" si="93">IF(AT93="","",RANK(AT93,$AT$18:$AT$467,1))</f>
        <v/>
      </c>
      <c r="AT93" s="64" t="str">
        <f>IF(S93="","",B93)</f>
        <v/>
      </c>
      <c r="AU93" s="64" t="str">
        <f t="shared" ref="AU93" si="94">IF(AV93="","",RANK(AV93,$AV$18:$AV$467,1))</f>
        <v/>
      </c>
      <c r="AV93" s="64" t="str">
        <f>IF(OR(H93="七種競技",H94="七種競技",H95="七種競技"),B93,"")</f>
        <v/>
      </c>
      <c r="AW93" s="64"/>
      <c r="AX93" s="64">
        <f>B93</f>
        <v>0</v>
      </c>
    </row>
    <row r="94" spans="1:50" ht="18.75" customHeight="1">
      <c r="A94" s="289"/>
      <c r="B94" s="305"/>
      <c r="C94" s="289"/>
      <c r="D94" s="289"/>
      <c r="E94" s="174" t="str">
        <f>IF(B93="","",VLOOKUP(B93,'登録データ（女）'!$A$3:$X$2000,4,FALSE))</f>
        <v/>
      </c>
      <c r="F94" s="289"/>
      <c r="G94" s="294"/>
      <c r="H94" s="478"/>
      <c r="I94" s="286"/>
      <c r="J94" s="289"/>
      <c r="K94" s="286"/>
      <c r="L94" s="289"/>
      <c r="M94" s="286"/>
      <c r="N94" s="286"/>
      <c r="O94" s="294"/>
      <c r="P94" s="295"/>
      <c r="Q94" s="296"/>
      <c r="R94" s="472"/>
      <c r="S94" s="469"/>
      <c r="V94" s="66"/>
      <c r="W94" s="75"/>
      <c r="X94" s="69"/>
      <c r="Y94" s="69"/>
      <c r="Z94" s="69"/>
      <c r="AA94" s="69"/>
      <c r="AB94" s="69"/>
      <c r="AC94" s="62"/>
      <c r="AD94" s="172">
        <f t="shared" ca="1" si="73"/>
        <v>0</v>
      </c>
      <c r="AE94" s="108">
        <f t="shared" si="74"/>
        <v>0</v>
      </c>
      <c r="AF94" s="175" t="str">
        <f>IF(G94="","0",VLOOKUP(G94,'登録データ（男）'!$V$4:$W$21,2,FALSE))</f>
        <v>0</v>
      </c>
      <c r="AG94" s="62" t="str">
        <f t="shared" si="75"/>
        <v>00</v>
      </c>
      <c r="AH94" s="172" t="str">
        <f t="shared" si="76"/>
        <v>0</v>
      </c>
      <c r="AI94" s="62" t="str">
        <f t="shared" si="77"/>
        <v>000000</v>
      </c>
      <c r="AJ94" s="172" t="str">
        <f t="shared" ca="1" si="78"/>
        <v/>
      </c>
      <c r="AK94" s="62">
        <f t="shared" si="81"/>
        <v>0</v>
      </c>
      <c r="AL94" s="107" t="str">
        <f>IF(H94="","0",VALUE(VLOOKUP(H94,'登録データ（男）'!$V$4:$X$23,3,FALSE)))</f>
        <v>0</v>
      </c>
      <c r="AM94" s="62">
        <f t="shared" si="79"/>
        <v>0</v>
      </c>
      <c r="AN94" s="62">
        <f t="shared" si="82"/>
        <v>0</v>
      </c>
      <c r="AO94" s="69" t="str">
        <f ca="1">IF(OFFSET(B94,-MOD(ROW(B94),3),0)&lt;&gt;"",IF(RIGHT(H94,1)=")",VALUE(VLOOKUP(OFFSET(B94,-MOD(ROW(B94),3),0),'登録データ（女）'!B94,8,FALSE)),"0"),"0")</f>
        <v>0</v>
      </c>
      <c r="AP94" s="69">
        <f t="shared" ca="1" si="80"/>
        <v>0</v>
      </c>
      <c r="AQ94" s="64"/>
      <c r="AR94" s="64"/>
      <c r="AS94" s="64"/>
      <c r="AT94" s="64"/>
      <c r="AU94" s="64"/>
      <c r="AV94" s="64"/>
      <c r="AW94" s="64"/>
      <c r="AX94" s="64"/>
    </row>
    <row r="95" spans="1:50" ht="18.75" customHeight="1" thickBot="1">
      <c r="A95" s="290"/>
      <c r="B95" s="306"/>
      <c r="C95" s="290"/>
      <c r="D95" s="290"/>
      <c r="E95" s="87" t="s">
        <v>1919</v>
      </c>
      <c r="F95" s="290"/>
      <c r="G95" s="222"/>
      <c r="H95" s="479"/>
      <c r="I95" s="287"/>
      <c r="J95" s="290"/>
      <c r="K95" s="287"/>
      <c r="L95" s="290"/>
      <c r="M95" s="287"/>
      <c r="N95" s="287"/>
      <c r="O95" s="222"/>
      <c r="P95" s="223"/>
      <c r="Q95" s="297"/>
      <c r="R95" s="473"/>
      <c r="S95" s="470"/>
      <c r="V95" s="66"/>
      <c r="W95" s="75"/>
      <c r="X95" s="69"/>
      <c r="Y95" s="69"/>
      <c r="Z95" s="69"/>
      <c r="AA95" s="69"/>
      <c r="AB95" s="69"/>
      <c r="AC95" s="62"/>
      <c r="AD95" s="172">
        <f t="shared" ca="1" si="73"/>
        <v>0</v>
      </c>
      <c r="AE95" s="108">
        <f t="shared" si="74"/>
        <v>0</v>
      </c>
      <c r="AF95" s="175" t="str">
        <f>IF(G95="","0",VLOOKUP(G95,'登録データ（男）'!$V$4:$W$21,2,FALSE))</f>
        <v>0</v>
      </c>
      <c r="AG95" s="62" t="str">
        <f t="shared" si="75"/>
        <v>00</v>
      </c>
      <c r="AH95" s="172" t="str">
        <f t="shared" si="76"/>
        <v>0</v>
      </c>
      <c r="AI95" s="62" t="str">
        <f t="shared" si="77"/>
        <v>000000</v>
      </c>
      <c r="AJ95" s="172" t="str">
        <f t="shared" ca="1" si="78"/>
        <v/>
      </c>
      <c r="AK95" s="62">
        <f t="shared" si="81"/>
        <v>0</v>
      </c>
      <c r="AL95" s="107" t="str">
        <f>IF(H95="","0",VALUE(VLOOKUP(H95,'登録データ（男）'!$V$4:$X$23,3,FALSE)))</f>
        <v>0</v>
      </c>
      <c r="AM95" s="62">
        <f t="shared" si="79"/>
        <v>0</v>
      </c>
      <c r="AN95" s="62">
        <f t="shared" si="82"/>
        <v>0</v>
      </c>
      <c r="AO95" s="69" t="str">
        <f ca="1">IF(OFFSET(B95,-MOD(ROW(B95),3),0)&lt;&gt;"",IF(RIGHT(H95,1)=")",VALUE(VLOOKUP(OFFSET(B95,-MOD(ROW(B95),3),0),'登録データ（女）'!B95,8,FALSE)),"0"),"0")</f>
        <v>0</v>
      </c>
      <c r="AP95" s="69">
        <f t="shared" ca="1" si="80"/>
        <v>0</v>
      </c>
      <c r="AQ95" s="64"/>
      <c r="AR95" s="64"/>
      <c r="AS95" s="64"/>
      <c r="AT95" s="64"/>
      <c r="AU95" s="64"/>
      <c r="AV95" s="64"/>
      <c r="AW95" s="64"/>
      <c r="AX95" s="64"/>
    </row>
    <row r="96" spans="1:50" ht="18.75" customHeight="1" thickTop="1">
      <c r="A96" s="288">
        <v>27</v>
      </c>
      <c r="B96" s="304"/>
      <c r="C96" s="288" t="str">
        <f>IF(B96="","",VLOOKUP(B96,'登録データ（女）'!$A$3:$X$2000,2,FALSE))</f>
        <v/>
      </c>
      <c r="D96" s="288" t="str">
        <f>IF(B96="","",VLOOKUP(B96,'登録データ（女）'!$A$3:$X$2000,3,FALSE))</f>
        <v/>
      </c>
      <c r="E96" s="179" t="str">
        <f>IF(B96="","",VLOOKUP(B96,'登録データ（女）'!$A$3:$X$2000,7,FALSE))</f>
        <v/>
      </c>
      <c r="F96" s="288" t="s">
        <v>6158</v>
      </c>
      <c r="G96" s="291"/>
      <c r="H96" s="477"/>
      <c r="I96" s="285"/>
      <c r="J96" s="288" t="str">
        <f>IF(G96="","",IF(AH96=2,"","分"))</f>
        <v/>
      </c>
      <c r="K96" s="285"/>
      <c r="L96" s="288" t="str">
        <f>IF(OR(G96="",G96="七種競技"),"",IF(AH96=2,"m","秒"))</f>
        <v/>
      </c>
      <c r="M96" s="285"/>
      <c r="N96" s="285"/>
      <c r="O96" s="291"/>
      <c r="P96" s="292"/>
      <c r="Q96" s="293"/>
      <c r="R96" s="471"/>
      <c r="S96" s="468"/>
      <c r="V96" s="66"/>
      <c r="W96" s="75">
        <f>IF(B96="",0,IF(VLOOKUP(B96,'登録データ（女）'!$A$3:$AT$2000,28,FALSE)=1,0,1))</f>
        <v>0</v>
      </c>
      <c r="X96" s="69">
        <f>IF(B96="",1,0)</f>
        <v>1</v>
      </c>
      <c r="Y96" s="69">
        <f>IF(C96="",1,0)</f>
        <v>1</v>
      </c>
      <c r="Z96" s="69">
        <f>IF(D96="",1,0)</f>
        <v>1</v>
      </c>
      <c r="AA96" s="69">
        <f>IF(E96="",1,0)</f>
        <v>1</v>
      </c>
      <c r="AB96" s="69">
        <f>IF(E97="",1,0)</f>
        <v>1</v>
      </c>
      <c r="AC96" s="62">
        <f>SUM(X96:AB96)</f>
        <v>5</v>
      </c>
      <c r="AD96" s="172">
        <f t="shared" ca="1" si="73"/>
        <v>0</v>
      </c>
      <c r="AE96" s="108">
        <f t="shared" si="74"/>
        <v>0</v>
      </c>
      <c r="AF96" s="175" t="str">
        <f>IF(G96="","0",VLOOKUP(G96,'登録データ（男）'!$V$4:$W$21,2,FALSE))</f>
        <v>0</v>
      </c>
      <c r="AG96" s="62" t="str">
        <f t="shared" si="75"/>
        <v>00</v>
      </c>
      <c r="AH96" s="172" t="str">
        <f t="shared" si="76"/>
        <v>0</v>
      </c>
      <c r="AI96" s="62" t="str">
        <f t="shared" si="77"/>
        <v>000000</v>
      </c>
      <c r="AJ96" s="172" t="str">
        <f t="shared" ca="1" si="78"/>
        <v/>
      </c>
      <c r="AK96" s="62">
        <f t="shared" si="81"/>
        <v>0</v>
      </c>
      <c r="AL96" s="107" t="str">
        <f>IF(H96="","0",VALUE(VLOOKUP(H96,'登録データ（男）'!$V$4:$X$23,3,FALSE)))</f>
        <v>0</v>
      </c>
      <c r="AM96" s="62">
        <f t="shared" si="79"/>
        <v>0</v>
      </c>
      <c r="AN96" s="62">
        <f t="shared" si="82"/>
        <v>0</v>
      </c>
      <c r="AO96" s="69" t="str">
        <f ca="1">IF(OFFSET(B96,-MOD(ROW(B96),3),0)&lt;&gt;"",IF(RIGHT(H96,1)=")",VALUE(VLOOKUP(OFFSET(B96,-MOD(ROW(B96),3),0),'登録データ（女）'!B96,8,FALSE)),"0"),"0")</f>
        <v>0</v>
      </c>
      <c r="AP96" s="69">
        <f t="shared" ca="1" si="80"/>
        <v>0</v>
      </c>
      <c r="AQ96" s="64" t="str">
        <f t="shared" ref="AQ96" si="95">IF(AR96="","",RANK(AR96,$AR$18:$AR$467,1))</f>
        <v/>
      </c>
      <c r="AR96" s="64" t="str">
        <f>IF(R96="","",B96)</f>
        <v/>
      </c>
      <c r="AS96" s="64" t="str">
        <f t="shared" ref="AS96" si="96">IF(AT96="","",RANK(AT96,$AT$18:$AT$467,1))</f>
        <v/>
      </c>
      <c r="AT96" s="64" t="str">
        <f>IF(S96="","",B96)</f>
        <v/>
      </c>
      <c r="AU96" s="64" t="str">
        <f t="shared" ref="AU96" si="97">IF(AV96="","",RANK(AV96,$AV$18:$AV$467,1))</f>
        <v/>
      </c>
      <c r="AV96" s="64" t="str">
        <f>IF(OR(H96="七種競技",H97="七種競技",H98="七種競技"),B96,"")</f>
        <v/>
      </c>
      <c r="AW96" s="64"/>
      <c r="AX96" s="64">
        <f>B96</f>
        <v>0</v>
      </c>
    </row>
    <row r="97" spans="1:50" ht="18.75" customHeight="1">
      <c r="A97" s="289"/>
      <c r="B97" s="305"/>
      <c r="C97" s="289"/>
      <c r="D97" s="289"/>
      <c r="E97" s="174" t="str">
        <f>IF(B96="","",VLOOKUP(B96,'登録データ（女）'!$A$3:$X$2000,4,FALSE))</f>
        <v/>
      </c>
      <c r="F97" s="289"/>
      <c r="G97" s="294"/>
      <c r="H97" s="478"/>
      <c r="I97" s="286"/>
      <c r="J97" s="289"/>
      <c r="K97" s="286"/>
      <c r="L97" s="289"/>
      <c r="M97" s="286"/>
      <c r="N97" s="286"/>
      <c r="O97" s="294"/>
      <c r="P97" s="295"/>
      <c r="Q97" s="296"/>
      <c r="R97" s="472"/>
      <c r="S97" s="469"/>
      <c r="V97" s="66"/>
      <c r="W97" s="75"/>
      <c r="X97" s="69"/>
      <c r="Y97" s="69"/>
      <c r="Z97" s="69"/>
      <c r="AA97" s="69"/>
      <c r="AB97" s="69"/>
      <c r="AC97" s="62"/>
      <c r="AD97" s="172">
        <f t="shared" ca="1" si="73"/>
        <v>0</v>
      </c>
      <c r="AE97" s="108">
        <f t="shared" si="74"/>
        <v>0</v>
      </c>
      <c r="AF97" s="175" t="str">
        <f>IF(G97="","0",VLOOKUP(G97,'登録データ（男）'!$V$4:$W$21,2,FALSE))</f>
        <v>0</v>
      </c>
      <c r="AG97" s="62" t="str">
        <f t="shared" si="75"/>
        <v>00</v>
      </c>
      <c r="AH97" s="172" t="str">
        <f t="shared" si="76"/>
        <v>0</v>
      </c>
      <c r="AI97" s="62" t="str">
        <f t="shared" si="77"/>
        <v>000000</v>
      </c>
      <c r="AJ97" s="172" t="str">
        <f t="shared" ca="1" si="78"/>
        <v/>
      </c>
      <c r="AK97" s="62">
        <f t="shared" si="81"/>
        <v>0</v>
      </c>
      <c r="AL97" s="107" t="str">
        <f>IF(H97="","0",VALUE(VLOOKUP(H97,'登録データ（男）'!$V$4:$X$23,3,FALSE)))</f>
        <v>0</v>
      </c>
      <c r="AM97" s="62">
        <f t="shared" si="79"/>
        <v>0</v>
      </c>
      <c r="AN97" s="62">
        <f t="shared" si="82"/>
        <v>0</v>
      </c>
      <c r="AO97" s="69" t="str">
        <f ca="1">IF(OFFSET(B97,-MOD(ROW(B97),3),0)&lt;&gt;"",IF(RIGHT(H97,1)=")",VALUE(VLOOKUP(OFFSET(B97,-MOD(ROW(B97),3),0),'登録データ（女）'!B97,8,FALSE)),"0"),"0")</f>
        <v>0</v>
      </c>
      <c r="AP97" s="69">
        <f t="shared" ca="1" si="80"/>
        <v>0</v>
      </c>
      <c r="AQ97" s="64"/>
      <c r="AR97" s="64"/>
      <c r="AS97" s="64"/>
      <c r="AT97" s="64"/>
      <c r="AU97" s="64"/>
      <c r="AV97" s="64"/>
      <c r="AW97" s="64"/>
      <c r="AX97" s="64"/>
    </row>
    <row r="98" spans="1:50" ht="18.75" customHeight="1" thickBot="1">
      <c r="A98" s="290"/>
      <c r="B98" s="306"/>
      <c r="C98" s="290"/>
      <c r="D98" s="290"/>
      <c r="E98" s="87" t="s">
        <v>1919</v>
      </c>
      <c r="F98" s="290"/>
      <c r="G98" s="222"/>
      <c r="H98" s="479"/>
      <c r="I98" s="287"/>
      <c r="J98" s="290"/>
      <c r="K98" s="287"/>
      <c r="L98" s="290"/>
      <c r="M98" s="287"/>
      <c r="N98" s="287"/>
      <c r="O98" s="222"/>
      <c r="P98" s="223"/>
      <c r="Q98" s="297"/>
      <c r="R98" s="473"/>
      <c r="S98" s="470"/>
      <c r="V98" s="66"/>
      <c r="W98" s="75"/>
      <c r="X98" s="69"/>
      <c r="Y98" s="69"/>
      <c r="Z98" s="69"/>
      <c r="AA98" s="69"/>
      <c r="AB98" s="69"/>
      <c r="AC98" s="62"/>
      <c r="AD98" s="172">
        <f t="shared" ca="1" si="73"/>
        <v>0</v>
      </c>
      <c r="AE98" s="108">
        <f t="shared" si="74"/>
        <v>0</v>
      </c>
      <c r="AF98" s="175" t="str">
        <f>IF(G98="","0",VLOOKUP(G98,'登録データ（男）'!$V$4:$W$21,2,FALSE))</f>
        <v>0</v>
      </c>
      <c r="AG98" s="62" t="str">
        <f t="shared" si="75"/>
        <v>00</v>
      </c>
      <c r="AH98" s="172" t="str">
        <f t="shared" si="76"/>
        <v>0</v>
      </c>
      <c r="AI98" s="62" t="str">
        <f t="shared" si="77"/>
        <v>000000</v>
      </c>
      <c r="AJ98" s="172" t="str">
        <f t="shared" ca="1" si="78"/>
        <v/>
      </c>
      <c r="AK98" s="62">
        <f t="shared" si="81"/>
        <v>0</v>
      </c>
      <c r="AL98" s="107" t="str">
        <f>IF(H98="","0",VALUE(VLOOKUP(H98,'登録データ（男）'!$V$4:$X$23,3,FALSE)))</f>
        <v>0</v>
      </c>
      <c r="AM98" s="62">
        <f t="shared" si="79"/>
        <v>0</v>
      </c>
      <c r="AN98" s="62">
        <f t="shared" si="82"/>
        <v>0</v>
      </c>
      <c r="AO98" s="69" t="str">
        <f ca="1">IF(OFFSET(B98,-MOD(ROW(B98),3),0)&lt;&gt;"",IF(RIGHT(H98,1)=")",VALUE(VLOOKUP(OFFSET(B98,-MOD(ROW(B98),3),0),'登録データ（女）'!B98,8,FALSE)),"0"),"0")</f>
        <v>0</v>
      </c>
      <c r="AP98" s="69">
        <f t="shared" ca="1" si="80"/>
        <v>0</v>
      </c>
      <c r="AQ98" s="64"/>
      <c r="AR98" s="64"/>
      <c r="AS98" s="64"/>
      <c r="AT98" s="64"/>
      <c r="AU98" s="64"/>
      <c r="AV98" s="64"/>
      <c r="AW98" s="64"/>
      <c r="AX98" s="64"/>
    </row>
    <row r="99" spans="1:50" ht="18.75" customHeight="1" thickTop="1">
      <c r="A99" s="288">
        <v>28</v>
      </c>
      <c r="B99" s="304"/>
      <c r="C99" s="288" t="str">
        <f>IF(B99="","",VLOOKUP(B99,'登録データ（女）'!$A$3:$X$2000,2,FALSE))</f>
        <v/>
      </c>
      <c r="D99" s="288" t="str">
        <f>IF(B99="","",VLOOKUP(B99,'登録データ（女）'!$A$3:$X$2000,3,FALSE))</f>
        <v/>
      </c>
      <c r="E99" s="179" t="str">
        <f>IF(B99="","",VLOOKUP(B99,'登録データ（女）'!$A$3:$X$2000,7,FALSE))</f>
        <v/>
      </c>
      <c r="F99" s="288" t="s">
        <v>6158</v>
      </c>
      <c r="G99" s="291"/>
      <c r="H99" s="477"/>
      <c r="I99" s="285"/>
      <c r="J99" s="288" t="str">
        <f>IF(G99="","",IF(AH99=2,"","分"))</f>
        <v/>
      </c>
      <c r="K99" s="285"/>
      <c r="L99" s="288" t="str">
        <f>IF(OR(G99="",G99="七種競技"),"",IF(AH99=2,"m","秒"))</f>
        <v/>
      </c>
      <c r="M99" s="285"/>
      <c r="N99" s="285"/>
      <c r="O99" s="291"/>
      <c r="P99" s="292"/>
      <c r="Q99" s="293"/>
      <c r="R99" s="471"/>
      <c r="S99" s="468"/>
      <c r="V99" s="66"/>
      <c r="W99" s="75">
        <f>IF(B99="",0,IF(VLOOKUP(B99,'登録データ（女）'!$A$3:$AT$2000,28,FALSE)=1,0,1))</f>
        <v>0</v>
      </c>
      <c r="X99" s="69">
        <f>IF(B99="",1,0)</f>
        <v>1</v>
      </c>
      <c r="Y99" s="69">
        <f>IF(C99="",1,0)</f>
        <v>1</v>
      </c>
      <c r="Z99" s="69">
        <f>IF(D99="",1,0)</f>
        <v>1</v>
      </c>
      <c r="AA99" s="69">
        <f>IF(E99="",1,0)</f>
        <v>1</v>
      </c>
      <c r="AB99" s="69">
        <f>IF(E100="",1,0)</f>
        <v>1</v>
      </c>
      <c r="AC99" s="62">
        <f>SUM(X99:AB99)</f>
        <v>5</v>
      </c>
      <c r="AD99" s="172">
        <f t="shared" ca="1" si="73"/>
        <v>0</v>
      </c>
      <c r="AE99" s="108">
        <f t="shared" si="74"/>
        <v>0</v>
      </c>
      <c r="AF99" s="175" t="str">
        <f>IF(G99="","0",VLOOKUP(G99,'登録データ（男）'!$V$4:$W$21,2,FALSE))</f>
        <v>0</v>
      </c>
      <c r="AG99" s="62" t="str">
        <f t="shared" si="75"/>
        <v>00</v>
      </c>
      <c r="AH99" s="172" t="str">
        <f t="shared" si="76"/>
        <v>0</v>
      </c>
      <c r="AI99" s="62" t="str">
        <f t="shared" si="77"/>
        <v>000000</v>
      </c>
      <c r="AJ99" s="172" t="str">
        <f t="shared" ca="1" si="78"/>
        <v/>
      </c>
      <c r="AK99" s="62">
        <f t="shared" si="81"/>
        <v>0</v>
      </c>
      <c r="AL99" s="107" t="str">
        <f>IF(H99="","0",VALUE(VLOOKUP(H99,'登録データ（男）'!$V$4:$X$23,3,FALSE)))</f>
        <v>0</v>
      </c>
      <c r="AM99" s="62">
        <f t="shared" si="79"/>
        <v>0</v>
      </c>
      <c r="AN99" s="62">
        <f t="shared" si="82"/>
        <v>0</v>
      </c>
      <c r="AO99" s="69" t="str">
        <f ca="1">IF(OFFSET(B99,-MOD(ROW(B99),3),0)&lt;&gt;"",IF(RIGHT(H99,1)=")",VALUE(VLOOKUP(OFFSET(B99,-MOD(ROW(B99),3),0),'登録データ（女）'!B99,8,FALSE)),"0"),"0")</f>
        <v>0</v>
      </c>
      <c r="AP99" s="69">
        <f t="shared" ca="1" si="80"/>
        <v>0</v>
      </c>
      <c r="AQ99" s="64" t="str">
        <f t="shared" ref="AQ99" si="98">IF(AR99="","",RANK(AR99,$AR$18:$AR$467,1))</f>
        <v/>
      </c>
      <c r="AR99" s="64" t="str">
        <f>IF(R99="","",B99)</f>
        <v/>
      </c>
      <c r="AS99" s="64" t="str">
        <f t="shared" ref="AS99" si="99">IF(AT99="","",RANK(AT99,$AT$18:$AT$467,1))</f>
        <v/>
      </c>
      <c r="AT99" s="64" t="str">
        <f>IF(S99="","",B99)</f>
        <v/>
      </c>
      <c r="AU99" s="64" t="str">
        <f t="shared" ref="AU99" si="100">IF(AV99="","",RANK(AV99,$AV$18:$AV$467,1))</f>
        <v/>
      </c>
      <c r="AV99" s="64" t="str">
        <f>IF(OR(H99="七種競技",H100="七種競技",H101="七種競技"),B99,"")</f>
        <v/>
      </c>
      <c r="AW99" s="64"/>
      <c r="AX99" s="64">
        <f>B99</f>
        <v>0</v>
      </c>
    </row>
    <row r="100" spans="1:50" ht="18.75" customHeight="1">
      <c r="A100" s="289"/>
      <c r="B100" s="305"/>
      <c r="C100" s="289"/>
      <c r="D100" s="289"/>
      <c r="E100" s="174" t="str">
        <f>IF(B99="","",VLOOKUP(B99,'登録データ（女）'!$A$3:$X$2000,4,FALSE))</f>
        <v/>
      </c>
      <c r="F100" s="289"/>
      <c r="G100" s="294"/>
      <c r="H100" s="478"/>
      <c r="I100" s="286"/>
      <c r="J100" s="289"/>
      <c r="K100" s="286"/>
      <c r="L100" s="289"/>
      <c r="M100" s="286"/>
      <c r="N100" s="286"/>
      <c r="O100" s="294"/>
      <c r="P100" s="295"/>
      <c r="Q100" s="296"/>
      <c r="R100" s="472"/>
      <c r="S100" s="469"/>
      <c r="V100" s="66"/>
      <c r="W100" s="75"/>
      <c r="X100" s="69"/>
      <c r="Y100" s="69"/>
      <c r="Z100" s="69"/>
      <c r="AA100" s="69"/>
      <c r="AB100" s="69"/>
      <c r="AC100" s="62"/>
      <c r="AD100" s="172">
        <f t="shared" ca="1" si="73"/>
        <v>0</v>
      </c>
      <c r="AE100" s="108">
        <f t="shared" si="74"/>
        <v>0</v>
      </c>
      <c r="AF100" s="175" t="str">
        <f>IF(G100="","0",VLOOKUP(G100,'登録データ（男）'!$V$4:$W$21,2,FALSE))</f>
        <v>0</v>
      </c>
      <c r="AG100" s="62" t="str">
        <f t="shared" si="75"/>
        <v>00</v>
      </c>
      <c r="AH100" s="172" t="str">
        <f t="shared" si="76"/>
        <v>0</v>
      </c>
      <c r="AI100" s="62" t="str">
        <f t="shared" si="77"/>
        <v>000000</v>
      </c>
      <c r="AJ100" s="172" t="str">
        <f t="shared" ca="1" si="78"/>
        <v/>
      </c>
      <c r="AK100" s="62">
        <f t="shared" si="81"/>
        <v>0</v>
      </c>
      <c r="AL100" s="107" t="str">
        <f>IF(H100="","0",VALUE(VLOOKUP(H100,'登録データ（男）'!$V$4:$X$23,3,FALSE)))</f>
        <v>0</v>
      </c>
      <c r="AM100" s="62">
        <f t="shared" si="79"/>
        <v>0</v>
      </c>
      <c r="AN100" s="62">
        <f t="shared" si="82"/>
        <v>0</v>
      </c>
      <c r="AO100" s="69" t="str">
        <f ca="1">IF(OFFSET(B100,-MOD(ROW(B100),3),0)&lt;&gt;"",IF(RIGHT(H100,1)=")",VALUE(VLOOKUP(OFFSET(B100,-MOD(ROW(B100),3),0),'登録データ（女）'!B100,8,FALSE)),"0"),"0")</f>
        <v>0</v>
      </c>
      <c r="AP100" s="69">
        <f t="shared" ca="1" si="80"/>
        <v>0</v>
      </c>
      <c r="AQ100" s="64"/>
      <c r="AR100" s="64"/>
      <c r="AS100" s="64"/>
      <c r="AT100" s="64"/>
      <c r="AU100" s="64"/>
      <c r="AV100" s="64"/>
      <c r="AW100" s="64"/>
      <c r="AX100" s="64"/>
    </row>
    <row r="101" spans="1:50" ht="18.75" customHeight="1" thickBot="1">
      <c r="A101" s="290"/>
      <c r="B101" s="306"/>
      <c r="C101" s="290"/>
      <c r="D101" s="290"/>
      <c r="E101" s="87" t="s">
        <v>1919</v>
      </c>
      <c r="F101" s="290"/>
      <c r="G101" s="222"/>
      <c r="H101" s="479"/>
      <c r="I101" s="287"/>
      <c r="J101" s="290"/>
      <c r="K101" s="287"/>
      <c r="L101" s="290"/>
      <c r="M101" s="287"/>
      <c r="N101" s="287"/>
      <c r="O101" s="222"/>
      <c r="P101" s="223"/>
      <c r="Q101" s="297"/>
      <c r="R101" s="473"/>
      <c r="S101" s="470"/>
      <c r="V101" s="66"/>
      <c r="W101" s="75"/>
      <c r="X101" s="69"/>
      <c r="Y101" s="69"/>
      <c r="Z101" s="69"/>
      <c r="AA101" s="69"/>
      <c r="AB101" s="69"/>
      <c r="AC101" s="62"/>
      <c r="AD101" s="172">
        <f t="shared" ca="1" si="73"/>
        <v>0</v>
      </c>
      <c r="AE101" s="108">
        <f t="shared" si="74"/>
        <v>0</v>
      </c>
      <c r="AF101" s="175" t="str">
        <f>IF(G101="","0",VLOOKUP(G101,'登録データ（男）'!$V$4:$W$21,2,FALSE))</f>
        <v>0</v>
      </c>
      <c r="AG101" s="62" t="str">
        <f t="shared" si="75"/>
        <v>00</v>
      </c>
      <c r="AH101" s="172" t="str">
        <f t="shared" si="76"/>
        <v>0</v>
      </c>
      <c r="AI101" s="62" t="str">
        <f t="shared" si="77"/>
        <v>000000</v>
      </c>
      <c r="AJ101" s="172" t="str">
        <f t="shared" ca="1" si="78"/>
        <v/>
      </c>
      <c r="AK101" s="62">
        <f t="shared" si="81"/>
        <v>0</v>
      </c>
      <c r="AL101" s="107" t="str">
        <f>IF(H101="","0",VALUE(VLOOKUP(H101,'登録データ（男）'!$V$4:$X$23,3,FALSE)))</f>
        <v>0</v>
      </c>
      <c r="AM101" s="62">
        <f t="shared" si="79"/>
        <v>0</v>
      </c>
      <c r="AN101" s="62">
        <f t="shared" si="82"/>
        <v>0</v>
      </c>
      <c r="AO101" s="69" t="str">
        <f ca="1">IF(OFFSET(B101,-MOD(ROW(B101),3),0)&lt;&gt;"",IF(RIGHT(H101,1)=")",VALUE(VLOOKUP(OFFSET(B101,-MOD(ROW(B101),3),0),'登録データ（女）'!B101,8,FALSE)),"0"),"0")</f>
        <v>0</v>
      </c>
      <c r="AP101" s="69">
        <f t="shared" ca="1" si="80"/>
        <v>0</v>
      </c>
      <c r="AQ101" s="64"/>
      <c r="AR101" s="64"/>
      <c r="AS101" s="64"/>
      <c r="AT101" s="64"/>
      <c r="AU101" s="64"/>
      <c r="AV101" s="64"/>
      <c r="AW101" s="64"/>
      <c r="AX101" s="64"/>
    </row>
    <row r="102" spans="1:50" ht="18.75" customHeight="1" thickTop="1">
      <c r="A102" s="288">
        <v>29</v>
      </c>
      <c r="B102" s="304"/>
      <c r="C102" s="288" t="str">
        <f>IF(B102="","",VLOOKUP(B102,'登録データ（女）'!$A$3:$X$2000,2,FALSE))</f>
        <v/>
      </c>
      <c r="D102" s="288" t="str">
        <f>IF(B102="","",VLOOKUP(B102,'登録データ（女）'!$A$3:$X$2000,3,FALSE))</f>
        <v/>
      </c>
      <c r="E102" s="179" t="str">
        <f>IF(B102="","",VLOOKUP(B102,'登録データ（女）'!$A$3:$X$2000,7,FALSE))</f>
        <v/>
      </c>
      <c r="F102" s="288" t="s">
        <v>6158</v>
      </c>
      <c r="G102" s="291"/>
      <c r="H102" s="477"/>
      <c r="I102" s="285"/>
      <c r="J102" s="288" t="str">
        <f>IF(G102="","",IF(AH102=2,"","分"))</f>
        <v/>
      </c>
      <c r="K102" s="285"/>
      <c r="L102" s="288" t="str">
        <f>IF(OR(G102="",G102="七種競技"),"",IF(AH102=2,"m","秒"))</f>
        <v/>
      </c>
      <c r="M102" s="285"/>
      <c r="N102" s="285"/>
      <c r="O102" s="291"/>
      <c r="P102" s="292"/>
      <c r="Q102" s="293"/>
      <c r="R102" s="471"/>
      <c r="S102" s="468"/>
      <c r="V102" s="66"/>
      <c r="W102" s="75">
        <f>IF(B102="",0,IF(VLOOKUP(B102,'登録データ（女）'!$A$3:$AT$2000,28,FALSE)=1,0,1))</f>
        <v>0</v>
      </c>
      <c r="X102" s="69">
        <f>IF(B102="",1,0)</f>
        <v>1</v>
      </c>
      <c r="Y102" s="69">
        <f>IF(C102="",1,0)</f>
        <v>1</v>
      </c>
      <c r="Z102" s="69">
        <f>IF(D102="",1,0)</f>
        <v>1</v>
      </c>
      <c r="AA102" s="69">
        <f>IF(E102="",1,0)</f>
        <v>1</v>
      </c>
      <c r="AB102" s="69">
        <f>IF(E103="",1,0)</f>
        <v>1</v>
      </c>
      <c r="AC102" s="62">
        <f>SUM(X102:AB102)</f>
        <v>5</v>
      </c>
      <c r="AD102" s="172">
        <f t="shared" ca="1" si="73"/>
        <v>0</v>
      </c>
      <c r="AE102" s="108">
        <f t="shared" si="74"/>
        <v>0</v>
      </c>
      <c r="AF102" s="175" t="str">
        <f>IF(G102="","0",VLOOKUP(G102,'登録データ（男）'!$V$4:$W$21,2,FALSE))</f>
        <v>0</v>
      </c>
      <c r="AG102" s="62" t="str">
        <f t="shared" si="75"/>
        <v>00</v>
      </c>
      <c r="AH102" s="172" t="str">
        <f t="shared" si="76"/>
        <v>0</v>
      </c>
      <c r="AI102" s="62" t="str">
        <f t="shared" si="77"/>
        <v>000000</v>
      </c>
      <c r="AJ102" s="172" t="str">
        <f t="shared" ca="1" si="78"/>
        <v/>
      </c>
      <c r="AK102" s="62">
        <f t="shared" si="81"/>
        <v>0</v>
      </c>
      <c r="AL102" s="107" t="str">
        <f>IF(H102="","0",VALUE(VLOOKUP(H102,'登録データ（男）'!$V$4:$X$23,3,FALSE)))</f>
        <v>0</v>
      </c>
      <c r="AM102" s="62">
        <f t="shared" si="79"/>
        <v>0</v>
      </c>
      <c r="AN102" s="62">
        <f t="shared" si="82"/>
        <v>0</v>
      </c>
      <c r="AO102" s="69" t="str">
        <f ca="1">IF(OFFSET(B102,-MOD(ROW(B102),3),0)&lt;&gt;"",IF(RIGHT(H102,1)=")",VALUE(VLOOKUP(OFFSET(B102,-MOD(ROW(B102),3),0),'登録データ（女）'!B102,8,FALSE)),"0"),"0")</f>
        <v>0</v>
      </c>
      <c r="AP102" s="69">
        <f t="shared" ca="1" si="80"/>
        <v>0</v>
      </c>
      <c r="AQ102" s="64" t="str">
        <f t="shared" ref="AQ102" si="101">IF(AR102="","",RANK(AR102,$AR$18:$AR$467,1))</f>
        <v/>
      </c>
      <c r="AR102" s="64" t="str">
        <f>IF(R102="","",B102)</f>
        <v/>
      </c>
      <c r="AS102" s="64" t="str">
        <f t="shared" ref="AS102" si="102">IF(AT102="","",RANK(AT102,$AT$18:$AT$467,1))</f>
        <v/>
      </c>
      <c r="AT102" s="64" t="str">
        <f>IF(S102="","",B102)</f>
        <v/>
      </c>
      <c r="AU102" s="64" t="str">
        <f t="shared" ref="AU102" si="103">IF(AV102="","",RANK(AV102,$AV$18:$AV$467,1))</f>
        <v/>
      </c>
      <c r="AV102" s="64" t="str">
        <f>IF(OR(H102="七種競技",H103="七種競技",H104="七種競技"),B102,"")</f>
        <v/>
      </c>
      <c r="AW102" s="64"/>
      <c r="AX102" s="64">
        <f>B102</f>
        <v>0</v>
      </c>
    </row>
    <row r="103" spans="1:50" ht="18.75" customHeight="1">
      <c r="A103" s="289"/>
      <c r="B103" s="305"/>
      <c r="C103" s="289"/>
      <c r="D103" s="289"/>
      <c r="E103" s="174" t="str">
        <f>IF(B102="","",VLOOKUP(B102,'登録データ（女）'!$A$3:$X$2000,4,FALSE))</f>
        <v/>
      </c>
      <c r="F103" s="289"/>
      <c r="G103" s="294"/>
      <c r="H103" s="478"/>
      <c r="I103" s="286"/>
      <c r="J103" s="289"/>
      <c r="K103" s="286"/>
      <c r="L103" s="289"/>
      <c r="M103" s="286"/>
      <c r="N103" s="286"/>
      <c r="O103" s="294"/>
      <c r="P103" s="295"/>
      <c r="Q103" s="296"/>
      <c r="R103" s="472"/>
      <c r="S103" s="469"/>
      <c r="V103" s="66"/>
      <c r="W103" s="75"/>
      <c r="X103" s="69"/>
      <c r="Y103" s="69"/>
      <c r="Z103" s="69"/>
      <c r="AA103" s="69"/>
      <c r="AB103" s="69"/>
      <c r="AC103" s="62"/>
      <c r="AD103" s="172">
        <f t="shared" ca="1" si="73"/>
        <v>0</v>
      </c>
      <c r="AE103" s="108">
        <f t="shared" si="74"/>
        <v>0</v>
      </c>
      <c r="AF103" s="175" t="str">
        <f>IF(G103="","0",VLOOKUP(G103,'登録データ（男）'!$V$4:$W$21,2,FALSE))</f>
        <v>0</v>
      </c>
      <c r="AG103" s="62" t="str">
        <f t="shared" si="75"/>
        <v>00</v>
      </c>
      <c r="AH103" s="172" t="str">
        <f t="shared" si="76"/>
        <v>0</v>
      </c>
      <c r="AI103" s="62" t="str">
        <f t="shared" si="77"/>
        <v>000000</v>
      </c>
      <c r="AJ103" s="172" t="str">
        <f t="shared" ca="1" si="78"/>
        <v/>
      </c>
      <c r="AK103" s="62">
        <f t="shared" si="81"/>
        <v>0</v>
      </c>
      <c r="AL103" s="107" t="str">
        <f>IF(H103="","0",VALUE(VLOOKUP(H103,'登録データ（男）'!$V$4:$X$23,3,FALSE)))</f>
        <v>0</v>
      </c>
      <c r="AM103" s="62">
        <f t="shared" si="79"/>
        <v>0</v>
      </c>
      <c r="AN103" s="62">
        <f t="shared" si="82"/>
        <v>0</v>
      </c>
      <c r="AO103" s="69" t="str">
        <f ca="1">IF(OFFSET(B103,-MOD(ROW(B103),3),0)&lt;&gt;"",IF(RIGHT(H103,1)=")",VALUE(VLOOKUP(OFFSET(B103,-MOD(ROW(B103),3),0),'登録データ（女）'!B103,8,FALSE)),"0"),"0")</f>
        <v>0</v>
      </c>
      <c r="AP103" s="69">
        <f t="shared" ca="1" si="80"/>
        <v>0</v>
      </c>
      <c r="AQ103" s="64"/>
      <c r="AR103" s="64"/>
      <c r="AS103" s="64"/>
      <c r="AT103" s="64"/>
      <c r="AU103" s="64"/>
      <c r="AV103" s="64"/>
      <c r="AW103" s="64"/>
      <c r="AX103" s="64"/>
    </row>
    <row r="104" spans="1:50" ht="18.75" customHeight="1" thickBot="1">
      <c r="A104" s="290"/>
      <c r="B104" s="306"/>
      <c r="C104" s="290"/>
      <c r="D104" s="290"/>
      <c r="E104" s="87" t="s">
        <v>1919</v>
      </c>
      <c r="F104" s="290"/>
      <c r="G104" s="222"/>
      <c r="H104" s="479"/>
      <c r="I104" s="287"/>
      <c r="J104" s="290"/>
      <c r="K104" s="287"/>
      <c r="L104" s="290"/>
      <c r="M104" s="287"/>
      <c r="N104" s="287"/>
      <c r="O104" s="222"/>
      <c r="P104" s="223"/>
      <c r="Q104" s="297"/>
      <c r="R104" s="473"/>
      <c r="S104" s="470"/>
      <c r="V104" s="66"/>
      <c r="W104" s="75"/>
      <c r="X104" s="69"/>
      <c r="Y104" s="69"/>
      <c r="Z104" s="69"/>
      <c r="AA104" s="69"/>
      <c r="AB104" s="69"/>
      <c r="AC104" s="62"/>
      <c r="AD104" s="172">
        <f t="shared" ca="1" si="73"/>
        <v>0</v>
      </c>
      <c r="AE104" s="108">
        <f t="shared" si="74"/>
        <v>0</v>
      </c>
      <c r="AF104" s="175" t="str">
        <f>IF(G104="","0",VLOOKUP(G104,'登録データ（男）'!$V$4:$W$21,2,FALSE))</f>
        <v>0</v>
      </c>
      <c r="AG104" s="62" t="str">
        <f t="shared" si="75"/>
        <v>00</v>
      </c>
      <c r="AH104" s="172" t="str">
        <f t="shared" si="76"/>
        <v>0</v>
      </c>
      <c r="AI104" s="62" t="str">
        <f t="shared" si="77"/>
        <v>000000</v>
      </c>
      <c r="AJ104" s="172" t="str">
        <f t="shared" ca="1" si="78"/>
        <v/>
      </c>
      <c r="AK104" s="62">
        <f t="shared" si="81"/>
        <v>0</v>
      </c>
      <c r="AL104" s="107" t="str">
        <f>IF(H104="","0",VALUE(VLOOKUP(H104,'登録データ（男）'!$V$4:$X$23,3,FALSE)))</f>
        <v>0</v>
      </c>
      <c r="AM104" s="62">
        <f t="shared" si="79"/>
        <v>0</v>
      </c>
      <c r="AN104" s="62">
        <f t="shared" si="82"/>
        <v>0</v>
      </c>
      <c r="AO104" s="69" t="str">
        <f ca="1">IF(OFFSET(B104,-MOD(ROW(B104),3),0)&lt;&gt;"",IF(RIGHT(H104,1)=")",VALUE(VLOOKUP(OFFSET(B104,-MOD(ROW(B104),3),0),'登録データ（女）'!B104,8,FALSE)),"0"),"0")</f>
        <v>0</v>
      </c>
      <c r="AP104" s="69">
        <f t="shared" ca="1" si="80"/>
        <v>0</v>
      </c>
      <c r="AQ104" s="64"/>
      <c r="AR104" s="64"/>
      <c r="AS104" s="64"/>
      <c r="AT104" s="64"/>
      <c r="AU104" s="64"/>
      <c r="AV104" s="64"/>
      <c r="AW104" s="64"/>
      <c r="AX104" s="64"/>
    </row>
    <row r="105" spans="1:50" ht="18.75" customHeight="1" thickTop="1">
      <c r="A105" s="288">
        <v>30</v>
      </c>
      <c r="B105" s="304"/>
      <c r="C105" s="288" t="str">
        <f>IF(B105="","",VLOOKUP(B105,'登録データ（女）'!$A$3:$X$2000,2,FALSE))</f>
        <v/>
      </c>
      <c r="D105" s="288" t="str">
        <f>IF(B105="","",VLOOKUP(B105,'登録データ（女）'!$A$3:$X$2000,3,FALSE))</f>
        <v/>
      </c>
      <c r="E105" s="179" t="str">
        <f>IF(B105="","",VLOOKUP(B105,'登録データ（女）'!$A$3:$X$2000,7,FALSE))</f>
        <v/>
      </c>
      <c r="F105" s="288" t="s">
        <v>6158</v>
      </c>
      <c r="G105" s="291"/>
      <c r="H105" s="477"/>
      <c r="I105" s="285"/>
      <c r="J105" s="288" t="str">
        <f>IF(G105="","",IF(AH105=2,"","分"))</f>
        <v/>
      </c>
      <c r="K105" s="285"/>
      <c r="L105" s="288" t="str">
        <f>IF(OR(G105="",G105="七種競技"),"",IF(AH105=2,"m","秒"))</f>
        <v/>
      </c>
      <c r="M105" s="285"/>
      <c r="N105" s="285"/>
      <c r="O105" s="291"/>
      <c r="P105" s="292"/>
      <c r="Q105" s="293"/>
      <c r="R105" s="471"/>
      <c r="S105" s="468"/>
      <c r="V105" s="66"/>
      <c r="W105" s="75">
        <f>IF(B105="",0,IF(VLOOKUP(B105,'登録データ（女）'!$A$3:$AT$2000,28,FALSE)=1,0,1))</f>
        <v>0</v>
      </c>
      <c r="X105" s="69">
        <f>IF(B105="",1,0)</f>
        <v>1</v>
      </c>
      <c r="Y105" s="69">
        <f>IF(C105="",1,0)</f>
        <v>1</v>
      </c>
      <c r="Z105" s="69">
        <f>IF(D105="",1,0)</f>
        <v>1</v>
      </c>
      <c r="AA105" s="69">
        <f>IF(E105="",1,0)</f>
        <v>1</v>
      </c>
      <c r="AB105" s="69">
        <f>IF(E106="",1,0)</f>
        <v>1</v>
      </c>
      <c r="AC105" s="62">
        <f>SUM(X105:AB105)</f>
        <v>5</v>
      </c>
      <c r="AD105" s="172">
        <f t="shared" ca="1" si="73"/>
        <v>0</v>
      </c>
      <c r="AE105" s="108">
        <f t="shared" si="74"/>
        <v>0</v>
      </c>
      <c r="AF105" s="175" t="str">
        <f>IF(G105="","0",VLOOKUP(G105,'登録データ（男）'!$V$4:$W$21,2,FALSE))</f>
        <v>0</v>
      </c>
      <c r="AG105" s="62" t="str">
        <f t="shared" si="75"/>
        <v>00</v>
      </c>
      <c r="AH105" s="172" t="str">
        <f t="shared" si="76"/>
        <v>0</v>
      </c>
      <c r="AI105" s="62" t="str">
        <f t="shared" si="77"/>
        <v>000000</v>
      </c>
      <c r="AJ105" s="172" t="str">
        <f t="shared" ca="1" si="78"/>
        <v/>
      </c>
      <c r="AK105" s="62">
        <f t="shared" si="81"/>
        <v>0</v>
      </c>
      <c r="AL105" s="107" t="str">
        <f>IF(H105="","0",VALUE(VLOOKUP(H105,'登録データ（男）'!$V$4:$X$23,3,FALSE)))</f>
        <v>0</v>
      </c>
      <c r="AM105" s="62">
        <f t="shared" si="79"/>
        <v>0</v>
      </c>
      <c r="AN105" s="62">
        <f t="shared" si="82"/>
        <v>0</v>
      </c>
      <c r="AO105" s="69" t="str">
        <f ca="1">IF(OFFSET(B105,-MOD(ROW(B105),3),0)&lt;&gt;"",IF(RIGHT(H105,1)=")",VALUE(VLOOKUP(OFFSET(B105,-MOD(ROW(B105),3),0),'登録データ（女）'!B105,8,FALSE)),"0"),"0")</f>
        <v>0</v>
      </c>
      <c r="AP105" s="69">
        <f t="shared" ca="1" si="80"/>
        <v>0</v>
      </c>
      <c r="AQ105" s="64" t="str">
        <f t="shared" ref="AQ105" si="104">IF(AR105="","",RANK(AR105,$AR$18:$AR$467,1))</f>
        <v/>
      </c>
      <c r="AR105" s="64" t="str">
        <f>IF(R105="","",B105)</f>
        <v/>
      </c>
      <c r="AS105" s="64" t="str">
        <f t="shared" ref="AS105" si="105">IF(AT105="","",RANK(AT105,$AT$18:$AT$467,1))</f>
        <v/>
      </c>
      <c r="AT105" s="64" t="str">
        <f>IF(S105="","",B105)</f>
        <v/>
      </c>
      <c r="AU105" s="64" t="str">
        <f t="shared" ref="AU105" si="106">IF(AV105="","",RANK(AV105,$AV$18:$AV$467,1))</f>
        <v/>
      </c>
      <c r="AV105" s="64" t="str">
        <f>IF(OR(H105="七種競技",H106="七種競技",H107="七種競技"),B105,"")</f>
        <v/>
      </c>
      <c r="AW105" s="64"/>
      <c r="AX105" s="64">
        <f>B105</f>
        <v>0</v>
      </c>
    </row>
    <row r="106" spans="1:50" ht="18.75" customHeight="1">
      <c r="A106" s="289"/>
      <c r="B106" s="305"/>
      <c r="C106" s="289"/>
      <c r="D106" s="289"/>
      <c r="E106" s="174" t="str">
        <f>IF(B105="","",VLOOKUP(B105,'登録データ（女）'!$A$3:$X$2000,4,FALSE))</f>
        <v/>
      </c>
      <c r="F106" s="289"/>
      <c r="G106" s="294"/>
      <c r="H106" s="478"/>
      <c r="I106" s="286"/>
      <c r="J106" s="289"/>
      <c r="K106" s="286"/>
      <c r="L106" s="289"/>
      <c r="M106" s="286"/>
      <c r="N106" s="286"/>
      <c r="O106" s="294"/>
      <c r="P106" s="295"/>
      <c r="Q106" s="296"/>
      <c r="R106" s="472"/>
      <c r="S106" s="469"/>
      <c r="V106" s="66"/>
      <c r="W106" s="75"/>
      <c r="X106" s="69"/>
      <c r="Y106" s="69"/>
      <c r="Z106" s="69"/>
      <c r="AA106" s="69"/>
      <c r="AB106" s="69"/>
      <c r="AC106" s="62"/>
      <c r="AD106" s="172">
        <f t="shared" ca="1" si="73"/>
        <v>0</v>
      </c>
      <c r="AE106" s="108">
        <f t="shared" si="74"/>
        <v>0</v>
      </c>
      <c r="AF106" s="175" t="str">
        <f>IF(G106="","0",VLOOKUP(G106,'登録データ（男）'!$V$4:$W$21,2,FALSE))</f>
        <v>0</v>
      </c>
      <c r="AG106" s="62" t="str">
        <f t="shared" si="75"/>
        <v>00</v>
      </c>
      <c r="AH106" s="172" t="str">
        <f t="shared" si="76"/>
        <v>0</v>
      </c>
      <c r="AI106" s="62" t="str">
        <f t="shared" si="77"/>
        <v>000000</v>
      </c>
      <c r="AJ106" s="172" t="str">
        <f t="shared" ca="1" si="78"/>
        <v/>
      </c>
      <c r="AK106" s="62">
        <f t="shared" si="81"/>
        <v>0</v>
      </c>
      <c r="AL106" s="107" t="str">
        <f>IF(H106="","0",VALUE(VLOOKUP(H106,'登録データ（男）'!$V$4:$X$23,3,FALSE)))</f>
        <v>0</v>
      </c>
      <c r="AM106" s="62">
        <f t="shared" si="79"/>
        <v>0</v>
      </c>
      <c r="AN106" s="62">
        <f t="shared" si="82"/>
        <v>0</v>
      </c>
      <c r="AO106" s="69" t="str">
        <f ca="1">IF(OFFSET(B106,-MOD(ROW(B106),3),0)&lt;&gt;"",IF(RIGHT(H106,1)=")",VALUE(VLOOKUP(OFFSET(B106,-MOD(ROW(B106),3),0),'登録データ（女）'!B106,8,FALSE)),"0"),"0")</f>
        <v>0</v>
      </c>
      <c r="AP106" s="69">
        <f t="shared" ca="1" si="80"/>
        <v>0</v>
      </c>
      <c r="AQ106" s="64"/>
      <c r="AR106" s="64"/>
      <c r="AS106" s="64"/>
      <c r="AT106" s="64"/>
      <c r="AU106" s="64"/>
      <c r="AV106" s="64"/>
      <c r="AW106" s="64"/>
      <c r="AX106" s="64"/>
    </row>
    <row r="107" spans="1:50" ht="18.75" customHeight="1" thickBot="1">
      <c r="A107" s="290"/>
      <c r="B107" s="306"/>
      <c r="C107" s="290"/>
      <c r="D107" s="290"/>
      <c r="E107" s="87" t="s">
        <v>1919</v>
      </c>
      <c r="F107" s="290"/>
      <c r="G107" s="222"/>
      <c r="H107" s="479"/>
      <c r="I107" s="287"/>
      <c r="J107" s="290"/>
      <c r="K107" s="287"/>
      <c r="L107" s="290"/>
      <c r="M107" s="287"/>
      <c r="N107" s="287"/>
      <c r="O107" s="222"/>
      <c r="P107" s="223"/>
      <c r="Q107" s="297"/>
      <c r="R107" s="473"/>
      <c r="S107" s="470"/>
      <c r="V107" s="66"/>
      <c r="W107" s="75"/>
      <c r="X107" s="69"/>
      <c r="Y107" s="69"/>
      <c r="Z107" s="69"/>
      <c r="AA107" s="69"/>
      <c r="AB107" s="69"/>
      <c r="AC107" s="62"/>
      <c r="AD107" s="172">
        <f t="shared" ca="1" si="73"/>
        <v>0</v>
      </c>
      <c r="AE107" s="108">
        <f t="shared" si="74"/>
        <v>0</v>
      </c>
      <c r="AF107" s="175" t="str">
        <f>IF(G107="","0",VLOOKUP(G107,'登録データ（男）'!$V$4:$W$21,2,FALSE))</f>
        <v>0</v>
      </c>
      <c r="AG107" s="62" t="str">
        <f t="shared" si="75"/>
        <v>00</v>
      </c>
      <c r="AH107" s="172" t="str">
        <f t="shared" si="76"/>
        <v>0</v>
      </c>
      <c r="AI107" s="62" t="str">
        <f t="shared" si="77"/>
        <v>000000</v>
      </c>
      <c r="AJ107" s="172" t="str">
        <f t="shared" ca="1" si="78"/>
        <v/>
      </c>
      <c r="AK107" s="62">
        <f t="shared" si="81"/>
        <v>0</v>
      </c>
      <c r="AL107" s="107" t="str">
        <f>IF(H107="","0",VALUE(VLOOKUP(H107,'登録データ（男）'!$V$4:$X$23,3,FALSE)))</f>
        <v>0</v>
      </c>
      <c r="AM107" s="62">
        <f t="shared" si="79"/>
        <v>0</v>
      </c>
      <c r="AN107" s="62">
        <f t="shared" si="82"/>
        <v>0</v>
      </c>
      <c r="AO107" s="69" t="str">
        <f ca="1">IF(OFFSET(B107,-MOD(ROW(B107),3),0)&lt;&gt;"",IF(RIGHT(H107,1)=")",VALUE(VLOOKUP(OFFSET(B107,-MOD(ROW(B107),3),0),'登録データ（女）'!B107,8,FALSE)),"0"),"0")</f>
        <v>0</v>
      </c>
      <c r="AP107" s="69">
        <f t="shared" ca="1" si="80"/>
        <v>0</v>
      </c>
      <c r="AQ107" s="64"/>
      <c r="AR107" s="64"/>
      <c r="AS107" s="64"/>
      <c r="AT107" s="64"/>
      <c r="AU107" s="64"/>
      <c r="AV107" s="64"/>
      <c r="AW107" s="64"/>
      <c r="AX107" s="64"/>
    </row>
    <row r="108" spans="1:50" ht="18.75" customHeight="1" thickTop="1">
      <c r="A108" s="288">
        <v>31</v>
      </c>
      <c r="B108" s="304"/>
      <c r="C108" s="288" t="str">
        <f>IF(B108="","",VLOOKUP(B108,'登録データ（女）'!$A$3:$X$2000,2,FALSE))</f>
        <v/>
      </c>
      <c r="D108" s="288" t="str">
        <f>IF(B108="","",VLOOKUP(B108,'登録データ（女）'!$A$3:$X$2000,3,FALSE))</f>
        <v/>
      </c>
      <c r="E108" s="179" t="str">
        <f>IF(B108="","",VLOOKUP(B108,'登録データ（女）'!$A$3:$X$2000,7,FALSE))</f>
        <v/>
      </c>
      <c r="F108" s="288" t="s">
        <v>6158</v>
      </c>
      <c r="G108" s="291"/>
      <c r="H108" s="477"/>
      <c r="I108" s="285"/>
      <c r="J108" s="288" t="str">
        <f>IF(G108="","",IF(AH108=2,"","分"))</f>
        <v/>
      </c>
      <c r="K108" s="285"/>
      <c r="L108" s="288" t="str">
        <f>IF(OR(G108="",G108="七種競技"),"",IF(AH108=2,"m","秒"))</f>
        <v/>
      </c>
      <c r="M108" s="285"/>
      <c r="N108" s="285"/>
      <c r="O108" s="291"/>
      <c r="P108" s="292"/>
      <c r="Q108" s="293"/>
      <c r="R108" s="471"/>
      <c r="S108" s="468"/>
      <c r="V108" s="66"/>
      <c r="W108" s="75">
        <f>IF(B108="",0,IF(VLOOKUP(B108,'登録データ（女）'!$A$3:$AT$2000,28,FALSE)=1,0,1))</f>
        <v>0</v>
      </c>
      <c r="X108" s="69">
        <f>IF(B108="",1,0)</f>
        <v>1</v>
      </c>
      <c r="Y108" s="69">
        <f>IF(C108="",1,0)</f>
        <v>1</v>
      </c>
      <c r="Z108" s="69">
        <f>IF(D108="",1,0)</f>
        <v>1</v>
      </c>
      <c r="AA108" s="69">
        <f>IF(E108="",1,0)</f>
        <v>1</v>
      </c>
      <c r="AB108" s="69">
        <f>IF(E109="",1,0)</f>
        <v>1</v>
      </c>
      <c r="AC108" s="62">
        <f>SUM(X108:AB108)</f>
        <v>5</v>
      </c>
      <c r="AD108" s="172">
        <f t="shared" ca="1" si="73"/>
        <v>0</v>
      </c>
      <c r="AE108" s="108">
        <f t="shared" si="74"/>
        <v>0</v>
      </c>
      <c r="AF108" s="175" t="str">
        <f>IF(G108="","0",VLOOKUP(G108,'登録データ（男）'!$V$4:$W$21,2,FALSE))</f>
        <v>0</v>
      </c>
      <c r="AG108" s="62" t="str">
        <f t="shared" si="75"/>
        <v>00</v>
      </c>
      <c r="AH108" s="172" t="str">
        <f t="shared" si="76"/>
        <v>0</v>
      </c>
      <c r="AI108" s="62" t="str">
        <f t="shared" si="77"/>
        <v>000000</v>
      </c>
      <c r="AJ108" s="172" t="str">
        <f t="shared" ca="1" si="78"/>
        <v/>
      </c>
      <c r="AK108" s="62">
        <f t="shared" si="81"/>
        <v>0</v>
      </c>
      <c r="AL108" s="107" t="str">
        <f>IF(H108="","0",VALUE(VLOOKUP(H108,'登録データ（男）'!$V$4:$X$23,3,FALSE)))</f>
        <v>0</v>
      </c>
      <c r="AM108" s="62">
        <f t="shared" si="79"/>
        <v>0</v>
      </c>
      <c r="AN108" s="62">
        <f t="shared" si="82"/>
        <v>0</v>
      </c>
      <c r="AO108" s="69" t="str">
        <f ca="1">IF(OFFSET(B108,-MOD(ROW(B108),3),0)&lt;&gt;"",IF(RIGHT(H108,1)=")",VALUE(VLOOKUP(OFFSET(B108,-MOD(ROW(B108),3),0),'登録データ（女）'!B108,8,FALSE)),"0"),"0")</f>
        <v>0</v>
      </c>
      <c r="AP108" s="69">
        <f t="shared" ca="1" si="80"/>
        <v>0</v>
      </c>
      <c r="AQ108" s="64" t="str">
        <f t="shared" ref="AQ108" si="107">IF(AR108="","",RANK(AR108,$AR$18:$AR$467,1))</f>
        <v/>
      </c>
      <c r="AR108" s="64" t="str">
        <f>IF(R108="","",B108)</f>
        <v/>
      </c>
      <c r="AS108" s="64" t="str">
        <f t="shared" ref="AS108" si="108">IF(AT108="","",RANK(AT108,$AT$18:$AT$467,1))</f>
        <v/>
      </c>
      <c r="AT108" s="64" t="str">
        <f>IF(S108="","",B108)</f>
        <v/>
      </c>
      <c r="AU108" s="64" t="str">
        <f t="shared" ref="AU108" si="109">IF(AV108="","",RANK(AV108,$AV$18:$AV$467,1))</f>
        <v/>
      </c>
      <c r="AV108" s="64" t="str">
        <f>IF(OR(H108="七種競技",H109="七種競技",H110="七種競技"),B108,"")</f>
        <v/>
      </c>
      <c r="AW108" s="64"/>
      <c r="AX108" s="64">
        <f>B108</f>
        <v>0</v>
      </c>
    </row>
    <row r="109" spans="1:50" ht="18.75" customHeight="1">
      <c r="A109" s="289"/>
      <c r="B109" s="305"/>
      <c r="C109" s="289"/>
      <c r="D109" s="289"/>
      <c r="E109" s="174" t="str">
        <f>IF(B108="","",VLOOKUP(B108,'登録データ（女）'!$A$3:$X$2000,4,FALSE))</f>
        <v/>
      </c>
      <c r="F109" s="289"/>
      <c r="G109" s="294"/>
      <c r="H109" s="478"/>
      <c r="I109" s="286"/>
      <c r="J109" s="289"/>
      <c r="K109" s="286"/>
      <c r="L109" s="289"/>
      <c r="M109" s="286"/>
      <c r="N109" s="286"/>
      <c r="O109" s="294"/>
      <c r="P109" s="295"/>
      <c r="Q109" s="296"/>
      <c r="R109" s="472"/>
      <c r="S109" s="469"/>
      <c r="V109" s="66"/>
      <c r="W109" s="75"/>
      <c r="X109" s="69"/>
      <c r="Y109" s="69"/>
      <c r="Z109" s="69"/>
      <c r="AA109" s="69"/>
      <c r="AB109" s="69"/>
      <c r="AC109" s="62"/>
      <c r="AD109" s="172">
        <f t="shared" ca="1" si="73"/>
        <v>0</v>
      </c>
      <c r="AE109" s="108">
        <f t="shared" si="74"/>
        <v>0</v>
      </c>
      <c r="AF109" s="175" t="str">
        <f>IF(G109="","0",VLOOKUP(G109,'登録データ（男）'!$V$4:$W$21,2,FALSE))</f>
        <v>0</v>
      </c>
      <c r="AG109" s="62" t="str">
        <f t="shared" si="75"/>
        <v>00</v>
      </c>
      <c r="AH109" s="172" t="str">
        <f t="shared" si="76"/>
        <v>0</v>
      </c>
      <c r="AI109" s="62" t="str">
        <f t="shared" si="77"/>
        <v>000000</v>
      </c>
      <c r="AJ109" s="172" t="str">
        <f t="shared" ca="1" si="78"/>
        <v/>
      </c>
      <c r="AK109" s="62">
        <f t="shared" si="81"/>
        <v>0</v>
      </c>
      <c r="AL109" s="107" t="str">
        <f>IF(H109="","0",VALUE(VLOOKUP(H109,'登録データ（男）'!$V$4:$X$23,3,FALSE)))</f>
        <v>0</v>
      </c>
      <c r="AM109" s="62">
        <f t="shared" si="79"/>
        <v>0</v>
      </c>
      <c r="AN109" s="62">
        <f t="shared" si="82"/>
        <v>0</v>
      </c>
      <c r="AO109" s="69" t="str">
        <f ca="1">IF(OFFSET(B109,-MOD(ROW(B109),3),0)&lt;&gt;"",IF(RIGHT(H109,1)=")",VALUE(VLOOKUP(OFFSET(B109,-MOD(ROW(B109),3),0),'登録データ（女）'!B109,8,FALSE)),"0"),"0")</f>
        <v>0</v>
      </c>
      <c r="AP109" s="69">
        <f t="shared" ca="1" si="80"/>
        <v>0</v>
      </c>
      <c r="AQ109" s="64"/>
      <c r="AR109" s="64"/>
      <c r="AS109" s="64"/>
      <c r="AT109" s="64"/>
      <c r="AU109" s="64"/>
      <c r="AV109" s="64"/>
      <c r="AW109" s="64"/>
      <c r="AX109" s="64"/>
    </row>
    <row r="110" spans="1:50" ht="18.75" customHeight="1" thickBot="1">
      <c r="A110" s="290"/>
      <c r="B110" s="306"/>
      <c r="C110" s="290"/>
      <c r="D110" s="290"/>
      <c r="E110" s="87" t="s">
        <v>1919</v>
      </c>
      <c r="F110" s="290"/>
      <c r="G110" s="222"/>
      <c r="H110" s="479"/>
      <c r="I110" s="287"/>
      <c r="J110" s="290"/>
      <c r="K110" s="287"/>
      <c r="L110" s="290"/>
      <c r="M110" s="287"/>
      <c r="N110" s="287"/>
      <c r="O110" s="222"/>
      <c r="P110" s="223"/>
      <c r="Q110" s="297"/>
      <c r="R110" s="473"/>
      <c r="S110" s="470"/>
      <c r="V110" s="66"/>
      <c r="W110" s="75"/>
      <c r="X110" s="69"/>
      <c r="Y110" s="69"/>
      <c r="Z110" s="69"/>
      <c r="AA110" s="69"/>
      <c r="AB110" s="69"/>
      <c r="AC110" s="62"/>
      <c r="AD110" s="172">
        <f t="shared" ca="1" si="73"/>
        <v>0</v>
      </c>
      <c r="AE110" s="108">
        <f t="shared" si="74"/>
        <v>0</v>
      </c>
      <c r="AF110" s="175" t="str">
        <f>IF(G110="","0",VLOOKUP(G110,'登録データ（男）'!$V$4:$W$21,2,FALSE))</f>
        <v>0</v>
      </c>
      <c r="AG110" s="62" t="str">
        <f t="shared" si="75"/>
        <v>00</v>
      </c>
      <c r="AH110" s="172" t="str">
        <f t="shared" si="76"/>
        <v>0</v>
      </c>
      <c r="AI110" s="62" t="str">
        <f t="shared" si="77"/>
        <v>000000</v>
      </c>
      <c r="AJ110" s="172" t="str">
        <f t="shared" ca="1" si="78"/>
        <v/>
      </c>
      <c r="AK110" s="62">
        <f t="shared" si="81"/>
        <v>0</v>
      </c>
      <c r="AL110" s="107" t="str">
        <f>IF(H110="","0",VALUE(VLOOKUP(H110,'登録データ（男）'!$V$4:$X$23,3,FALSE)))</f>
        <v>0</v>
      </c>
      <c r="AM110" s="62">
        <f t="shared" si="79"/>
        <v>0</v>
      </c>
      <c r="AN110" s="62">
        <f t="shared" si="82"/>
        <v>0</v>
      </c>
      <c r="AO110" s="69" t="str">
        <f ca="1">IF(OFFSET(B110,-MOD(ROW(B110),3),0)&lt;&gt;"",IF(RIGHT(H110,1)=")",VALUE(VLOOKUP(OFFSET(B110,-MOD(ROW(B110),3),0),'登録データ（女）'!B110,8,FALSE)),"0"),"0")</f>
        <v>0</v>
      </c>
      <c r="AP110" s="69">
        <f t="shared" ca="1" si="80"/>
        <v>0</v>
      </c>
      <c r="AQ110" s="64"/>
      <c r="AR110" s="64"/>
      <c r="AS110" s="64"/>
      <c r="AT110" s="64"/>
      <c r="AU110" s="64"/>
      <c r="AV110" s="64"/>
      <c r="AW110" s="64"/>
      <c r="AX110" s="64"/>
    </row>
    <row r="111" spans="1:50" ht="18.75" customHeight="1" thickTop="1">
      <c r="A111" s="288">
        <v>32</v>
      </c>
      <c r="B111" s="304"/>
      <c r="C111" s="288" t="str">
        <f>IF(B111="","",VLOOKUP(B111,'登録データ（女）'!$A$3:$X$2000,2,FALSE))</f>
        <v/>
      </c>
      <c r="D111" s="288" t="str">
        <f>IF(B111="","",VLOOKUP(B111,'登録データ（女）'!$A$3:$X$2000,3,FALSE))</f>
        <v/>
      </c>
      <c r="E111" s="179" t="str">
        <f>IF(B111="","",VLOOKUP(B111,'登録データ（女）'!$A$3:$X$2000,7,FALSE))</f>
        <v/>
      </c>
      <c r="F111" s="288" t="s">
        <v>6158</v>
      </c>
      <c r="G111" s="291"/>
      <c r="H111" s="477"/>
      <c r="I111" s="285"/>
      <c r="J111" s="288" t="str">
        <f>IF(G111="","",IF(AH111=2,"","分"))</f>
        <v/>
      </c>
      <c r="K111" s="285"/>
      <c r="L111" s="288" t="str">
        <f>IF(OR(G111="",G111="七種競技"),"",IF(AH111=2,"m","秒"))</f>
        <v/>
      </c>
      <c r="M111" s="285"/>
      <c r="N111" s="285"/>
      <c r="O111" s="291"/>
      <c r="P111" s="292"/>
      <c r="Q111" s="293"/>
      <c r="R111" s="471"/>
      <c r="S111" s="468"/>
      <c r="V111" s="66"/>
      <c r="W111" s="75">
        <f>IF(B111="",0,IF(VLOOKUP(B111,'登録データ（女）'!$A$3:$AT$2000,28,FALSE)=1,0,1))</f>
        <v>0</v>
      </c>
      <c r="X111" s="69">
        <f>IF(B111="",1,0)</f>
        <v>1</v>
      </c>
      <c r="Y111" s="69">
        <f>IF(C111="",1,0)</f>
        <v>1</v>
      </c>
      <c r="Z111" s="69">
        <f>IF(D111="",1,0)</f>
        <v>1</v>
      </c>
      <c r="AA111" s="69">
        <f>IF(E111="",1,0)</f>
        <v>1</v>
      </c>
      <c r="AB111" s="69">
        <f>IF(E112="",1,0)</f>
        <v>1</v>
      </c>
      <c r="AC111" s="62">
        <f>SUM(X111:AB111)</f>
        <v>5</v>
      </c>
      <c r="AD111" s="172">
        <f t="shared" ca="1" si="73"/>
        <v>0</v>
      </c>
      <c r="AE111" s="108">
        <f t="shared" si="74"/>
        <v>0</v>
      </c>
      <c r="AF111" s="175" t="str">
        <f>IF(G111="","0",VLOOKUP(G111,'登録データ（男）'!$V$4:$W$21,2,FALSE))</f>
        <v>0</v>
      </c>
      <c r="AG111" s="62" t="str">
        <f t="shared" si="75"/>
        <v>00</v>
      </c>
      <c r="AH111" s="172" t="str">
        <f t="shared" si="76"/>
        <v>0</v>
      </c>
      <c r="AI111" s="62" t="str">
        <f t="shared" si="77"/>
        <v>000000</v>
      </c>
      <c r="AJ111" s="172" t="str">
        <f t="shared" ca="1" si="78"/>
        <v/>
      </c>
      <c r="AK111" s="62">
        <f t="shared" si="81"/>
        <v>0</v>
      </c>
      <c r="AL111" s="107" t="str">
        <f>IF(H111="","0",VALUE(VLOOKUP(H111,'登録データ（男）'!$V$4:$X$23,3,FALSE)))</f>
        <v>0</v>
      </c>
      <c r="AM111" s="62">
        <f t="shared" si="79"/>
        <v>0</v>
      </c>
      <c r="AN111" s="62">
        <f t="shared" si="82"/>
        <v>0</v>
      </c>
      <c r="AO111" s="69" t="str">
        <f ca="1">IF(OFFSET(B111,-MOD(ROW(B111),3),0)&lt;&gt;"",IF(RIGHT(H111,1)=")",VALUE(VLOOKUP(OFFSET(B111,-MOD(ROW(B111),3),0),'登録データ（女）'!B111,8,FALSE)),"0"),"0")</f>
        <v>0</v>
      </c>
      <c r="AP111" s="69">
        <f t="shared" ca="1" si="80"/>
        <v>0</v>
      </c>
      <c r="AQ111" s="64" t="str">
        <f t="shared" ref="AQ111" si="110">IF(AR111="","",RANK(AR111,$AR$18:$AR$467,1))</f>
        <v/>
      </c>
      <c r="AR111" s="64" t="str">
        <f>IF(R111="","",B111)</f>
        <v/>
      </c>
      <c r="AS111" s="64" t="str">
        <f t="shared" ref="AS111" si="111">IF(AT111="","",RANK(AT111,$AT$18:$AT$467,1))</f>
        <v/>
      </c>
      <c r="AT111" s="64" t="str">
        <f>IF(S111="","",B111)</f>
        <v/>
      </c>
      <c r="AU111" s="64" t="str">
        <f t="shared" ref="AU111" si="112">IF(AV111="","",RANK(AV111,$AV$18:$AV$467,1))</f>
        <v/>
      </c>
      <c r="AV111" s="64" t="str">
        <f>IF(OR(H111="七種競技",H112="七種競技",H113="七種競技"),B111,"")</f>
        <v/>
      </c>
      <c r="AW111" s="64"/>
      <c r="AX111" s="64">
        <f>B111</f>
        <v>0</v>
      </c>
    </row>
    <row r="112" spans="1:50" ht="18.75" customHeight="1">
      <c r="A112" s="289"/>
      <c r="B112" s="305"/>
      <c r="C112" s="289"/>
      <c r="D112" s="289"/>
      <c r="E112" s="174" t="str">
        <f>IF(B111="","",VLOOKUP(B111,'登録データ（女）'!$A$3:$X$2000,4,FALSE))</f>
        <v/>
      </c>
      <c r="F112" s="289"/>
      <c r="G112" s="294"/>
      <c r="H112" s="478"/>
      <c r="I112" s="286"/>
      <c r="J112" s="289"/>
      <c r="K112" s="286"/>
      <c r="L112" s="289"/>
      <c r="M112" s="286"/>
      <c r="N112" s="286"/>
      <c r="O112" s="294"/>
      <c r="P112" s="295"/>
      <c r="Q112" s="296"/>
      <c r="R112" s="472"/>
      <c r="S112" s="469"/>
      <c r="V112" s="66"/>
      <c r="W112" s="75"/>
      <c r="X112" s="69"/>
      <c r="Y112" s="69"/>
      <c r="Z112" s="69"/>
      <c r="AA112" s="69"/>
      <c r="AB112" s="69"/>
      <c r="AC112" s="62"/>
      <c r="AD112" s="172">
        <f t="shared" ca="1" si="73"/>
        <v>0</v>
      </c>
      <c r="AE112" s="108">
        <f t="shared" si="74"/>
        <v>0</v>
      </c>
      <c r="AF112" s="175" t="str">
        <f>IF(G112="","0",VLOOKUP(G112,'登録データ（男）'!$V$4:$W$21,2,FALSE))</f>
        <v>0</v>
      </c>
      <c r="AG112" s="62" t="str">
        <f t="shared" si="75"/>
        <v>00</v>
      </c>
      <c r="AH112" s="172" t="str">
        <f t="shared" si="76"/>
        <v>0</v>
      </c>
      <c r="AI112" s="62" t="str">
        <f t="shared" si="77"/>
        <v>000000</v>
      </c>
      <c r="AJ112" s="172" t="str">
        <f t="shared" ca="1" si="78"/>
        <v/>
      </c>
      <c r="AK112" s="62">
        <f t="shared" si="81"/>
        <v>0</v>
      </c>
      <c r="AL112" s="107" t="str">
        <f>IF(H112="","0",VALUE(VLOOKUP(H112,'登録データ（男）'!$V$4:$X$23,3,FALSE)))</f>
        <v>0</v>
      </c>
      <c r="AM112" s="62">
        <f t="shared" si="79"/>
        <v>0</v>
      </c>
      <c r="AN112" s="62">
        <f t="shared" si="82"/>
        <v>0</v>
      </c>
      <c r="AO112" s="69" t="str">
        <f ca="1">IF(OFFSET(B112,-MOD(ROW(B112),3),0)&lt;&gt;"",IF(RIGHT(H112,1)=")",VALUE(VLOOKUP(OFFSET(B112,-MOD(ROW(B112),3),0),'登録データ（女）'!B112,8,FALSE)),"0"),"0")</f>
        <v>0</v>
      </c>
      <c r="AP112" s="69">
        <f t="shared" ca="1" si="80"/>
        <v>0</v>
      </c>
      <c r="AQ112" s="64"/>
      <c r="AR112" s="64"/>
      <c r="AS112" s="64"/>
      <c r="AT112" s="64"/>
      <c r="AU112" s="64"/>
      <c r="AV112" s="64"/>
      <c r="AW112" s="64"/>
      <c r="AX112" s="64"/>
    </row>
    <row r="113" spans="1:50" ht="18.75" customHeight="1" thickBot="1">
      <c r="A113" s="290"/>
      <c r="B113" s="306"/>
      <c r="C113" s="290"/>
      <c r="D113" s="290"/>
      <c r="E113" s="87" t="s">
        <v>1919</v>
      </c>
      <c r="F113" s="290"/>
      <c r="G113" s="222"/>
      <c r="H113" s="479"/>
      <c r="I113" s="287"/>
      <c r="J113" s="290"/>
      <c r="K113" s="287"/>
      <c r="L113" s="290"/>
      <c r="M113" s="287"/>
      <c r="N113" s="287"/>
      <c r="O113" s="222"/>
      <c r="P113" s="223"/>
      <c r="Q113" s="297"/>
      <c r="R113" s="473"/>
      <c r="S113" s="470"/>
      <c r="V113" s="66"/>
      <c r="W113" s="75"/>
      <c r="X113" s="69"/>
      <c r="Y113" s="69"/>
      <c r="Z113" s="69"/>
      <c r="AA113" s="69"/>
      <c r="AB113" s="69"/>
      <c r="AC113" s="62"/>
      <c r="AD113" s="172">
        <f t="shared" ca="1" si="73"/>
        <v>0</v>
      </c>
      <c r="AE113" s="108">
        <f t="shared" si="74"/>
        <v>0</v>
      </c>
      <c r="AF113" s="175" t="str">
        <f>IF(G113="","0",VLOOKUP(G113,'登録データ（男）'!$V$4:$W$21,2,FALSE))</f>
        <v>0</v>
      </c>
      <c r="AG113" s="62" t="str">
        <f t="shared" si="75"/>
        <v>00</v>
      </c>
      <c r="AH113" s="172" t="str">
        <f t="shared" si="76"/>
        <v>0</v>
      </c>
      <c r="AI113" s="62" t="str">
        <f t="shared" si="77"/>
        <v>000000</v>
      </c>
      <c r="AJ113" s="172" t="str">
        <f t="shared" ca="1" si="78"/>
        <v/>
      </c>
      <c r="AK113" s="62">
        <f t="shared" si="81"/>
        <v>0</v>
      </c>
      <c r="AL113" s="107" t="str">
        <f>IF(H113="","0",VALUE(VLOOKUP(H113,'登録データ（男）'!$V$4:$X$23,3,FALSE)))</f>
        <v>0</v>
      </c>
      <c r="AM113" s="62">
        <f t="shared" si="79"/>
        <v>0</v>
      </c>
      <c r="AN113" s="62">
        <f t="shared" si="82"/>
        <v>0</v>
      </c>
      <c r="AO113" s="69" t="str">
        <f ca="1">IF(OFFSET(B113,-MOD(ROW(B113),3),0)&lt;&gt;"",IF(RIGHT(H113,1)=")",VALUE(VLOOKUP(OFFSET(B113,-MOD(ROW(B113),3),0),'登録データ（女）'!B113,8,FALSE)),"0"),"0")</f>
        <v>0</v>
      </c>
      <c r="AP113" s="69">
        <f t="shared" ca="1" si="80"/>
        <v>0</v>
      </c>
      <c r="AQ113" s="64"/>
      <c r="AR113" s="64"/>
      <c r="AS113" s="64"/>
      <c r="AT113" s="64"/>
      <c r="AU113" s="64"/>
      <c r="AV113" s="64"/>
      <c r="AW113" s="64"/>
      <c r="AX113" s="64"/>
    </row>
    <row r="114" spans="1:50" ht="18.75" customHeight="1" thickTop="1">
      <c r="A114" s="288">
        <v>33</v>
      </c>
      <c r="B114" s="304"/>
      <c r="C114" s="288" t="str">
        <f>IF(B114="","",VLOOKUP(B114,'登録データ（女）'!$A$3:$X$2000,2,FALSE))</f>
        <v/>
      </c>
      <c r="D114" s="288" t="str">
        <f>IF(B114="","",VLOOKUP(B114,'登録データ（女）'!$A$3:$X$2000,3,FALSE))</f>
        <v/>
      </c>
      <c r="E114" s="179" t="str">
        <f>IF(B114="","",VLOOKUP(B114,'登録データ（女）'!$A$3:$X$2000,7,FALSE))</f>
        <v/>
      </c>
      <c r="F114" s="288" t="s">
        <v>6158</v>
      </c>
      <c r="G114" s="291"/>
      <c r="H114" s="477"/>
      <c r="I114" s="285"/>
      <c r="J114" s="288" t="str">
        <f>IF(G114="","",IF(AH114=2,"","分"))</f>
        <v/>
      </c>
      <c r="K114" s="285"/>
      <c r="L114" s="288" t="str">
        <f>IF(OR(G114="",G114="七種競技"),"",IF(AH114=2,"m","秒"))</f>
        <v/>
      </c>
      <c r="M114" s="285"/>
      <c r="N114" s="285"/>
      <c r="O114" s="291"/>
      <c r="P114" s="292"/>
      <c r="Q114" s="293"/>
      <c r="R114" s="471"/>
      <c r="S114" s="468"/>
      <c r="V114" s="66"/>
      <c r="W114" s="75">
        <f>IF(B114="",0,IF(VLOOKUP(B114,'登録データ（女）'!$A$3:$AT$2000,28,FALSE)=1,0,1))</f>
        <v>0</v>
      </c>
      <c r="X114" s="69">
        <f>IF(B114="",1,0)</f>
        <v>1</v>
      </c>
      <c r="Y114" s="69">
        <f>IF(C114="",1,0)</f>
        <v>1</v>
      </c>
      <c r="Z114" s="69">
        <f>IF(D114="",1,0)</f>
        <v>1</v>
      </c>
      <c r="AA114" s="69">
        <f>IF(E114="",1,0)</f>
        <v>1</v>
      </c>
      <c r="AB114" s="69">
        <f>IF(E115="",1,0)</f>
        <v>1</v>
      </c>
      <c r="AC114" s="62">
        <f>SUM(X114:AB114)</f>
        <v>5</v>
      </c>
      <c r="AD114" s="172">
        <f t="shared" ca="1" si="73"/>
        <v>0</v>
      </c>
      <c r="AE114" s="108">
        <f t="shared" si="74"/>
        <v>0</v>
      </c>
      <c r="AF114" s="175" t="str">
        <f>IF(G114="","0",VLOOKUP(G114,'登録データ（男）'!$V$4:$W$21,2,FALSE))</f>
        <v>0</v>
      </c>
      <c r="AG114" s="62" t="str">
        <f t="shared" si="75"/>
        <v>00</v>
      </c>
      <c r="AH114" s="172" t="str">
        <f t="shared" si="76"/>
        <v>0</v>
      </c>
      <c r="AI114" s="62" t="str">
        <f t="shared" si="77"/>
        <v>000000</v>
      </c>
      <c r="AJ114" s="172" t="str">
        <f t="shared" ca="1" si="78"/>
        <v/>
      </c>
      <c r="AK114" s="62">
        <f t="shared" si="81"/>
        <v>0</v>
      </c>
      <c r="AL114" s="107" t="str">
        <f>IF(H114="","0",VALUE(VLOOKUP(H114,'登録データ（男）'!$V$4:$X$23,3,FALSE)))</f>
        <v>0</v>
      </c>
      <c r="AM114" s="62">
        <f t="shared" si="79"/>
        <v>0</v>
      </c>
      <c r="AN114" s="62">
        <f t="shared" si="82"/>
        <v>0</v>
      </c>
      <c r="AO114" s="69" t="str">
        <f ca="1">IF(OFFSET(B114,-MOD(ROW(B114),3),0)&lt;&gt;"",IF(RIGHT(H114,1)=")",VALUE(VLOOKUP(OFFSET(B114,-MOD(ROW(B114),3),0),'登録データ（女）'!B114,8,FALSE)),"0"),"0")</f>
        <v>0</v>
      </c>
      <c r="AP114" s="69">
        <f t="shared" ca="1" si="80"/>
        <v>0</v>
      </c>
      <c r="AQ114" s="64" t="str">
        <f t="shared" ref="AQ114" si="113">IF(AR114="","",RANK(AR114,$AR$18:$AR$467,1))</f>
        <v/>
      </c>
      <c r="AR114" s="64" t="str">
        <f>IF(R114="","",B114)</f>
        <v/>
      </c>
      <c r="AS114" s="64" t="str">
        <f t="shared" ref="AS114" si="114">IF(AT114="","",RANK(AT114,$AT$18:$AT$467,1))</f>
        <v/>
      </c>
      <c r="AT114" s="64" t="str">
        <f>IF(S114="","",B114)</f>
        <v/>
      </c>
      <c r="AU114" s="64" t="str">
        <f t="shared" ref="AU114" si="115">IF(AV114="","",RANK(AV114,$AV$18:$AV$467,1))</f>
        <v/>
      </c>
      <c r="AV114" s="64" t="str">
        <f>IF(OR(H114="七種競技",H115="七種競技",H116="七種競技"),B114,"")</f>
        <v/>
      </c>
      <c r="AW114" s="64"/>
      <c r="AX114" s="64">
        <f>B114</f>
        <v>0</v>
      </c>
    </row>
    <row r="115" spans="1:50" ht="18.75" customHeight="1">
      <c r="A115" s="289"/>
      <c r="B115" s="305"/>
      <c r="C115" s="289"/>
      <c r="D115" s="289"/>
      <c r="E115" s="174" t="str">
        <f>IF(B114="","",VLOOKUP(B114,'登録データ（女）'!$A$3:$X$2000,4,FALSE))</f>
        <v/>
      </c>
      <c r="F115" s="289"/>
      <c r="G115" s="294"/>
      <c r="H115" s="478"/>
      <c r="I115" s="286"/>
      <c r="J115" s="289"/>
      <c r="K115" s="286"/>
      <c r="L115" s="289"/>
      <c r="M115" s="286"/>
      <c r="N115" s="286"/>
      <c r="O115" s="294"/>
      <c r="P115" s="295"/>
      <c r="Q115" s="296"/>
      <c r="R115" s="472"/>
      <c r="S115" s="469"/>
      <c r="V115" s="66"/>
      <c r="W115" s="75"/>
      <c r="X115" s="69"/>
      <c r="Y115" s="69"/>
      <c r="Z115" s="69"/>
      <c r="AA115" s="69"/>
      <c r="AB115" s="69"/>
      <c r="AC115" s="62"/>
      <c r="AD115" s="172">
        <f t="shared" ca="1" si="73"/>
        <v>0</v>
      </c>
      <c r="AE115" s="108">
        <f t="shared" si="74"/>
        <v>0</v>
      </c>
      <c r="AF115" s="175" t="str">
        <f>IF(G115="","0",VLOOKUP(G115,'登録データ（男）'!$V$4:$W$21,2,FALSE))</f>
        <v>0</v>
      </c>
      <c r="AG115" s="62" t="str">
        <f t="shared" si="75"/>
        <v>00</v>
      </c>
      <c r="AH115" s="172" t="str">
        <f t="shared" si="76"/>
        <v>0</v>
      </c>
      <c r="AI115" s="62" t="str">
        <f t="shared" si="77"/>
        <v>000000</v>
      </c>
      <c r="AJ115" s="172" t="str">
        <f t="shared" ca="1" si="78"/>
        <v/>
      </c>
      <c r="AK115" s="62">
        <f t="shared" si="81"/>
        <v>0</v>
      </c>
      <c r="AL115" s="107" t="str">
        <f>IF(H115="","0",VALUE(VLOOKUP(H115,'登録データ（男）'!$V$4:$X$23,3,FALSE)))</f>
        <v>0</v>
      </c>
      <c r="AM115" s="62">
        <f t="shared" si="79"/>
        <v>0</v>
      </c>
      <c r="AN115" s="62">
        <f t="shared" si="82"/>
        <v>0</v>
      </c>
      <c r="AO115" s="69" t="str">
        <f ca="1">IF(OFFSET(B115,-MOD(ROW(B115),3),0)&lt;&gt;"",IF(RIGHT(H115,1)=")",VALUE(VLOOKUP(OFFSET(B115,-MOD(ROW(B115),3),0),'登録データ（女）'!B115,8,FALSE)),"0"),"0")</f>
        <v>0</v>
      </c>
      <c r="AP115" s="69">
        <f t="shared" ca="1" si="80"/>
        <v>0</v>
      </c>
      <c r="AQ115" s="64"/>
      <c r="AR115" s="64"/>
      <c r="AS115" s="64"/>
      <c r="AT115" s="64"/>
      <c r="AU115" s="64"/>
      <c r="AV115" s="64"/>
      <c r="AW115" s="64"/>
      <c r="AX115" s="64"/>
    </row>
    <row r="116" spans="1:50" ht="18.75" customHeight="1" thickBot="1">
      <c r="A116" s="290"/>
      <c r="B116" s="306"/>
      <c r="C116" s="290"/>
      <c r="D116" s="290"/>
      <c r="E116" s="87" t="s">
        <v>1919</v>
      </c>
      <c r="F116" s="290"/>
      <c r="G116" s="222"/>
      <c r="H116" s="479"/>
      <c r="I116" s="287"/>
      <c r="J116" s="290"/>
      <c r="K116" s="287"/>
      <c r="L116" s="290"/>
      <c r="M116" s="287"/>
      <c r="N116" s="287"/>
      <c r="O116" s="222"/>
      <c r="P116" s="223"/>
      <c r="Q116" s="297"/>
      <c r="R116" s="473"/>
      <c r="S116" s="470"/>
      <c r="V116" s="66"/>
      <c r="W116" s="75"/>
      <c r="X116" s="69"/>
      <c r="Y116" s="69"/>
      <c r="Z116" s="69"/>
      <c r="AA116" s="69"/>
      <c r="AB116" s="69"/>
      <c r="AC116" s="62"/>
      <c r="AD116" s="172">
        <f t="shared" ca="1" si="73"/>
        <v>0</v>
      </c>
      <c r="AE116" s="108">
        <f t="shared" si="74"/>
        <v>0</v>
      </c>
      <c r="AF116" s="175" t="str">
        <f>IF(G116="","0",VLOOKUP(G116,'登録データ（男）'!$V$4:$W$21,2,FALSE))</f>
        <v>0</v>
      </c>
      <c r="AG116" s="62" t="str">
        <f t="shared" si="75"/>
        <v>00</v>
      </c>
      <c r="AH116" s="172" t="str">
        <f t="shared" si="76"/>
        <v>0</v>
      </c>
      <c r="AI116" s="62" t="str">
        <f t="shared" si="77"/>
        <v>000000</v>
      </c>
      <c r="AJ116" s="172" t="str">
        <f t="shared" ca="1" si="78"/>
        <v/>
      </c>
      <c r="AK116" s="62">
        <f t="shared" si="81"/>
        <v>0</v>
      </c>
      <c r="AL116" s="107" t="str">
        <f>IF(H116="","0",VALUE(VLOOKUP(H116,'登録データ（男）'!$V$4:$X$23,3,FALSE)))</f>
        <v>0</v>
      </c>
      <c r="AM116" s="62">
        <f t="shared" si="79"/>
        <v>0</v>
      </c>
      <c r="AN116" s="62">
        <f t="shared" si="82"/>
        <v>0</v>
      </c>
      <c r="AO116" s="69" t="str">
        <f ca="1">IF(OFFSET(B116,-MOD(ROW(B116),3),0)&lt;&gt;"",IF(RIGHT(H116,1)=")",VALUE(VLOOKUP(OFFSET(B116,-MOD(ROW(B116),3),0),'登録データ（女）'!B116,8,FALSE)),"0"),"0")</f>
        <v>0</v>
      </c>
      <c r="AP116" s="69">
        <f t="shared" ca="1" si="80"/>
        <v>0</v>
      </c>
      <c r="AQ116" s="64"/>
      <c r="AR116" s="64"/>
      <c r="AS116" s="64"/>
      <c r="AT116" s="64"/>
      <c r="AU116" s="64"/>
      <c r="AV116" s="64"/>
      <c r="AW116" s="64"/>
      <c r="AX116" s="64"/>
    </row>
    <row r="117" spans="1:50" ht="18.75" customHeight="1" thickTop="1">
      <c r="A117" s="288">
        <v>34</v>
      </c>
      <c r="B117" s="304"/>
      <c r="C117" s="288" t="str">
        <f>IF(B117="","",VLOOKUP(B117,'登録データ（女）'!$A$3:$X$2000,2,FALSE))</f>
        <v/>
      </c>
      <c r="D117" s="288" t="str">
        <f>IF(B117="","",VLOOKUP(B117,'登録データ（女）'!$A$3:$X$2000,3,FALSE))</f>
        <v/>
      </c>
      <c r="E117" s="179" t="str">
        <f>IF(B117="","",VLOOKUP(B117,'登録データ（女）'!$A$3:$X$2000,7,FALSE))</f>
        <v/>
      </c>
      <c r="F117" s="288" t="s">
        <v>6158</v>
      </c>
      <c r="G117" s="291"/>
      <c r="H117" s="477"/>
      <c r="I117" s="285"/>
      <c r="J117" s="288" t="str">
        <f>IF(G117="","",IF(AH117=2,"","分"))</f>
        <v/>
      </c>
      <c r="K117" s="285"/>
      <c r="L117" s="288" t="str">
        <f>IF(OR(G117="",G117="七種競技"),"",IF(AH117=2,"m","秒"))</f>
        <v/>
      </c>
      <c r="M117" s="285"/>
      <c r="N117" s="285"/>
      <c r="O117" s="291"/>
      <c r="P117" s="292"/>
      <c r="Q117" s="293"/>
      <c r="R117" s="471"/>
      <c r="S117" s="468"/>
      <c r="V117" s="66"/>
      <c r="W117" s="75">
        <f>IF(B117="",0,IF(VLOOKUP(B117,'登録データ（女）'!$A$3:$AT$2000,28,FALSE)=1,0,1))</f>
        <v>0</v>
      </c>
      <c r="X117" s="69">
        <f>IF(B117="",1,0)</f>
        <v>1</v>
      </c>
      <c r="Y117" s="69">
        <f>IF(C117="",1,0)</f>
        <v>1</v>
      </c>
      <c r="Z117" s="69">
        <f>IF(D117="",1,0)</f>
        <v>1</v>
      </c>
      <c r="AA117" s="69">
        <f>IF(E117="",1,0)</f>
        <v>1</v>
      </c>
      <c r="AB117" s="69">
        <f>IF(E118="",1,0)</f>
        <v>1</v>
      </c>
      <c r="AC117" s="62">
        <f>SUM(X117:AB117)</f>
        <v>5</v>
      </c>
      <c r="AD117" s="172">
        <f t="shared" ca="1" si="73"/>
        <v>0</v>
      </c>
      <c r="AE117" s="108">
        <f t="shared" si="74"/>
        <v>0</v>
      </c>
      <c r="AF117" s="175" t="str">
        <f>IF(G117="","0",VLOOKUP(G117,'登録データ（男）'!$V$4:$W$21,2,FALSE))</f>
        <v>0</v>
      </c>
      <c r="AG117" s="62" t="str">
        <f t="shared" si="75"/>
        <v>00</v>
      </c>
      <c r="AH117" s="172" t="str">
        <f t="shared" si="76"/>
        <v>0</v>
      </c>
      <c r="AI117" s="62" t="str">
        <f t="shared" si="77"/>
        <v>000000</v>
      </c>
      <c r="AJ117" s="172" t="str">
        <f t="shared" ca="1" si="78"/>
        <v/>
      </c>
      <c r="AK117" s="62">
        <f t="shared" si="81"/>
        <v>0</v>
      </c>
      <c r="AL117" s="107" t="str">
        <f>IF(H117="","0",VALUE(VLOOKUP(H117,'登録データ（男）'!$V$4:$X$23,3,FALSE)))</f>
        <v>0</v>
      </c>
      <c r="AM117" s="62">
        <f t="shared" si="79"/>
        <v>0</v>
      </c>
      <c r="AN117" s="62">
        <f t="shared" si="82"/>
        <v>0</v>
      </c>
      <c r="AO117" s="69" t="str">
        <f ca="1">IF(OFFSET(B117,-MOD(ROW(B117),3),0)&lt;&gt;"",IF(RIGHT(H117,1)=")",VALUE(VLOOKUP(OFFSET(B117,-MOD(ROW(B117),3),0),'登録データ（女）'!B117,8,FALSE)),"0"),"0")</f>
        <v>0</v>
      </c>
      <c r="AP117" s="69">
        <f t="shared" ca="1" si="80"/>
        <v>0</v>
      </c>
      <c r="AQ117" s="64" t="str">
        <f t="shared" ref="AQ117" si="116">IF(AR117="","",RANK(AR117,$AR$18:$AR$467,1))</f>
        <v/>
      </c>
      <c r="AR117" s="64" t="str">
        <f>IF(R117="","",B117)</f>
        <v/>
      </c>
      <c r="AS117" s="64" t="str">
        <f t="shared" ref="AS117" si="117">IF(AT117="","",RANK(AT117,$AT$18:$AT$467,1))</f>
        <v/>
      </c>
      <c r="AT117" s="64" t="str">
        <f>IF(S117="","",B117)</f>
        <v/>
      </c>
      <c r="AU117" s="64" t="str">
        <f t="shared" ref="AU117" si="118">IF(AV117="","",RANK(AV117,$AV$18:$AV$467,1))</f>
        <v/>
      </c>
      <c r="AV117" s="64" t="str">
        <f>IF(OR(H117="七種競技",H118="七種競技",H119="七種競技"),B117,"")</f>
        <v/>
      </c>
      <c r="AW117" s="64"/>
      <c r="AX117" s="64">
        <f>B117</f>
        <v>0</v>
      </c>
    </row>
    <row r="118" spans="1:50" ht="18.75" customHeight="1">
      <c r="A118" s="289"/>
      <c r="B118" s="305"/>
      <c r="C118" s="289"/>
      <c r="D118" s="289"/>
      <c r="E118" s="174" t="str">
        <f>IF(B117="","",VLOOKUP(B117,'登録データ（女）'!$A$3:$X$2000,4,FALSE))</f>
        <v/>
      </c>
      <c r="F118" s="289"/>
      <c r="G118" s="294"/>
      <c r="H118" s="478"/>
      <c r="I118" s="286"/>
      <c r="J118" s="289"/>
      <c r="K118" s="286"/>
      <c r="L118" s="289"/>
      <c r="M118" s="286"/>
      <c r="N118" s="286"/>
      <c r="O118" s="294"/>
      <c r="P118" s="295"/>
      <c r="Q118" s="296"/>
      <c r="R118" s="472"/>
      <c r="S118" s="469"/>
      <c r="V118" s="66"/>
      <c r="W118" s="75"/>
      <c r="X118" s="69"/>
      <c r="Y118" s="69"/>
      <c r="Z118" s="69"/>
      <c r="AA118" s="69"/>
      <c r="AB118" s="69"/>
      <c r="AC118" s="62"/>
      <c r="AD118" s="172">
        <f t="shared" ca="1" si="73"/>
        <v>0</v>
      </c>
      <c r="AE118" s="108">
        <f t="shared" si="74"/>
        <v>0</v>
      </c>
      <c r="AF118" s="175" t="str">
        <f>IF(G118="","0",VLOOKUP(G118,'登録データ（男）'!$V$4:$W$21,2,FALSE))</f>
        <v>0</v>
      </c>
      <c r="AG118" s="62" t="str">
        <f t="shared" si="75"/>
        <v>00</v>
      </c>
      <c r="AH118" s="172" t="str">
        <f t="shared" si="76"/>
        <v>0</v>
      </c>
      <c r="AI118" s="62" t="str">
        <f t="shared" si="77"/>
        <v>000000</v>
      </c>
      <c r="AJ118" s="172" t="str">
        <f t="shared" ca="1" si="78"/>
        <v/>
      </c>
      <c r="AK118" s="62">
        <f t="shared" si="81"/>
        <v>0</v>
      </c>
      <c r="AL118" s="107" t="str">
        <f>IF(H118="","0",VALUE(VLOOKUP(H118,'登録データ（男）'!$V$4:$X$23,3,FALSE)))</f>
        <v>0</v>
      </c>
      <c r="AM118" s="62">
        <f t="shared" si="79"/>
        <v>0</v>
      </c>
      <c r="AN118" s="62">
        <f t="shared" si="82"/>
        <v>0</v>
      </c>
      <c r="AO118" s="69" t="str">
        <f ca="1">IF(OFFSET(B118,-MOD(ROW(B118),3),0)&lt;&gt;"",IF(RIGHT(H118,1)=")",VALUE(VLOOKUP(OFFSET(B118,-MOD(ROW(B118),3),0),'登録データ（女）'!B118,8,FALSE)),"0"),"0")</f>
        <v>0</v>
      </c>
      <c r="AP118" s="69">
        <f t="shared" ca="1" si="80"/>
        <v>0</v>
      </c>
      <c r="AQ118" s="64"/>
      <c r="AR118" s="64"/>
      <c r="AS118" s="64"/>
      <c r="AT118" s="64"/>
      <c r="AU118" s="64"/>
      <c r="AV118" s="64"/>
      <c r="AW118" s="64"/>
      <c r="AX118" s="64"/>
    </row>
    <row r="119" spans="1:50" ht="18.75" customHeight="1" thickBot="1">
      <c r="A119" s="290"/>
      <c r="B119" s="306"/>
      <c r="C119" s="290"/>
      <c r="D119" s="290"/>
      <c r="E119" s="87" t="s">
        <v>1919</v>
      </c>
      <c r="F119" s="290"/>
      <c r="G119" s="222"/>
      <c r="H119" s="479"/>
      <c r="I119" s="287"/>
      <c r="J119" s="290"/>
      <c r="K119" s="287"/>
      <c r="L119" s="290"/>
      <c r="M119" s="287"/>
      <c r="N119" s="287"/>
      <c r="O119" s="222"/>
      <c r="P119" s="223"/>
      <c r="Q119" s="297"/>
      <c r="R119" s="473"/>
      <c r="S119" s="470"/>
      <c r="V119" s="66"/>
      <c r="W119" s="75"/>
      <c r="X119" s="69"/>
      <c r="Y119" s="69"/>
      <c r="Z119" s="69"/>
      <c r="AA119" s="69"/>
      <c r="AB119" s="69"/>
      <c r="AC119" s="62"/>
      <c r="AD119" s="172">
        <f t="shared" ca="1" si="73"/>
        <v>0</v>
      </c>
      <c r="AE119" s="108">
        <f t="shared" si="74"/>
        <v>0</v>
      </c>
      <c r="AF119" s="175" t="str">
        <f>IF(G119="","0",VLOOKUP(G119,'登録データ（男）'!$V$4:$W$21,2,FALSE))</f>
        <v>0</v>
      </c>
      <c r="AG119" s="62" t="str">
        <f t="shared" si="75"/>
        <v>00</v>
      </c>
      <c r="AH119" s="172" t="str">
        <f t="shared" si="76"/>
        <v>0</v>
      </c>
      <c r="AI119" s="62" t="str">
        <f t="shared" si="77"/>
        <v>000000</v>
      </c>
      <c r="AJ119" s="172" t="str">
        <f t="shared" ca="1" si="78"/>
        <v/>
      </c>
      <c r="AK119" s="62">
        <f t="shared" si="81"/>
        <v>0</v>
      </c>
      <c r="AL119" s="107" t="str">
        <f>IF(H119="","0",VALUE(VLOOKUP(H119,'登録データ（男）'!$V$4:$X$23,3,FALSE)))</f>
        <v>0</v>
      </c>
      <c r="AM119" s="62">
        <f t="shared" si="79"/>
        <v>0</v>
      </c>
      <c r="AN119" s="62">
        <f t="shared" si="82"/>
        <v>0</v>
      </c>
      <c r="AO119" s="69" t="str">
        <f ca="1">IF(OFFSET(B119,-MOD(ROW(B119),3),0)&lt;&gt;"",IF(RIGHT(H119,1)=")",VALUE(VLOOKUP(OFFSET(B119,-MOD(ROW(B119),3),0),'登録データ（女）'!B119,8,FALSE)),"0"),"0")</f>
        <v>0</v>
      </c>
      <c r="AP119" s="69">
        <f t="shared" ca="1" si="80"/>
        <v>0</v>
      </c>
      <c r="AQ119" s="64"/>
      <c r="AR119" s="64"/>
      <c r="AS119" s="64"/>
      <c r="AT119" s="64"/>
      <c r="AU119" s="64"/>
      <c r="AV119" s="64"/>
      <c r="AW119" s="64"/>
      <c r="AX119" s="64"/>
    </row>
    <row r="120" spans="1:50" ht="18.75" customHeight="1" thickTop="1">
      <c r="A120" s="288">
        <v>35</v>
      </c>
      <c r="B120" s="304"/>
      <c r="C120" s="288" t="str">
        <f>IF(B120="","",VLOOKUP(B120,'登録データ（女）'!$A$3:$X$2000,2,FALSE))</f>
        <v/>
      </c>
      <c r="D120" s="288" t="str">
        <f>IF(B120="","",VLOOKUP(B120,'登録データ（女）'!$A$3:$X$2000,3,FALSE))</f>
        <v/>
      </c>
      <c r="E120" s="179" t="str">
        <f>IF(B120="","",VLOOKUP(B120,'登録データ（女）'!$A$3:$X$2000,7,FALSE))</f>
        <v/>
      </c>
      <c r="F120" s="288" t="s">
        <v>6158</v>
      </c>
      <c r="G120" s="291"/>
      <c r="H120" s="477"/>
      <c r="I120" s="285"/>
      <c r="J120" s="288" t="str">
        <f>IF(G120="","",IF(AH120=2,"","分"))</f>
        <v/>
      </c>
      <c r="K120" s="285"/>
      <c r="L120" s="288" t="str">
        <f>IF(OR(G120="",G120="七種競技"),"",IF(AH120=2,"m","秒"))</f>
        <v/>
      </c>
      <c r="M120" s="285"/>
      <c r="N120" s="285"/>
      <c r="O120" s="291"/>
      <c r="P120" s="292"/>
      <c r="Q120" s="293"/>
      <c r="R120" s="471"/>
      <c r="S120" s="468"/>
      <c r="V120" s="66"/>
      <c r="W120" s="75">
        <f>IF(B120="",0,IF(VLOOKUP(B120,'登録データ（女）'!$A$3:$AT$2000,28,FALSE)=1,0,1))</f>
        <v>0</v>
      </c>
      <c r="X120" s="69">
        <f>IF(B120="",1,0)</f>
        <v>1</v>
      </c>
      <c r="Y120" s="69">
        <f>IF(C120="",1,0)</f>
        <v>1</v>
      </c>
      <c r="Z120" s="69">
        <f>IF(D120="",1,0)</f>
        <v>1</v>
      </c>
      <c r="AA120" s="69">
        <f>IF(E120="",1,0)</f>
        <v>1</v>
      </c>
      <c r="AB120" s="69">
        <f>IF(E121="",1,0)</f>
        <v>1</v>
      </c>
      <c r="AC120" s="62">
        <f>SUM(X120:AB120)</f>
        <v>5</v>
      </c>
      <c r="AD120" s="172">
        <f t="shared" ca="1" si="73"/>
        <v>0</v>
      </c>
      <c r="AE120" s="108">
        <f t="shared" si="74"/>
        <v>0</v>
      </c>
      <c r="AF120" s="175" t="str">
        <f>IF(G120="","0",VLOOKUP(G120,'登録データ（男）'!$V$4:$W$21,2,FALSE))</f>
        <v>0</v>
      </c>
      <c r="AG120" s="62" t="str">
        <f t="shared" si="75"/>
        <v>00</v>
      </c>
      <c r="AH120" s="172" t="str">
        <f t="shared" si="76"/>
        <v>0</v>
      </c>
      <c r="AI120" s="62" t="str">
        <f t="shared" si="77"/>
        <v>000000</v>
      </c>
      <c r="AJ120" s="172" t="str">
        <f t="shared" ca="1" si="78"/>
        <v/>
      </c>
      <c r="AK120" s="62">
        <f t="shared" si="81"/>
        <v>0</v>
      </c>
      <c r="AL120" s="107" t="str">
        <f>IF(H120="","0",VALUE(VLOOKUP(H120,'登録データ（男）'!$V$4:$X$23,3,FALSE)))</f>
        <v>0</v>
      </c>
      <c r="AM120" s="62">
        <f t="shared" si="79"/>
        <v>0</v>
      </c>
      <c r="AN120" s="62">
        <f t="shared" si="82"/>
        <v>0</v>
      </c>
      <c r="AO120" s="69" t="str">
        <f ca="1">IF(OFFSET(B120,-MOD(ROW(B120),3),0)&lt;&gt;"",IF(RIGHT(H120,1)=")",VALUE(VLOOKUP(OFFSET(B120,-MOD(ROW(B120),3),0),'登録データ（女）'!B120,8,FALSE)),"0"),"0")</f>
        <v>0</v>
      </c>
      <c r="AP120" s="69">
        <f t="shared" ca="1" si="80"/>
        <v>0</v>
      </c>
      <c r="AQ120" s="64" t="str">
        <f t="shared" ref="AQ120" si="119">IF(AR120="","",RANK(AR120,$AR$18:$AR$467,1))</f>
        <v/>
      </c>
      <c r="AR120" s="64" t="str">
        <f>IF(R120="","",B120)</f>
        <v/>
      </c>
      <c r="AS120" s="64" t="str">
        <f t="shared" ref="AS120" si="120">IF(AT120="","",RANK(AT120,$AT$18:$AT$467,1))</f>
        <v/>
      </c>
      <c r="AT120" s="64" t="str">
        <f>IF(S120="","",B120)</f>
        <v/>
      </c>
      <c r="AU120" s="64" t="str">
        <f t="shared" ref="AU120" si="121">IF(AV120="","",RANK(AV120,$AV$18:$AV$467,1))</f>
        <v/>
      </c>
      <c r="AV120" s="64" t="str">
        <f>IF(OR(H120="七種競技",H121="七種競技",H122="七種競技"),B120,"")</f>
        <v/>
      </c>
      <c r="AW120" s="64"/>
      <c r="AX120" s="64">
        <f>B120</f>
        <v>0</v>
      </c>
    </row>
    <row r="121" spans="1:50" ht="18.75" customHeight="1">
      <c r="A121" s="289"/>
      <c r="B121" s="305"/>
      <c r="C121" s="289"/>
      <c r="D121" s="289"/>
      <c r="E121" s="174" t="str">
        <f>IF(B120="","",VLOOKUP(B120,'登録データ（女）'!$A$3:$X$2000,4,FALSE))</f>
        <v/>
      </c>
      <c r="F121" s="289"/>
      <c r="G121" s="294"/>
      <c r="H121" s="478"/>
      <c r="I121" s="286"/>
      <c r="J121" s="289"/>
      <c r="K121" s="286"/>
      <c r="L121" s="289"/>
      <c r="M121" s="286"/>
      <c r="N121" s="286"/>
      <c r="O121" s="294"/>
      <c r="P121" s="295"/>
      <c r="Q121" s="296"/>
      <c r="R121" s="472"/>
      <c r="S121" s="469"/>
      <c r="V121" s="66"/>
      <c r="W121" s="75"/>
      <c r="X121" s="69"/>
      <c r="Y121" s="69"/>
      <c r="Z121" s="69"/>
      <c r="AA121" s="69"/>
      <c r="AB121" s="69"/>
      <c r="AC121" s="62"/>
      <c r="AD121" s="172">
        <f t="shared" ca="1" si="73"/>
        <v>0</v>
      </c>
      <c r="AE121" s="108">
        <f t="shared" si="74"/>
        <v>0</v>
      </c>
      <c r="AF121" s="175" t="str">
        <f>IF(G121="","0",VLOOKUP(G121,'登録データ（男）'!$V$4:$W$21,2,FALSE))</f>
        <v>0</v>
      </c>
      <c r="AG121" s="62" t="str">
        <f t="shared" si="75"/>
        <v>00</v>
      </c>
      <c r="AH121" s="172" t="str">
        <f t="shared" si="76"/>
        <v>0</v>
      </c>
      <c r="AI121" s="62" t="str">
        <f t="shared" si="77"/>
        <v>000000</v>
      </c>
      <c r="AJ121" s="172" t="str">
        <f t="shared" ca="1" si="78"/>
        <v/>
      </c>
      <c r="AK121" s="62">
        <f t="shared" si="81"/>
        <v>0</v>
      </c>
      <c r="AL121" s="107" t="str">
        <f>IF(H121="","0",VALUE(VLOOKUP(H121,'登録データ（男）'!$V$4:$X$23,3,FALSE)))</f>
        <v>0</v>
      </c>
      <c r="AM121" s="62">
        <f t="shared" si="79"/>
        <v>0</v>
      </c>
      <c r="AN121" s="62">
        <f t="shared" si="82"/>
        <v>0</v>
      </c>
      <c r="AO121" s="69" t="str">
        <f ca="1">IF(OFFSET(B121,-MOD(ROW(B121),3),0)&lt;&gt;"",IF(RIGHT(H121,1)=")",VALUE(VLOOKUP(OFFSET(B121,-MOD(ROW(B121),3),0),'登録データ（女）'!B121,8,FALSE)),"0"),"0")</f>
        <v>0</v>
      </c>
      <c r="AP121" s="69">
        <f t="shared" ca="1" si="80"/>
        <v>0</v>
      </c>
      <c r="AQ121" s="64"/>
      <c r="AR121" s="64"/>
      <c r="AS121" s="64"/>
      <c r="AT121" s="64"/>
      <c r="AU121" s="64"/>
      <c r="AV121" s="64"/>
      <c r="AW121" s="64"/>
      <c r="AX121" s="64"/>
    </row>
    <row r="122" spans="1:50" ht="18.75" customHeight="1" thickBot="1">
      <c r="A122" s="290"/>
      <c r="B122" s="306"/>
      <c r="C122" s="290"/>
      <c r="D122" s="290"/>
      <c r="E122" s="87" t="s">
        <v>1919</v>
      </c>
      <c r="F122" s="290"/>
      <c r="G122" s="222"/>
      <c r="H122" s="479"/>
      <c r="I122" s="287"/>
      <c r="J122" s="290"/>
      <c r="K122" s="287"/>
      <c r="L122" s="290"/>
      <c r="M122" s="287"/>
      <c r="N122" s="287"/>
      <c r="O122" s="222"/>
      <c r="P122" s="223"/>
      <c r="Q122" s="297"/>
      <c r="R122" s="473"/>
      <c r="S122" s="470"/>
      <c r="V122" s="66"/>
      <c r="W122" s="75"/>
      <c r="X122" s="69"/>
      <c r="Y122" s="69"/>
      <c r="Z122" s="69"/>
      <c r="AA122" s="69"/>
      <c r="AB122" s="69"/>
      <c r="AC122" s="62"/>
      <c r="AD122" s="172">
        <f t="shared" ca="1" si="73"/>
        <v>0</v>
      </c>
      <c r="AE122" s="108">
        <f t="shared" si="74"/>
        <v>0</v>
      </c>
      <c r="AF122" s="175" t="str">
        <f>IF(G122="","0",VLOOKUP(G122,'登録データ（男）'!$V$4:$W$21,2,FALSE))</f>
        <v>0</v>
      </c>
      <c r="AG122" s="62" t="str">
        <f t="shared" si="75"/>
        <v>00</v>
      </c>
      <c r="AH122" s="172" t="str">
        <f t="shared" si="76"/>
        <v>0</v>
      </c>
      <c r="AI122" s="62" t="str">
        <f t="shared" si="77"/>
        <v>000000</v>
      </c>
      <c r="AJ122" s="172" t="str">
        <f t="shared" ca="1" si="78"/>
        <v/>
      </c>
      <c r="AK122" s="62">
        <f t="shared" si="81"/>
        <v>0</v>
      </c>
      <c r="AL122" s="107" t="str">
        <f>IF(H122="","0",VALUE(VLOOKUP(H122,'登録データ（男）'!$V$4:$X$23,3,FALSE)))</f>
        <v>0</v>
      </c>
      <c r="AM122" s="62">
        <f t="shared" si="79"/>
        <v>0</v>
      </c>
      <c r="AN122" s="62">
        <f t="shared" si="82"/>
        <v>0</v>
      </c>
      <c r="AO122" s="69" t="str">
        <f ca="1">IF(OFFSET(B122,-MOD(ROW(B122),3),0)&lt;&gt;"",IF(RIGHT(H122,1)=")",VALUE(VLOOKUP(OFFSET(B122,-MOD(ROW(B122),3),0),'登録データ（女）'!B122,8,FALSE)),"0"),"0")</f>
        <v>0</v>
      </c>
      <c r="AP122" s="69">
        <f t="shared" ca="1" si="80"/>
        <v>0</v>
      </c>
      <c r="AQ122" s="64"/>
      <c r="AR122" s="64"/>
      <c r="AS122" s="64"/>
      <c r="AT122" s="64"/>
      <c r="AU122" s="64"/>
      <c r="AV122" s="64"/>
      <c r="AW122" s="64"/>
      <c r="AX122" s="64"/>
    </row>
    <row r="123" spans="1:50" ht="18.75" customHeight="1" thickTop="1">
      <c r="A123" s="288">
        <v>36</v>
      </c>
      <c r="B123" s="304"/>
      <c r="C123" s="288" t="str">
        <f>IF(B123="","",VLOOKUP(B123,'登録データ（女）'!$A$3:$X$2000,2,FALSE))</f>
        <v/>
      </c>
      <c r="D123" s="288" t="str">
        <f>IF(B123="","",VLOOKUP(B123,'登録データ（女）'!$A$3:$X$2000,3,FALSE))</f>
        <v/>
      </c>
      <c r="E123" s="179" t="str">
        <f>IF(B123="","",VLOOKUP(B123,'登録データ（女）'!$A$3:$X$2000,7,FALSE))</f>
        <v/>
      </c>
      <c r="F123" s="288" t="s">
        <v>6158</v>
      </c>
      <c r="G123" s="291"/>
      <c r="H123" s="477"/>
      <c r="I123" s="285"/>
      <c r="J123" s="288" t="str">
        <f>IF(G123="","",IF(AH123=2,"","分"))</f>
        <v/>
      </c>
      <c r="K123" s="285"/>
      <c r="L123" s="288" t="str">
        <f>IF(OR(G123="",G123="七種競技"),"",IF(AH123=2,"m","秒"))</f>
        <v/>
      </c>
      <c r="M123" s="285"/>
      <c r="N123" s="285"/>
      <c r="O123" s="291"/>
      <c r="P123" s="292"/>
      <c r="Q123" s="293"/>
      <c r="R123" s="471"/>
      <c r="S123" s="468"/>
      <c r="V123" s="66"/>
      <c r="W123" s="75">
        <f>IF(B123="",0,IF(VLOOKUP(B123,'登録データ（女）'!$A$3:$AT$2000,28,FALSE)=1,0,1))</f>
        <v>0</v>
      </c>
      <c r="X123" s="69">
        <f>IF(B123="",1,0)</f>
        <v>1</v>
      </c>
      <c r="Y123" s="69">
        <f>IF(C123="",1,0)</f>
        <v>1</v>
      </c>
      <c r="Z123" s="69">
        <f>IF(D123="",1,0)</f>
        <v>1</v>
      </c>
      <c r="AA123" s="69">
        <f>IF(E123="",1,0)</f>
        <v>1</v>
      </c>
      <c r="AB123" s="69">
        <f>IF(E124="",1,0)</f>
        <v>1</v>
      </c>
      <c r="AC123" s="62">
        <f>SUM(X123:AB123)</f>
        <v>5</v>
      </c>
      <c r="AD123" s="172">
        <f t="shared" ca="1" si="73"/>
        <v>0</v>
      </c>
      <c r="AE123" s="108">
        <f t="shared" si="74"/>
        <v>0</v>
      </c>
      <c r="AF123" s="175" t="str">
        <f>IF(G123="","0",VLOOKUP(G123,'登録データ（男）'!$V$4:$W$21,2,FALSE))</f>
        <v>0</v>
      </c>
      <c r="AG123" s="62" t="str">
        <f t="shared" si="75"/>
        <v>00</v>
      </c>
      <c r="AH123" s="172" t="str">
        <f t="shared" si="76"/>
        <v>0</v>
      </c>
      <c r="AI123" s="62" t="str">
        <f t="shared" si="77"/>
        <v>000000</v>
      </c>
      <c r="AJ123" s="172" t="str">
        <f t="shared" ca="1" si="78"/>
        <v/>
      </c>
      <c r="AK123" s="62">
        <f t="shared" si="81"/>
        <v>0</v>
      </c>
      <c r="AL123" s="107" t="str">
        <f>IF(H123="","0",VALUE(VLOOKUP(H123,'登録データ（男）'!$V$4:$X$23,3,FALSE)))</f>
        <v>0</v>
      </c>
      <c r="AM123" s="62">
        <f t="shared" si="79"/>
        <v>0</v>
      </c>
      <c r="AN123" s="62">
        <f t="shared" si="82"/>
        <v>0</v>
      </c>
      <c r="AO123" s="69" t="str">
        <f ca="1">IF(OFFSET(B123,-MOD(ROW(B123),3),0)&lt;&gt;"",IF(RIGHT(H123,1)=")",VALUE(VLOOKUP(OFFSET(B123,-MOD(ROW(B123),3),0),'登録データ（女）'!B123,8,FALSE)),"0"),"0")</f>
        <v>0</v>
      </c>
      <c r="AP123" s="69">
        <f t="shared" ca="1" si="80"/>
        <v>0</v>
      </c>
      <c r="AQ123" s="64" t="str">
        <f t="shared" ref="AQ123" si="122">IF(AR123="","",RANK(AR123,$AR$18:$AR$467,1))</f>
        <v/>
      </c>
      <c r="AR123" s="64" t="str">
        <f>IF(R123="","",B123)</f>
        <v/>
      </c>
      <c r="AS123" s="64" t="str">
        <f t="shared" ref="AS123" si="123">IF(AT123="","",RANK(AT123,$AT$18:$AT$467,1))</f>
        <v/>
      </c>
      <c r="AT123" s="64" t="str">
        <f>IF(S123="","",B123)</f>
        <v/>
      </c>
      <c r="AU123" s="64" t="str">
        <f t="shared" ref="AU123" si="124">IF(AV123="","",RANK(AV123,$AV$18:$AV$467,1))</f>
        <v/>
      </c>
      <c r="AV123" s="64" t="str">
        <f>IF(OR(H123="七種競技",H124="七種競技",H125="七種競技"),B123,"")</f>
        <v/>
      </c>
      <c r="AW123" s="64"/>
      <c r="AX123" s="64">
        <f>B123</f>
        <v>0</v>
      </c>
    </row>
    <row r="124" spans="1:50" ht="18.75" customHeight="1">
      <c r="A124" s="289"/>
      <c r="B124" s="305"/>
      <c r="C124" s="289"/>
      <c r="D124" s="289"/>
      <c r="E124" s="174" t="str">
        <f>IF(B123="","",VLOOKUP(B123,'登録データ（女）'!$A$3:$X$2000,4,FALSE))</f>
        <v/>
      </c>
      <c r="F124" s="289"/>
      <c r="G124" s="294"/>
      <c r="H124" s="478"/>
      <c r="I124" s="286"/>
      <c r="J124" s="289"/>
      <c r="K124" s="286"/>
      <c r="L124" s="289"/>
      <c r="M124" s="286"/>
      <c r="N124" s="286"/>
      <c r="O124" s="294"/>
      <c r="P124" s="295"/>
      <c r="Q124" s="296"/>
      <c r="R124" s="472"/>
      <c r="S124" s="469"/>
      <c r="V124" s="66"/>
      <c r="W124" s="75"/>
      <c r="X124" s="69"/>
      <c r="Y124" s="69"/>
      <c r="Z124" s="69"/>
      <c r="AA124" s="69"/>
      <c r="AB124" s="69"/>
      <c r="AC124" s="62"/>
      <c r="AD124" s="172">
        <f t="shared" ca="1" si="73"/>
        <v>0</v>
      </c>
      <c r="AE124" s="108">
        <f t="shared" si="74"/>
        <v>0</v>
      </c>
      <c r="AF124" s="175" t="str">
        <f>IF(G124="","0",VLOOKUP(G124,'登録データ（男）'!$V$4:$W$21,2,FALSE))</f>
        <v>0</v>
      </c>
      <c r="AG124" s="62" t="str">
        <f t="shared" si="75"/>
        <v>00</v>
      </c>
      <c r="AH124" s="172" t="str">
        <f t="shared" si="76"/>
        <v>0</v>
      </c>
      <c r="AI124" s="62" t="str">
        <f t="shared" si="77"/>
        <v>000000</v>
      </c>
      <c r="AJ124" s="172" t="str">
        <f t="shared" ca="1" si="78"/>
        <v/>
      </c>
      <c r="AK124" s="62">
        <f t="shared" si="81"/>
        <v>0</v>
      </c>
      <c r="AL124" s="107" t="str">
        <f>IF(H124="","0",VALUE(VLOOKUP(H124,'登録データ（男）'!$V$4:$X$23,3,FALSE)))</f>
        <v>0</v>
      </c>
      <c r="AM124" s="62">
        <f t="shared" si="79"/>
        <v>0</v>
      </c>
      <c r="AN124" s="62">
        <f t="shared" si="82"/>
        <v>0</v>
      </c>
      <c r="AO124" s="69" t="str">
        <f ca="1">IF(OFFSET(B124,-MOD(ROW(B124),3),0)&lt;&gt;"",IF(RIGHT(H124,1)=")",VALUE(VLOOKUP(OFFSET(B124,-MOD(ROW(B124),3),0),'登録データ（女）'!B124,8,FALSE)),"0"),"0")</f>
        <v>0</v>
      </c>
      <c r="AP124" s="69">
        <f t="shared" ca="1" si="80"/>
        <v>0</v>
      </c>
      <c r="AQ124" s="64"/>
      <c r="AR124" s="64"/>
      <c r="AS124" s="64"/>
      <c r="AT124" s="64"/>
      <c r="AU124" s="64"/>
      <c r="AV124" s="64"/>
      <c r="AW124" s="64"/>
      <c r="AX124" s="64"/>
    </row>
    <row r="125" spans="1:50" ht="18.75" customHeight="1" thickBot="1">
      <c r="A125" s="290"/>
      <c r="B125" s="306"/>
      <c r="C125" s="290"/>
      <c r="D125" s="290"/>
      <c r="E125" s="87" t="s">
        <v>1919</v>
      </c>
      <c r="F125" s="290"/>
      <c r="G125" s="222"/>
      <c r="H125" s="479"/>
      <c r="I125" s="287"/>
      <c r="J125" s="290"/>
      <c r="K125" s="287"/>
      <c r="L125" s="290"/>
      <c r="M125" s="287"/>
      <c r="N125" s="287"/>
      <c r="O125" s="222"/>
      <c r="P125" s="223"/>
      <c r="Q125" s="297"/>
      <c r="R125" s="473"/>
      <c r="S125" s="470"/>
      <c r="V125" s="66"/>
      <c r="W125" s="75"/>
      <c r="X125" s="69"/>
      <c r="Y125" s="69"/>
      <c r="Z125" s="69"/>
      <c r="AA125" s="69"/>
      <c r="AB125" s="69"/>
      <c r="AC125" s="62"/>
      <c r="AD125" s="172">
        <f t="shared" ca="1" si="73"/>
        <v>0</v>
      </c>
      <c r="AE125" s="108">
        <f t="shared" si="74"/>
        <v>0</v>
      </c>
      <c r="AF125" s="175" t="str">
        <f>IF(G125="","0",VLOOKUP(G125,'登録データ（男）'!$V$4:$W$21,2,FALSE))</f>
        <v>0</v>
      </c>
      <c r="AG125" s="62" t="str">
        <f t="shared" si="75"/>
        <v>00</v>
      </c>
      <c r="AH125" s="172" t="str">
        <f t="shared" si="76"/>
        <v>0</v>
      </c>
      <c r="AI125" s="62" t="str">
        <f t="shared" si="77"/>
        <v>000000</v>
      </c>
      <c r="AJ125" s="172" t="str">
        <f t="shared" ca="1" si="78"/>
        <v/>
      </c>
      <c r="AK125" s="62">
        <f t="shared" si="81"/>
        <v>0</v>
      </c>
      <c r="AL125" s="107" t="str">
        <f>IF(H125="","0",VALUE(VLOOKUP(H125,'登録データ（男）'!$V$4:$X$23,3,FALSE)))</f>
        <v>0</v>
      </c>
      <c r="AM125" s="62">
        <f t="shared" si="79"/>
        <v>0</v>
      </c>
      <c r="AN125" s="62">
        <f t="shared" si="82"/>
        <v>0</v>
      </c>
      <c r="AO125" s="69" t="str">
        <f ca="1">IF(OFFSET(B125,-MOD(ROW(B125),3),0)&lt;&gt;"",IF(RIGHT(H125,1)=")",VALUE(VLOOKUP(OFFSET(B125,-MOD(ROW(B125),3),0),'登録データ（女）'!B125,8,FALSE)),"0"),"0")</f>
        <v>0</v>
      </c>
      <c r="AP125" s="69">
        <f t="shared" ca="1" si="80"/>
        <v>0</v>
      </c>
      <c r="AQ125" s="64"/>
      <c r="AR125" s="64"/>
      <c r="AS125" s="64"/>
      <c r="AT125" s="64"/>
      <c r="AU125" s="64"/>
      <c r="AV125" s="64"/>
      <c r="AW125" s="64"/>
      <c r="AX125" s="64"/>
    </row>
    <row r="126" spans="1:50" ht="18.75" customHeight="1" thickTop="1">
      <c r="A126" s="288">
        <v>37</v>
      </c>
      <c r="B126" s="304"/>
      <c r="C126" s="288" t="str">
        <f>IF(B126="","",VLOOKUP(B126,'登録データ（女）'!$A$3:$X$2000,2,FALSE))</f>
        <v/>
      </c>
      <c r="D126" s="288" t="str">
        <f>IF(B126="","",VLOOKUP(B126,'登録データ（女）'!$A$3:$X$2000,3,FALSE))</f>
        <v/>
      </c>
      <c r="E126" s="179" t="str">
        <f>IF(B126="","",VLOOKUP(B126,'登録データ（女）'!$A$3:$X$2000,7,FALSE))</f>
        <v/>
      </c>
      <c r="F126" s="288" t="s">
        <v>6158</v>
      </c>
      <c r="G126" s="291"/>
      <c r="H126" s="477"/>
      <c r="I126" s="285"/>
      <c r="J126" s="288" t="str">
        <f>IF(G126="","",IF(AH126=2,"","分"))</f>
        <v/>
      </c>
      <c r="K126" s="285"/>
      <c r="L126" s="288" t="str">
        <f>IF(OR(G126="",G126="七種競技"),"",IF(AH126=2,"m","秒"))</f>
        <v/>
      </c>
      <c r="M126" s="285"/>
      <c r="N126" s="285"/>
      <c r="O126" s="291"/>
      <c r="P126" s="292"/>
      <c r="Q126" s="293"/>
      <c r="R126" s="471"/>
      <c r="S126" s="468"/>
      <c r="V126" s="66"/>
      <c r="W126" s="75">
        <f>IF(B126="",0,IF(VLOOKUP(B126,'登録データ（女）'!$A$3:$AT$2000,28,FALSE)=1,0,1))</f>
        <v>0</v>
      </c>
      <c r="X126" s="69">
        <f>IF(B126="",1,0)</f>
        <v>1</v>
      </c>
      <c r="Y126" s="69">
        <f>IF(C126="",1,0)</f>
        <v>1</v>
      </c>
      <c r="Z126" s="69">
        <f>IF(D126="",1,0)</f>
        <v>1</v>
      </c>
      <c r="AA126" s="69">
        <f>IF(E126="",1,0)</f>
        <v>1</v>
      </c>
      <c r="AB126" s="69">
        <f>IF(E127="",1,0)</f>
        <v>1</v>
      </c>
      <c r="AC126" s="62">
        <f>SUM(X126:AB126)</f>
        <v>5</v>
      </c>
      <c r="AD126" s="172">
        <f t="shared" ca="1" si="73"/>
        <v>0</v>
      </c>
      <c r="AE126" s="108">
        <f t="shared" si="74"/>
        <v>0</v>
      </c>
      <c r="AF126" s="175" t="str">
        <f>IF(G126="","0",VLOOKUP(G126,'登録データ（男）'!$V$4:$W$21,2,FALSE))</f>
        <v>0</v>
      </c>
      <c r="AG126" s="62" t="str">
        <f t="shared" si="75"/>
        <v>00</v>
      </c>
      <c r="AH126" s="172" t="str">
        <f t="shared" si="76"/>
        <v>0</v>
      </c>
      <c r="AI126" s="62" t="str">
        <f t="shared" si="77"/>
        <v>000000</v>
      </c>
      <c r="AJ126" s="172" t="str">
        <f t="shared" ca="1" si="78"/>
        <v/>
      </c>
      <c r="AK126" s="62">
        <f t="shared" si="81"/>
        <v>0</v>
      </c>
      <c r="AL126" s="107" t="str">
        <f>IF(H126="","0",VALUE(VLOOKUP(H126,'登録データ（男）'!$V$4:$X$23,3,FALSE)))</f>
        <v>0</v>
      </c>
      <c r="AM126" s="62">
        <f t="shared" si="79"/>
        <v>0</v>
      </c>
      <c r="AN126" s="62">
        <f t="shared" si="82"/>
        <v>0</v>
      </c>
      <c r="AO126" s="69" t="str">
        <f ca="1">IF(OFFSET(B126,-MOD(ROW(B126),3),0)&lt;&gt;"",IF(RIGHT(H126,1)=")",VALUE(VLOOKUP(OFFSET(B126,-MOD(ROW(B126),3),0),'登録データ（女）'!B126,8,FALSE)),"0"),"0")</f>
        <v>0</v>
      </c>
      <c r="AP126" s="69">
        <f t="shared" ca="1" si="80"/>
        <v>0</v>
      </c>
      <c r="AQ126" s="64" t="str">
        <f t="shared" ref="AQ126" si="125">IF(AR126="","",RANK(AR126,$AR$18:$AR$467,1))</f>
        <v/>
      </c>
      <c r="AR126" s="64" t="str">
        <f>IF(R126="","",B126)</f>
        <v/>
      </c>
      <c r="AS126" s="64" t="str">
        <f t="shared" ref="AS126" si="126">IF(AT126="","",RANK(AT126,$AT$18:$AT$467,1))</f>
        <v/>
      </c>
      <c r="AT126" s="64" t="str">
        <f>IF(S126="","",B126)</f>
        <v/>
      </c>
      <c r="AU126" s="64" t="str">
        <f t="shared" ref="AU126" si="127">IF(AV126="","",RANK(AV126,$AV$18:$AV$467,1))</f>
        <v/>
      </c>
      <c r="AV126" s="64" t="str">
        <f>IF(OR(H126="七種競技",H127="七種競技",H128="七種競技"),B126,"")</f>
        <v/>
      </c>
      <c r="AW126" s="64"/>
      <c r="AX126" s="64">
        <f>B126</f>
        <v>0</v>
      </c>
    </row>
    <row r="127" spans="1:50" ht="18.75" customHeight="1">
      <c r="A127" s="289"/>
      <c r="B127" s="305"/>
      <c r="C127" s="289"/>
      <c r="D127" s="289"/>
      <c r="E127" s="174" t="str">
        <f>IF(B126="","",VLOOKUP(B126,'登録データ（女）'!$A$3:$X$2000,4,FALSE))</f>
        <v/>
      </c>
      <c r="F127" s="289"/>
      <c r="G127" s="294"/>
      <c r="H127" s="478"/>
      <c r="I127" s="286"/>
      <c r="J127" s="289"/>
      <c r="K127" s="286"/>
      <c r="L127" s="289"/>
      <c r="M127" s="286"/>
      <c r="N127" s="286"/>
      <c r="O127" s="294"/>
      <c r="P127" s="295"/>
      <c r="Q127" s="296"/>
      <c r="R127" s="472"/>
      <c r="S127" s="469"/>
      <c r="V127" s="66"/>
      <c r="W127" s="75"/>
      <c r="X127" s="69"/>
      <c r="Y127" s="69"/>
      <c r="Z127" s="69"/>
      <c r="AA127" s="69"/>
      <c r="AB127" s="69"/>
      <c r="AC127" s="62"/>
      <c r="AD127" s="172">
        <f t="shared" ca="1" si="73"/>
        <v>0</v>
      </c>
      <c r="AE127" s="108">
        <f t="shared" si="74"/>
        <v>0</v>
      </c>
      <c r="AF127" s="175" t="str">
        <f>IF(G127="","0",VLOOKUP(G127,'登録データ（男）'!$V$4:$W$21,2,FALSE))</f>
        <v>0</v>
      </c>
      <c r="AG127" s="62" t="str">
        <f t="shared" si="75"/>
        <v>00</v>
      </c>
      <c r="AH127" s="172" t="str">
        <f t="shared" si="76"/>
        <v>0</v>
      </c>
      <c r="AI127" s="62" t="str">
        <f t="shared" si="77"/>
        <v>000000</v>
      </c>
      <c r="AJ127" s="172" t="str">
        <f t="shared" ca="1" si="78"/>
        <v/>
      </c>
      <c r="AK127" s="62">
        <f t="shared" si="81"/>
        <v>0</v>
      </c>
      <c r="AL127" s="107" t="str">
        <f>IF(H127="","0",VALUE(VLOOKUP(H127,'登録データ（男）'!$V$4:$X$23,3,FALSE)))</f>
        <v>0</v>
      </c>
      <c r="AM127" s="62">
        <f t="shared" si="79"/>
        <v>0</v>
      </c>
      <c r="AN127" s="62">
        <f t="shared" si="82"/>
        <v>0</v>
      </c>
      <c r="AO127" s="69" t="str">
        <f ca="1">IF(OFFSET(B127,-MOD(ROW(B127),3),0)&lt;&gt;"",IF(RIGHT(H127,1)=")",VALUE(VLOOKUP(OFFSET(B127,-MOD(ROW(B127),3),0),'登録データ（女）'!B127,8,FALSE)),"0"),"0")</f>
        <v>0</v>
      </c>
      <c r="AP127" s="69">
        <f t="shared" ca="1" si="80"/>
        <v>0</v>
      </c>
      <c r="AQ127" s="64"/>
      <c r="AR127" s="64"/>
      <c r="AS127" s="64"/>
      <c r="AT127" s="64"/>
      <c r="AU127" s="64"/>
      <c r="AV127" s="64"/>
      <c r="AW127" s="64"/>
      <c r="AX127" s="64"/>
    </row>
    <row r="128" spans="1:50" ht="18.75" customHeight="1" thickBot="1">
      <c r="A128" s="290"/>
      <c r="B128" s="306"/>
      <c r="C128" s="290"/>
      <c r="D128" s="290"/>
      <c r="E128" s="87" t="s">
        <v>1919</v>
      </c>
      <c r="F128" s="290"/>
      <c r="G128" s="222"/>
      <c r="H128" s="479"/>
      <c r="I128" s="287"/>
      <c r="J128" s="290"/>
      <c r="K128" s="287"/>
      <c r="L128" s="290"/>
      <c r="M128" s="287"/>
      <c r="N128" s="287"/>
      <c r="O128" s="222"/>
      <c r="P128" s="223"/>
      <c r="Q128" s="297"/>
      <c r="R128" s="473"/>
      <c r="S128" s="470"/>
      <c r="V128" s="66"/>
      <c r="W128" s="75"/>
      <c r="X128" s="69"/>
      <c r="Y128" s="69"/>
      <c r="Z128" s="69"/>
      <c r="AA128" s="69"/>
      <c r="AB128" s="69"/>
      <c r="AC128" s="62"/>
      <c r="AD128" s="172">
        <f t="shared" ca="1" si="73"/>
        <v>0</v>
      </c>
      <c r="AE128" s="108">
        <f t="shared" si="74"/>
        <v>0</v>
      </c>
      <c r="AF128" s="175" t="str">
        <f>IF(G128="","0",VLOOKUP(G128,'登録データ（男）'!$V$4:$W$21,2,FALSE))</f>
        <v>0</v>
      </c>
      <c r="AG128" s="62" t="str">
        <f t="shared" si="75"/>
        <v>00</v>
      </c>
      <c r="AH128" s="172" t="str">
        <f t="shared" si="76"/>
        <v>0</v>
      </c>
      <c r="AI128" s="62" t="str">
        <f t="shared" si="77"/>
        <v>000000</v>
      </c>
      <c r="AJ128" s="172" t="str">
        <f t="shared" ca="1" si="78"/>
        <v/>
      </c>
      <c r="AK128" s="62">
        <f t="shared" si="81"/>
        <v>0</v>
      </c>
      <c r="AL128" s="107" t="str">
        <f>IF(H128="","0",VALUE(VLOOKUP(H128,'登録データ（男）'!$V$4:$X$23,3,FALSE)))</f>
        <v>0</v>
      </c>
      <c r="AM128" s="62">
        <f t="shared" si="79"/>
        <v>0</v>
      </c>
      <c r="AN128" s="62">
        <f t="shared" si="82"/>
        <v>0</v>
      </c>
      <c r="AO128" s="69" t="str">
        <f ca="1">IF(OFFSET(B128,-MOD(ROW(B128),3),0)&lt;&gt;"",IF(RIGHT(H128,1)=")",VALUE(VLOOKUP(OFFSET(B128,-MOD(ROW(B128),3),0),'登録データ（女）'!B128,8,FALSE)),"0"),"0")</f>
        <v>0</v>
      </c>
      <c r="AP128" s="69">
        <f t="shared" ca="1" si="80"/>
        <v>0</v>
      </c>
      <c r="AQ128" s="64"/>
      <c r="AR128" s="64"/>
      <c r="AS128" s="64"/>
      <c r="AT128" s="64"/>
      <c r="AU128" s="64"/>
      <c r="AV128" s="64"/>
      <c r="AW128" s="64"/>
      <c r="AX128" s="64"/>
    </row>
    <row r="129" spans="1:50" ht="18" customHeight="1" thickTop="1">
      <c r="A129" s="288">
        <v>38</v>
      </c>
      <c r="B129" s="304"/>
      <c r="C129" s="288" t="str">
        <f>IF(B129="","",VLOOKUP(B129,'登録データ（女）'!$A$3:$X$2000,2,FALSE))</f>
        <v/>
      </c>
      <c r="D129" s="288" t="str">
        <f>IF(B129="","",VLOOKUP(B129,'登録データ（女）'!$A$3:$X$2000,3,FALSE))</f>
        <v/>
      </c>
      <c r="E129" s="179" t="str">
        <f>IF(B129="","",VLOOKUP(B129,'登録データ（女）'!$A$3:$X$2000,7,FALSE))</f>
        <v/>
      </c>
      <c r="F129" s="288" t="s">
        <v>6158</v>
      </c>
      <c r="G129" s="291"/>
      <c r="H129" s="477"/>
      <c r="I129" s="285"/>
      <c r="J129" s="288" t="str">
        <f>IF(G129="","",IF(AH129=2,"","分"))</f>
        <v/>
      </c>
      <c r="K129" s="285"/>
      <c r="L129" s="288" t="str">
        <f>IF(OR(G129="",G129="七種競技"),"",IF(AH129=2,"m","秒"))</f>
        <v/>
      </c>
      <c r="M129" s="285"/>
      <c r="N129" s="285"/>
      <c r="O129" s="291"/>
      <c r="P129" s="292"/>
      <c r="Q129" s="293"/>
      <c r="R129" s="471"/>
      <c r="S129" s="468"/>
      <c r="V129" s="66"/>
      <c r="W129" s="75">
        <f>IF(B129="",0,IF(VLOOKUP(B129,'登録データ（女）'!$A$3:$AT$2000,28,FALSE)=1,0,1))</f>
        <v>0</v>
      </c>
      <c r="X129" s="69">
        <f>IF(B129="",1,0)</f>
        <v>1</v>
      </c>
      <c r="Y129" s="69">
        <f>IF(C129="",1,0)</f>
        <v>1</v>
      </c>
      <c r="Z129" s="69">
        <f>IF(D129="",1,0)</f>
        <v>1</v>
      </c>
      <c r="AA129" s="69">
        <f>IF(E129="",1,0)</f>
        <v>1</v>
      </c>
      <c r="AB129" s="69">
        <f>IF(E130="",1,0)</f>
        <v>1</v>
      </c>
      <c r="AC129" s="62">
        <f>SUM(X129:AB129)</f>
        <v>5</v>
      </c>
      <c r="AD129" s="172">
        <f t="shared" ca="1" si="73"/>
        <v>0</v>
      </c>
      <c r="AE129" s="108">
        <f t="shared" si="74"/>
        <v>0</v>
      </c>
      <c r="AF129" s="175" t="str">
        <f>IF(G129="","0",VLOOKUP(G129,'登録データ（男）'!$V$4:$W$21,2,FALSE))</f>
        <v>0</v>
      </c>
      <c r="AG129" s="62" t="str">
        <f t="shared" si="75"/>
        <v>00</v>
      </c>
      <c r="AH129" s="172" t="str">
        <f t="shared" si="76"/>
        <v>0</v>
      </c>
      <c r="AI129" s="62" t="str">
        <f t="shared" si="77"/>
        <v>000000</v>
      </c>
      <c r="AJ129" s="172" t="str">
        <f t="shared" ca="1" si="78"/>
        <v/>
      </c>
      <c r="AK129" s="62">
        <f t="shared" si="81"/>
        <v>0</v>
      </c>
      <c r="AL129" s="107" t="str">
        <f>IF(H129="","0",VALUE(VLOOKUP(H129,'登録データ（男）'!$V$4:$X$23,3,FALSE)))</f>
        <v>0</v>
      </c>
      <c r="AM129" s="62">
        <f t="shared" si="79"/>
        <v>0</v>
      </c>
      <c r="AN129" s="62">
        <f t="shared" si="82"/>
        <v>0</v>
      </c>
      <c r="AO129" s="69" t="str">
        <f ca="1">IF(OFFSET(B129,-MOD(ROW(B129),3),0)&lt;&gt;"",IF(RIGHT(H129,1)=")",VALUE(VLOOKUP(OFFSET(B129,-MOD(ROW(B129),3),0),'登録データ（女）'!B129,8,FALSE)),"0"),"0")</f>
        <v>0</v>
      </c>
      <c r="AP129" s="69">
        <f t="shared" ca="1" si="80"/>
        <v>0</v>
      </c>
      <c r="AQ129" s="64" t="str">
        <f t="shared" ref="AQ129" si="128">IF(AR129="","",RANK(AR129,$AR$18:$AR$467,1))</f>
        <v/>
      </c>
      <c r="AR129" s="64" t="str">
        <f>IF(R129="","",B129)</f>
        <v/>
      </c>
      <c r="AS129" s="64" t="str">
        <f t="shared" ref="AS129" si="129">IF(AT129="","",RANK(AT129,$AT$18:$AT$467,1))</f>
        <v/>
      </c>
      <c r="AT129" s="64" t="str">
        <f>IF(S129="","",B129)</f>
        <v/>
      </c>
      <c r="AU129" s="64" t="str">
        <f t="shared" ref="AU129" si="130">IF(AV129="","",RANK(AV129,$AV$18:$AV$467,1))</f>
        <v/>
      </c>
      <c r="AV129" s="64" t="str">
        <f>IF(OR(H129="七種競技",H130="七種競技",H131="七種競技"),B129,"")</f>
        <v/>
      </c>
      <c r="AW129" s="64"/>
      <c r="AX129" s="64">
        <f>B129</f>
        <v>0</v>
      </c>
    </row>
    <row r="130" spans="1:50" ht="18" customHeight="1">
      <c r="A130" s="289"/>
      <c r="B130" s="305"/>
      <c r="C130" s="289"/>
      <c r="D130" s="289"/>
      <c r="E130" s="174" t="str">
        <f>IF(B129="","",VLOOKUP(B129,'登録データ（女）'!$A$3:$X$2000,4,FALSE))</f>
        <v/>
      </c>
      <c r="F130" s="289"/>
      <c r="G130" s="294"/>
      <c r="H130" s="478"/>
      <c r="I130" s="286"/>
      <c r="J130" s="289"/>
      <c r="K130" s="286"/>
      <c r="L130" s="289"/>
      <c r="M130" s="286"/>
      <c r="N130" s="286"/>
      <c r="O130" s="294"/>
      <c r="P130" s="295"/>
      <c r="Q130" s="296"/>
      <c r="R130" s="472"/>
      <c r="S130" s="469"/>
      <c r="V130" s="66"/>
      <c r="W130" s="75"/>
      <c r="X130" s="69"/>
      <c r="Y130" s="69"/>
      <c r="Z130" s="69"/>
      <c r="AA130" s="69"/>
      <c r="AB130" s="69"/>
      <c r="AC130" s="62"/>
      <c r="AD130" s="172">
        <f t="shared" ca="1" si="73"/>
        <v>0</v>
      </c>
      <c r="AE130" s="108">
        <f t="shared" si="74"/>
        <v>0</v>
      </c>
      <c r="AF130" s="175" t="str">
        <f>IF(G130="","0",VLOOKUP(G130,'登録データ（男）'!$V$4:$W$21,2,FALSE))</f>
        <v>0</v>
      </c>
      <c r="AG130" s="62" t="str">
        <f t="shared" si="75"/>
        <v>00</v>
      </c>
      <c r="AH130" s="172" t="str">
        <f t="shared" si="76"/>
        <v>0</v>
      </c>
      <c r="AI130" s="62" t="str">
        <f t="shared" si="77"/>
        <v>000000</v>
      </c>
      <c r="AJ130" s="172" t="str">
        <f t="shared" ca="1" si="78"/>
        <v/>
      </c>
      <c r="AK130" s="62">
        <f t="shared" si="81"/>
        <v>0</v>
      </c>
      <c r="AL130" s="107" t="str">
        <f>IF(H130="","0",VALUE(VLOOKUP(H130,'登録データ（男）'!$V$4:$X$23,3,FALSE)))</f>
        <v>0</v>
      </c>
      <c r="AM130" s="62">
        <f t="shared" si="79"/>
        <v>0</v>
      </c>
      <c r="AN130" s="62">
        <f t="shared" si="82"/>
        <v>0</v>
      </c>
      <c r="AO130" s="69" t="str">
        <f ca="1">IF(OFFSET(B130,-MOD(ROW(B130),3),0)&lt;&gt;"",IF(RIGHT(H130,1)=")",VALUE(VLOOKUP(OFFSET(B130,-MOD(ROW(B130),3),0),'登録データ（女）'!B130,8,FALSE)),"0"),"0")</f>
        <v>0</v>
      </c>
      <c r="AP130" s="69">
        <f t="shared" ca="1" si="80"/>
        <v>0</v>
      </c>
      <c r="AQ130" s="64"/>
      <c r="AR130" s="64"/>
      <c r="AS130" s="64"/>
      <c r="AT130" s="64"/>
      <c r="AU130" s="64"/>
      <c r="AV130" s="64"/>
      <c r="AW130" s="64"/>
      <c r="AX130" s="64"/>
    </row>
    <row r="131" spans="1:50" ht="18.75" customHeight="1" thickBot="1">
      <c r="A131" s="290"/>
      <c r="B131" s="306"/>
      <c r="C131" s="290"/>
      <c r="D131" s="290"/>
      <c r="E131" s="87" t="s">
        <v>1919</v>
      </c>
      <c r="F131" s="290"/>
      <c r="G131" s="222"/>
      <c r="H131" s="479"/>
      <c r="I131" s="287"/>
      <c r="J131" s="290"/>
      <c r="K131" s="287"/>
      <c r="L131" s="290"/>
      <c r="M131" s="287"/>
      <c r="N131" s="287"/>
      <c r="O131" s="222"/>
      <c r="P131" s="223"/>
      <c r="Q131" s="297"/>
      <c r="R131" s="473"/>
      <c r="S131" s="470"/>
      <c r="V131" s="66"/>
      <c r="W131" s="75"/>
      <c r="X131" s="69"/>
      <c r="Y131" s="69"/>
      <c r="Z131" s="69"/>
      <c r="AA131" s="69"/>
      <c r="AB131" s="69"/>
      <c r="AC131" s="62"/>
      <c r="AD131" s="172">
        <f t="shared" ca="1" si="73"/>
        <v>0</v>
      </c>
      <c r="AE131" s="108">
        <f t="shared" si="74"/>
        <v>0</v>
      </c>
      <c r="AF131" s="175" t="str">
        <f>IF(G131="","0",VLOOKUP(G131,'登録データ（男）'!$V$4:$W$21,2,FALSE))</f>
        <v>0</v>
      </c>
      <c r="AG131" s="62" t="str">
        <f t="shared" si="75"/>
        <v>00</v>
      </c>
      <c r="AH131" s="172" t="str">
        <f t="shared" si="76"/>
        <v>0</v>
      </c>
      <c r="AI131" s="62" t="str">
        <f t="shared" si="77"/>
        <v>000000</v>
      </c>
      <c r="AJ131" s="172" t="str">
        <f t="shared" ca="1" si="78"/>
        <v/>
      </c>
      <c r="AK131" s="62">
        <f t="shared" si="81"/>
        <v>0</v>
      </c>
      <c r="AL131" s="107" t="str">
        <f>IF(H131="","0",VALUE(VLOOKUP(H131,'登録データ（男）'!$V$4:$X$23,3,FALSE)))</f>
        <v>0</v>
      </c>
      <c r="AM131" s="62">
        <f t="shared" si="79"/>
        <v>0</v>
      </c>
      <c r="AN131" s="62">
        <f t="shared" si="82"/>
        <v>0</v>
      </c>
      <c r="AO131" s="69" t="str">
        <f ca="1">IF(OFFSET(B131,-MOD(ROW(B131),3),0)&lt;&gt;"",IF(RIGHT(H131,1)=")",VALUE(VLOOKUP(OFFSET(B131,-MOD(ROW(B131),3),0),'登録データ（女）'!B131,8,FALSE)),"0"),"0")</f>
        <v>0</v>
      </c>
      <c r="AP131" s="69">
        <f t="shared" ca="1" si="80"/>
        <v>0</v>
      </c>
      <c r="AQ131" s="64"/>
      <c r="AR131" s="64"/>
      <c r="AS131" s="64"/>
      <c r="AT131" s="64"/>
      <c r="AU131" s="64"/>
      <c r="AV131" s="64"/>
      <c r="AW131" s="64"/>
      <c r="AX131" s="64"/>
    </row>
    <row r="132" spans="1:50" ht="18" customHeight="1" thickTop="1">
      <c r="A132" s="288">
        <v>39</v>
      </c>
      <c r="B132" s="304"/>
      <c r="C132" s="288" t="str">
        <f>IF(B132="","",VLOOKUP(B132,'登録データ（女）'!$A$3:$X$2000,2,FALSE))</f>
        <v/>
      </c>
      <c r="D132" s="288" t="str">
        <f>IF(B132="","",VLOOKUP(B132,'登録データ（女）'!$A$3:$X$2000,3,FALSE))</f>
        <v/>
      </c>
      <c r="E132" s="179" t="str">
        <f>IF(B132="","",VLOOKUP(B132,'登録データ（女）'!$A$3:$X$2000,7,FALSE))</f>
        <v/>
      </c>
      <c r="F132" s="288" t="s">
        <v>6158</v>
      </c>
      <c r="G132" s="291"/>
      <c r="H132" s="477"/>
      <c r="I132" s="285"/>
      <c r="J132" s="288" t="str">
        <f>IF(G132="","",IF(AH132=2,"","分"))</f>
        <v/>
      </c>
      <c r="K132" s="285"/>
      <c r="L132" s="288" t="str">
        <f>IF(OR(G132="",G132="七種競技"),"",IF(AH132=2,"m","秒"))</f>
        <v/>
      </c>
      <c r="M132" s="285"/>
      <c r="N132" s="285"/>
      <c r="O132" s="291"/>
      <c r="P132" s="292"/>
      <c r="Q132" s="293"/>
      <c r="R132" s="471"/>
      <c r="S132" s="468"/>
      <c r="V132" s="66"/>
      <c r="W132" s="75">
        <f>IF(B132="",0,IF(VLOOKUP(B132,'登録データ（女）'!$A$3:$AT$2000,28,FALSE)=1,0,1))</f>
        <v>0</v>
      </c>
      <c r="X132" s="69">
        <f>IF(B132="",1,0)</f>
        <v>1</v>
      </c>
      <c r="Y132" s="69">
        <f>IF(C132="",1,0)</f>
        <v>1</v>
      </c>
      <c r="Z132" s="69">
        <f>IF(D132="",1,0)</f>
        <v>1</v>
      </c>
      <c r="AA132" s="69">
        <f>IF(E132="",1,0)</f>
        <v>1</v>
      </c>
      <c r="AB132" s="69">
        <f>IF(E133="",1,0)</f>
        <v>1</v>
      </c>
      <c r="AC132" s="62">
        <f>SUM(X132:AB132)</f>
        <v>5</v>
      </c>
      <c r="AD132" s="172">
        <f t="shared" ca="1" si="73"/>
        <v>0</v>
      </c>
      <c r="AE132" s="108">
        <f t="shared" si="74"/>
        <v>0</v>
      </c>
      <c r="AF132" s="175" t="str">
        <f>IF(G132="","0",VLOOKUP(G132,'登録データ（男）'!$V$4:$W$21,2,FALSE))</f>
        <v>0</v>
      </c>
      <c r="AG132" s="62" t="str">
        <f t="shared" si="75"/>
        <v>00</v>
      </c>
      <c r="AH132" s="172" t="str">
        <f t="shared" si="76"/>
        <v>0</v>
      </c>
      <c r="AI132" s="62" t="str">
        <f t="shared" si="77"/>
        <v>000000</v>
      </c>
      <c r="AJ132" s="172" t="str">
        <f t="shared" ca="1" si="78"/>
        <v/>
      </c>
      <c r="AK132" s="62">
        <f t="shared" si="81"/>
        <v>0</v>
      </c>
      <c r="AL132" s="107" t="str">
        <f>IF(H132="","0",VALUE(VLOOKUP(H132,'登録データ（男）'!$V$4:$X$23,3,FALSE)))</f>
        <v>0</v>
      </c>
      <c r="AM132" s="62">
        <f t="shared" si="79"/>
        <v>0</v>
      </c>
      <c r="AN132" s="62">
        <f t="shared" si="82"/>
        <v>0</v>
      </c>
      <c r="AO132" s="69" t="str">
        <f ca="1">IF(OFFSET(B132,-MOD(ROW(B132),3),0)&lt;&gt;"",IF(RIGHT(H132,1)=")",VALUE(VLOOKUP(OFFSET(B132,-MOD(ROW(B132),3),0),'登録データ（女）'!B132,8,FALSE)),"0"),"0")</f>
        <v>0</v>
      </c>
      <c r="AP132" s="69">
        <f t="shared" ca="1" si="80"/>
        <v>0</v>
      </c>
      <c r="AQ132" s="64" t="str">
        <f t="shared" ref="AQ132" si="131">IF(AR132="","",RANK(AR132,$AR$18:$AR$467,1))</f>
        <v/>
      </c>
      <c r="AR132" s="64" t="str">
        <f>IF(R132="","",B132)</f>
        <v/>
      </c>
      <c r="AS132" s="64" t="str">
        <f t="shared" ref="AS132" si="132">IF(AT132="","",RANK(AT132,$AT$18:$AT$467,1))</f>
        <v/>
      </c>
      <c r="AT132" s="64" t="str">
        <f>IF(S132="","",B132)</f>
        <v/>
      </c>
      <c r="AU132" s="64" t="str">
        <f t="shared" ref="AU132" si="133">IF(AV132="","",RANK(AV132,$AV$18:$AV$467,1))</f>
        <v/>
      </c>
      <c r="AV132" s="64" t="str">
        <f>IF(OR(H132="七種競技",H133="七種競技",H134="七種競技"),B132,"")</f>
        <v/>
      </c>
      <c r="AW132" s="64"/>
      <c r="AX132" s="64">
        <f>B132</f>
        <v>0</v>
      </c>
    </row>
    <row r="133" spans="1:50" ht="18" customHeight="1">
      <c r="A133" s="289"/>
      <c r="B133" s="305"/>
      <c r="C133" s="289"/>
      <c r="D133" s="289"/>
      <c r="E133" s="174" t="str">
        <f>IF(B132="","",VLOOKUP(B132,'登録データ（女）'!$A$3:$X$2000,4,FALSE))</f>
        <v/>
      </c>
      <c r="F133" s="289"/>
      <c r="G133" s="294"/>
      <c r="H133" s="478"/>
      <c r="I133" s="286"/>
      <c r="J133" s="289"/>
      <c r="K133" s="286"/>
      <c r="L133" s="289"/>
      <c r="M133" s="286"/>
      <c r="N133" s="286"/>
      <c r="O133" s="294"/>
      <c r="P133" s="295"/>
      <c r="Q133" s="296"/>
      <c r="R133" s="472"/>
      <c r="S133" s="469"/>
      <c r="V133" s="66"/>
      <c r="W133" s="75"/>
      <c r="X133" s="69"/>
      <c r="Y133" s="69"/>
      <c r="Z133" s="69"/>
      <c r="AA133" s="69"/>
      <c r="AB133" s="69"/>
      <c r="AC133" s="62"/>
      <c r="AD133" s="172">
        <f t="shared" ca="1" si="73"/>
        <v>0</v>
      </c>
      <c r="AE133" s="108">
        <f t="shared" si="74"/>
        <v>0</v>
      </c>
      <c r="AF133" s="175" t="str">
        <f>IF(G133="","0",VLOOKUP(G133,'登録データ（男）'!$V$4:$W$21,2,FALSE))</f>
        <v>0</v>
      </c>
      <c r="AG133" s="62" t="str">
        <f t="shared" si="75"/>
        <v>00</v>
      </c>
      <c r="AH133" s="172" t="str">
        <f t="shared" si="76"/>
        <v>0</v>
      </c>
      <c r="AI133" s="62" t="str">
        <f t="shared" si="77"/>
        <v>000000</v>
      </c>
      <c r="AJ133" s="172" t="str">
        <f t="shared" ca="1" si="78"/>
        <v/>
      </c>
      <c r="AK133" s="62">
        <f t="shared" si="81"/>
        <v>0</v>
      </c>
      <c r="AL133" s="107" t="str">
        <f>IF(H133="","0",VALUE(VLOOKUP(H133,'登録データ（男）'!$V$4:$X$23,3,FALSE)))</f>
        <v>0</v>
      </c>
      <c r="AM133" s="62">
        <f t="shared" si="79"/>
        <v>0</v>
      </c>
      <c r="AN133" s="62">
        <f t="shared" si="82"/>
        <v>0</v>
      </c>
      <c r="AO133" s="69" t="str">
        <f ca="1">IF(OFFSET(B133,-MOD(ROW(B133),3),0)&lt;&gt;"",IF(RIGHT(H133,1)=")",VALUE(VLOOKUP(OFFSET(B133,-MOD(ROW(B133),3),0),'登録データ（女）'!B133,8,FALSE)),"0"),"0")</f>
        <v>0</v>
      </c>
      <c r="AP133" s="69">
        <f t="shared" ca="1" si="80"/>
        <v>0</v>
      </c>
      <c r="AQ133" s="64"/>
      <c r="AR133" s="64"/>
      <c r="AS133" s="64"/>
      <c r="AT133" s="64"/>
      <c r="AU133" s="64"/>
      <c r="AV133" s="64"/>
      <c r="AW133" s="64"/>
      <c r="AX133" s="64"/>
    </row>
    <row r="134" spans="1:50" ht="18.75" customHeight="1" thickBot="1">
      <c r="A134" s="290"/>
      <c r="B134" s="306"/>
      <c r="C134" s="290"/>
      <c r="D134" s="290"/>
      <c r="E134" s="87" t="s">
        <v>1919</v>
      </c>
      <c r="F134" s="290"/>
      <c r="G134" s="222"/>
      <c r="H134" s="479"/>
      <c r="I134" s="287"/>
      <c r="J134" s="290"/>
      <c r="K134" s="287"/>
      <c r="L134" s="290"/>
      <c r="M134" s="287"/>
      <c r="N134" s="287"/>
      <c r="O134" s="222"/>
      <c r="P134" s="223"/>
      <c r="Q134" s="297"/>
      <c r="R134" s="473"/>
      <c r="S134" s="470"/>
      <c r="V134" s="66"/>
      <c r="W134" s="75"/>
      <c r="X134" s="69"/>
      <c r="Y134" s="69"/>
      <c r="Z134" s="69"/>
      <c r="AA134" s="69"/>
      <c r="AB134" s="69"/>
      <c r="AC134" s="62"/>
      <c r="AD134" s="172">
        <f t="shared" ca="1" si="73"/>
        <v>0</v>
      </c>
      <c r="AE134" s="108">
        <f t="shared" si="74"/>
        <v>0</v>
      </c>
      <c r="AF134" s="175" t="str">
        <f>IF(G134="","0",VLOOKUP(G134,'登録データ（男）'!$V$4:$W$21,2,FALSE))</f>
        <v>0</v>
      </c>
      <c r="AG134" s="62" t="str">
        <f t="shared" si="75"/>
        <v>00</v>
      </c>
      <c r="AH134" s="172" t="str">
        <f t="shared" si="76"/>
        <v>0</v>
      </c>
      <c r="AI134" s="62" t="str">
        <f t="shared" si="77"/>
        <v>000000</v>
      </c>
      <c r="AJ134" s="172" t="str">
        <f t="shared" ca="1" si="78"/>
        <v/>
      </c>
      <c r="AK134" s="62">
        <f t="shared" si="81"/>
        <v>0</v>
      </c>
      <c r="AL134" s="107" t="str">
        <f>IF(H134="","0",VALUE(VLOOKUP(H134,'登録データ（男）'!$V$4:$X$23,3,FALSE)))</f>
        <v>0</v>
      </c>
      <c r="AM134" s="62">
        <f t="shared" si="79"/>
        <v>0</v>
      </c>
      <c r="AN134" s="62">
        <f t="shared" si="82"/>
        <v>0</v>
      </c>
      <c r="AO134" s="69" t="str">
        <f ca="1">IF(OFFSET(B134,-MOD(ROW(B134),3),0)&lt;&gt;"",IF(RIGHT(H134,1)=")",VALUE(VLOOKUP(OFFSET(B134,-MOD(ROW(B134),3),0),'登録データ（女）'!B134,8,FALSE)),"0"),"0")</f>
        <v>0</v>
      </c>
      <c r="AP134" s="69">
        <f t="shared" ca="1" si="80"/>
        <v>0</v>
      </c>
      <c r="AQ134" s="64"/>
      <c r="AR134" s="64"/>
      <c r="AS134" s="64"/>
      <c r="AT134" s="64"/>
      <c r="AU134" s="64"/>
      <c r="AV134" s="64"/>
      <c r="AW134" s="64"/>
      <c r="AX134" s="64"/>
    </row>
    <row r="135" spans="1:50" ht="18" customHeight="1" thickTop="1">
      <c r="A135" s="288">
        <v>40</v>
      </c>
      <c r="B135" s="304"/>
      <c r="C135" s="288" t="str">
        <f>IF(B135="","",VLOOKUP(B135,'登録データ（女）'!$A$3:$X$2000,2,FALSE))</f>
        <v/>
      </c>
      <c r="D135" s="288" t="str">
        <f>IF(B135="","",VLOOKUP(B135,'登録データ（女）'!$A$3:$X$2000,3,FALSE))</f>
        <v/>
      </c>
      <c r="E135" s="179" t="str">
        <f>IF(B135="","",VLOOKUP(B135,'登録データ（女）'!$A$3:$X$2000,7,FALSE))</f>
        <v/>
      </c>
      <c r="F135" s="288" t="s">
        <v>6158</v>
      </c>
      <c r="G135" s="291"/>
      <c r="H135" s="477"/>
      <c r="I135" s="285"/>
      <c r="J135" s="288" t="str">
        <f>IF(G135="","",IF(AH135=2,"","分"))</f>
        <v/>
      </c>
      <c r="K135" s="285"/>
      <c r="L135" s="288" t="str">
        <f>IF(OR(G135="",G135="七種競技"),"",IF(AH135=2,"m","秒"))</f>
        <v/>
      </c>
      <c r="M135" s="285"/>
      <c r="N135" s="285"/>
      <c r="O135" s="291"/>
      <c r="P135" s="292"/>
      <c r="Q135" s="293"/>
      <c r="R135" s="471"/>
      <c r="S135" s="468"/>
      <c r="V135" s="66"/>
      <c r="W135" s="75">
        <f>IF(B135="",0,IF(VLOOKUP(B135,'登録データ（女）'!$A$3:$AT$2000,28,FALSE)=1,0,1))</f>
        <v>0</v>
      </c>
      <c r="X135" s="69">
        <f>IF(B135="",1,0)</f>
        <v>1</v>
      </c>
      <c r="Y135" s="69">
        <f>IF(C135="",1,0)</f>
        <v>1</v>
      </c>
      <c r="Z135" s="69">
        <f>IF(D135="",1,0)</f>
        <v>1</v>
      </c>
      <c r="AA135" s="69">
        <f>IF(E135="",1,0)</f>
        <v>1</v>
      </c>
      <c r="AB135" s="69">
        <f>IF(E136="",1,0)</f>
        <v>1</v>
      </c>
      <c r="AC135" s="62">
        <f>SUM(X135:AB135)</f>
        <v>5</v>
      </c>
      <c r="AD135" s="172">
        <f t="shared" ca="1" si="73"/>
        <v>0</v>
      </c>
      <c r="AE135" s="108">
        <f t="shared" si="74"/>
        <v>0</v>
      </c>
      <c r="AF135" s="175" t="str">
        <f>IF(G135="","0",VLOOKUP(G135,'登録データ（男）'!$V$4:$W$21,2,FALSE))</f>
        <v>0</v>
      </c>
      <c r="AG135" s="62" t="str">
        <f t="shared" si="75"/>
        <v>00</v>
      </c>
      <c r="AH135" s="172" t="str">
        <f t="shared" si="76"/>
        <v>0</v>
      </c>
      <c r="AI135" s="62" t="str">
        <f t="shared" si="77"/>
        <v>000000</v>
      </c>
      <c r="AJ135" s="172" t="str">
        <f t="shared" ca="1" si="78"/>
        <v/>
      </c>
      <c r="AK135" s="62">
        <f t="shared" si="81"/>
        <v>0</v>
      </c>
      <c r="AL135" s="107" t="str">
        <f>IF(H135="","0",VALUE(VLOOKUP(H135,'登録データ（男）'!$V$4:$X$23,3,FALSE)))</f>
        <v>0</v>
      </c>
      <c r="AM135" s="62">
        <f t="shared" si="79"/>
        <v>0</v>
      </c>
      <c r="AN135" s="62">
        <f t="shared" si="82"/>
        <v>0</v>
      </c>
      <c r="AO135" s="69" t="str">
        <f ca="1">IF(OFFSET(B135,-MOD(ROW(B135),3),0)&lt;&gt;"",IF(RIGHT(H135,1)=")",VALUE(VLOOKUP(OFFSET(B135,-MOD(ROW(B135),3),0),'登録データ（女）'!B135,8,FALSE)),"0"),"0")</f>
        <v>0</v>
      </c>
      <c r="AP135" s="69">
        <f t="shared" ca="1" si="80"/>
        <v>0</v>
      </c>
      <c r="AQ135" s="64" t="str">
        <f t="shared" ref="AQ135" si="134">IF(AR135="","",RANK(AR135,$AR$18:$AR$467,1))</f>
        <v/>
      </c>
      <c r="AR135" s="64" t="str">
        <f>IF(R135="","",B135)</f>
        <v/>
      </c>
      <c r="AS135" s="64" t="str">
        <f t="shared" ref="AS135" si="135">IF(AT135="","",RANK(AT135,$AT$18:$AT$467,1))</f>
        <v/>
      </c>
      <c r="AT135" s="64" t="str">
        <f>IF(S135="","",B135)</f>
        <v/>
      </c>
      <c r="AU135" s="64" t="str">
        <f t="shared" ref="AU135" si="136">IF(AV135="","",RANK(AV135,$AV$18:$AV$467,1))</f>
        <v/>
      </c>
      <c r="AV135" s="64" t="str">
        <f>IF(OR(H135="七種競技",H136="七種競技",H137="七種競技"),B135,"")</f>
        <v/>
      </c>
      <c r="AW135" s="64"/>
      <c r="AX135" s="64">
        <f>B135</f>
        <v>0</v>
      </c>
    </row>
    <row r="136" spans="1:50" ht="18.75" customHeight="1">
      <c r="A136" s="289"/>
      <c r="B136" s="305"/>
      <c r="C136" s="289"/>
      <c r="D136" s="289"/>
      <c r="E136" s="174" t="str">
        <f>IF(B135="","",VLOOKUP(B135,'登録データ（女）'!$A$3:$X$2000,4,FALSE))</f>
        <v/>
      </c>
      <c r="F136" s="289"/>
      <c r="G136" s="294"/>
      <c r="H136" s="478"/>
      <c r="I136" s="286"/>
      <c r="J136" s="289"/>
      <c r="K136" s="286"/>
      <c r="L136" s="289"/>
      <c r="M136" s="286"/>
      <c r="N136" s="286"/>
      <c r="O136" s="294"/>
      <c r="P136" s="295"/>
      <c r="Q136" s="296"/>
      <c r="R136" s="472"/>
      <c r="S136" s="469"/>
      <c r="V136" s="66"/>
      <c r="W136" s="75"/>
      <c r="X136" s="69"/>
      <c r="Y136" s="69"/>
      <c r="Z136" s="69"/>
      <c r="AA136" s="69"/>
      <c r="AB136" s="69"/>
      <c r="AC136" s="62"/>
      <c r="AD136" s="172">
        <f t="shared" ca="1" si="73"/>
        <v>0</v>
      </c>
      <c r="AE136" s="108">
        <f t="shared" si="74"/>
        <v>0</v>
      </c>
      <c r="AF136" s="175" t="str">
        <f>IF(G136="","0",VLOOKUP(G136,'登録データ（男）'!$V$4:$W$21,2,FALSE))</f>
        <v>0</v>
      </c>
      <c r="AG136" s="62" t="str">
        <f t="shared" si="75"/>
        <v>00</v>
      </c>
      <c r="AH136" s="172" t="str">
        <f t="shared" si="76"/>
        <v>0</v>
      </c>
      <c r="AI136" s="62" t="str">
        <f t="shared" si="77"/>
        <v>000000</v>
      </c>
      <c r="AJ136" s="172" t="str">
        <f t="shared" ca="1" si="78"/>
        <v/>
      </c>
      <c r="AK136" s="62">
        <f t="shared" si="81"/>
        <v>0</v>
      </c>
      <c r="AL136" s="107" t="str">
        <f>IF(H136="","0",VALUE(VLOOKUP(H136,'登録データ（男）'!$V$4:$X$23,3,FALSE)))</f>
        <v>0</v>
      </c>
      <c r="AM136" s="62">
        <f t="shared" si="79"/>
        <v>0</v>
      </c>
      <c r="AN136" s="62">
        <f t="shared" si="82"/>
        <v>0</v>
      </c>
      <c r="AO136" s="69" t="str">
        <f ca="1">IF(OFFSET(B136,-MOD(ROW(B136),3),0)&lt;&gt;"",IF(RIGHT(H136,1)=")",VALUE(VLOOKUP(OFFSET(B136,-MOD(ROW(B136),3),0),'登録データ（女）'!B136,8,FALSE)),"0"),"0")</f>
        <v>0</v>
      </c>
      <c r="AP136" s="69">
        <f t="shared" ca="1" si="80"/>
        <v>0</v>
      </c>
      <c r="AQ136" s="64"/>
      <c r="AR136" s="64"/>
      <c r="AS136" s="64"/>
      <c r="AT136" s="64"/>
      <c r="AU136" s="64"/>
      <c r="AV136" s="64"/>
      <c r="AW136" s="64"/>
      <c r="AX136" s="64"/>
    </row>
    <row r="137" spans="1:50" ht="18.75" customHeight="1" thickBot="1">
      <c r="A137" s="290"/>
      <c r="B137" s="306"/>
      <c r="C137" s="290"/>
      <c r="D137" s="290"/>
      <c r="E137" s="87" t="s">
        <v>1919</v>
      </c>
      <c r="F137" s="290"/>
      <c r="G137" s="222"/>
      <c r="H137" s="479"/>
      <c r="I137" s="287"/>
      <c r="J137" s="290"/>
      <c r="K137" s="287"/>
      <c r="L137" s="290"/>
      <c r="M137" s="287"/>
      <c r="N137" s="287"/>
      <c r="O137" s="222"/>
      <c r="P137" s="223"/>
      <c r="Q137" s="297"/>
      <c r="R137" s="473"/>
      <c r="S137" s="470"/>
      <c r="V137" s="66"/>
      <c r="W137" s="75"/>
      <c r="X137" s="69"/>
      <c r="Y137" s="69"/>
      <c r="Z137" s="69"/>
      <c r="AA137" s="69"/>
      <c r="AB137" s="69"/>
      <c r="AC137" s="62"/>
      <c r="AD137" s="172">
        <f t="shared" ca="1" si="73"/>
        <v>0</v>
      </c>
      <c r="AE137" s="108">
        <f t="shared" si="74"/>
        <v>0</v>
      </c>
      <c r="AF137" s="175" t="str">
        <f>IF(G137="","0",VLOOKUP(G137,'登録データ（男）'!$V$4:$W$21,2,FALSE))</f>
        <v>0</v>
      </c>
      <c r="AG137" s="62" t="str">
        <f t="shared" si="75"/>
        <v>00</v>
      </c>
      <c r="AH137" s="172" t="str">
        <f t="shared" si="76"/>
        <v>0</v>
      </c>
      <c r="AI137" s="62" t="str">
        <f t="shared" si="77"/>
        <v>000000</v>
      </c>
      <c r="AJ137" s="172" t="str">
        <f t="shared" ca="1" si="78"/>
        <v/>
      </c>
      <c r="AK137" s="62">
        <f t="shared" si="81"/>
        <v>0</v>
      </c>
      <c r="AL137" s="107" t="str">
        <f>IF(H137="","0",VALUE(VLOOKUP(H137,'登録データ（男）'!$V$4:$X$23,3,FALSE)))</f>
        <v>0</v>
      </c>
      <c r="AM137" s="62">
        <f t="shared" si="79"/>
        <v>0</v>
      </c>
      <c r="AN137" s="62">
        <f t="shared" si="82"/>
        <v>0</v>
      </c>
      <c r="AO137" s="69" t="str">
        <f ca="1">IF(OFFSET(B137,-MOD(ROW(B137),3),0)&lt;&gt;"",IF(RIGHT(H137,1)=")",VALUE(VLOOKUP(OFFSET(B137,-MOD(ROW(B137),3),0),'登録データ（女）'!B137,8,FALSE)),"0"),"0")</f>
        <v>0</v>
      </c>
      <c r="AP137" s="69">
        <f t="shared" ca="1" si="80"/>
        <v>0</v>
      </c>
      <c r="AQ137" s="64"/>
      <c r="AR137" s="64"/>
      <c r="AS137" s="64"/>
      <c r="AT137" s="64"/>
      <c r="AU137" s="64"/>
      <c r="AV137" s="64"/>
      <c r="AW137" s="64"/>
      <c r="AX137" s="64"/>
    </row>
    <row r="138" spans="1:50" ht="18" customHeight="1" thickTop="1">
      <c r="A138" s="288">
        <v>41</v>
      </c>
      <c r="B138" s="304"/>
      <c r="C138" s="288" t="str">
        <f>IF(B138="","",VLOOKUP(B138,'登録データ（女）'!$A$3:$X$2000,2,FALSE))</f>
        <v/>
      </c>
      <c r="D138" s="288" t="str">
        <f>IF(B138="","",VLOOKUP(B138,'登録データ（女）'!$A$3:$X$2000,3,FALSE))</f>
        <v/>
      </c>
      <c r="E138" s="179" t="str">
        <f>IF(B138="","",VLOOKUP(B138,'登録データ（女）'!$A$3:$X$2000,7,FALSE))</f>
        <v/>
      </c>
      <c r="F138" s="288" t="s">
        <v>6158</v>
      </c>
      <c r="G138" s="291"/>
      <c r="H138" s="477"/>
      <c r="I138" s="285"/>
      <c r="J138" s="288" t="str">
        <f>IF(G138="","",IF(AH138=2,"","分"))</f>
        <v/>
      </c>
      <c r="K138" s="285"/>
      <c r="L138" s="288" t="str">
        <f>IF(OR(G138="",G138="七種競技"),"",IF(AH138=2,"m","秒"))</f>
        <v/>
      </c>
      <c r="M138" s="285"/>
      <c r="N138" s="285"/>
      <c r="O138" s="291"/>
      <c r="P138" s="292"/>
      <c r="Q138" s="293"/>
      <c r="R138" s="471"/>
      <c r="S138" s="468"/>
      <c r="V138" s="66"/>
      <c r="W138" s="75">
        <f>IF(B138="",0,IF(VLOOKUP(B138,'登録データ（女）'!$A$3:$AT$2000,28,FALSE)=1,0,1))</f>
        <v>0</v>
      </c>
      <c r="X138" s="69">
        <f>IF(B138="",1,0)</f>
        <v>1</v>
      </c>
      <c r="Y138" s="69">
        <f>IF(C138="",1,0)</f>
        <v>1</v>
      </c>
      <c r="Z138" s="69">
        <f>IF(D138="",1,0)</f>
        <v>1</v>
      </c>
      <c r="AA138" s="69">
        <f>IF(E138="",1,0)</f>
        <v>1</v>
      </c>
      <c r="AB138" s="69">
        <f>IF(E139="",1,0)</f>
        <v>1</v>
      </c>
      <c r="AC138" s="62">
        <f>SUM(X138:AB138)</f>
        <v>5</v>
      </c>
      <c r="AD138" s="172">
        <f t="shared" ca="1" si="73"/>
        <v>0</v>
      </c>
      <c r="AE138" s="108">
        <f t="shared" si="74"/>
        <v>0</v>
      </c>
      <c r="AF138" s="175" t="str">
        <f>IF(G138="","0",VLOOKUP(G138,'登録データ（男）'!$V$4:$W$21,2,FALSE))</f>
        <v>0</v>
      </c>
      <c r="AG138" s="62" t="str">
        <f t="shared" si="75"/>
        <v>00</v>
      </c>
      <c r="AH138" s="172" t="str">
        <f t="shared" si="76"/>
        <v>0</v>
      </c>
      <c r="AI138" s="62" t="str">
        <f t="shared" si="77"/>
        <v>000000</v>
      </c>
      <c r="AJ138" s="172" t="str">
        <f t="shared" ca="1" si="78"/>
        <v/>
      </c>
      <c r="AK138" s="62">
        <f t="shared" si="81"/>
        <v>0</v>
      </c>
      <c r="AL138" s="107" t="str">
        <f>IF(H138="","0",VALUE(VLOOKUP(H138,'登録データ（男）'!$V$4:$X$23,3,FALSE)))</f>
        <v>0</v>
      </c>
      <c r="AM138" s="62">
        <f t="shared" si="79"/>
        <v>0</v>
      </c>
      <c r="AN138" s="62">
        <f t="shared" si="82"/>
        <v>0</v>
      </c>
      <c r="AO138" s="69" t="str">
        <f ca="1">IF(OFFSET(B138,-MOD(ROW(B138),3),0)&lt;&gt;"",IF(RIGHT(H138,1)=")",VALUE(VLOOKUP(OFFSET(B138,-MOD(ROW(B138),3),0),'登録データ（女）'!B138,8,FALSE)),"0"),"0")</f>
        <v>0</v>
      </c>
      <c r="AP138" s="69">
        <f t="shared" ca="1" si="80"/>
        <v>0</v>
      </c>
      <c r="AQ138" s="64" t="str">
        <f t="shared" ref="AQ138" si="137">IF(AR138="","",RANK(AR138,$AR$18:$AR$467,1))</f>
        <v/>
      </c>
      <c r="AR138" s="64" t="str">
        <f>IF(R138="","",B138)</f>
        <v/>
      </c>
      <c r="AS138" s="64" t="str">
        <f t="shared" ref="AS138" si="138">IF(AT138="","",RANK(AT138,$AT$18:$AT$467,1))</f>
        <v/>
      </c>
      <c r="AT138" s="64" t="str">
        <f>IF(S138="","",B138)</f>
        <v/>
      </c>
      <c r="AU138" s="64" t="str">
        <f t="shared" ref="AU138" si="139">IF(AV138="","",RANK(AV138,$AV$18:$AV$467,1))</f>
        <v/>
      </c>
      <c r="AV138" s="64" t="str">
        <f>IF(OR(H138="七種競技",H139="七種競技",H140="七種競技"),B138,"")</f>
        <v/>
      </c>
      <c r="AW138" s="64"/>
      <c r="AX138" s="64">
        <f>B138</f>
        <v>0</v>
      </c>
    </row>
    <row r="139" spans="1:50" ht="18" customHeight="1">
      <c r="A139" s="289"/>
      <c r="B139" s="305"/>
      <c r="C139" s="289"/>
      <c r="D139" s="289"/>
      <c r="E139" s="174" t="str">
        <f>IF(B138="","",VLOOKUP(B138,'登録データ（女）'!$A$3:$X$2000,4,FALSE))</f>
        <v/>
      </c>
      <c r="F139" s="289"/>
      <c r="G139" s="294"/>
      <c r="H139" s="478"/>
      <c r="I139" s="286"/>
      <c r="J139" s="289"/>
      <c r="K139" s="286"/>
      <c r="L139" s="289"/>
      <c r="M139" s="286"/>
      <c r="N139" s="286"/>
      <c r="O139" s="294"/>
      <c r="P139" s="295"/>
      <c r="Q139" s="296"/>
      <c r="R139" s="472"/>
      <c r="S139" s="469"/>
      <c r="V139" s="66"/>
      <c r="W139" s="75"/>
      <c r="X139" s="69"/>
      <c r="Y139" s="69"/>
      <c r="Z139" s="69"/>
      <c r="AA139" s="69"/>
      <c r="AB139" s="69"/>
      <c r="AC139" s="62"/>
      <c r="AD139" s="172">
        <f t="shared" ca="1" si="73"/>
        <v>0</v>
      </c>
      <c r="AE139" s="108">
        <f t="shared" si="74"/>
        <v>0</v>
      </c>
      <c r="AF139" s="175" t="str">
        <f>IF(G139="","0",VLOOKUP(G139,'登録データ（男）'!$V$4:$W$21,2,FALSE))</f>
        <v>0</v>
      </c>
      <c r="AG139" s="62" t="str">
        <f t="shared" si="75"/>
        <v>00</v>
      </c>
      <c r="AH139" s="172" t="str">
        <f t="shared" si="76"/>
        <v>0</v>
      </c>
      <c r="AI139" s="62" t="str">
        <f t="shared" si="77"/>
        <v>000000</v>
      </c>
      <c r="AJ139" s="172" t="str">
        <f t="shared" ca="1" si="78"/>
        <v/>
      </c>
      <c r="AK139" s="62">
        <f t="shared" si="81"/>
        <v>0</v>
      </c>
      <c r="AL139" s="107" t="str">
        <f>IF(H139="","0",VALUE(VLOOKUP(H139,'登録データ（男）'!$V$4:$X$23,3,FALSE)))</f>
        <v>0</v>
      </c>
      <c r="AM139" s="62">
        <f t="shared" si="79"/>
        <v>0</v>
      </c>
      <c r="AN139" s="62">
        <f t="shared" si="82"/>
        <v>0</v>
      </c>
      <c r="AO139" s="69" t="str">
        <f ca="1">IF(OFFSET(B139,-MOD(ROW(B139),3),0)&lt;&gt;"",IF(RIGHT(H139,1)=")",VALUE(VLOOKUP(OFFSET(B139,-MOD(ROW(B139),3),0),'登録データ（女）'!B139,8,FALSE)),"0"),"0")</f>
        <v>0</v>
      </c>
      <c r="AP139" s="69">
        <f t="shared" ca="1" si="80"/>
        <v>0</v>
      </c>
      <c r="AQ139" s="64"/>
      <c r="AR139" s="64"/>
      <c r="AS139" s="64"/>
      <c r="AT139" s="64"/>
      <c r="AU139" s="64"/>
      <c r="AV139" s="64"/>
      <c r="AW139" s="64"/>
      <c r="AX139" s="64"/>
    </row>
    <row r="140" spans="1:50" ht="18.75" customHeight="1" thickBot="1">
      <c r="A140" s="290"/>
      <c r="B140" s="306"/>
      <c r="C140" s="290"/>
      <c r="D140" s="290"/>
      <c r="E140" s="87" t="s">
        <v>1919</v>
      </c>
      <c r="F140" s="290"/>
      <c r="G140" s="222"/>
      <c r="H140" s="479"/>
      <c r="I140" s="287"/>
      <c r="J140" s="290"/>
      <c r="K140" s="287"/>
      <c r="L140" s="290"/>
      <c r="M140" s="287"/>
      <c r="N140" s="287"/>
      <c r="O140" s="222"/>
      <c r="P140" s="223"/>
      <c r="Q140" s="297"/>
      <c r="R140" s="473"/>
      <c r="S140" s="470"/>
      <c r="V140" s="66"/>
      <c r="W140" s="75"/>
      <c r="X140" s="69"/>
      <c r="Y140" s="69"/>
      <c r="Z140" s="69"/>
      <c r="AA140" s="69"/>
      <c r="AB140" s="69"/>
      <c r="AC140" s="62"/>
      <c r="AD140" s="172">
        <f t="shared" ca="1" si="73"/>
        <v>0</v>
      </c>
      <c r="AE140" s="108">
        <f t="shared" si="74"/>
        <v>0</v>
      </c>
      <c r="AF140" s="175" t="str">
        <f>IF(G140="","0",VLOOKUP(G140,'登録データ（男）'!$V$4:$W$21,2,FALSE))</f>
        <v>0</v>
      </c>
      <c r="AG140" s="62" t="str">
        <f t="shared" si="75"/>
        <v>00</v>
      </c>
      <c r="AH140" s="172" t="str">
        <f t="shared" si="76"/>
        <v>0</v>
      </c>
      <c r="AI140" s="62" t="str">
        <f t="shared" si="77"/>
        <v>000000</v>
      </c>
      <c r="AJ140" s="172" t="str">
        <f t="shared" ca="1" si="78"/>
        <v/>
      </c>
      <c r="AK140" s="62">
        <f t="shared" si="81"/>
        <v>0</v>
      </c>
      <c r="AL140" s="107" t="str">
        <f>IF(H140="","0",VALUE(VLOOKUP(H140,'登録データ（男）'!$V$4:$X$23,3,FALSE)))</f>
        <v>0</v>
      </c>
      <c r="AM140" s="62">
        <f t="shared" si="79"/>
        <v>0</v>
      </c>
      <c r="AN140" s="62">
        <f t="shared" si="82"/>
        <v>0</v>
      </c>
      <c r="AO140" s="69" t="str">
        <f ca="1">IF(OFFSET(B140,-MOD(ROW(B140),3),0)&lt;&gt;"",IF(RIGHT(H140,1)=")",VALUE(VLOOKUP(OFFSET(B140,-MOD(ROW(B140),3),0),'登録データ（女）'!B140,8,FALSE)),"0"),"0")</f>
        <v>0</v>
      </c>
      <c r="AP140" s="69">
        <f t="shared" ca="1" si="80"/>
        <v>0</v>
      </c>
      <c r="AQ140" s="64"/>
      <c r="AR140" s="64"/>
      <c r="AS140" s="64"/>
      <c r="AT140" s="64"/>
      <c r="AU140" s="64"/>
      <c r="AV140" s="64"/>
      <c r="AW140" s="64"/>
      <c r="AX140" s="64"/>
    </row>
    <row r="141" spans="1:50" ht="18" customHeight="1" thickTop="1">
      <c r="A141" s="288">
        <v>42</v>
      </c>
      <c r="B141" s="304"/>
      <c r="C141" s="288" t="str">
        <f>IF(B141="","",VLOOKUP(B141,'登録データ（女）'!$A$3:$X$2000,2,FALSE))</f>
        <v/>
      </c>
      <c r="D141" s="288" t="str">
        <f>IF(B141="","",VLOOKUP(B141,'登録データ（女）'!$A$3:$X$2000,3,FALSE))</f>
        <v/>
      </c>
      <c r="E141" s="179" t="str">
        <f>IF(B141="","",VLOOKUP(B141,'登録データ（女）'!$A$3:$X$2000,7,FALSE))</f>
        <v/>
      </c>
      <c r="F141" s="288" t="s">
        <v>6158</v>
      </c>
      <c r="G141" s="291"/>
      <c r="H141" s="477"/>
      <c r="I141" s="285"/>
      <c r="J141" s="288" t="str">
        <f>IF(G141="","",IF(AH141=2,"","分"))</f>
        <v/>
      </c>
      <c r="K141" s="285"/>
      <c r="L141" s="288" t="str">
        <f>IF(OR(G141="",G141="七種競技"),"",IF(AH141=2,"m","秒"))</f>
        <v/>
      </c>
      <c r="M141" s="285"/>
      <c r="N141" s="285"/>
      <c r="O141" s="291"/>
      <c r="P141" s="292"/>
      <c r="Q141" s="293"/>
      <c r="R141" s="471"/>
      <c r="S141" s="468"/>
      <c r="V141" s="66"/>
      <c r="W141" s="75">
        <f>IF(B141="",0,IF(VLOOKUP(B141,'登録データ（女）'!$A$3:$AT$2000,28,FALSE)=1,0,1))</f>
        <v>0</v>
      </c>
      <c r="X141" s="69">
        <f>IF(B141="",1,0)</f>
        <v>1</v>
      </c>
      <c r="Y141" s="69">
        <f>IF(C141="",1,0)</f>
        <v>1</v>
      </c>
      <c r="Z141" s="69">
        <f>IF(D141="",1,0)</f>
        <v>1</v>
      </c>
      <c r="AA141" s="69">
        <f>IF(E141="",1,0)</f>
        <v>1</v>
      </c>
      <c r="AB141" s="69">
        <f>IF(E142="",1,0)</f>
        <v>1</v>
      </c>
      <c r="AC141" s="62">
        <f>SUM(X141:AB141)</f>
        <v>5</v>
      </c>
      <c r="AD141" s="172">
        <f t="shared" ca="1" si="73"/>
        <v>0</v>
      </c>
      <c r="AE141" s="108">
        <f t="shared" si="74"/>
        <v>0</v>
      </c>
      <c r="AF141" s="175" t="str">
        <f>IF(G141="","0",VLOOKUP(G141,'登録データ（男）'!$V$4:$W$21,2,FALSE))</f>
        <v>0</v>
      </c>
      <c r="AG141" s="62" t="str">
        <f t="shared" si="75"/>
        <v>00</v>
      </c>
      <c r="AH141" s="172" t="str">
        <f t="shared" si="76"/>
        <v>0</v>
      </c>
      <c r="AI141" s="62" t="str">
        <f t="shared" si="77"/>
        <v>000000</v>
      </c>
      <c r="AJ141" s="172" t="str">
        <f t="shared" ca="1" si="78"/>
        <v/>
      </c>
      <c r="AK141" s="62">
        <f t="shared" si="81"/>
        <v>0</v>
      </c>
      <c r="AL141" s="107" t="str">
        <f>IF(H141="","0",VALUE(VLOOKUP(H141,'登録データ（男）'!$V$4:$X$23,3,FALSE)))</f>
        <v>0</v>
      </c>
      <c r="AM141" s="62">
        <f t="shared" si="79"/>
        <v>0</v>
      </c>
      <c r="AN141" s="62">
        <f t="shared" si="82"/>
        <v>0</v>
      </c>
      <c r="AO141" s="69" t="str">
        <f ca="1">IF(OFFSET(B141,-MOD(ROW(B141),3),0)&lt;&gt;"",IF(RIGHT(H141,1)=")",VALUE(VLOOKUP(OFFSET(B141,-MOD(ROW(B141),3),0),'登録データ（女）'!B141,8,FALSE)),"0"),"0")</f>
        <v>0</v>
      </c>
      <c r="AP141" s="69">
        <f t="shared" ca="1" si="80"/>
        <v>0</v>
      </c>
      <c r="AQ141" s="64" t="str">
        <f t="shared" ref="AQ141" si="140">IF(AR141="","",RANK(AR141,$AR$18:$AR$467,1))</f>
        <v/>
      </c>
      <c r="AR141" s="64" t="str">
        <f>IF(R141="","",B141)</f>
        <v/>
      </c>
      <c r="AS141" s="64" t="str">
        <f t="shared" ref="AS141" si="141">IF(AT141="","",RANK(AT141,$AT$18:$AT$467,1))</f>
        <v/>
      </c>
      <c r="AT141" s="64" t="str">
        <f>IF(S141="","",B141)</f>
        <v/>
      </c>
      <c r="AU141" s="64" t="str">
        <f t="shared" ref="AU141" si="142">IF(AV141="","",RANK(AV141,$AV$18:$AV$467,1))</f>
        <v/>
      </c>
      <c r="AV141" s="64" t="str">
        <f>IF(OR(H141="七種競技",H142="七種競技",H143="七種競技"),B141,"")</f>
        <v/>
      </c>
      <c r="AW141" s="64"/>
      <c r="AX141" s="64">
        <f>B141</f>
        <v>0</v>
      </c>
    </row>
    <row r="142" spans="1:50" ht="18" customHeight="1">
      <c r="A142" s="289"/>
      <c r="B142" s="305"/>
      <c r="C142" s="289"/>
      <c r="D142" s="289"/>
      <c r="E142" s="174" t="str">
        <f>IF(B141="","",VLOOKUP(B141,'登録データ（女）'!$A$3:$X$2000,4,FALSE))</f>
        <v/>
      </c>
      <c r="F142" s="289"/>
      <c r="G142" s="294"/>
      <c r="H142" s="478"/>
      <c r="I142" s="286"/>
      <c r="J142" s="289"/>
      <c r="K142" s="286"/>
      <c r="L142" s="289"/>
      <c r="M142" s="286"/>
      <c r="N142" s="286"/>
      <c r="O142" s="294"/>
      <c r="P142" s="295"/>
      <c r="Q142" s="296"/>
      <c r="R142" s="472"/>
      <c r="S142" s="469"/>
      <c r="V142" s="66"/>
      <c r="W142" s="75"/>
      <c r="X142" s="69"/>
      <c r="Y142" s="69"/>
      <c r="Z142" s="69"/>
      <c r="AA142" s="69"/>
      <c r="AB142" s="69"/>
      <c r="AC142" s="62"/>
      <c r="AD142" s="172">
        <f t="shared" ca="1" si="73"/>
        <v>0</v>
      </c>
      <c r="AE142" s="108">
        <f t="shared" si="74"/>
        <v>0</v>
      </c>
      <c r="AF142" s="175" t="str">
        <f>IF(G142="","0",VLOOKUP(G142,'登録データ（男）'!$V$4:$W$21,2,FALSE))</f>
        <v>0</v>
      </c>
      <c r="AG142" s="62" t="str">
        <f t="shared" si="75"/>
        <v>00</v>
      </c>
      <c r="AH142" s="172" t="str">
        <f t="shared" si="76"/>
        <v>0</v>
      </c>
      <c r="AI142" s="62" t="str">
        <f t="shared" si="77"/>
        <v>000000</v>
      </c>
      <c r="AJ142" s="172" t="str">
        <f t="shared" ca="1" si="78"/>
        <v/>
      </c>
      <c r="AK142" s="62">
        <f t="shared" si="81"/>
        <v>0</v>
      </c>
      <c r="AL142" s="107" t="str">
        <f>IF(H142="","0",VALUE(VLOOKUP(H142,'登録データ（男）'!$V$4:$X$23,3,FALSE)))</f>
        <v>0</v>
      </c>
      <c r="AM142" s="62">
        <f t="shared" si="79"/>
        <v>0</v>
      </c>
      <c r="AN142" s="62">
        <f t="shared" si="82"/>
        <v>0</v>
      </c>
      <c r="AO142" s="69" t="str">
        <f ca="1">IF(OFFSET(B142,-MOD(ROW(B142),3),0)&lt;&gt;"",IF(RIGHT(H142,1)=")",VALUE(VLOOKUP(OFFSET(B142,-MOD(ROW(B142),3),0),'登録データ（女）'!B142,8,FALSE)),"0"),"0")</f>
        <v>0</v>
      </c>
      <c r="AP142" s="69">
        <f t="shared" ca="1" si="80"/>
        <v>0</v>
      </c>
      <c r="AQ142" s="64"/>
      <c r="AR142" s="64"/>
      <c r="AS142" s="64"/>
      <c r="AT142" s="64"/>
      <c r="AU142" s="64"/>
      <c r="AV142" s="64"/>
      <c r="AW142" s="64"/>
      <c r="AX142" s="64"/>
    </row>
    <row r="143" spans="1:50" ht="18.75" customHeight="1" thickBot="1">
      <c r="A143" s="290"/>
      <c r="B143" s="306"/>
      <c r="C143" s="290"/>
      <c r="D143" s="290"/>
      <c r="E143" s="87" t="s">
        <v>1919</v>
      </c>
      <c r="F143" s="290"/>
      <c r="G143" s="222"/>
      <c r="H143" s="479"/>
      <c r="I143" s="287"/>
      <c r="J143" s="290"/>
      <c r="K143" s="287"/>
      <c r="L143" s="290"/>
      <c r="M143" s="287"/>
      <c r="N143" s="287"/>
      <c r="O143" s="222"/>
      <c r="P143" s="223"/>
      <c r="Q143" s="297"/>
      <c r="R143" s="473"/>
      <c r="S143" s="470"/>
      <c r="V143" s="66"/>
      <c r="W143" s="75"/>
      <c r="X143" s="69"/>
      <c r="Y143" s="69"/>
      <c r="Z143" s="69"/>
      <c r="AA143" s="69"/>
      <c r="AB143" s="69"/>
      <c r="AC143" s="62"/>
      <c r="AD143" s="172">
        <f t="shared" ca="1" si="73"/>
        <v>0</v>
      </c>
      <c r="AE143" s="108">
        <f t="shared" si="74"/>
        <v>0</v>
      </c>
      <c r="AF143" s="175" t="str">
        <f>IF(G143="","0",VLOOKUP(G143,'登録データ（男）'!$V$4:$W$21,2,FALSE))</f>
        <v>0</v>
      </c>
      <c r="AG143" s="62" t="str">
        <f t="shared" si="75"/>
        <v>00</v>
      </c>
      <c r="AH143" s="172" t="str">
        <f t="shared" si="76"/>
        <v>0</v>
      </c>
      <c r="AI143" s="62" t="str">
        <f t="shared" si="77"/>
        <v>000000</v>
      </c>
      <c r="AJ143" s="172" t="str">
        <f t="shared" ca="1" si="78"/>
        <v/>
      </c>
      <c r="AK143" s="62">
        <f t="shared" si="81"/>
        <v>0</v>
      </c>
      <c r="AL143" s="107" t="str">
        <f>IF(H143="","0",VALUE(VLOOKUP(H143,'登録データ（男）'!$V$4:$X$23,3,FALSE)))</f>
        <v>0</v>
      </c>
      <c r="AM143" s="62">
        <f t="shared" si="79"/>
        <v>0</v>
      </c>
      <c r="AN143" s="62">
        <f t="shared" si="82"/>
        <v>0</v>
      </c>
      <c r="AO143" s="69" t="str">
        <f ca="1">IF(OFFSET(B143,-MOD(ROW(B143),3),0)&lt;&gt;"",IF(RIGHT(H143,1)=")",VALUE(VLOOKUP(OFFSET(B143,-MOD(ROW(B143),3),0),'登録データ（女）'!B143,8,FALSE)),"0"),"0")</f>
        <v>0</v>
      </c>
      <c r="AP143" s="69">
        <f t="shared" ca="1" si="80"/>
        <v>0</v>
      </c>
      <c r="AQ143" s="64"/>
      <c r="AR143" s="64"/>
      <c r="AS143" s="64"/>
      <c r="AT143" s="64"/>
      <c r="AU143" s="64"/>
      <c r="AV143" s="64"/>
      <c r="AW143" s="64"/>
      <c r="AX143" s="64"/>
    </row>
    <row r="144" spans="1:50" ht="18" customHeight="1" thickTop="1">
      <c r="A144" s="288">
        <v>43</v>
      </c>
      <c r="B144" s="304"/>
      <c r="C144" s="288" t="str">
        <f>IF(B144="","",VLOOKUP(B144,'登録データ（女）'!$A$3:$X$2000,2,FALSE))</f>
        <v/>
      </c>
      <c r="D144" s="288" t="str">
        <f>IF(B144="","",VLOOKUP(B144,'登録データ（女）'!$A$3:$X$2000,3,FALSE))</f>
        <v/>
      </c>
      <c r="E144" s="179" t="str">
        <f>IF(B144="","",VLOOKUP(B144,'登録データ（女）'!$A$3:$X$2000,7,FALSE))</f>
        <v/>
      </c>
      <c r="F144" s="288" t="s">
        <v>6158</v>
      </c>
      <c r="G144" s="291"/>
      <c r="H144" s="477"/>
      <c r="I144" s="285"/>
      <c r="J144" s="288" t="str">
        <f>IF(G144="","",IF(AH144=2,"","分"))</f>
        <v/>
      </c>
      <c r="K144" s="285"/>
      <c r="L144" s="288" t="str">
        <f>IF(OR(G144="",G144="七種競技"),"",IF(AH144=2,"m","秒"))</f>
        <v/>
      </c>
      <c r="M144" s="285"/>
      <c r="N144" s="285"/>
      <c r="O144" s="291"/>
      <c r="P144" s="292"/>
      <c r="Q144" s="293"/>
      <c r="R144" s="471"/>
      <c r="S144" s="468"/>
      <c r="V144" s="66"/>
      <c r="W144" s="75">
        <f>IF(B144="",0,IF(VLOOKUP(B144,'登録データ（女）'!$A$3:$AT$2000,28,FALSE)=1,0,1))</f>
        <v>0</v>
      </c>
      <c r="X144" s="69">
        <f>IF(B144="",1,0)</f>
        <v>1</v>
      </c>
      <c r="Y144" s="69">
        <f>IF(C144="",1,0)</f>
        <v>1</v>
      </c>
      <c r="Z144" s="69">
        <f>IF(D144="",1,0)</f>
        <v>1</v>
      </c>
      <c r="AA144" s="69">
        <f>IF(E144="",1,0)</f>
        <v>1</v>
      </c>
      <c r="AB144" s="69">
        <f>IF(E145="",1,0)</f>
        <v>1</v>
      </c>
      <c r="AC144" s="62">
        <f>SUM(X144:AB144)</f>
        <v>5</v>
      </c>
      <c r="AD144" s="172">
        <f t="shared" ca="1" si="73"/>
        <v>0</v>
      </c>
      <c r="AE144" s="108">
        <f t="shared" si="74"/>
        <v>0</v>
      </c>
      <c r="AF144" s="175" t="str">
        <f>IF(G144="","0",VLOOKUP(G144,'登録データ（男）'!$V$4:$W$21,2,FALSE))</f>
        <v>0</v>
      </c>
      <c r="AG144" s="62" t="str">
        <f t="shared" si="75"/>
        <v>00</v>
      </c>
      <c r="AH144" s="172" t="str">
        <f t="shared" si="76"/>
        <v>0</v>
      </c>
      <c r="AI144" s="62" t="str">
        <f t="shared" si="77"/>
        <v>000000</v>
      </c>
      <c r="AJ144" s="172" t="str">
        <f t="shared" ca="1" si="78"/>
        <v/>
      </c>
      <c r="AK144" s="62">
        <f t="shared" si="81"/>
        <v>0</v>
      </c>
      <c r="AL144" s="107" t="str">
        <f>IF(H144="","0",VALUE(VLOOKUP(H144,'登録データ（男）'!$V$4:$X$23,3,FALSE)))</f>
        <v>0</v>
      </c>
      <c r="AM144" s="62">
        <f t="shared" si="79"/>
        <v>0</v>
      </c>
      <c r="AN144" s="62">
        <f t="shared" si="82"/>
        <v>0</v>
      </c>
      <c r="AO144" s="69" t="str">
        <f ca="1">IF(OFFSET(B144,-MOD(ROW(B144),3),0)&lt;&gt;"",IF(RIGHT(H144,1)=")",VALUE(VLOOKUP(OFFSET(B144,-MOD(ROW(B144),3),0),'登録データ（女）'!B144,8,FALSE)),"0"),"0")</f>
        <v>0</v>
      </c>
      <c r="AP144" s="69">
        <f t="shared" ca="1" si="80"/>
        <v>0</v>
      </c>
      <c r="AQ144" s="64" t="str">
        <f t="shared" ref="AQ144" si="143">IF(AR144="","",RANK(AR144,$AR$18:$AR$467,1))</f>
        <v/>
      </c>
      <c r="AR144" s="64" t="str">
        <f>IF(R144="","",B144)</f>
        <v/>
      </c>
      <c r="AS144" s="64" t="str">
        <f t="shared" ref="AS144" si="144">IF(AT144="","",RANK(AT144,$AT$18:$AT$467,1))</f>
        <v/>
      </c>
      <c r="AT144" s="64" t="str">
        <f>IF(S144="","",B144)</f>
        <v/>
      </c>
      <c r="AU144" s="64" t="str">
        <f t="shared" ref="AU144" si="145">IF(AV144="","",RANK(AV144,$AV$18:$AV$467,1))</f>
        <v/>
      </c>
      <c r="AV144" s="64" t="str">
        <f>IF(OR(H144="七種競技",H145="七種競技",H146="七種競技"),B144,"")</f>
        <v/>
      </c>
      <c r="AW144" s="64"/>
      <c r="AX144" s="64">
        <f>B144</f>
        <v>0</v>
      </c>
    </row>
    <row r="145" spans="1:50" ht="18" customHeight="1">
      <c r="A145" s="289"/>
      <c r="B145" s="305"/>
      <c r="C145" s="289"/>
      <c r="D145" s="289"/>
      <c r="E145" s="174" t="str">
        <f>IF(B144="","",VLOOKUP(B144,'登録データ（女）'!$A$3:$X$2000,4,FALSE))</f>
        <v/>
      </c>
      <c r="F145" s="289"/>
      <c r="G145" s="294"/>
      <c r="H145" s="478"/>
      <c r="I145" s="286"/>
      <c r="J145" s="289"/>
      <c r="K145" s="286"/>
      <c r="L145" s="289"/>
      <c r="M145" s="286"/>
      <c r="N145" s="286"/>
      <c r="O145" s="294"/>
      <c r="P145" s="295"/>
      <c r="Q145" s="296"/>
      <c r="R145" s="472"/>
      <c r="S145" s="469"/>
      <c r="V145" s="66"/>
      <c r="W145" s="75"/>
      <c r="X145" s="69"/>
      <c r="Y145" s="69"/>
      <c r="Z145" s="69"/>
      <c r="AA145" s="69"/>
      <c r="AB145" s="69"/>
      <c r="AC145" s="62"/>
      <c r="AD145" s="172">
        <f t="shared" ca="1" si="73"/>
        <v>0</v>
      </c>
      <c r="AE145" s="108">
        <f t="shared" si="74"/>
        <v>0</v>
      </c>
      <c r="AF145" s="175" t="str">
        <f>IF(G145="","0",VLOOKUP(G145,'登録データ（男）'!$V$4:$W$21,2,FALSE))</f>
        <v>0</v>
      </c>
      <c r="AG145" s="62" t="str">
        <f t="shared" si="75"/>
        <v>00</v>
      </c>
      <c r="AH145" s="172" t="str">
        <f t="shared" si="76"/>
        <v>0</v>
      </c>
      <c r="AI145" s="62" t="str">
        <f t="shared" si="77"/>
        <v>000000</v>
      </c>
      <c r="AJ145" s="172" t="str">
        <f t="shared" ca="1" si="78"/>
        <v/>
      </c>
      <c r="AK145" s="62">
        <f t="shared" si="81"/>
        <v>0</v>
      </c>
      <c r="AL145" s="107" t="str">
        <f>IF(H145="","0",VALUE(VLOOKUP(H145,'登録データ（男）'!$V$4:$X$23,3,FALSE)))</f>
        <v>0</v>
      </c>
      <c r="AM145" s="62">
        <f t="shared" si="79"/>
        <v>0</v>
      </c>
      <c r="AN145" s="62">
        <f t="shared" si="82"/>
        <v>0</v>
      </c>
      <c r="AO145" s="69" t="str">
        <f ca="1">IF(OFFSET(B145,-MOD(ROW(B145),3),0)&lt;&gt;"",IF(RIGHT(H145,1)=")",VALUE(VLOOKUP(OFFSET(B145,-MOD(ROW(B145),3),0),'登録データ（女）'!B145,8,FALSE)),"0"),"0")</f>
        <v>0</v>
      </c>
      <c r="AP145" s="69">
        <f t="shared" ca="1" si="80"/>
        <v>0</v>
      </c>
      <c r="AQ145" s="64"/>
      <c r="AR145" s="64"/>
      <c r="AS145" s="64"/>
      <c r="AT145" s="64"/>
      <c r="AU145" s="64"/>
      <c r="AV145" s="64"/>
      <c r="AW145" s="64"/>
      <c r="AX145" s="64"/>
    </row>
    <row r="146" spans="1:50" ht="18.75" customHeight="1" thickBot="1">
      <c r="A146" s="290"/>
      <c r="B146" s="306"/>
      <c r="C146" s="290"/>
      <c r="D146" s="290"/>
      <c r="E146" s="87" t="s">
        <v>1919</v>
      </c>
      <c r="F146" s="290"/>
      <c r="G146" s="222"/>
      <c r="H146" s="479"/>
      <c r="I146" s="287"/>
      <c r="J146" s="290"/>
      <c r="K146" s="287"/>
      <c r="L146" s="290"/>
      <c r="M146" s="287"/>
      <c r="N146" s="287"/>
      <c r="O146" s="222"/>
      <c r="P146" s="223"/>
      <c r="Q146" s="297"/>
      <c r="R146" s="473"/>
      <c r="S146" s="470"/>
      <c r="V146" s="66"/>
      <c r="W146" s="75"/>
      <c r="X146" s="69"/>
      <c r="Y146" s="69"/>
      <c r="Z146" s="69"/>
      <c r="AA146" s="69"/>
      <c r="AB146" s="69"/>
      <c r="AC146" s="62"/>
      <c r="AD146" s="172">
        <f t="shared" ref="AD146:AD209" ca="1" si="146">COUNTIF(OFFSET(G146,-MOD(ROW(G146),3),0,3,1),G146)</f>
        <v>0</v>
      </c>
      <c r="AE146" s="108">
        <f t="shared" ref="AE146:AE209" si="147">IF(OR(RIGHT(G146,1)="m",RIGHT(G146,1)="H",RIGHT(G146,1)="C"),IF(VALUE(K146)&gt;59,1,0),0)</f>
        <v>0</v>
      </c>
      <c r="AF146" s="175" t="str">
        <f>IF(G146="","0",VLOOKUP(G146,'登録データ（男）'!$V$4:$W$21,2,FALSE))</f>
        <v>0</v>
      </c>
      <c r="AG146" s="62" t="str">
        <f t="shared" ref="AG146:AG209" si="148">IF(M146="","00",IF(LEN(M146)=1,M146*10,M146))</f>
        <v>00</v>
      </c>
      <c r="AH146" s="172" t="str">
        <f t="shared" ref="AH146:AH209" si="149">IF(G146="","0",IF(OR(RIGHT(G146,1)="m",RIGHT(G146,1)="H",RIGHT(G146,1)="W",RIGHT(G146,1)="C",RIGHT(G146,1)=")"),1,2))</f>
        <v>0</v>
      </c>
      <c r="AI146" s="62" t="str">
        <f t="shared" ref="AI146:AI209" si="150">IF(AH146=2,IF(K146="","0000",CONCATENATE(RIGHT(K146+100,2),RIGHT(AG146+100,2))),IF(K146="","000000",CONCATENATE(RIGHT(I146+100,2),RIGHT(K146+100,2),RIGHT(AG146+100,2))))</f>
        <v>000000</v>
      </c>
      <c r="AJ146" s="172" t="str">
        <f t="shared" ref="AJ146:AJ209" ca="1" si="151">IF(G146="","",IF(OFFSET(B146,-MOD(ROW(B146),3),0)="","0",CONCATENATE(AF146," ",IF(AH146=1,RIGHT(AI146+10000000,7),RIGHT(AI146+100000,5)))))</f>
        <v/>
      </c>
      <c r="AK146" s="62">
        <f t="shared" si="81"/>
        <v>0</v>
      </c>
      <c r="AL146" s="107" t="str">
        <f>IF(H146="","0",VALUE(VLOOKUP(H146,'登録データ（男）'!$V$4:$X$23,3,FALSE)))</f>
        <v>0</v>
      </c>
      <c r="AM146" s="62">
        <f t="shared" ref="AM146:AM209" si="152">IF(H146="",0,IF(H146="七種競技",0,IF(K146&lt;&gt;"",0,1)))</f>
        <v>0</v>
      </c>
      <c r="AN146" s="62">
        <f t="shared" si="82"/>
        <v>0</v>
      </c>
      <c r="AO146" s="69" t="str">
        <f ca="1">IF(OFFSET(B146,-MOD(ROW(B146),3),0)&lt;&gt;"",IF(RIGHT(H146,1)=")",VALUE(VLOOKUP(OFFSET(B146,-MOD(ROW(B146),3),0),'登録データ（女）'!B146,8,FALSE)),"0"),"0")</f>
        <v>0</v>
      </c>
      <c r="AP146" s="69">
        <f t="shared" ref="AP146:AP209" ca="1" si="153">IF(AO146=0,0,IF(RIGHT(H146,1)&lt;&gt;")",0,IF(VALUE(LEFT(AO146,2))&gt;96,0,1)))</f>
        <v>0</v>
      </c>
      <c r="AQ146" s="64"/>
      <c r="AR146" s="64"/>
      <c r="AS146" s="64"/>
      <c r="AT146" s="64"/>
      <c r="AU146" s="64"/>
      <c r="AV146" s="64"/>
      <c r="AW146" s="64"/>
      <c r="AX146" s="64"/>
    </row>
    <row r="147" spans="1:50" ht="18" customHeight="1" thickTop="1">
      <c r="A147" s="288">
        <v>44</v>
      </c>
      <c r="B147" s="304"/>
      <c r="C147" s="288" t="str">
        <f>IF(B147="","",VLOOKUP(B147,'登録データ（女）'!$A$3:$X$2000,2,FALSE))</f>
        <v/>
      </c>
      <c r="D147" s="288" t="str">
        <f>IF(B147="","",VLOOKUP(B147,'登録データ（女）'!$A$3:$X$2000,3,FALSE))</f>
        <v/>
      </c>
      <c r="E147" s="179" t="str">
        <f>IF(B147="","",VLOOKUP(B147,'登録データ（女）'!$A$3:$X$2000,7,FALSE))</f>
        <v/>
      </c>
      <c r="F147" s="288" t="s">
        <v>6158</v>
      </c>
      <c r="G147" s="291"/>
      <c r="H147" s="477"/>
      <c r="I147" s="285"/>
      <c r="J147" s="288" t="str">
        <f>IF(G147="","",IF(AH147=2,"","分"))</f>
        <v/>
      </c>
      <c r="K147" s="285"/>
      <c r="L147" s="288" t="str">
        <f>IF(OR(G147="",G147="七種競技"),"",IF(AH147=2,"m","秒"))</f>
        <v/>
      </c>
      <c r="M147" s="285"/>
      <c r="N147" s="285"/>
      <c r="O147" s="291"/>
      <c r="P147" s="292"/>
      <c r="Q147" s="293"/>
      <c r="R147" s="471"/>
      <c r="S147" s="468"/>
      <c r="V147" s="66"/>
      <c r="W147" s="75">
        <f>IF(B147="",0,IF(VLOOKUP(B147,'登録データ（女）'!$A$3:$AT$2000,28,FALSE)=1,0,1))</f>
        <v>0</v>
      </c>
      <c r="X147" s="69">
        <f>IF(B147="",1,0)</f>
        <v>1</v>
      </c>
      <c r="Y147" s="69">
        <f>IF(C147="",1,0)</f>
        <v>1</v>
      </c>
      <c r="Z147" s="69">
        <f>IF(D147="",1,0)</f>
        <v>1</v>
      </c>
      <c r="AA147" s="69">
        <f>IF(E147="",1,0)</f>
        <v>1</v>
      </c>
      <c r="AB147" s="69">
        <f>IF(E148="",1,0)</f>
        <v>1</v>
      </c>
      <c r="AC147" s="62">
        <f>SUM(X147:AB147)</f>
        <v>5</v>
      </c>
      <c r="AD147" s="172">
        <f t="shared" ca="1" si="146"/>
        <v>0</v>
      </c>
      <c r="AE147" s="108">
        <f t="shared" si="147"/>
        <v>0</v>
      </c>
      <c r="AF147" s="175" t="str">
        <f>IF(G147="","0",VLOOKUP(G147,'登録データ（男）'!$V$4:$W$21,2,FALSE))</f>
        <v>0</v>
      </c>
      <c r="AG147" s="62" t="str">
        <f t="shared" si="148"/>
        <v>00</v>
      </c>
      <c r="AH147" s="172" t="str">
        <f t="shared" si="149"/>
        <v>0</v>
      </c>
      <c r="AI147" s="62" t="str">
        <f t="shared" si="150"/>
        <v>000000</v>
      </c>
      <c r="AJ147" s="172" t="str">
        <f t="shared" ca="1" si="151"/>
        <v/>
      </c>
      <c r="AK147" s="62">
        <f t="shared" ref="AK147:AK210" si="154">VALUE(AI147)</f>
        <v>0</v>
      </c>
      <c r="AL147" s="107" t="str">
        <f>IF(H147="","0",VALUE(VLOOKUP(H147,'登録データ（男）'!$V$4:$X$23,3,FALSE)))</f>
        <v>0</v>
      </c>
      <c r="AM147" s="62">
        <f t="shared" si="152"/>
        <v>0</v>
      </c>
      <c r="AN147" s="62">
        <f t="shared" ref="AN147:AN210" si="155">IF(AK147&gt;AL147,1,0)</f>
        <v>0</v>
      </c>
      <c r="AO147" s="69" t="str">
        <f ca="1">IF(OFFSET(B147,-MOD(ROW(B147),3),0)&lt;&gt;"",IF(RIGHT(H147,1)=")",VALUE(VLOOKUP(OFFSET(B147,-MOD(ROW(B147),3),0),'登録データ（女）'!B147,8,FALSE)),"0"),"0")</f>
        <v>0</v>
      </c>
      <c r="AP147" s="69">
        <f t="shared" ca="1" si="153"/>
        <v>0</v>
      </c>
      <c r="AQ147" s="64" t="str">
        <f t="shared" ref="AQ147" si="156">IF(AR147="","",RANK(AR147,$AR$18:$AR$467,1))</f>
        <v/>
      </c>
      <c r="AR147" s="64" t="str">
        <f>IF(R147="","",B147)</f>
        <v/>
      </c>
      <c r="AS147" s="64" t="str">
        <f t="shared" ref="AS147" si="157">IF(AT147="","",RANK(AT147,$AT$18:$AT$467,1))</f>
        <v/>
      </c>
      <c r="AT147" s="64" t="str">
        <f>IF(S147="","",B147)</f>
        <v/>
      </c>
      <c r="AU147" s="64" t="str">
        <f t="shared" ref="AU147" si="158">IF(AV147="","",RANK(AV147,$AV$18:$AV$467,1))</f>
        <v/>
      </c>
      <c r="AV147" s="64" t="str">
        <f>IF(OR(H147="七種競技",H148="七種競技",H149="七種競技"),B147,"")</f>
        <v/>
      </c>
      <c r="AW147" s="64"/>
      <c r="AX147" s="64">
        <f>B147</f>
        <v>0</v>
      </c>
    </row>
    <row r="148" spans="1:50" ht="18.75" customHeight="1">
      <c r="A148" s="289"/>
      <c r="B148" s="305"/>
      <c r="C148" s="289"/>
      <c r="D148" s="289"/>
      <c r="E148" s="174" t="str">
        <f>IF(B147="","",VLOOKUP(B147,'登録データ（女）'!$A$3:$X$2000,4,FALSE))</f>
        <v/>
      </c>
      <c r="F148" s="289"/>
      <c r="G148" s="294"/>
      <c r="H148" s="478"/>
      <c r="I148" s="286"/>
      <c r="J148" s="289"/>
      <c r="K148" s="286"/>
      <c r="L148" s="289"/>
      <c r="M148" s="286"/>
      <c r="N148" s="286"/>
      <c r="O148" s="294"/>
      <c r="P148" s="295"/>
      <c r="Q148" s="296"/>
      <c r="R148" s="472"/>
      <c r="S148" s="469"/>
      <c r="V148" s="66"/>
      <c r="W148" s="75"/>
      <c r="X148" s="69"/>
      <c r="Y148" s="69"/>
      <c r="Z148" s="69"/>
      <c r="AA148" s="69"/>
      <c r="AB148" s="69"/>
      <c r="AC148" s="62"/>
      <c r="AD148" s="172">
        <f t="shared" ca="1" si="146"/>
        <v>0</v>
      </c>
      <c r="AE148" s="108">
        <f t="shared" si="147"/>
        <v>0</v>
      </c>
      <c r="AF148" s="175" t="str">
        <f>IF(G148="","0",VLOOKUP(G148,'登録データ（男）'!$V$4:$W$21,2,FALSE))</f>
        <v>0</v>
      </c>
      <c r="AG148" s="62" t="str">
        <f t="shared" si="148"/>
        <v>00</v>
      </c>
      <c r="AH148" s="172" t="str">
        <f t="shared" si="149"/>
        <v>0</v>
      </c>
      <c r="AI148" s="62" t="str">
        <f t="shared" si="150"/>
        <v>000000</v>
      </c>
      <c r="AJ148" s="172" t="str">
        <f t="shared" ca="1" si="151"/>
        <v/>
      </c>
      <c r="AK148" s="62">
        <f t="shared" si="154"/>
        <v>0</v>
      </c>
      <c r="AL148" s="107" t="str">
        <f>IF(H148="","0",VALUE(VLOOKUP(H148,'登録データ（男）'!$V$4:$X$23,3,FALSE)))</f>
        <v>0</v>
      </c>
      <c r="AM148" s="62">
        <f t="shared" si="152"/>
        <v>0</v>
      </c>
      <c r="AN148" s="62">
        <f t="shared" si="155"/>
        <v>0</v>
      </c>
      <c r="AO148" s="69" t="str">
        <f ca="1">IF(OFFSET(B148,-MOD(ROW(B148),3),0)&lt;&gt;"",IF(RIGHT(H148,1)=")",VALUE(VLOOKUP(OFFSET(B148,-MOD(ROW(B148),3),0),'登録データ（女）'!B148,8,FALSE)),"0"),"0")</f>
        <v>0</v>
      </c>
      <c r="AP148" s="69">
        <f t="shared" ca="1" si="153"/>
        <v>0</v>
      </c>
      <c r="AQ148" s="64"/>
      <c r="AR148" s="64"/>
      <c r="AS148" s="64"/>
      <c r="AT148" s="64"/>
      <c r="AU148" s="64"/>
      <c r="AV148" s="64"/>
      <c r="AW148" s="64"/>
      <c r="AX148" s="64"/>
    </row>
    <row r="149" spans="1:50" ht="18.75" customHeight="1" thickBot="1">
      <c r="A149" s="290"/>
      <c r="B149" s="306"/>
      <c r="C149" s="290"/>
      <c r="D149" s="290"/>
      <c r="E149" s="87" t="s">
        <v>1919</v>
      </c>
      <c r="F149" s="290"/>
      <c r="G149" s="222"/>
      <c r="H149" s="479"/>
      <c r="I149" s="287"/>
      <c r="J149" s="290"/>
      <c r="K149" s="287"/>
      <c r="L149" s="290"/>
      <c r="M149" s="287"/>
      <c r="N149" s="287"/>
      <c r="O149" s="222"/>
      <c r="P149" s="223"/>
      <c r="Q149" s="297"/>
      <c r="R149" s="473"/>
      <c r="S149" s="470"/>
      <c r="V149" s="66"/>
      <c r="W149" s="75"/>
      <c r="X149" s="69"/>
      <c r="Y149" s="69"/>
      <c r="Z149" s="69"/>
      <c r="AA149" s="69"/>
      <c r="AB149" s="69"/>
      <c r="AC149" s="62"/>
      <c r="AD149" s="172">
        <f t="shared" ca="1" si="146"/>
        <v>0</v>
      </c>
      <c r="AE149" s="108">
        <f t="shared" si="147"/>
        <v>0</v>
      </c>
      <c r="AF149" s="175" t="str">
        <f>IF(G149="","0",VLOOKUP(G149,'登録データ（男）'!$V$4:$W$21,2,FALSE))</f>
        <v>0</v>
      </c>
      <c r="AG149" s="62" t="str">
        <f t="shared" si="148"/>
        <v>00</v>
      </c>
      <c r="AH149" s="172" t="str">
        <f t="shared" si="149"/>
        <v>0</v>
      </c>
      <c r="AI149" s="62" t="str">
        <f t="shared" si="150"/>
        <v>000000</v>
      </c>
      <c r="AJ149" s="172" t="str">
        <f t="shared" ca="1" si="151"/>
        <v/>
      </c>
      <c r="AK149" s="62">
        <f t="shared" si="154"/>
        <v>0</v>
      </c>
      <c r="AL149" s="107" t="str">
        <f>IF(H149="","0",VALUE(VLOOKUP(H149,'登録データ（男）'!$V$4:$X$23,3,FALSE)))</f>
        <v>0</v>
      </c>
      <c r="AM149" s="62">
        <f t="shared" si="152"/>
        <v>0</v>
      </c>
      <c r="AN149" s="62">
        <f t="shared" si="155"/>
        <v>0</v>
      </c>
      <c r="AO149" s="69" t="str">
        <f ca="1">IF(OFFSET(B149,-MOD(ROW(B149),3),0)&lt;&gt;"",IF(RIGHT(H149,1)=")",VALUE(VLOOKUP(OFFSET(B149,-MOD(ROW(B149),3),0),'登録データ（女）'!B149,8,FALSE)),"0"),"0")</f>
        <v>0</v>
      </c>
      <c r="AP149" s="69">
        <f t="shared" ca="1" si="153"/>
        <v>0</v>
      </c>
      <c r="AQ149" s="64"/>
      <c r="AR149" s="64"/>
      <c r="AS149" s="64"/>
      <c r="AT149" s="64"/>
      <c r="AU149" s="64"/>
      <c r="AV149" s="64"/>
      <c r="AW149" s="64"/>
      <c r="AX149" s="64"/>
    </row>
    <row r="150" spans="1:50" ht="18" customHeight="1" thickTop="1">
      <c r="A150" s="288">
        <v>45</v>
      </c>
      <c r="B150" s="304"/>
      <c r="C150" s="288" t="str">
        <f>IF(B150="","",VLOOKUP(B150,'登録データ（女）'!$A$3:$X$2000,2,FALSE))</f>
        <v/>
      </c>
      <c r="D150" s="288" t="str">
        <f>IF(B150="","",VLOOKUP(B150,'登録データ（女）'!$A$3:$X$2000,3,FALSE))</f>
        <v/>
      </c>
      <c r="E150" s="179" t="str">
        <f>IF(B150="","",VLOOKUP(B150,'登録データ（女）'!$A$3:$X$2000,7,FALSE))</f>
        <v/>
      </c>
      <c r="F150" s="288" t="s">
        <v>6158</v>
      </c>
      <c r="G150" s="291"/>
      <c r="H150" s="477"/>
      <c r="I150" s="285"/>
      <c r="J150" s="288" t="str">
        <f>IF(G150="","",IF(AH150=2,"","分"))</f>
        <v/>
      </c>
      <c r="K150" s="285"/>
      <c r="L150" s="288" t="str">
        <f>IF(OR(G150="",G150="七種競技"),"",IF(AH150=2,"m","秒"))</f>
        <v/>
      </c>
      <c r="M150" s="285"/>
      <c r="N150" s="285"/>
      <c r="O150" s="291"/>
      <c r="P150" s="292"/>
      <c r="Q150" s="293"/>
      <c r="R150" s="471"/>
      <c r="S150" s="468"/>
      <c r="V150" s="66"/>
      <c r="W150" s="75">
        <f>IF(B150="",0,IF(VLOOKUP(B150,'登録データ（女）'!$A$3:$AT$2000,28,FALSE)=1,0,1))</f>
        <v>0</v>
      </c>
      <c r="X150" s="69">
        <f>IF(B150="",1,0)</f>
        <v>1</v>
      </c>
      <c r="Y150" s="69">
        <f>IF(C150="",1,0)</f>
        <v>1</v>
      </c>
      <c r="Z150" s="69">
        <f>IF(D150="",1,0)</f>
        <v>1</v>
      </c>
      <c r="AA150" s="69">
        <f>IF(E150="",1,0)</f>
        <v>1</v>
      </c>
      <c r="AB150" s="69">
        <f>IF(E151="",1,0)</f>
        <v>1</v>
      </c>
      <c r="AC150" s="62">
        <f>SUM(X150:AB150)</f>
        <v>5</v>
      </c>
      <c r="AD150" s="172">
        <f t="shared" ca="1" si="146"/>
        <v>0</v>
      </c>
      <c r="AE150" s="108">
        <f t="shared" si="147"/>
        <v>0</v>
      </c>
      <c r="AF150" s="175" t="str">
        <f>IF(G150="","0",VLOOKUP(G150,'登録データ（男）'!$V$4:$W$21,2,FALSE))</f>
        <v>0</v>
      </c>
      <c r="AG150" s="62" t="str">
        <f t="shared" si="148"/>
        <v>00</v>
      </c>
      <c r="AH150" s="172" t="str">
        <f t="shared" si="149"/>
        <v>0</v>
      </c>
      <c r="AI150" s="62" t="str">
        <f t="shared" si="150"/>
        <v>000000</v>
      </c>
      <c r="AJ150" s="172" t="str">
        <f t="shared" ca="1" si="151"/>
        <v/>
      </c>
      <c r="AK150" s="62">
        <f t="shared" si="154"/>
        <v>0</v>
      </c>
      <c r="AL150" s="107" t="str">
        <f>IF(H150="","0",VALUE(VLOOKUP(H150,'登録データ（男）'!$V$4:$X$23,3,FALSE)))</f>
        <v>0</v>
      </c>
      <c r="AM150" s="62">
        <f t="shared" si="152"/>
        <v>0</v>
      </c>
      <c r="AN150" s="62">
        <f t="shared" si="155"/>
        <v>0</v>
      </c>
      <c r="AO150" s="69" t="str">
        <f ca="1">IF(OFFSET(B150,-MOD(ROW(B150),3),0)&lt;&gt;"",IF(RIGHT(H150,1)=")",VALUE(VLOOKUP(OFFSET(B150,-MOD(ROW(B150),3),0),'登録データ（女）'!B150,8,FALSE)),"0"),"0")</f>
        <v>0</v>
      </c>
      <c r="AP150" s="69">
        <f t="shared" ca="1" si="153"/>
        <v>0</v>
      </c>
      <c r="AQ150" s="64" t="str">
        <f t="shared" ref="AQ150" si="159">IF(AR150="","",RANK(AR150,$AR$18:$AR$467,1))</f>
        <v/>
      </c>
      <c r="AR150" s="64" t="str">
        <f>IF(R150="","",B150)</f>
        <v/>
      </c>
      <c r="AS150" s="64" t="str">
        <f t="shared" ref="AS150" si="160">IF(AT150="","",RANK(AT150,$AT$18:$AT$467,1))</f>
        <v/>
      </c>
      <c r="AT150" s="64" t="str">
        <f>IF(S150="","",B150)</f>
        <v/>
      </c>
      <c r="AU150" s="64" t="str">
        <f t="shared" ref="AU150" si="161">IF(AV150="","",RANK(AV150,$AV$18:$AV$467,1))</f>
        <v/>
      </c>
      <c r="AV150" s="64" t="str">
        <f>IF(OR(H150="七種競技",H151="七種競技",H152="七種競技"),B150,"")</f>
        <v/>
      </c>
      <c r="AW150" s="64"/>
      <c r="AX150" s="64">
        <f>B150</f>
        <v>0</v>
      </c>
    </row>
    <row r="151" spans="1:50" ht="18" customHeight="1">
      <c r="A151" s="289"/>
      <c r="B151" s="305"/>
      <c r="C151" s="289"/>
      <c r="D151" s="289"/>
      <c r="E151" s="174" t="str">
        <f>IF(B150="","",VLOOKUP(B150,'登録データ（女）'!$A$3:$X$2000,4,FALSE))</f>
        <v/>
      </c>
      <c r="F151" s="289"/>
      <c r="G151" s="294"/>
      <c r="H151" s="478"/>
      <c r="I151" s="286"/>
      <c r="J151" s="289"/>
      <c r="K151" s="286"/>
      <c r="L151" s="289"/>
      <c r="M151" s="286"/>
      <c r="N151" s="286"/>
      <c r="O151" s="294"/>
      <c r="P151" s="295"/>
      <c r="Q151" s="296"/>
      <c r="R151" s="472"/>
      <c r="S151" s="469"/>
      <c r="V151" s="66"/>
      <c r="W151" s="75"/>
      <c r="X151" s="69"/>
      <c r="Y151" s="69"/>
      <c r="Z151" s="69"/>
      <c r="AA151" s="69"/>
      <c r="AB151" s="69"/>
      <c r="AC151" s="62"/>
      <c r="AD151" s="172">
        <f t="shared" ca="1" si="146"/>
        <v>0</v>
      </c>
      <c r="AE151" s="108">
        <f t="shared" si="147"/>
        <v>0</v>
      </c>
      <c r="AF151" s="175" t="str">
        <f>IF(G151="","0",VLOOKUP(G151,'登録データ（男）'!$V$4:$W$21,2,FALSE))</f>
        <v>0</v>
      </c>
      <c r="AG151" s="62" t="str">
        <f t="shared" si="148"/>
        <v>00</v>
      </c>
      <c r="AH151" s="172" t="str">
        <f t="shared" si="149"/>
        <v>0</v>
      </c>
      <c r="AI151" s="62" t="str">
        <f t="shared" si="150"/>
        <v>000000</v>
      </c>
      <c r="AJ151" s="172" t="str">
        <f t="shared" ca="1" si="151"/>
        <v/>
      </c>
      <c r="AK151" s="62">
        <f t="shared" si="154"/>
        <v>0</v>
      </c>
      <c r="AL151" s="107" t="str">
        <f>IF(H151="","0",VALUE(VLOOKUP(H151,'登録データ（男）'!$V$4:$X$23,3,FALSE)))</f>
        <v>0</v>
      </c>
      <c r="AM151" s="62">
        <f t="shared" si="152"/>
        <v>0</v>
      </c>
      <c r="AN151" s="62">
        <f t="shared" si="155"/>
        <v>0</v>
      </c>
      <c r="AO151" s="69" t="str">
        <f ca="1">IF(OFFSET(B151,-MOD(ROW(B151),3),0)&lt;&gt;"",IF(RIGHT(H151,1)=")",VALUE(VLOOKUP(OFFSET(B151,-MOD(ROW(B151),3),0),'登録データ（女）'!B151,8,FALSE)),"0"),"0")</f>
        <v>0</v>
      </c>
      <c r="AP151" s="69">
        <f t="shared" ca="1" si="153"/>
        <v>0</v>
      </c>
      <c r="AQ151" s="64"/>
      <c r="AR151" s="64"/>
      <c r="AS151" s="64"/>
      <c r="AT151" s="64"/>
      <c r="AU151" s="64"/>
      <c r="AV151" s="64"/>
      <c r="AW151" s="64"/>
      <c r="AX151" s="64"/>
    </row>
    <row r="152" spans="1:50" ht="18.75" customHeight="1" thickBot="1">
      <c r="A152" s="290"/>
      <c r="B152" s="306"/>
      <c r="C152" s="290"/>
      <c r="D152" s="290"/>
      <c r="E152" s="87" t="s">
        <v>1919</v>
      </c>
      <c r="F152" s="290"/>
      <c r="G152" s="222"/>
      <c r="H152" s="479"/>
      <c r="I152" s="287"/>
      <c r="J152" s="290"/>
      <c r="K152" s="287"/>
      <c r="L152" s="290"/>
      <c r="M152" s="287"/>
      <c r="N152" s="287"/>
      <c r="O152" s="222"/>
      <c r="P152" s="223"/>
      <c r="Q152" s="297"/>
      <c r="R152" s="473"/>
      <c r="S152" s="470"/>
      <c r="V152" s="66"/>
      <c r="W152" s="75"/>
      <c r="X152" s="69"/>
      <c r="Y152" s="69"/>
      <c r="Z152" s="69"/>
      <c r="AA152" s="69"/>
      <c r="AB152" s="69"/>
      <c r="AC152" s="62"/>
      <c r="AD152" s="172">
        <f t="shared" ca="1" si="146"/>
        <v>0</v>
      </c>
      <c r="AE152" s="108">
        <f t="shared" si="147"/>
        <v>0</v>
      </c>
      <c r="AF152" s="175" t="str">
        <f>IF(G152="","0",VLOOKUP(G152,'登録データ（男）'!$V$4:$W$21,2,FALSE))</f>
        <v>0</v>
      </c>
      <c r="AG152" s="62" t="str">
        <f t="shared" si="148"/>
        <v>00</v>
      </c>
      <c r="AH152" s="172" t="str">
        <f t="shared" si="149"/>
        <v>0</v>
      </c>
      <c r="AI152" s="62" t="str">
        <f t="shared" si="150"/>
        <v>000000</v>
      </c>
      <c r="AJ152" s="172" t="str">
        <f t="shared" ca="1" si="151"/>
        <v/>
      </c>
      <c r="AK152" s="62">
        <f t="shared" si="154"/>
        <v>0</v>
      </c>
      <c r="AL152" s="107" t="str">
        <f>IF(H152="","0",VALUE(VLOOKUP(H152,'登録データ（男）'!$V$4:$X$23,3,FALSE)))</f>
        <v>0</v>
      </c>
      <c r="AM152" s="62">
        <f t="shared" si="152"/>
        <v>0</v>
      </c>
      <c r="AN152" s="62">
        <f t="shared" si="155"/>
        <v>0</v>
      </c>
      <c r="AO152" s="69" t="str">
        <f ca="1">IF(OFFSET(B152,-MOD(ROW(B152),3),0)&lt;&gt;"",IF(RIGHT(H152,1)=")",VALUE(VLOOKUP(OFFSET(B152,-MOD(ROW(B152),3),0),'登録データ（女）'!B152,8,FALSE)),"0"),"0")</f>
        <v>0</v>
      </c>
      <c r="AP152" s="69">
        <f t="shared" ca="1" si="153"/>
        <v>0</v>
      </c>
      <c r="AQ152" s="64"/>
      <c r="AR152" s="64"/>
      <c r="AS152" s="64"/>
      <c r="AT152" s="64"/>
      <c r="AU152" s="64"/>
      <c r="AV152" s="64"/>
      <c r="AW152" s="64"/>
      <c r="AX152" s="64"/>
    </row>
    <row r="153" spans="1:50" ht="18" customHeight="1" thickTop="1">
      <c r="A153" s="288">
        <v>46</v>
      </c>
      <c r="B153" s="304"/>
      <c r="C153" s="288" t="str">
        <f>IF(B153="","",VLOOKUP(B153,'登録データ（女）'!$A$3:$X$2000,2,FALSE))</f>
        <v/>
      </c>
      <c r="D153" s="288" t="str">
        <f>IF(B153="","",VLOOKUP(B153,'登録データ（女）'!$A$3:$X$2000,3,FALSE))</f>
        <v/>
      </c>
      <c r="E153" s="179" t="str">
        <f>IF(B153="","",VLOOKUP(B153,'登録データ（女）'!$A$3:$X$2000,7,FALSE))</f>
        <v/>
      </c>
      <c r="F153" s="288" t="s">
        <v>6158</v>
      </c>
      <c r="G153" s="291"/>
      <c r="H153" s="477"/>
      <c r="I153" s="285"/>
      <c r="J153" s="288" t="str">
        <f>IF(G153="","",IF(AH153=2,"","分"))</f>
        <v/>
      </c>
      <c r="K153" s="285"/>
      <c r="L153" s="288" t="str">
        <f>IF(OR(G153="",G153="七種競技"),"",IF(AH153=2,"m","秒"))</f>
        <v/>
      </c>
      <c r="M153" s="285"/>
      <c r="N153" s="285"/>
      <c r="O153" s="291"/>
      <c r="P153" s="292"/>
      <c r="Q153" s="293"/>
      <c r="R153" s="471"/>
      <c r="S153" s="468"/>
      <c r="V153" s="66"/>
      <c r="W153" s="75">
        <f>IF(B153="",0,IF(VLOOKUP(B153,'登録データ（女）'!$A$3:$AT$2000,28,FALSE)=1,0,1))</f>
        <v>0</v>
      </c>
      <c r="X153" s="69">
        <f>IF(B153="",1,0)</f>
        <v>1</v>
      </c>
      <c r="Y153" s="69">
        <f>IF(C153="",1,0)</f>
        <v>1</v>
      </c>
      <c r="Z153" s="69">
        <f>IF(D153="",1,0)</f>
        <v>1</v>
      </c>
      <c r="AA153" s="69">
        <f>IF(E153="",1,0)</f>
        <v>1</v>
      </c>
      <c r="AB153" s="69">
        <f>IF(E154="",1,0)</f>
        <v>1</v>
      </c>
      <c r="AC153" s="62">
        <f>SUM(X153:AB153)</f>
        <v>5</v>
      </c>
      <c r="AD153" s="172">
        <f t="shared" ca="1" si="146"/>
        <v>0</v>
      </c>
      <c r="AE153" s="108">
        <f t="shared" si="147"/>
        <v>0</v>
      </c>
      <c r="AF153" s="175" t="str">
        <f>IF(G153="","0",VLOOKUP(G153,'登録データ（男）'!$V$4:$W$21,2,FALSE))</f>
        <v>0</v>
      </c>
      <c r="AG153" s="62" t="str">
        <f t="shared" si="148"/>
        <v>00</v>
      </c>
      <c r="AH153" s="172" t="str">
        <f t="shared" si="149"/>
        <v>0</v>
      </c>
      <c r="AI153" s="62" t="str">
        <f t="shared" si="150"/>
        <v>000000</v>
      </c>
      <c r="AJ153" s="172" t="str">
        <f t="shared" ca="1" si="151"/>
        <v/>
      </c>
      <c r="AK153" s="62">
        <f t="shared" si="154"/>
        <v>0</v>
      </c>
      <c r="AL153" s="107" t="str">
        <f>IF(H153="","0",VALUE(VLOOKUP(H153,'登録データ（男）'!$V$4:$X$23,3,FALSE)))</f>
        <v>0</v>
      </c>
      <c r="AM153" s="62">
        <f t="shared" si="152"/>
        <v>0</v>
      </c>
      <c r="AN153" s="62">
        <f t="shared" si="155"/>
        <v>0</v>
      </c>
      <c r="AO153" s="69" t="str">
        <f ca="1">IF(OFFSET(B153,-MOD(ROW(B153),3),0)&lt;&gt;"",IF(RIGHT(H153,1)=")",VALUE(VLOOKUP(OFFSET(B153,-MOD(ROW(B153),3),0),'登録データ（女）'!B153,8,FALSE)),"0"),"0")</f>
        <v>0</v>
      </c>
      <c r="AP153" s="69">
        <f t="shared" ca="1" si="153"/>
        <v>0</v>
      </c>
      <c r="AQ153" s="64" t="str">
        <f t="shared" ref="AQ153" si="162">IF(AR153="","",RANK(AR153,$AR$18:$AR$467,1))</f>
        <v/>
      </c>
      <c r="AR153" s="64" t="str">
        <f>IF(R153="","",B153)</f>
        <v/>
      </c>
      <c r="AS153" s="64" t="str">
        <f t="shared" ref="AS153" si="163">IF(AT153="","",RANK(AT153,$AT$18:$AT$467,1))</f>
        <v/>
      </c>
      <c r="AT153" s="64" t="str">
        <f>IF(S153="","",B153)</f>
        <v/>
      </c>
      <c r="AU153" s="64" t="str">
        <f t="shared" ref="AU153" si="164">IF(AV153="","",RANK(AV153,$AV$18:$AV$467,1))</f>
        <v/>
      </c>
      <c r="AV153" s="64" t="str">
        <f>IF(OR(H153="七種競技",H154="七種競技",H155="七種競技"),B153,"")</f>
        <v/>
      </c>
      <c r="AW153" s="64"/>
      <c r="AX153" s="64">
        <f>B153</f>
        <v>0</v>
      </c>
    </row>
    <row r="154" spans="1:50" ht="18" customHeight="1">
      <c r="A154" s="289"/>
      <c r="B154" s="305"/>
      <c r="C154" s="289"/>
      <c r="D154" s="289"/>
      <c r="E154" s="174" t="str">
        <f>IF(B153="","",VLOOKUP(B153,'登録データ（女）'!$A$3:$X$2000,4,FALSE))</f>
        <v/>
      </c>
      <c r="F154" s="289"/>
      <c r="G154" s="294"/>
      <c r="H154" s="478"/>
      <c r="I154" s="286"/>
      <c r="J154" s="289"/>
      <c r="K154" s="286"/>
      <c r="L154" s="289"/>
      <c r="M154" s="286"/>
      <c r="N154" s="286"/>
      <c r="O154" s="294"/>
      <c r="P154" s="295"/>
      <c r="Q154" s="296"/>
      <c r="R154" s="472"/>
      <c r="S154" s="469"/>
      <c r="V154" s="66"/>
      <c r="W154" s="75"/>
      <c r="X154" s="69"/>
      <c r="Y154" s="69"/>
      <c r="Z154" s="69"/>
      <c r="AA154" s="69"/>
      <c r="AB154" s="69"/>
      <c r="AC154" s="62"/>
      <c r="AD154" s="172">
        <f t="shared" ca="1" si="146"/>
        <v>0</v>
      </c>
      <c r="AE154" s="108">
        <f t="shared" si="147"/>
        <v>0</v>
      </c>
      <c r="AF154" s="175" t="str">
        <f>IF(G154="","0",VLOOKUP(G154,'登録データ（男）'!$V$4:$W$21,2,FALSE))</f>
        <v>0</v>
      </c>
      <c r="AG154" s="62" t="str">
        <f t="shared" si="148"/>
        <v>00</v>
      </c>
      <c r="AH154" s="172" t="str">
        <f t="shared" si="149"/>
        <v>0</v>
      </c>
      <c r="AI154" s="62" t="str">
        <f t="shared" si="150"/>
        <v>000000</v>
      </c>
      <c r="AJ154" s="172" t="str">
        <f t="shared" ca="1" si="151"/>
        <v/>
      </c>
      <c r="AK154" s="62">
        <f t="shared" si="154"/>
        <v>0</v>
      </c>
      <c r="AL154" s="107" t="str">
        <f>IF(H154="","0",VALUE(VLOOKUP(H154,'登録データ（男）'!$V$4:$X$23,3,FALSE)))</f>
        <v>0</v>
      </c>
      <c r="AM154" s="62">
        <f t="shared" si="152"/>
        <v>0</v>
      </c>
      <c r="AN154" s="62">
        <f t="shared" si="155"/>
        <v>0</v>
      </c>
      <c r="AO154" s="69" t="str">
        <f ca="1">IF(OFFSET(B154,-MOD(ROW(B154),3),0)&lt;&gt;"",IF(RIGHT(H154,1)=")",VALUE(VLOOKUP(OFFSET(B154,-MOD(ROW(B154),3),0),'登録データ（女）'!B154,8,FALSE)),"0"),"0")</f>
        <v>0</v>
      </c>
      <c r="AP154" s="69">
        <f t="shared" ca="1" si="153"/>
        <v>0</v>
      </c>
      <c r="AQ154" s="64"/>
      <c r="AR154" s="64"/>
      <c r="AS154" s="64"/>
      <c r="AT154" s="64"/>
      <c r="AU154" s="64"/>
      <c r="AV154" s="64"/>
      <c r="AW154" s="64"/>
      <c r="AX154" s="64"/>
    </row>
    <row r="155" spans="1:50" ht="18.75" customHeight="1" thickBot="1">
      <c r="A155" s="290"/>
      <c r="B155" s="306"/>
      <c r="C155" s="290"/>
      <c r="D155" s="290"/>
      <c r="E155" s="87" t="s">
        <v>1919</v>
      </c>
      <c r="F155" s="290"/>
      <c r="G155" s="222"/>
      <c r="H155" s="479"/>
      <c r="I155" s="287"/>
      <c r="J155" s="290"/>
      <c r="K155" s="287"/>
      <c r="L155" s="290"/>
      <c r="M155" s="287"/>
      <c r="N155" s="287"/>
      <c r="O155" s="222"/>
      <c r="P155" s="223"/>
      <c r="Q155" s="297"/>
      <c r="R155" s="473"/>
      <c r="S155" s="470"/>
      <c r="V155" s="66"/>
      <c r="W155" s="75"/>
      <c r="X155" s="69"/>
      <c r="Y155" s="69"/>
      <c r="Z155" s="69"/>
      <c r="AA155" s="69"/>
      <c r="AB155" s="69"/>
      <c r="AC155" s="62"/>
      <c r="AD155" s="172">
        <f t="shared" ca="1" si="146"/>
        <v>0</v>
      </c>
      <c r="AE155" s="108">
        <f t="shared" si="147"/>
        <v>0</v>
      </c>
      <c r="AF155" s="175" t="str">
        <f>IF(G155="","0",VLOOKUP(G155,'登録データ（男）'!$V$4:$W$21,2,FALSE))</f>
        <v>0</v>
      </c>
      <c r="AG155" s="62" t="str">
        <f t="shared" si="148"/>
        <v>00</v>
      </c>
      <c r="AH155" s="172" t="str">
        <f t="shared" si="149"/>
        <v>0</v>
      </c>
      <c r="AI155" s="62" t="str">
        <f t="shared" si="150"/>
        <v>000000</v>
      </c>
      <c r="AJ155" s="172" t="str">
        <f t="shared" ca="1" si="151"/>
        <v/>
      </c>
      <c r="AK155" s="62">
        <f t="shared" si="154"/>
        <v>0</v>
      </c>
      <c r="AL155" s="107" t="str">
        <f>IF(H155="","0",VALUE(VLOOKUP(H155,'登録データ（男）'!$V$4:$X$23,3,FALSE)))</f>
        <v>0</v>
      </c>
      <c r="AM155" s="62">
        <f t="shared" si="152"/>
        <v>0</v>
      </c>
      <c r="AN155" s="62">
        <f t="shared" si="155"/>
        <v>0</v>
      </c>
      <c r="AO155" s="69" t="str">
        <f ca="1">IF(OFFSET(B155,-MOD(ROW(B155),3),0)&lt;&gt;"",IF(RIGHT(H155,1)=")",VALUE(VLOOKUP(OFFSET(B155,-MOD(ROW(B155),3),0),'登録データ（女）'!B155,8,FALSE)),"0"),"0")</f>
        <v>0</v>
      </c>
      <c r="AP155" s="69">
        <f t="shared" ca="1" si="153"/>
        <v>0</v>
      </c>
      <c r="AQ155" s="64"/>
      <c r="AR155" s="64"/>
      <c r="AS155" s="64"/>
      <c r="AT155" s="64"/>
      <c r="AU155" s="64"/>
      <c r="AV155" s="64"/>
      <c r="AW155" s="64"/>
      <c r="AX155" s="64"/>
    </row>
    <row r="156" spans="1:50" ht="18" customHeight="1" thickTop="1">
      <c r="A156" s="288">
        <v>47</v>
      </c>
      <c r="B156" s="304"/>
      <c r="C156" s="288" t="str">
        <f>IF(B156="","",VLOOKUP(B156,'登録データ（女）'!$A$3:$X$2000,2,FALSE))</f>
        <v/>
      </c>
      <c r="D156" s="288" t="str">
        <f>IF(B156="","",VLOOKUP(B156,'登録データ（女）'!$A$3:$X$2000,3,FALSE))</f>
        <v/>
      </c>
      <c r="E156" s="179" t="str">
        <f>IF(B156="","",VLOOKUP(B156,'登録データ（女）'!$A$3:$X$2000,7,FALSE))</f>
        <v/>
      </c>
      <c r="F156" s="288" t="s">
        <v>6158</v>
      </c>
      <c r="G156" s="291"/>
      <c r="H156" s="477"/>
      <c r="I156" s="285"/>
      <c r="J156" s="288" t="str">
        <f>IF(G156="","",IF(AH156=2,"","分"))</f>
        <v/>
      </c>
      <c r="K156" s="285"/>
      <c r="L156" s="288" t="str">
        <f>IF(OR(G156="",G156="七種競技"),"",IF(AH156=2,"m","秒"))</f>
        <v/>
      </c>
      <c r="M156" s="285"/>
      <c r="N156" s="285"/>
      <c r="O156" s="291"/>
      <c r="P156" s="292"/>
      <c r="Q156" s="293"/>
      <c r="R156" s="471"/>
      <c r="S156" s="468"/>
      <c r="V156" s="66"/>
      <c r="W156" s="75">
        <f>IF(B156="",0,IF(VLOOKUP(B156,'登録データ（女）'!$A$3:$AT$2000,28,FALSE)=1,0,1))</f>
        <v>0</v>
      </c>
      <c r="X156" s="69">
        <f>IF(B156="",1,0)</f>
        <v>1</v>
      </c>
      <c r="Y156" s="69">
        <f>IF(C156="",1,0)</f>
        <v>1</v>
      </c>
      <c r="Z156" s="69">
        <f>IF(D156="",1,0)</f>
        <v>1</v>
      </c>
      <c r="AA156" s="69">
        <f>IF(E156="",1,0)</f>
        <v>1</v>
      </c>
      <c r="AB156" s="69">
        <f>IF(E157="",1,0)</f>
        <v>1</v>
      </c>
      <c r="AC156" s="62">
        <f>SUM(X156:AB156)</f>
        <v>5</v>
      </c>
      <c r="AD156" s="172">
        <f t="shared" ca="1" si="146"/>
        <v>0</v>
      </c>
      <c r="AE156" s="108">
        <f t="shared" si="147"/>
        <v>0</v>
      </c>
      <c r="AF156" s="175" t="str">
        <f>IF(G156="","0",VLOOKUP(G156,'登録データ（男）'!$V$4:$W$21,2,FALSE))</f>
        <v>0</v>
      </c>
      <c r="AG156" s="62" t="str">
        <f t="shared" si="148"/>
        <v>00</v>
      </c>
      <c r="AH156" s="172" t="str">
        <f t="shared" si="149"/>
        <v>0</v>
      </c>
      <c r="AI156" s="62" t="str">
        <f t="shared" si="150"/>
        <v>000000</v>
      </c>
      <c r="AJ156" s="172" t="str">
        <f t="shared" ca="1" si="151"/>
        <v/>
      </c>
      <c r="AK156" s="62">
        <f t="shared" si="154"/>
        <v>0</v>
      </c>
      <c r="AL156" s="107" t="str">
        <f>IF(H156="","0",VALUE(VLOOKUP(H156,'登録データ（男）'!$V$4:$X$23,3,FALSE)))</f>
        <v>0</v>
      </c>
      <c r="AM156" s="62">
        <f t="shared" si="152"/>
        <v>0</v>
      </c>
      <c r="AN156" s="62">
        <f t="shared" si="155"/>
        <v>0</v>
      </c>
      <c r="AO156" s="69" t="str">
        <f ca="1">IF(OFFSET(B156,-MOD(ROW(B156),3),0)&lt;&gt;"",IF(RIGHT(H156,1)=")",VALUE(VLOOKUP(OFFSET(B156,-MOD(ROW(B156),3),0),'登録データ（女）'!B156,8,FALSE)),"0"),"0")</f>
        <v>0</v>
      </c>
      <c r="AP156" s="69">
        <f t="shared" ca="1" si="153"/>
        <v>0</v>
      </c>
      <c r="AQ156" s="64" t="str">
        <f t="shared" ref="AQ156" si="165">IF(AR156="","",RANK(AR156,$AR$18:$AR$467,1))</f>
        <v/>
      </c>
      <c r="AR156" s="64" t="str">
        <f>IF(R156="","",B156)</f>
        <v/>
      </c>
      <c r="AS156" s="64" t="str">
        <f t="shared" ref="AS156" si="166">IF(AT156="","",RANK(AT156,$AT$18:$AT$467,1))</f>
        <v/>
      </c>
      <c r="AT156" s="64" t="str">
        <f>IF(S156="","",B156)</f>
        <v/>
      </c>
      <c r="AU156" s="64" t="str">
        <f t="shared" ref="AU156" si="167">IF(AV156="","",RANK(AV156,$AV$18:$AV$467,1))</f>
        <v/>
      </c>
      <c r="AV156" s="64" t="str">
        <f>IF(OR(H156="七種競技",H157="七種競技",H158="七種競技"),B156,"")</f>
        <v/>
      </c>
      <c r="AW156" s="64"/>
      <c r="AX156" s="64">
        <f>B156</f>
        <v>0</v>
      </c>
    </row>
    <row r="157" spans="1:50" ht="18" customHeight="1">
      <c r="A157" s="289"/>
      <c r="B157" s="305"/>
      <c r="C157" s="289"/>
      <c r="D157" s="289"/>
      <c r="E157" s="174" t="str">
        <f>IF(B156="","",VLOOKUP(B156,'登録データ（女）'!$A$3:$X$2000,4,FALSE))</f>
        <v/>
      </c>
      <c r="F157" s="289"/>
      <c r="G157" s="294"/>
      <c r="H157" s="478"/>
      <c r="I157" s="286"/>
      <c r="J157" s="289"/>
      <c r="K157" s="286"/>
      <c r="L157" s="289"/>
      <c r="M157" s="286"/>
      <c r="N157" s="286"/>
      <c r="O157" s="294"/>
      <c r="P157" s="295"/>
      <c r="Q157" s="296"/>
      <c r="R157" s="472"/>
      <c r="S157" s="469"/>
      <c r="V157" s="66"/>
      <c r="W157" s="75"/>
      <c r="X157" s="69"/>
      <c r="Y157" s="69"/>
      <c r="Z157" s="69"/>
      <c r="AA157" s="69"/>
      <c r="AB157" s="69"/>
      <c r="AC157" s="62"/>
      <c r="AD157" s="172">
        <f t="shared" ca="1" si="146"/>
        <v>0</v>
      </c>
      <c r="AE157" s="108">
        <f t="shared" si="147"/>
        <v>0</v>
      </c>
      <c r="AF157" s="175" t="str">
        <f>IF(G157="","0",VLOOKUP(G157,'登録データ（男）'!$V$4:$W$21,2,FALSE))</f>
        <v>0</v>
      </c>
      <c r="AG157" s="62" t="str">
        <f t="shared" si="148"/>
        <v>00</v>
      </c>
      <c r="AH157" s="172" t="str">
        <f t="shared" si="149"/>
        <v>0</v>
      </c>
      <c r="AI157" s="62" t="str">
        <f t="shared" si="150"/>
        <v>000000</v>
      </c>
      <c r="AJ157" s="172" t="str">
        <f t="shared" ca="1" si="151"/>
        <v/>
      </c>
      <c r="AK157" s="62">
        <f t="shared" si="154"/>
        <v>0</v>
      </c>
      <c r="AL157" s="107" t="str">
        <f>IF(H157="","0",VALUE(VLOOKUP(H157,'登録データ（男）'!$V$4:$X$23,3,FALSE)))</f>
        <v>0</v>
      </c>
      <c r="AM157" s="62">
        <f t="shared" si="152"/>
        <v>0</v>
      </c>
      <c r="AN157" s="62">
        <f t="shared" si="155"/>
        <v>0</v>
      </c>
      <c r="AO157" s="69" t="str">
        <f ca="1">IF(OFFSET(B157,-MOD(ROW(B157),3),0)&lt;&gt;"",IF(RIGHT(H157,1)=")",VALUE(VLOOKUP(OFFSET(B157,-MOD(ROW(B157),3),0),'登録データ（女）'!B157,8,FALSE)),"0"),"0")</f>
        <v>0</v>
      </c>
      <c r="AP157" s="69">
        <f t="shared" ca="1" si="153"/>
        <v>0</v>
      </c>
      <c r="AQ157" s="64"/>
      <c r="AR157" s="64"/>
      <c r="AS157" s="64"/>
      <c r="AT157" s="64"/>
      <c r="AU157" s="64"/>
      <c r="AV157" s="64"/>
      <c r="AW157" s="64"/>
      <c r="AX157" s="64"/>
    </row>
    <row r="158" spans="1:50" ht="18.75" customHeight="1" thickBot="1">
      <c r="A158" s="290"/>
      <c r="B158" s="306"/>
      <c r="C158" s="290"/>
      <c r="D158" s="290"/>
      <c r="E158" s="87" t="s">
        <v>1919</v>
      </c>
      <c r="F158" s="290"/>
      <c r="G158" s="222"/>
      <c r="H158" s="479"/>
      <c r="I158" s="287"/>
      <c r="J158" s="290"/>
      <c r="K158" s="287"/>
      <c r="L158" s="290"/>
      <c r="M158" s="287"/>
      <c r="N158" s="287"/>
      <c r="O158" s="222"/>
      <c r="P158" s="223"/>
      <c r="Q158" s="297"/>
      <c r="R158" s="473"/>
      <c r="S158" s="470"/>
      <c r="V158" s="66"/>
      <c r="W158" s="75"/>
      <c r="X158" s="69"/>
      <c r="Y158" s="69"/>
      <c r="Z158" s="69"/>
      <c r="AA158" s="69"/>
      <c r="AB158" s="69"/>
      <c r="AC158" s="62"/>
      <c r="AD158" s="172">
        <f t="shared" ca="1" si="146"/>
        <v>0</v>
      </c>
      <c r="AE158" s="108">
        <f t="shared" si="147"/>
        <v>0</v>
      </c>
      <c r="AF158" s="175" t="str">
        <f>IF(G158="","0",VLOOKUP(G158,'登録データ（男）'!$V$4:$W$21,2,FALSE))</f>
        <v>0</v>
      </c>
      <c r="AG158" s="62" t="str">
        <f t="shared" si="148"/>
        <v>00</v>
      </c>
      <c r="AH158" s="172" t="str">
        <f t="shared" si="149"/>
        <v>0</v>
      </c>
      <c r="AI158" s="62" t="str">
        <f t="shared" si="150"/>
        <v>000000</v>
      </c>
      <c r="AJ158" s="172" t="str">
        <f t="shared" ca="1" si="151"/>
        <v/>
      </c>
      <c r="AK158" s="62">
        <f t="shared" si="154"/>
        <v>0</v>
      </c>
      <c r="AL158" s="107" t="str">
        <f>IF(H158="","0",VALUE(VLOOKUP(H158,'登録データ（男）'!$V$4:$X$23,3,FALSE)))</f>
        <v>0</v>
      </c>
      <c r="AM158" s="62">
        <f t="shared" si="152"/>
        <v>0</v>
      </c>
      <c r="AN158" s="62">
        <f t="shared" si="155"/>
        <v>0</v>
      </c>
      <c r="AO158" s="69" t="str">
        <f ca="1">IF(OFFSET(B158,-MOD(ROW(B158),3),0)&lt;&gt;"",IF(RIGHT(H158,1)=")",VALUE(VLOOKUP(OFFSET(B158,-MOD(ROW(B158),3),0),'登録データ（女）'!B158,8,FALSE)),"0"),"0")</f>
        <v>0</v>
      </c>
      <c r="AP158" s="69">
        <f t="shared" ca="1" si="153"/>
        <v>0</v>
      </c>
      <c r="AQ158" s="64"/>
      <c r="AR158" s="64"/>
      <c r="AS158" s="64"/>
      <c r="AT158" s="64"/>
      <c r="AU158" s="64"/>
      <c r="AV158" s="64"/>
      <c r="AW158" s="64"/>
      <c r="AX158" s="64"/>
    </row>
    <row r="159" spans="1:50" ht="18" customHeight="1" thickTop="1">
      <c r="A159" s="288">
        <v>48</v>
      </c>
      <c r="B159" s="304"/>
      <c r="C159" s="288" t="str">
        <f>IF(B159="","",VLOOKUP(B159,'登録データ（女）'!$A$3:$X$2000,2,FALSE))</f>
        <v/>
      </c>
      <c r="D159" s="288" t="str">
        <f>IF(B159="","",VLOOKUP(B159,'登録データ（女）'!$A$3:$X$2000,3,FALSE))</f>
        <v/>
      </c>
      <c r="E159" s="179" t="str">
        <f>IF(B159="","",VLOOKUP(B159,'登録データ（女）'!$A$3:$X$2000,7,FALSE))</f>
        <v/>
      </c>
      <c r="F159" s="288" t="s">
        <v>6158</v>
      </c>
      <c r="G159" s="291"/>
      <c r="H159" s="477"/>
      <c r="I159" s="285"/>
      <c r="J159" s="288" t="str">
        <f>IF(G159="","",IF(AH159=2,"","分"))</f>
        <v/>
      </c>
      <c r="K159" s="285"/>
      <c r="L159" s="288" t="str">
        <f>IF(OR(G159="",G159="七種競技"),"",IF(AH159=2,"m","秒"))</f>
        <v/>
      </c>
      <c r="M159" s="285"/>
      <c r="N159" s="285"/>
      <c r="O159" s="291"/>
      <c r="P159" s="292"/>
      <c r="Q159" s="293"/>
      <c r="R159" s="471"/>
      <c r="S159" s="468"/>
      <c r="V159" s="66"/>
      <c r="W159" s="75">
        <f>IF(B159="",0,IF(VLOOKUP(B159,'登録データ（女）'!$A$3:$AT$2000,28,FALSE)=1,0,1))</f>
        <v>0</v>
      </c>
      <c r="X159" s="69">
        <f>IF(B159="",1,0)</f>
        <v>1</v>
      </c>
      <c r="Y159" s="69">
        <f>IF(C159="",1,0)</f>
        <v>1</v>
      </c>
      <c r="Z159" s="69">
        <f>IF(D159="",1,0)</f>
        <v>1</v>
      </c>
      <c r="AA159" s="69">
        <f>IF(E159="",1,0)</f>
        <v>1</v>
      </c>
      <c r="AB159" s="69">
        <f>IF(E160="",1,0)</f>
        <v>1</v>
      </c>
      <c r="AC159" s="62">
        <f>SUM(X159:AB159)</f>
        <v>5</v>
      </c>
      <c r="AD159" s="172">
        <f t="shared" ca="1" si="146"/>
        <v>0</v>
      </c>
      <c r="AE159" s="108">
        <f t="shared" si="147"/>
        <v>0</v>
      </c>
      <c r="AF159" s="175" t="str">
        <f>IF(G159="","0",VLOOKUP(G159,'登録データ（男）'!$V$4:$W$21,2,FALSE))</f>
        <v>0</v>
      </c>
      <c r="AG159" s="62" t="str">
        <f t="shared" si="148"/>
        <v>00</v>
      </c>
      <c r="AH159" s="172" t="str">
        <f t="shared" si="149"/>
        <v>0</v>
      </c>
      <c r="AI159" s="62" t="str">
        <f t="shared" si="150"/>
        <v>000000</v>
      </c>
      <c r="AJ159" s="172" t="str">
        <f t="shared" ca="1" si="151"/>
        <v/>
      </c>
      <c r="AK159" s="62">
        <f t="shared" si="154"/>
        <v>0</v>
      </c>
      <c r="AL159" s="107" t="str">
        <f>IF(H159="","0",VALUE(VLOOKUP(H159,'登録データ（男）'!$V$4:$X$23,3,FALSE)))</f>
        <v>0</v>
      </c>
      <c r="AM159" s="62">
        <f t="shared" si="152"/>
        <v>0</v>
      </c>
      <c r="AN159" s="62">
        <f t="shared" si="155"/>
        <v>0</v>
      </c>
      <c r="AO159" s="69" t="str">
        <f ca="1">IF(OFFSET(B159,-MOD(ROW(B159),3),0)&lt;&gt;"",IF(RIGHT(H159,1)=")",VALUE(VLOOKUP(OFFSET(B159,-MOD(ROW(B159),3),0),'登録データ（女）'!B159,8,FALSE)),"0"),"0")</f>
        <v>0</v>
      </c>
      <c r="AP159" s="69">
        <f t="shared" ca="1" si="153"/>
        <v>0</v>
      </c>
      <c r="AQ159" s="64" t="str">
        <f t="shared" ref="AQ159" si="168">IF(AR159="","",RANK(AR159,$AR$18:$AR$467,1))</f>
        <v/>
      </c>
      <c r="AR159" s="64" t="str">
        <f>IF(R159="","",B159)</f>
        <v/>
      </c>
      <c r="AS159" s="64" t="str">
        <f t="shared" ref="AS159" si="169">IF(AT159="","",RANK(AT159,$AT$18:$AT$467,1))</f>
        <v/>
      </c>
      <c r="AT159" s="64" t="str">
        <f>IF(S159="","",B159)</f>
        <v/>
      </c>
      <c r="AU159" s="64" t="str">
        <f t="shared" ref="AU159" si="170">IF(AV159="","",RANK(AV159,$AV$18:$AV$467,1))</f>
        <v/>
      </c>
      <c r="AV159" s="64" t="str">
        <f>IF(OR(H159="七種競技",H160="七種競技",H161="七種競技"),B159,"")</f>
        <v/>
      </c>
      <c r="AW159" s="64"/>
      <c r="AX159" s="64">
        <f>B159</f>
        <v>0</v>
      </c>
    </row>
    <row r="160" spans="1:50" ht="18" customHeight="1">
      <c r="A160" s="289"/>
      <c r="B160" s="305"/>
      <c r="C160" s="289"/>
      <c r="D160" s="289"/>
      <c r="E160" s="174" t="str">
        <f>IF(B159="","",VLOOKUP(B159,'登録データ（女）'!$A$3:$X$2000,4,FALSE))</f>
        <v/>
      </c>
      <c r="F160" s="289"/>
      <c r="G160" s="294"/>
      <c r="H160" s="478"/>
      <c r="I160" s="286"/>
      <c r="J160" s="289"/>
      <c r="K160" s="286"/>
      <c r="L160" s="289"/>
      <c r="M160" s="286"/>
      <c r="N160" s="286"/>
      <c r="O160" s="294"/>
      <c r="P160" s="295"/>
      <c r="Q160" s="296"/>
      <c r="R160" s="472"/>
      <c r="S160" s="469"/>
      <c r="V160" s="66"/>
      <c r="W160" s="75"/>
      <c r="X160" s="69"/>
      <c r="Y160" s="69"/>
      <c r="Z160" s="69"/>
      <c r="AA160" s="69"/>
      <c r="AB160" s="69"/>
      <c r="AC160" s="62"/>
      <c r="AD160" s="172">
        <f t="shared" ca="1" si="146"/>
        <v>0</v>
      </c>
      <c r="AE160" s="108">
        <f t="shared" si="147"/>
        <v>0</v>
      </c>
      <c r="AF160" s="175" t="str">
        <f>IF(G160="","0",VLOOKUP(G160,'登録データ（男）'!$V$4:$W$21,2,FALSE))</f>
        <v>0</v>
      </c>
      <c r="AG160" s="62" t="str">
        <f t="shared" si="148"/>
        <v>00</v>
      </c>
      <c r="AH160" s="172" t="str">
        <f t="shared" si="149"/>
        <v>0</v>
      </c>
      <c r="AI160" s="62" t="str">
        <f t="shared" si="150"/>
        <v>000000</v>
      </c>
      <c r="AJ160" s="172" t="str">
        <f t="shared" ca="1" si="151"/>
        <v/>
      </c>
      <c r="AK160" s="62">
        <f t="shared" si="154"/>
        <v>0</v>
      </c>
      <c r="AL160" s="107" t="str">
        <f>IF(H160="","0",VALUE(VLOOKUP(H160,'登録データ（男）'!$V$4:$X$23,3,FALSE)))</f>
        <v>0</v>
      </c>
      <c r="AM160" s="62">
        <f t="shared" si="152"/>
        <v>0</v>
      </c>
      <c r="AN160" s="62">
        <f t="shared" si="155"/>
        <v>0</v>
      </c>
      <c r="AO160" s="69" t="str">
        <f ca="1">IF(OFFSET(B160,-MOD(ROW(B160),3),0)&lt;&gt;"",IF(RIGHT(H160,1)=")",VALUE(VLOOKUP(OFFSET(B160,-MOD(ROW(B160),3),0),'登録データ（女）'!B160,8,FALSE)),"0"),"0")</f>
        <v>0</v>
      </c>
      <c r="AP160" s="69">
        <f t="shared" ca="1" si="153"/>
        <v>0</v>
      </c>
      <c r="AQ160" s="64"/>
      <c r="AR160" s="64"/>
      <c r="AS160" s="64"/>
      <c r="AT160" s="64"/>
      <c r="AU160" s="64"/>
      <c r="AV160" s="64"/>
      <c r="AW160" s="64"/>
      <c r="AX160" s="64"/>
    </row>
    <row r="161" spans="1:50" ht="18.75" customHeight="1" thickBot="1">
      <c r="A161" s="290"/>
      <c r="B161" s="306"/>
      <c r="C161" s="290"/>
      <c r="D161" s="290"/>
      <c r="E161" s="87" t="s">
        <v>1919</v>
      </c>
      <c r="F161" s="290"/>
      <c r="G161" s="222"/>
      <c r="H161" s="479"/>
      <c r="I161" s="287"/>
      <c r="J161" s="290"/>
      <c r="K161" s="287"/>
      <c r="L161" s="290"/>
      <c r="M161" s="287"/>
      <c r="N161" s="287"/>
      <c r="O161" s="222"/>
      <c r="P161" s="223"/>
      <c r="Q161" s="297"/>
      <c r="R161" s="473"/>
      <c r="S161" s="470"/>
      <c r="V161" s="66"/>
      <c r="W161" s="75"/>
      <c r="X161" s="69"/>
      <c r="Y161" s="69"/>
      <c r="Z161" s="69"/>
      <c r="AA161" s="69"/>
      <c r="AB161" s="69"/>
      <c r="AC161" s="62"/>
      <c r="AD161" s="172">
        <f t="shared" ca="1" si="146"/>
        <v>0</v>
      </c>
      <c r="AE161" s="108">
        <f t="shared" si="147"/>
        <v>0</v>
      </c>
      <c r="AF161" s="175" t="str">
        <f>IF(G161="","0",VLOOKUP(G161,'登録データ（男）'!$V$4:$W$21,2,FALSE))</f>
        <v>0</v>
      </c>
      <c r="AG161" s="62" t="str">
        <f t="shared" si="148"/>
        <v>00</v>
      </c>
      <c r="AH161" s="172" t="str">
        <f t="shared" si="149"/>
        <v>0</v>
      </c>
      <c r="AI161" s="62" t="str">
        <f t="shared" si="150"/>
        <v>000000</v>
      </c>
      <c r="AJ161" s="172" t="str">
        <f t="shared" ca="1" si="151"/>
        <v/>
      </c>
      <c r="AK161" s="62">
        <f t="shared" si="154"/>
        <v>0</v>
      </c>
      <c r="AL161" s="107" t="str">
        <f>IF(H161="","0",VALUE(VLOOKUP(H161,'登録データ（男）'!$V$4:$X$23,3,FALSE)))</f>
        <v>0</v>
      </c>
      <c r="AM161" s="62">
        <f t="shared" si="152"/>
        <v>0</v>
      </c>
      <c r="AN161" s="62">
        <f t="shared" si="155"/>
        <v>0</v>
      </c>
      <c r="AO161" s="69" t="str">
        <f ca="1">IF(OFFSET(B161,-MOD(ROW(B161),3),0)&lt;&gt;"",IF(RIGHT(H161,1)=")",VALUE(VLOOKUP(OFFSET(B161,-MOD(ROW(B161),3),0),'登録データ（女）'!B161,8,FALSE)),"0"),"0")</f>
        <v>0</v>
      </c>
      <c r="AP161" s="69">
        <f t="shared" ca="1" si="153"/>
        <v>0</v>
      </c>
      <c r="AQ161" s="64"/>
      <c r="AR161" s="64"/>
      <c r="AS161" s="64"/>
      <c r="AT161" s="64"/>
      <c r="AU161" s="64"/>
      <c r="AV161" s="64"/>
      <c r="AW161" s="64"/>
      <c r="AX161" s="64"/>
    </row>
    <row r="162" spans="1:50" ht="18" customHeight="1" thickTop="1">
      <c r="A162" s="288">
        <v>49</v>
      </c>
      <c r="B162" s="304"/>
      <c r="C162" s="288" t="str">
        <f>IF(B162="","",VLOOKUP(B162,'登録データ（女）'!$A$3:$X$2000,2,FALSE))</f>
        <v/>
      </c>
      <c r="D162" s="288" t="str">
        <f>IF(B162="","",VLOOKUP(B162,'登録データ（女）'!$A$3:$X$2000,3,FALSE))</f>
        <v/>
      </c>
      <c r="E162" s="179" t="str">
        <f>IF(B162="","",VLOOKUP(B162,'登録データ（女）'!$A$3:$X$2000,7,FALSE))</f>
        <v/>
      </c>
      <c r="F162" s="288" t="s">
        <v>6158</v>
      </c>
      <c r="G162" s="291"/>
      <c r="H162" s="477"/>
      <c r="I162" s="285"/>
      <c r="J162" s="288" t="str">
        <f>IF(G162="","",IF(AH162=2,"","分"))</f>
        <v/>
      </c>
      <c r="K162" s="285"/>
      <c r="L162" s="288" t="str">
        <f>IF(OR(G162="",G162="七種競技"),"",IF(AH162=2,"m","秒"))</f>
        <v/>
      </c>
      <c r="M162" s="285"/>
      <c r="N162" s="285"/>
      <c r="O162" s="291"/>
      <c r="P162" s="292"/>
      <c r="Q162" s="293"/>
      <c r="R162" s="471"/>
      <c r="S162" s="468"/>
      <c r="V162" s="66"/>
      <c r="W162" s="75">
        <f>IF(B162="",0,IF(VLOOKUP(B162,'登録データ（女）'!$A$3:$AT$2000,28,FALSE)=1,0,1))</f>
        <v>0</v>
      </c>
      <c r="X162" s="69">
        <f>IF(B162="",1,0)</f>
        <v>1</v>
      </c>
      <c r="Y162" s="69">
        <f>IF(C162="",1,0)</f>
        <v>1</v>
      </c>
      <c r="Z162" s="69">
        <f>IF(D162="",1,0)</f>
        <v>1</v>
      </c>
      <c r="AA162" s="69">
        <f>IF(E162="",1,0)</f>
        <v>1</v>
      </c>
      <c r="AB162" s="69">
        <f>IF(E163="",1,0)</f>
        <v>1</v>
      </c>
      <c r="AC162" s="62">
        <f>SUM(X162:AB162)</f>
        <v>5</v>
      </c>
      <c r="AD162" s="172">
        <f t="shared" ca="1" si="146"/>
        <v>0</v>
      </c>
      <c r="AE162" s="108">
        <f t="shared" si="147"/>
        <v>0</v>
      </c>
      <c r="AF162" s="175" t="str">
        <f>IF(G162="","0",VLOOKUP(G162,'登録データ（男）'!$V$4:$W$21,2,FALSE))</f>
        <v>0</v>
      </c>
      <c r="AG162" s="62" t="str">
        <f t="shared" si="148"/>
        <v>00</v>
      </c>
      <c r="AH162" s="172" t="str">
        <f t="shared" si="149"/>
        <v>0</v>
      </c>
      <c r="AI162" s="62" t="str">
        <f t="shared" si="150"/>
        <v>000000</v>
      </c>
      <c r="AJ162" s="172" t="str">
        <f t="shared" ca="1" si="151"/>
        <v/>
      </c>
      <c r="AK162" s="62">
        <f t="shared" si="154"/>
        <v>0</v>
      </c>
      <c r="AL162" s="107" t="str">
        <f>IF(H162="","0",VALUE(VLOOKUP(H162,'登録データ（男）'!$V$4:$X$23,3,FALSE)))</f>
        <v>0</v>
      </c>
      <c r="AM162" s="62">
        <f t="shared" si="152"/>
        <v>0</v>
      </c>
      <c r="AN162" s="62">
        <f t="shared" si="155"/>
        <v>0</v>
      </c>
      <c r="AO162" s="69" t="str">
        <f ca="1">IF(OFFSET(B162,-MOD(ROW(B162),3),0)&lt;&gt;"",IF(RIGHT(H162,1)=")",VALUE(VLOOKUP(OFFSET(B162,-MOD(ROW(B162),3),0),'登録データ（女）'!B162,8,FALSE)),"0"),"0")</f>
        <v>0</v>
      </c>
      <c r="AP162" s="69">
        <f t="shared" ca="1" si="153"/>
        <v>0</v>
      </c>
      <c r="AQ162" s="64" t="str">
        <f t="shared" ref="AQ162" si="171">IF(AR162="","",RANK(AR162,$AR$18:$AR$467,1))</f>
        <v/>
      </c>
      <c r="AR162" s="64" t="str">
        <f>IF(R162="","",B162)</f>
        <v/>
      </c>
      <c r="AS162" s="64" t="str">
        <f t="shared" ref="AS162" si="172">IF(AT162="","",RANK(AT162,$AT$18:$AT$467,1))</f>
        <v/>
      </c>
      <c r="AT162" s="64" t="str">
        <f>IF(S162="","",B162)</f>
        <v/>
      </c>
      <c r="AU162" s="64" t="str">
        <f t="shared" ref="AU162" si="173">IF(AV162="","",RANK(AV162,$AV$18:$AV$467,1))</f>
        <v/>
      </c>
      <c r="AV162" s="64" t="str">
        <f>IF(OR(H162="七種競技",H163="七種競技",H164="七種競技"),B162,"")</f>
        <v/>
      </c>
      <c r="AW162" s="64"/>
      <c r="AX162" s="64">
        <f>B162</f>
        <v>0</v>
      </c>
    </row>
    <row r="163" spans="1:50" ht="18" customHeight="1">
      <c r="A163" s="289"/>
      <c r="B163" s="305"/>
      <c r="C163" s="289"/>
      <c r="D163" s="289"/>
      <c r="E163" s="174" t="str">
        <f>IF(B162="","",VLOOKUP(B162,'登録データ（女）'!$A$3:$X$2000,4,FALSE))</f>
        <v/>
      </c>
      <c r="F163" s="289"/>
      <c r="G163" s="294"/>
      <c r="H163" s="478"/>
      <c r="I163" s="286"/>
      <c r="J163" s="289"/>
      <c r="K163" s="286"/>
      <c r="L163" s="289"/>
      <c r="M163" s="286"/>
      <c r="N163" s="286"/>
      <c r="O163" s="294"/>
      <c r="P163" s="295"/>
      <c r="Q163" s="296"/>
      <c r="R163" s="472"/>
      <c r="S163" s="469"/>
      <c r="V163" s="66"/>
      <c r="W163" s="75"/>
      <c r="X163" s="69"/>
      <c r="Y163" s="69"/>
      <c r="Z163" s="69"/>
      <c r="AA163" s="69"/>
      <c r="AB163" s="69"/>
      <c r="AC163" s="62"/>
      <c r="AD163" s="172">
        <f t="shared" ca="1" si="146"/>
        <v>0</v>
      </c>
      <c r="AE163" s="108">
        <f t="shared" si="147"/>
        <v>0</v>
      </c>
      <c r="AF163" s="175" t="str">
        <f>IF(G163="","0",VLOOKUP(G163,'登録データ（男）'!$V$4:$W$21,2,FALSE))</f>
        <v>0</v>
      </c>
      <c r="AG163" s="62" t="str">
        <f t="shared" si="148"/>
        <v>00</v>
      </c>
      <c r="AH163" s="172" t="str">
        <f t="shared" si="149"/>
        <v>0</v>
      </c>
      <c r="AI163" s="62" t="str">
        <f t="shared" si="150"/>
        <v>000000</v>
      </c>
      <c r="AJ163" s="172" t="str">
        <f t="shared" ca="1" si="151"/>
        <v/>
      </c>
      <c r="AK163" s="62">
        <f t="shared" si="154"/>
        <v>0</v>
      </c>
      <c r="AL163" s="107" t="str">
        <f>IF(H163="","0",VALUE(VLOOKUP(H163,'登録データ（男）'!$V$4:$X$23,3,FALSE)))</f>
        <v>0</v>
      </c>
      <c r="AM163" s="62">
        <f t="shared" si="152"/>
        <v>0</v>
      </c>
      <c r="AN163" s="62">
        <f t="shared" si="155"/>
        <v>0</v>
      </c>
      <c r="AO163" s="69" t="str">
        <f ca="1">IF(OFFSET(B163,-MOD(ROW(B163),3),0)&lt;&gt;"",IF(RIGHT(H163,1)=")",VALUE(VLOOKUP(OFFSET(B163,-MOD(ROW(B163),3),0),'登録データ（女）'!B163,8,FALSE)),"0"),"0")</f>
        <v>0</v>
      </c>
      <c r="AP163" s="69">
        <f t="shared" ca="1" si="153"/>
        <v>0</v>
      </c>
      <c r="AQ163" s="64"/>
      <c r="AR163" s="64"/>
      <c r="AS163" s="64"/>
      <c r="AT163" s="64"/>
      <c r="AU163" s="64"/>
      <c r="AV163" s="64"/>
      <c r="AW163" s="64"/>
      <c r="AX163" s="64"/>
    </row>
    <row r="164" spans="1:50" ht="18.75" customHeight="1" thickBot="1">
      <c r="A164" s="290"/>
      <c r="B164" s="306"/>
      <c r="C164" s="290"/>
      <c r="D164" s="290"/>
      <c r="E164" s="87" t="s">
        <v>1919</v>
      </c>
      <c r="F164" s="290"/>
      <c r="G164" s="222"/>
      <c r="H164" s="479"/>
      <c r="I164" s="287"/>
      <c r="J164" s="290"/>
      <c r="K164" s="287"/>
      <c r="L164" s="290"/>
      <c r="M164" s="287"/>
      <c r="N164" s="287"/>
      <c r="O164" s="222"/>
      <c r="P164" s="223"/>
      <c r="Q164" s="297"/>
      <c r="R164" s="473"/>
      <c r="S164" s="470"/>
      <c r="V164" s="66"/>
      <c r="W164" s="75"/>
      <c r="X164" s="69"/>
      <c r="Y164" s="69"/>
      <c r="Z164" s="69"/>
      <c r="AA164" s="69"/>
      <c r="AB164" s="69"/>
      <c r="AC164" s="62"/>
      <c r="AD164" s="172">
        <f t="shared" ca="1" si="146"/>
        <v>0</v>
      </c>
      <c r="AE164" s="108">
        <f t="shared" si="147"/>
        <v>0</v>
      </c>
      <c r="AF164" s="175" t="str">
        <f>IF(G164="","0",VLOOKUP(G164,'登録データ（男）'!$V$4:$W$21,2,FALSE))</f>
        <v>0</v>
      </c>
      <c r="AG164" s="62" t="str">
        <f t="shared" si="148"/>
        <v>00</v>
      </c>
      <c r="AH164" s="172" t="str">
        <f t="shared" si="149"/>
        <v>0</v>
      </c>
      <c r="AI164" s="62" t="str">
        <f t="shared" si="150"/>
        <v>000000</v>
      </c>
      <c r="AJ164" s="172" t="str">
        <f t="shared" ca="1" si="151"/>
        <v/>
      </c>
      <c r="AK164" s="62">
        <f t="shared" si="154"/>
        <v>0</v>
      </c>
      <c r="AL164" s="107" t="str">
        <f>IF(H164="","0",VALUE(VLOOKUP(H164,'登録データ（男）'!$V$4:$X$23,3,FALSE)))</f>
        <v>0</v>
      </c>
      <c r="AM164" s="62">
        <f t="shared" si="152"/>
        <v>0</v>
      </c>
      <c r="AN164" s="62">
        <f t="shared" si="155"/>
        <v>0</v>
      </c>
      <c r="AO164" s="69" t="str">
        <f ca="1">IF(OFFSET(B164,-MOD(ROW(B164),3),0)&lt;&gt;"",IF(RIGHT(H164,1)=")",VALUE(VLOOKUP(OFFSET(B164,-MOD(ROW(B164),3),0),'登録データ（女）'!B164,8,FALSE)),"0"),"0")</f>
        <v>0</v>
      </c>
      <c r="AP164" s="69">
        <f t="shared" ca="1" si="153"/>
        <v>0</v>
      </c>
      <c r="AQ164" s="64"/>
      <c r="AR164" s="64"/>
      <c r="AS164" s="64"/>
      <c r="AT164" s="64"/>
      <c r="AU164" s="64"/>
      <c r="AV164" s="64"/>
      <c r="AW164" s="64"/>
      <c r="AX164" s="64"/>
    </row>
    <row r="165" spans="1:50" ht="18" customHeight="1" thickTop="1">
      <c r="A165" s="288">
        <v>50</v>
      </c>
      <c r="B165" s="304"/>
      <c r="C165" s="288" t="str">
        <f>IF(B165="","",VLOOKUP(B165,'登録データ（女）'!$A$3:$X$2000,2,FALSE))</f>
        <v/>
      </c>
      <c r="D165" s="288" t="str">
        <f>IF(B165="","",VLOOKUP(B165,'登録データ（女）'!$A$3:$X$2000,3,FALSE))</f>
        <v/>
      </c>
      <c r="E165" s="179" t="str">
        <f>IF(B165="","",VLOOKUP(B165,'登録データ（女）'!$A$3:$X$2000,7,FALSE))</f>
        <v/>
      </c>
      <c r="F165" s="288" t="s">
        <v>6158</v>
      </c>
      <c r="G165" s="291"/>
      <c r="H165" s="477"/>
      <c r="I165" s="285"/>
      <c r="J165" s="288" t="str">
        <f>IF(G165="","",IF(AH165=2,"","分"))</f>
        <v/>
      </c>
      <c r="K165" s="285"/>
      <c r="L165" s="288" t="str">
        <f>IF(OR(G165="",G165="七種競技"),"",IF(AH165=2,"m","秒"))</f>
        <v/>
      </c>
      <c r="M165" s="285"/>
      <c r="N165" s="285"/>
      <c r="O165" s="291"/>
      <c r="P165" s="292"/>
      <c r="Q165" s="293"/>
      <c r="R165" s="471"/>
      <c r="S165" s="468"/>
      <c r="V165" s="66"/>
      <c r="W165" s="75">
        <f>IF(B165="",0,IF(VLOOKUP(B165,'登録データ（女）'!$A$3:$AT$2000,28,FALSE)=1,0,1))</f>
        <v>0</v>
      </c>
      <c r="X165" s="69">
        <f>IF(B165="",1,0)</f>
        <v>1</v>
      </c>
      <c r="Y165" s="69">
        <f>IF(C165="",1,0)</f>
        <v>1</v>
      </c>
      <c r="Z165" s="69">
        <f>IF(D165="",1,0)</f>
        <v>1</v>
      </c>
      <c r="AA165" s="69">
        <f>IF(E165="",1,0)</f>
        <v>1</v>
      </c>
      <c r="AB165" s="69">
        <f>IF(E166="",1,0)</f>
        <v>1</v>
      </c>
      <c r="AC165" s="62">
        <f>SUM(X165:AB165)</f>
        <v>5</v>
      </c>
      <c r="AD165" s="172">
        <f t="shared" ca="1" si="146"/>
        <v>0</v>
      </c>
      <c r="AE165" s="108">
        <f t="shared" si="147"/>
        <v>0</v>
      </c>
      <c r="AF165" s="175" t="str">
        <f>IF(G165="","0",VLOOKUP(G165,'登録データ（男）'!$V$4:$W$21,2,FALSE))</f>
        <v>0</v>
      </c>
      <c r="AG165" s="62" t="str">
        <f t="shared" si="148"/>
        <v>00</v>
      </c>
      <c r="AH165" s="172" t="str">
        <f t="shared" si="149"/>
        <v>0</v>
      </c>
      <c r="AI165" s="62" t="str">
        <f t="shared" si="150"/>
        <v>000000</v>
      </c>
      <c r="AJ165" s="172" t="str">
        <f t="shared" ca="1" si="151"/>
        <v/>
      </c>
      <c r="AK165" s="62">
        <f t="shared" si="154"/>
        <v>0</v>
      </c>
      <c r="AL165" s="107" t="str">
        <f>IF(H165="","0",VALUE(VLOOKUP(H165,'登録データ（男）'!$V$4:$X$23,3,FALSE)))</f>
        <v>0</v>
      </c>
      <c r="AM165" s="62">
        <f t="shared" si="152"/>
        <v>0</v>
      </c>
      <c r="AN165" s="62">
        <f t="shared" si="155"/>
        <v>0</v>
      </c>
      <c r="AO165" s="69" t="str">
        <f ca="1">IF(OFFSET(B165,-MOD(ROW(B165),3),0)&lt;&gt;"",IF(RIGHT(H165,1)=")",VALUE(VLOOKUP(OFFSET(B165,-MOD(ROW(B165),3),0),'登録データ（女）'!B165,8,FALSE)),"0"),"0")</f>
        <v>0</v>
      </c>
      <c r="AP165" s="69">
        <f t="shared" ca="1" si="153"/>
        <v>0</v>
      </c>
      <c r="AQ165" s="64" t="str">
        <f t="shared" ref="AQ165" si="174">IF(AR165="","",RANK(AR165,$AR$18:$AR$467,1))</f>
        <v/>
      </c>
      <c r="AR165" s="64" t="str">
        <f>IF(R165="","",B165)</f>
        <v/>
      </c>
      <c r="AS165" s="64" t="str">
        <f t="shared" ref="AS165" si="175">IF(AT165="","",RANK(AT165,$AT$18:$AT$467,1))</f>
        <v/>
      </c>
      <c r="AT165" s="64" t="str">
        <f>IF(S165="","",B165)</f>
        <v/>
      </c>
      <c r="AU165" s="64" t="str">
        <f t="shared" ref="AU165" si="176">IF(AV165="","",RANK(AV165,$AV$18:$AV$467,1))</f>
        <v/>
      </c>
      <c r="AV165" s="64" t="str">
        <f>IF(OR(H165="七種競技",H166="七種競技",H167="七種競技"),B165,"")</f>
        <v/>
      </c>
      <c r="AW165" s="64"/>
      <c r="AX165" s="64">
        <f>B165</f>
        <v>0</v>
      </c>
    </row>
    <row r="166" spans="1:50" ht="18" customHeight="1">
      <c r="A166" s="289"/>
      <c r="B166" s="305"/>
      <c r="C166" s="289"/>
      <c r="D166" s="289"/>
      <c r="E166" s="174" t="str">
        <f>IF(B165="","",VLOOKUP(B165,'登録データ（女）'!$A$3:$X$2000,4,FALSE))</f>
        <v/>
      </c>
      <c r="F166" s="289"/>
      <c r="G166" s="294"/>
      <c r="H166" s="478"/>
      <c r="I166" s="286"/>
      <c r="J166" s="289"/>
      <c r="K166" s="286"/>
      <c r="L166" s="289"/>
      <c r="M166" s="286"/>
      <c r="N166" s="286"/>
      <c r="O166" s="294"/>
      <c r="P166" s="295"/>
      <c r="Q166" s="296"/>
      <c r="R166" s="472"/>
      <c r="S166" s="469"/>
      <c r="V166" s="66"/>
      <c r="W166" s="75"/>
      <c r="X166" s="69"/>
      <c r="Y166" s="69"/>
      <c r="Z166" s="69"/>
      <c r="AA166" s="69"/>
      <c r="AB166" s="69"/>
      <c r="AC166" s="62"/>
      <c r="AD166" s="172">
        <f t="shared" ca="1" si="146"/>
        <v>0</v>
      </c>
      <c r="AE166" s="108">
        <f t="shared" si="147"/>
        <v>0</v>
      </c>
      <c r="AF166" s="175" t="str">
        <f>IF(G166="","0",VLOOKUP(G166,'登録データ（男）'!$V$4:$W$21,2,FALSE))</f>
        <v>0</v>
      </c>
      <c r="AG166" s="62" t="str">
        <f t="shared" si="148"/>
        <v>00</v>
      </c>
      <c r="AH166" s="172" t="str">
        <f t="shared" si="149"/>
        <v>0</v>
      </c>
      <c r="AI166" s="62" t="str">
        <f t="shared" si="150"/>
        <v>000000</v>
      </c>
      <c r="AJ166" s="172" t="str">
        <f t="shared" ca="1" si="151"/>
        <v/>
      </c>
      <c r="AK166" s="62">
        <f t="shared" si="154"/>
        <v>0</v>
      </c>
      <c r="AL166" s="107" t="str">
        <f>IF(H166="","0",VALUE(VLOOKUP(H166,'登録データ（男）'!$V$4:$X$23,3,FALSE)))</f>
        <v>0</v>
      </c>
      <c r="AM166" s="62">
        <f t="shared" si="152"/>
        <v>0</v>
      </c>
      <c r="AN166" s="62">
        <f t="shared" si="155"/>
        <v>0</v>
      </c>
      <c r="AO166" s="69" t="str">
        <f ca="1">IF(OFFSET(B166,-MOD(ROW(B166),3),0)&lt;&gt;"",IF(RIGHT(H166,1)=")",VALUE(VLOOKUP(OFFSET(B166,-MOD(ROW(B166),3),0),'登録データ（女）'!B166,8,FALSE)),"0"),"0")</f>
        <v>0</v>
      </c>
      <c r="AP166" s="69">
        <f t="shared" ca="1" si="153"/>
        <v>0</v>
      </c>
      <c r="AQ166" s="64"/>
      <c r="AR166" s="64"/>
      <c r="AS166" s="64"/>
      <c r="AT166" s="64"/>
      <c r="AU166" s="64"/>
      <c r="AV166" s="64"/>
      <c r="AW166" s="64"/>
      <c r="AX166" s="64"/>
    </row>
    <row r="167" spans="1:50" ht="18.75" customHeight="1" thickBot="1">
      <c r="A167" s="290"/>
      <c r="B167" s="306"/>
      <c r="C167" s="290"/>
      <c r="D167" s="290"/>
      <c r="E167" s="87" t="s">
        <v>1919</v>
      </c>
      <c r="F167" s="290"/>
      <c r="G167" s="222"/>
      <c r="H167" s="479"/>
      <c r="I167" s="287"/>
      <c r="J167" s="290"/>
      <c r="K167" s="287"/>
      <c r="L167" s="290"/>
      <c r="M167" s="287"/>
      <c r="N167" s="287"/>
      <c r="O167" s="222"/>
      <c r="P167" s="223"/>
      <c r="Q167" s="297"/>
      <c r="R167" s="473"/>
      <c r="S167" s="470"/>
      <c r="V167" s="66"/>
      <c r="W167" s="75"/>
      <c r="X167" s="69"/>
      <c r="Y167" s="69"/>
      <c r="Z167" s="69"/>
      <c r="AA167" s="69"/>
      <c r="AB167" s="69"/>
      <c r="AC167" s="62"/>
      <c r="AD167" s="172">
        <f t="shared" ca="1" si="146"/>
        <v>0</v>
      </c>
      <c r="AE167" s="108">
        <f t="shared" si="147"/>
        <v>0</v>
      </c>
      <c r="AF167" s="175" t="str">
        <f>IF(G167="","0",VLOOKUP(G167,'登録データ（男）'!$V$4:$W$21,2,FALSE))</f>
        <v>0</v>
      </c>
      <c r="AG167" s="62" t="str">
        <f t="shared" si="148"/>
        <v>00</v>
      </c>
      <c r="AH167" s="172" t="str">
        <f t="shared" si="149"/>
        <v>0</v>
      </c>
      <c r="AI167" s="62" t="str">
        <f t="shared" si="150"/>
        <v>000000</v>
      </c>
      <c r="AJ167" s="172" t="str">
        <f t="shared" ca="1" si="151"/>
        <v/>
      </c>
      <c r="AK167" s="62">
        <f t="shared" si="154"/>
        <v>0</v>
      </c>
      <c r="AL167" s="107" t="str">
        <f>IF(H167="","0",VALUE(VLOOKUP(H167,'登録データ（男）'!$V$4:$X$23,3,FALSE)))</f>
        <v>0</v>
      </c>
      <c r="AM167" s="62">
        <f t="shared" si="152"/>
        <v>0</v>
      </c>
      <c r="AN167" s="62">
        <f t="shared" si="155"/>
        <v>0</v>
      </c>
      <c r="AO167" s="69" t="str">
        <f ca="1">IF(OFFSET(B167,-MOD(ROW(B167),3),0)&lt;&gt;"",IF(RIGHT(H167,1)=")",VALUE(VLOOKUP(OFFSET(B167,-MOD(ROW(B167),3),0),'登録データ（女）'!B167,8,FALSE)),"0"),"0")</f>
        <v>0</v>
      </c>
      <c r="AP167" s="69">
        <f t="shared" ca="1" si="153"/>
        <v>0</v>
      </c>
      <c r="AQ167" s="64"/>
      <c r="AR167" s="64"/>
      <c r="AS167" s="64"/>
      <c r="AT167" s="64"/>
      <c r="AU167" s="64"/>
      <c r="AV167" s="64"/>
      <c r="AW167" s="64"/>
      <c r="AX167" s="64"/>
    </row>
    <row r="168" spans="1:50" ht="18" customHeight="1" thickTop="1">
      <c r="A168" s="288">
        <v>51</v>
      </c>
      <c r="B168" s="304"/>
      <c r="C168" s="288" t="str">
        <f>IF(B168="","",VLOOKUP(B168,'登録データ（女）'!$A$3:$X$2000,2,FALSE))</f>
        <v/>
      </c>
      <c r="D168" s="288" t="str">
        <f>IF(B168="","",VLOOKUP(B168,'登録データ（女）'!$A$3:$X$2000,3,FALSE))</f>
        <v/>
      </c>
      <c r="E168" s="179" t="str">
        <f>IF(B168="","",VLOOKUP(B168,'登録データ（女）'!$A$3:$X$2000,7,FALSE))</f>
        <v/>
      </c>
      <c r="F168" s="288" t="s">
        <v>6158</v>
      </c>
      <c r="G168" s="291"/>
      <c r="H168" s="477"/>
      <c r="I168" s="285"/>
      <c r="J168" s="288" t="str">
        <f>IF(G168="","",IF(AH168=2,"","分"))</f>
        <v/>
      </c>
      <c r="K168" s="285"/>
      <c r="L168" s="288" t="str">
        <f>IF(OR(G168="",G168="七種競技"),"",IF(AH168=2,"m","秒"))</f>
        <v/>
      </c>
      <c r="M168" s="285"/>
      <c r="N168" s="285"/>
      <c r="O168" s="291"/>
      <c r="P168" s="292"/>
      <c r="Q168" s="293"/>
      <c r="R168" s="471"/>
      <c r="S168" s="468"/>
      <c r="V168" s="66"/>
      <c r="W168" s="75">
        <f>IF(B168="",0,IF(VLOOKUP(B168,'登録データ（女）'!$A$3:$AT$2000,28,FALSE)=1,0,1))</f>
        <v>0</v>
      </c>
      <c r="X168" s="69">
        <f>IF(B168="",1,0)</f>
        <v>1</v>
      </c>
      <c r="Y168" s="69">
        <f>IF(C168="",1,0)</f>
        <v>1</v>
      </c>
      <c r="Z168" s="69">
        <f>IF(D168="",1,0)</f>
        <v>1</v>
      </c>
      <c r="AA168" s="69">
        <f>IF(E168="",1,0)</f>
        <v>1</v>
      </c>
      <c r="AB168" s="69">
        <f>IF(E169="",1,0)</f>
        <v>1</v>
      </c>
      <c r="AC168" s="62">
        <f>SUM(X168:AB168)</f>
        <v>5</v>
      </c>
      <c r="AD168" s="172">
        <f t="shared" ca="1" si="146"/>
        <v>0</v>
      </c>
      <c r="AE168" s="108">
        <f t="shared" si="147"/>
        <v>0</v>
      </c>
      <c r="AF168" s="175" t="str">
        <f>IF(G168="","0",VLOOKUP(G168,'登録データ（男）'!$V$4:$W$21,2,FALSE))</f>
        <v>0</v>
      </c>
      <c r="AG168" s="62" t="str">
        <f t="shared" si="148"/>
        <v>00</v>
      </c>
      <c r="AH168" s="172" t="str">
        <f t="shared" si="149"/>
        <v>0</v>
      </c>
      <c r="AI168" s="62" t="str">
        <f t="shared" si="150"/>
        <v>000000</v>
      </c>
      <c r="AJ168" s="172" t="str">
        <f t="shared" ca="1" si="151"/>
        <v/>
      </c>
      <c r="AK168" s="62">
        <f t="shared" si="154"/>
        <v>0</v>
      </c>
      <c r="AL168" s="107" t="str">
        <f>IF(H168="","0",VALUE(VLOOKUP(H168,'登録データ（男）'!$V$4:$X$23,3,FALSE)))</f>
        <v>0</v>
      </c>
      <c r="AM168" s="62">
        <f t="shared" si="152"/>
        <v>0</v>
      </c>
      <c r="AN168" s="62">
        <f t="shared" si="155"/>
        <v>0</v>
      </c>
      <c r="AO168" s="69" t="str">
        <f ca="1">IF(OFFSET(B168,-MOD(ROW(B168),3),0)&lt;&gt;"",IF(RIGHT(H168,1)=")",VALUE(VLOOKUP(OFFSET(B168,-MOD(ROW(B168),3),0),'登録データ（女）'!B168,8,FALSE)),"0"),"0")</f>
        <v>0</v>
      </c>
      <c r="AP168" s="69">
        <f t="shared" ca="1" si="153"/>
        <v>0</v>
      </c>
      <c r="AQ168" s="64" t="str">
        <f t="shared" ref="AQ168" si="177">IF(AR168="","",RANK(AR168,$AR$18:$AR$467,1))</f>
        <v/>
      </c>
      <c r="AR168" s="64" t="str">
        <f>IF(R168="","",B168)</f>
        <v/>
      </c>
      <c r="AS168" s="64" t="str">
        <f t="shared" ref="AS168" si="178">IF(AT168="","",RANK(AT168,$AT$18:$AT$467,1))</f>
        <v/>
      </c>
      <c r="AT168" s="64" t="str">
        <f>IF(S168="","",B168)</f>
        <v/>
      </c>
      <c r="AU168" s="64" t="str">
        <f t="shared" ref="AU168" si="179">IF(AV168="","",RANK(AV168,$AV$18:$AV$467,1))</f>
        <v/>
      </c>
      <c r="AV168" s="64" t="str">
        <f>IF(OR(H168="七種競技",H169="七種競技",H170="七種競技"),B168,"")</f>
        <v/>
      </c>
      <c r="AW168" s="64"/>
      <c r="AX168" s="64">
        <f>B168</f>
        <v>0</v>
      </c>
    </row>
    <row r="169" spans="1:50" ht="18" customHeight="1">
      <c r="A169" s="289"/>
      <c r="B169" s="305"/>
      <c r="C169" s="289"/>
      <c r="D169" s="289"/>
      <c r="E169" s="174" t="str">
        <f>IF(B168="","",VLOOKUP(B168,'登録データ（女）'!$A$3:$X$2000,4,FALSE))</f>
        <v/>
      </c>
      <c r="F169" s="289"/>
      <c r="G169" s="294"/>
      <c r="H169" s="478"/>
      <c r="I169" s="286"/>
      <c r="J169" s="289"/>
      <c r="K169" s="286"/>
      <c r="L169" s="289"/>
      <c r="M169" s="286"/>
      <c r="N169" s="286"/>
      <c r="O169" s="294"/>
      <c r="P169" s="295"/>
      <c r="Q169" s="296"/>
      <c r="R169" s="472"/>
      <c r="S169" s="469"/>
      <c r="V169" s="66"/>
      <c r="W169" s="75"/>
      <c r="X169" s="69"/>
      <c r="Y169" s="69"/>
      <c r="Z169" s="69"/>
      <c r="AA169" s="69"/>
      <c r="AB169" s="69"/>
      <c r="AC169" s="62"/>
      <c r="AD169" s="172">
        <f t="shared" ca="1" si="146"/>
        <v>0</v>
      </c>
      <c r="AE169" s="108">
        <f t="shared" si="147"/>
        <v>0</v>
      </c>
      <c r="AF169" s="175" t="str">
        <f>IF(G169="","0",VLOOKUP(G169,'登録データ（男）'!$V$4:$W$21,2,FALSE))</f>
        <v>0</v>
      </c>
      <c r="AG169" s="62" t="str">
        <f t="shared" si="148"/>
        <v>00</v>
      </c>
      <c r="AH169" s="172" t="str">
        <f t="shared" si="149"/>
        <v>0</v>
      </c>
      <c r="AI169" s="62" t="str">
        <f t="shared" si="150"/>
        <v>000000</v>
      </c>
      <c r="AJ169" s="172" t="str">
        <f t="shared" ca="1" si="151"/>
        <v/>
      </c>
      <c r="AK169" s="62">
        <f t="shared" si="154"/>
        <v>0</v>
      </c>
      <c r="AL169" s="107" t="str">
        <f>IF(H169="","0",VALUE(VLOOKUP(H169,'登録データ（男）'!$V$4:$X$23,3,FALSE)))</f>
        <v>0</v>
      </c>
      <c r="AM169" s="62">
        <f t="shared" si="152"/>
        <v>0</v>
      </c>
      <c r="AN169" s="62">
        <f t="shared" si="155"/>
        <v>0</v>
      </c>
      <c r="AO169" s="69" t="str">
        <f ca="1">IF(OFFSET(B169,-MOD(ROW(B169),3),0)&lt;&gt;"",IF(RIGHT(H169,1)=")",VALUE(VLOOKUP(OFFSET(B169,-MOD(ROW(B169),3),0),'登録データ（女）'!B169,8,FALSE)),"0"),"0")</f>
        <v>0</v>
      </c>
      <c r="AP169" s="69">
        <f t="shared" ca="1" si="153"/>
        <v>0</v>
      </c>
      <c r="AQ169" s="64"/>
      <c r="AR169" s="64"/>
      <c r="AS169" s="64"/>
      <c r="AT169" s="64"/>
      <c r="AU169" s="64"/>
      <c r="AV169" s="64"/>
      <c r="AW169" s="64"/>
      <c r="AX169" s="64"/>
    </row>
    <row r="170" spans="1:50" ht="18.75" customHeight="1" thickBot="1">
      <c r="A170" s="290"/>
      <c r="B170" s="306"/>
      <c r="C170" s="290"/>
      <c r="D170" s="290"/>
      <c r="E170" s="87" t="s">
        <v>1919</v>
      </c>
      <c r="F170" s="290"/>
      <c r="G170" s="222"/>
      <c r="H170" s="479"/>
      <c r="I170" s="287"/>
      <c r="J170" s="290"/>
      <c r="K170" s="287"/>
      <c r="L170" s="290"/>
      <c r="M170" s="287"/>
      <c r="N170" s="287"/>
      <c r="O170" s="222"/>
      <c r="P170" s="223"/>
      <c r="Q170" s="297"/>
      <c r="R170" s="473"/>
      <c r="S170" s="470"/>
      <c r="V170" s="66"/>
      <c r="W170" s="75"/>
      <c r="X170" s="69"/>
      <c r="Y170" s="69"/>
      <c r="Z170" s="69"/>
      <c r="AA170" s="69"/>
      <c r="AB170" s="69"/>
      <c r="AC170" s="62"/>
      <c r="AD170" s="172">
        <f t="shared" ca="1" si="146"/>
        <v>0</v>
      </c>
      <c r="AE170" s="108">
        <f t="shared" si="147"/>
        <v>0</v>
      </c>
      <c r="AF170" s="175" t="str">
        <f>IF(G170="","0",VLOOKUP(G170,'登録データ（男）'!$V$4:$W$21,2,FALSE))</f>
        <v>0</v>
      </c>
      <c r="AG170" s="62" t="str">
        <f t="shared" si="148"/>
        <v>00</v>
      </c>
      <c r="AH170" s="172" t="str">
        <f t="shared" si="149"/>
        <v>0</v>
      </c>
      <c r="AI170" s="62" t="str">
        <f t="shared" si="150"/>
        <v>000000</v>
      </c>
      <c r="AJ170" s="172" t="str">
        <f t="shared" ca="1" si="151"/>
        <v/>
      </c>
      <c r="AK170" s="62">
        <f t="shared" si="154"/>
        <v>0</v>
      </c>
      <c r="AL170" s="107" t="str">
        <f>IF(H170="","0",VALUE(VLOOKUP(H170,'登録データ（男）'!$V$4:$X$23,3,FALSE)))</f>
        <v>0</v>
      </c>
      <c r="AM170" s="62">
        <f t="shared" si="152"/>
        <v>0</v>
      </c>
      <c r="AN170" s="62">
        <f t="shared" si="155"/>
        <v>0</v>
      </c>
      <c r="AO170" s="69" t="str">
        <f ca="1">IF(OFFSET(B170,-MOD(ROW(B170),3),0)&lt;&gt;"",IF(RIGHT(H170,1)=")",VALUE(VLOOKUP(OFFSET(B170,-MOD(ROW(B170),3),0),'登録データ（女）'!B170,8,FALSE)),"0"),"0")</f>
        <v>0</v>
      </c>
      <c r="AP170" s="69">
        <f t="shared" ca="1" si="153"/>
        <v>0</v>
      </c>
      <c r="AQ170" s="64"/>
      <c r="AR170" s="64"/>
      <c r="AS170" s="64"/>
      <c r="AT170" s="64"/>
      <c r="AU170" s="64"/>
      <c r="AV170" s="64"/>
      <c r="AW170" s="64"/>
      <c r="AX170" s="64"/>
    </row>
    <row r="171" spans="1:50" ht="18" customHeight="1" thickTop="1">
      <c r="A171" s="288">
        <v>52</v>
      </c>
      <c r="B171" s="304"/>
      <c r="C171" s="288" t="str">
        <f>IF(B171="","",VLOOKUP(B171,'登録データ（女）'!$A$3:$X$2000,2,FALSE))</f>
        <v/>
      </c>
      <c r="D171" s="288" t="str">
        <f>IF(B171="","",VLOOKUP(B171,'登録データ（女）'!$A$3:$X$2000,3,FALSE))</f>
        <v/>
      </c>
      <c r="E171" s="179" t="str">
        <f>IF(B171="","",VLOOKUP(B171,'登録データ（女）'!$A$3:$X$2000,7,FALSE))</f>
        <v/>
      </c>
      <c r="F171" s="288" t="s">
        <v>6158</v>
      </c>
      <c r="G171" s="291"/>
      <c r="H171" s="477"/>
      <c r="I171" s="285"/>
      <c r="J171" s="288" t="str">
        <f>IF(G171="","",IF(AH171=2,"","分"))</f>
        <v/>
      </c>
      <c r="K171" s="285"/>
      <c r="L171" s="288" t="str">
        <f>IF(OR(G171="",G171="七種競技"),"",IF(AH171=2,"m","秒"))</f>
        <v/>
      </c>
      <c r="M171" s="285"/>
      <c r="N171" s="285"/>
      <c r="O171" s="291"/>
      <c r="P171" s="292"/>
      <c r="Q171" s="293"/>
      <c r="R171" s="471"/>
      <c r="S171" s="468"/>
      <c r="V171" s="66"/>
      <c r="W171" s="75">
        <f>IF(B171="",0,IF(VLOOKUP(B171,'登録データ（女）'!$A$3:$AT$2000,28,FALSE)=1,0,1))</f>
        <v>0</v>
      </c>
      <c r="X171" s="69">
        <f>IF(B171="",1,0)</f>
        <v>1</v>
      </c>
      <c r="Y171" s="69">
        <f>IF(C171="",1,0)</f>
        <v>1</v>
      </c>
      <c r="Z171" s="69">
        <f>IF(D171="",1,0)</f>
        <v>1</v>
      </c>
      <c r="AA171" s="69">
        <f>IF(E171="",1,0)</f>
        <v>1</v>
      </c>
      <c r="AB171" s="69">
        <f>IF(E172="",1,0)</f>
        <v>1</v>
      </c>
      <c r="AC171" s="62">
        <f>SUM(X171:AB171)</f>
        <v>5</v>
      </c>
      <c r="AD171" s="172">
        <f t="shared" ca="1" si="146"/>
        <v>0</v>
      </c>
      <c r="AE171" s="108">
        <f t="shared" si="147"/>
        <v>0</v>
      </c>
      <c r="AF171" s="175" t="str">
        <f>IF(G171="","0",VLOOKUP(G171,'登録データ（男）'!$V$4:$W$21,2,FALSE))</f>
        <v>0</v>
      </c>
      <c r="AG171" s="62" t="str">
        <f t="shared" si="148"/>
        <v>00</v>
      </c>
      <c r="AH171" s="172" t="str">
        <f t="shared" si="149"/>
        <v>0</v>
      </c>
      <c r="AI171" s="62" t="str">
        <f t="shared" si="150"/>
        <v>000000</v>
      </c>
      <c r="AJ171" s="172" t="str">
        <f t="shared" ca="1" si="151"/>
        <v/>
      </c>
      <c r="AK171" s="62">
        <f t="shared" si="154"/>
        <v>0</v>
      </c>
      <c r="AL171" s="107" t="str">
        <f>IF(H171="","0",VALUE(VLOOKUP(H171,'登録データ（男）'!$V$4:$X$23,3,FALSE)))</f>
        <v>0</v>
      </c>
      <c r="AM171" s="62">
        <f t="shared" si="152"/>
        <v>0</v>
      </c>
      <c r="AN171" s="62">
        <f t="shared" si="155"/>
        <v>0</v>
      </c>
      <c r="AO171" s="69" t="str">
        <f ca="1">IF(OFFSET(B171,-MOD(ROW(B171),3),0)&lt;&gt;"",IF(RIGHT(H171,1)=")",VALUE(VLOOKUP(OFFSET(B171,-MOD(ROW(B171),3),0),'登録データ（女）'!B171,8,FALSE)),"0"),"0")</f>
        <v>0</v>
      </c>
      <c r="AP171" s="69">
        <f t="shared" ca="1" si="153"/>
        <v>0</v>
      </c>
      <c r="AQ171" s="64" t="str">
        <f t="shared" ref="AQ171" si="180">IF(AR171="","",RANK(AR171,$AR$18:$AR$467,1))</f>
        <v/>
      </c>
      <c r="AR171" s="64" t="str">
        <f>IF(R171="","",B171)</f>
        <v/>
      </c>
      <c r="AS171" s="64" t="str">
        <f t="shared" ref="AS171" si="181">IF(AT171="","",RANK(AT171,$AT$18:$AT$467,1))</f>
        <v/>
      </c>
      <c r="AT171" s="64" t="str">
        <f>IF(S171="","",B171)</f>
        <v/>
      </c>
      <c r="AU171" s="64" t="str">
        <f t="shared" ref="AU171" si="182">IF(AV171="","",RANK(AV171,$AV$18:$AV$467,1))</f>
        <v/>
      </c>
      <c r="AV171" s="64" t="str">
        <f>IF(OR(H171="七種競技",H172="七種競技",H173="七種競技"),B171,"")</f>
        <v/>
      </c>
      <c r="AW171" s="64"/>
      <c r="AX171" s="64">
        <f>B171</f>
        <v>0</v>
      </c>
    </row>
    <row r="172" spans="1:50" ht="18.75" customHeight="1">
      <c r="A172" s="289"/>
      <c r="B172" s="305"/>
      <c r="C172" s="289"/>
      <c r="D172" s="289"/>
      <c r="E172" s="174" t="str">
        <f>IF(B171="","",VLOOKUP(B171,'登録データ（女）'!$A$3:$X$2000,4,FALSE))</f>
        <v/>
      </c>
      <c r="F172" s="289"/>
      <c r="G172" s="294"/>
      <c r="H172" s="478"/>
      <c r="I172" s="286"/>
      <c r="J172" s="289"/>
      <c r="K172" s="286"/>
      <c r="L172" s="289"/>
      <c r="M172" s="286"/>
      <c r="N172" s="286"/>
      <c r="O172" s="294"/>
      <c r="P172" s="295"/>
      <c r="Q172" s="296"/>
      <c r="R172" s="472"/>
      <c r="S172" s="469"/>
      <c r="V172" s="66"/>
      <c r="W172" s="75"/>
      <c r="X172" s="69"/>
      <c r="Y172" s="69"/>
      <c r="Z172" s="69"/>
      <c r="AA172" s="69"/>
      <c r="AB172" s="69"/>
      <c r="AC172" s="62"/>
      <c r="AD172" s="172">
        <f t="shared" ca="1" si="146"/>
        <v>0</v>
      </c>
      <c r="AE172" s="108">
        <f t="shared" si="147"/>
        <v>0</v>
      </c>
      <c r="AF172" s="175" t="str">
        <f>IF(G172="","0",VLOOKUP(G172,'登録データ（男）'!$V$4:$W$21,2,FALSE))</f>
        <v>0</v>
      </c>
      <c r="AG172" s="62" t="str">
        <f t="shared" si="148"/>
        <v>00</v>
      </c>
      <c r="AH172" s="172" t="str">
        <f t="shared" si="149"/>
        <v>0</v>
      </c>
      <c r="AI172" s="62" t="str">
        <f t="shared" si="150"/>
        <v>000000</v>
      </c>
      <c r="AJ172" s="172" t="str">
        <f t="shared" ca="1" si="151"/>
        <v/>
      </c>
      <c r="AK172" s="62">
        <f t="shared" si="154"/>
        <v>0</v>
      </c>
      <c r="AL172" s="107" t="str">
        <f>IF(H172="","0",VALUE(VLOOKUP(H172,'登録データ（男）'!$V$4:$X$23,3,FALSE)))</f>
        <v>0</v>
      </c>
      <c r="AM172" s="62">
        <f t="shared" si="152"/>
        <v>0</v>
      </c>
      <c r="AN172" s="62">
        <f t="shared" si="155"/>
        <v>0</v>
      </c>
      <c r="AO172" s="69" t="str">
        <f ca="1">IF(OFFSET(B172,-MOD(ROW(B172),3),0)&lt;&gt;"",IF(RIGHT(H172,1)=")",VALUE(VLOOKUP(OFFSET(B172,-MOD(ROW(B172),3),0),'登録データ（女）'!B172,8,FALSE)),"0"),"0")</f>
        <v>0</v>
      </c>
      <c r="AP172" s="69">
        <f t="shared" ca="1" si="153"/>
        <v>0</v>
      </c>
      <c r="AQ172" s="64"/>
      <c r="AR172" s="64"/>
      <c r="AS172" s="64"/>
      <c r="AT172" s="64"/>
      <c r="AU172" s="64"/>
      <c r="AV172" s="64"/>
      <c r="AW172" s="64"/>
      <c r="AX172" s="64"/>
    </row>
    <row r="173" spans="1:50" ht="18.75" customHeight="1" thickBot="1">
      <c r="A173" s="290"/>
      <c r="B173" s="306"/>
      <c r="C173" s="290"/>
      <c r="D173" s="290"/>
      <c r="E173" s="87" t="s">
        <v>1919</v>
      </c>
      <c r="F173" s="290"/>
      <c r="G173" s="222"/>
      <c r="H173" s="479"/>
      <c r="I173" s="287"/>
      <c r="J173" s="290"/>
      <c r="K173" s="287"/>
      <c r="L173" s="290"/>
      <c r="M173" s="287"/>
      <c r="N173" s="287"/>
      <c r="O173" s="222"/>
      <c r="P173" s="223"/>
      <c r="Q173" s="297"/>
      <c r="R173" s="473"/>
      <c r="S173" s="470"/>
      <c r="V173" s="66"/>
      <c r="W173" s="75"/>
      <c r="X173" s="69"/>
      <c r="Y173" s="69"/>
      <c r="Z173" s="69"/>
      <c r="AA173" s="69"/>
      <c r="AB173" s="69"/>
      <c r="AC173" s="62"/>
      <c r="AD173" s="172">
        <f t="shared" ca="1" si="146"/>
        <v>0</v>
      </c>
      <c r="AE173" s="108">
        <f t="shared" si="147"/>
        <v>0</v>
      </c>
      <c r="AF173" s="175" t="str">
        <f>IF(G173="","0",VLOOKUP(G173,'登録データ（男）'!$V$4:$W$21,2,FALSE))</f>
        <v>0</v>
      </c>
      <c r="AG173" s="62" t="str">
        <f t="shared" si="148"/>
        <v>00</v>
      </c>
      <c r="AH173" s="172" t="str">
        <f t="shared" si="149"/>
        <v>0</v>
      </c>
      <c r="AI173" s="62" t="str">
        <f t="shared" si="150"/>
        <v>000000</v>
      </c>
      <c r="AJ173" s="172" t="str">
        <f t="shared" ca="1" si="151"/>
        <v/>
      </c>
      <c r="AK173" s="62">
        <f t="shared" si="154"/>
        <v>0</v>
      </c>
      <c r="AL173" s="107" t="str">
        <f>IF(H173="","0",VALUE(VLOOKUP(H173,'登録データ（男）'!$V$4:$X$23,3,FALSE)))</f>
        <v>0</v>
      </c>
      <c r="AM173" s="62">
        <f t="shared" si="152"/>
        <v>0</v>
      </c>
      <c r="AN173" s="62">
        <f t="shared" si="155"/>
        <v>0</v>
      </c>
      <c r="AO173" s="69" t="str">
        <f ca="1">IF(OFFSET(B173,-MOD(ROW(B173),3),0)&lt;&gt;"",IF(RIGHT(H173,1)=")",VALUE(VLOOKUP(OFFSET(B173,-MOD(ROW(B173),3),0),'登録データ（女）'!B173,8,FALSE)),"0"),"0")</f>
        <v>0</v>
      </c>
      <c r="AP173" s="69">
        <f t="shared" ca="1" si="153"/>
        <v>0</v>
      </c>
      <c r="AQ173" s="64"/>
      <c r="AR173" s="64"/>
      <c r="AS173" s="64"/>
      <c r="AT173" s="64"/>
      <c r="AU173" s="64"/>
      <c r="AV173" s="64"/>
      <c r="AW173" s="64"/>
      <c r="AX173" s="64"/>
    </row>
    <row r="174" spans="1:50" ht="18.75" customHeight="1" thickTop="1">
      <c r="A174" s="288">
        <v>53</v>
      </c>
      <c r="B174" s="304"/>
      <c r="C174" s="288" t="str">
        <f>IF(B174="","",VLOOKUP(B174,'登録データ（女）'!$A$3:$X$2000,2,FALSE))</f>
        <v/>
      </c>
      <c r="D174" s="288" t="str">
        <f>IF(B174="","",VLOOKUP(B174,'登録データ（女）'!$A$3:$X$2000,3,FALSE))</f>
        <v/>
      </c>
      <c r="E174" s="179" t="str">
        <f>IF(B174="","",VLOOKUP(B174,'登録データ（女）'!$A$3:$X$2000,7,FALSE))</f>
        <v/>
      </c>
      <c r="F174" s="288" t="s">
        <v>6158</v>
      </c>
      <c r="G174" s="291"/>
      <c r="H174" s="477"/>
      <c r="I174" s="285"/>
      <c r="J174" s="288" t="str">
        <f>IF(G174="","",IF(AH174=2,"","分"))</f>
        <v/>
      </c>
      <c r="K174" s="285"/>
      <c r="L174" s="288" t="str">
        <f>IF(OR(G174="",G174="七種競技"),"",IF(AH174=2,"m","秒"))</f>
        <v/>
      </c>
      <c r="M174" s="285"/>
      <c r="N174" s="285"/>
      <c r="O174" s="291"/>
      <c r="P174" s="292"/>
      <c r="Q174" s="293"/>
      <c r="R174" s="471"/>
      <c r="S174" s="468"/>
      <c r="V174" s="66"/>
      <c r="W174" s="75">
        <f>IF(B174="",0,IF(VLOOKUP(B174,'登録データ（女）'!$A$3:$AT$2000,28,FALSE)=1,0,1))</f>
        <v>0</v>
      </c>
      <c r="X174" s="69">
        <f>IF(B174="",1,0)</f>
        <v>1</v>
      </c>
      <c r="Y174" s="69">
        <f>IF(C174="",1,0)</f>
        <v>1</v>
      </c>
      <c r="Z174" s="69">
        <f>IF(D174="",1,0)</f>
        <v>1</v>
      </c>
      <c r="AA174" s="69">
        <f>IF(E174="",1,0)</f>
        <v>1</v>
      </c>
      <c r="AB174" s="69">
        <f>IF(E175="",1,0)</f>
        <v>1</v>
      </c>
      <c r="AC174" s="62">
        <f>SUM(X174:AB174)</f>
        <v>5</v>
      </c>
      <c r="AD174" s="172">
        <f t="shared" ca="1" si="146"/>
        <v>0</v>
      </c>
      <c r="AE174" s="108">
        <f t="shared" si="147"/>
        <v>0</v>
      </c>
      <c r="AF174" s="175" t="str">
        <f>IF(G174="","0",VLOOKUP(G174,'登録データ（男）'!$V$4:$W$21,2,FALSE))</f>
        <v>0</v>
      </c>
      <c r="AG174" s="62" t="str">
        <f t="shared" si="148"/>
        <v>00</v>
      </c>
      <c r="AH174" s="172" t="str">
        <f t="shared" si="149"/>
        <v>0</v>
      </c>
      <c r="AI174" s="62" t="str">
        <f t="shared" si="150"/>
        <v>000000</v>
      </c>
      <c r="AJ174" s="172" t="str">
        <f t="shared" ca="1" si="151"/>
        <v/>
      </c>
      <c r="AK174" s="62">
        <f t="shared" si="154"/>
        <v>0</v>
      </c>
      <c r="AL174" s="107" t="str">
        <f>IF(H174="","0",VALUE(VLOOKUP(H174,'登録データ（男）'!$V$4:$X$23,3,FALSE)))</f>
        <v>0</v>
      </c>
      <c r="AM174" s="62">
        <f t="shared" si="152"/>
        <v>0</v>
      </c>
      <c r="AN174" s="62">
        <f t="shared" si="155"/>
        <v>0</v>
      </c>
      <c r="AO174" s="69" t="str">
        <f ca="1">IF(OFFSET(B174,-MOD(ROW(B174),3),0)&lt;&gt;"",IF(RIGHT(H174,1)=")",VALUE(VLOOKUP(OFFSET(B174,-MOD(ROW(B174),3),0),'登録データ（女）'!B174,8,FALSE)),"0"),"0")</f>
        <v>0</v>
      </c>
      <c r="AP174" s="69">
        <f t="shared" ca="1" si="153"/>
        <v>0</v>
      </c>
      <c r="AQ174" s="64" t="str">
        <f t="shared" ref="AQ174" si="183">IF(AR174="","",RANK(AR174,$AR$18:$AR$467,1))</f>
        <v/>
      </c>
      <c r="AR174" s="64" t="str">
        <f>IF(R174="","",B174)</f>
        <v/>
      </c>
      <c r="AS174" s="64" t="str">
        <f t="shared" ref="AS174" si="184">IF(AT174="","",RANK(AT174,$AT$18:$AT$467,1))</f>
        <v/>
      </c>
      <c r="AT174" s="64" t="str">
        <f>IF(S174="","",B174)</f>
        <v/>
      </c>
      <c r="AU174" s="64" t="str">
        <f t="shared" ref="AU174" si="185">IF(AV174="","",RANK(AV174,$AV$18:$AV$467,1))</f>
        <v/>
      </c>
      <c r="AV174" s="64" t="str">
        <f>IF(OR(H174="七種競技",H175="七種競技",H176="七種競技"),B174,"")</f>
        <v/>
      </c>
      <c r="AW174" s="64"/>
      <c r="AX174" s="64">
        <f>B174</f>
        <v>0</v>
      </c>
    </row>
    <row r="175" spans="1:50" ht="18.75" customHeight="1">
      <c r="A175" s="289"/>
      <c r="B175" s="305"/>
      <c r="C175" s="289"/>
      <c r="D175" s="289"/>
      <c r="E175" s="174" t="str">
        <f>IF(B174="","",VLOOKUP(B174,'登録データ（女）'!$A$3:$X$2000,4,FALSE))</f>
        <v/>
      </c>
      <c r="F175" s="289"/>
      <c r="G175" s="294"/>
      <c r="H175" s="478"/>
      <c r="I175" s="286"/>
      <c r="J175" s="289"/>
      <c r="K175" s="286"/>
      <c r="L175" s="289"/>
      <c r="M175" s="286"/>
      <c r="N175" s="286"/>
      <c r="O175" s="294"/>
      <c r="P175" s="295"/>
      <c r="Q175" s="296"/>
      <c r="R175" s="472"/>
      <c r="S175" s="469"/>
      <c r="V175" s="66"/>
      <c r="W175" s="75"/>
      <c r="X175" s="69"/>
      <c r="Y175" s="69"/>
      <c r="Z175" s="69"/>
      <c r="AA175" s="69"/>
      <c r="AB175" s="69"/>
      <c r="AC175" s="62"/>
      <c r="AD175" s="172">
        <f t="shared" ca="1" si="146"/>
        <v>0</v>
      </c>
      <c r="AE175" s="108">
        <f t="shared" si="147"/>
        <v>0</v>
      </c>
      <c r="AF175" s="175" t="str">
        <f>IF(G175="","0",VLOOKUP(G175,'登録データ（男）'!$V$4:$W$21,2,FALSE))</f>
        <v>0</v>
      </c>
      <c r="AG175" s="62" t="str">
        <f t="shared" si="148"/>
        <v>00</v>
      </c>
      <c r="AH175" s="172" t="str">
        <f t="shared" si="149"/>
        <v>0</v>
      </c>
      <c r="AI175" s="62" t="str">
        <f t="shared" si="150"/>
        <v>000000</v>
      </c>
      <c r="AJ175" s="172" t="str">
        <f t="shared" ca="1" si="151"/>
        <v/>
      </c>
      <c r="AK175" s="62">
        <f t="shared" si="154"/>
        <v>0</v>
      </c>
      <c r="AL175" s="107" t="str">
        <f>IF(H175="","0",VALUE(VLOOKUP(H175,'登録データ（男）'!$V$4:$X$23,3,FALSE)))</f>
        <v>0</v>
      </c>
      <c r="AM175" s="62">
        <f t="shared" si="152"/>
        <v>0</v>
      </c>
      <c r="AN175" s="62">
        <f t="shared" si="155"/>
        <v>0</v>
      </c>
      <c r="AO175" s="69" t="str">
        <f ca="1">IF(OFFSET(B175,-MOD(ROW(B175),3),0)&lt;&gt;"",IF(RIGHT(H175,1)=")",VALUE(VLOOKUP(OFFSET(B175,-MOD(ROW(B175),3),0),'登録データ（女）'!B175,8,FALSE)),"0"),"0")</f>
        <v>0</v>
      </c>
      <c r="AP175" s="69">
        <f t="shared" ca="1" si="153"/>
        <v>0</v>
      </c>
      <c r="AQ175" s="64"/>
      <c r="AR175" s="64"/>
      <c r="AS175" s="64"/>
      <c r="AT175" s="64"/>
      <c r="AU175" s="64"/>
      <c r="AV175" s="64"/>
      <c r="AW175" s="64"/>
      <c r="AX175" s="64"/>
    </row>
    <row r="176" spans="1:50" ht="18.75" customHeight="1" thickBot="1">
      <c r="A176" s="290"/>
      <c r="B176" s="306"/>
      <c r="C176" s="290"/>
      <c r="D176" s="290"/>
      <c r="E176" s="87" t="s">
        <v>1919</v>
      </c>
      <c r="F176" s="290"/>
      <c r="G176" s="222"/>
      <c r="H176" s="479"/>
      <c r="I176" s="287"/>
      <c r="J176" s="290"/>
      <c r="K176" s="287"/>
      <c r="L176" s="290"/>
      <c r="M176" s="287"/>
      <c r="N176" s="287"/>
      <c r="O176" s="222"/>
      <c r="P176" s="223"/>
      <c r="Q176" s="297"/>
      <c r="R176" s="473"/>
      <c r="S176" s="470"/>
      <c r="V176" s="66"/>
      <c r="W176" s="75"/>
      <c r="X176" s="69"/>
      <c r="Y176" s="69"/>
      <c r="Z176" s="69"/>
      <c r="AA176" s="69"/>
      <c r="AB176" s="69"/>
      <c r="AC176" s="62"/>
      <c r="AD176" s="172">
        <f t="shared" ca="1" si="146"/>
        <v>0</v>
      </c>
      <c r="AE176" s="108">
        <f t="shared" si="147"/>
        <v>0</v>
      </c>
      <c r="AF176" s="175" t="str">
        <f>IF(G176="","0",VLOOKUP(G176,'登録データ（男）'!$V$4:$W$21,2,FALSE))</f>
        <v>0</v>
      </c>
      <c r="AG176" s="62" t="str">
        <f t="shared" si="148"/>
        <v>00</v>
      </c>
      <c r="AH176" s="172" t="str">
        <f t="shared" si="149"/>
        <v>0</v>
      </c>
      <c r="AI176" s="62" t="str">
        <f t="shared" si="150"/>
        <v>000000</v>
      </c>
      <c r="AJ176" s="172" t="str">
        <f t="shared" ca="1" si="151"/>
        <v/>
      </c>
      <c r="AK176" s="62">
        <f t="shared" si="154"/>
        <v>0</v>
      </c>
      <c r="AL176" s="107" t="str">
        <f>IF(H176="","0",VALUE(VLOOKUP(H176,'登録データ（男）'!$V$4:$X$23,3,FALSE)))</f>
        <v>0</v>
      </c>
      <c r="AM176" s="62">
        <f t="shared" si="152"/>
        <v>0</v>
      </c>
      <c r="AN176" s="62">
        <f t="shared" si="155"/>
        <v>0</v>
      </c>
      <c r="AO176" s="69" t="str">
        <f ca="1">IF(OFFSET(B176,-MOD(ROW(B176),3),0)&lt;&gt;"",IF(RIGHT(H176,1)=")",VALUE(VLOOKUP(OFFSET(B176,-MOD(ROW(B176),3),0),'登録データ（女）'!B176,8,FALSE)),"0"),"0")</f>
        <v>0</v>
      </c>
      <c r="AP176" s="69">
        <f t="shared" ca="1" si="153"/>
        <v>0</v>
      </c>
      <c r="AQ176" s="64"/>
      <c r="AR176" s="64"/>
      <c r="AS176" s="64"/>
      <c r="AT176" s="64"/>
      <c r="AU176" s="64"/>
      <c r="AV176" s="64"/>
      <c r="AW176" s="64"/>
      <c r="AX176" s="64"/>
    </row>
    <row r="177" spans="1:50" ht="18.75" customHeight="1" thickTop="1">
      <c r="A177" s="288">
        <v>54</v>
      </c>
      <c r="B177" s="304"/>
      <c r="C177" s="288" t="str">
        <f>IF(B177="","",VLOOKUP(B177,'登録データ（女）'!$A$3:$X$2000,2,FALSE))</f>
        <v/>
      </c>
      <c r="D177" s="288" t="str">
        <f>IF(B177="","",VLOOKUP(B177,'登録データ（女）'!$A$3:$X$2000,3,FALSE))</f>
        <v/>
      </c>
      <c r="E177" s="179" t="str">
        <f>IF(B177="","",VLOOKUP(B177,'登録データ（女）'!$A$3:$X$2000,7,FALSE))</f>
        <v/>
      </c>
      <c r="F177" s="288" t="s">
        <v>6158</v>
      </c>
      <c r="G177" s="291"/>
      <c r="H177" s="477"/>
      <c r="I177" s="285"/>
      <c r="J177" s="288" t="str">
        <f>IF(G177="","",IF(AH177=2,"","分"))</f>
        <v/>
      </c>
      <c r="K177" s="285"/>
      <c r="L177" s="288" t="str">
        <f>IF(OR(G177="",G177="七種競技"),"",IF(AH177=2,"m","秒"))</f>
        <v/>
      </c>
      <c r="M177" s="285"/>
      <c r="N177" s="285"/>
      <c r="O177" s="291"/>
      <c r="P177" s="292"/>
      <c r="Q177" s="293"/>
      <c r="R177" s="471"/>
      <c r="S177" s="468"/>
      <c r="V177" s="66"/>
      <c r="W177" s="75">
        <f>IF(B177="",0,IF(VLOOKUP(B177,'登録データ（女）'!$A$3:$AT$2000,28,FALSE)=1,0,1))</f>
        <v>0</v>
      </c>
      <c r="X177" s="69">
        <f>IF(B177="",1,0)</f>
        <v>1</v>
      </c>
      <c r="Y177" s="69">
        <f>IF(C177="",1,0)</f>
        <v>1</v>
      </c>
      <c r="Z177" s="69">
        <f>IF(D177="",1,0)</f>
        <v>1</v>
      </c>
      <c r="AA177" s="69">
        <f>IF(E177="",1,0)</f>
        <v>1</v>
      </c>
      <c r="AB177" s="69">
        <f>IF(E178="",1,0)</f>
        <v>1</v>
      </c>
      <c r="AC177" s="62">
        <f>SUM(X177:AB177)</f>
        <v>5</v>
      </c>
      <c r="AD177" s="172">
        <f t="shared" ca="1" si="146"/>
        <v>0</v>
      </c>
      <c r="AE177" s="108">
        <f t="shared" si="147"/>
        <v>0</v>
      </c>
      <c r="AF177" s="175" t="str">
        <f>IF(G177="","0",VLOOKUP(G177,'登録データ（男）'!$V$4:$W$21,2,FALSE))</f>
        <v>0</v>
      </c>
      <c r="AG177" s="62" t="str">
        <f t="shared" si="148"/>
        <v>00</v>
      </c>
      <c r="AH177" s="172" t="str">
        <f t="shared" si="149"/>
        <v>0</v>
      </c>
      <c r="AI177" s="62" t="str">
        <f t="shared" si="150"/>
        <v>000000</v>
      </c>
      <c r="AJ177" s="172" t="str">
        <f t="shared" ca="1" si="151"/>
        <v/>
      </c>
      <c r="AK177" s="62">
        <f t="shared" si="154"/>
        <v>0</v>
      </c>
      <c r="AL177" s="107" t="str">
        <f>IF(H177="","0",VALUE(VLOOKUP(H177,'登録データ（男）'!$V$4:$X$23,3,FALSE)))</f>
        <v>0</v>
      </c>
      <c r="AM177" s="62">
        <f t="shared" si="152"/>
        <v>0</v>
      </c>
      <c r="AN177" s="62">
        <f t="shared" si="155"/>
        <v>0</v>
      </c>
      <c r="AO177" s="69" t="str">
        <f ca="1">IF(OFFSET(B177,-MOD(ROW(B177),3),0)&lt;&gt;"",IF(RIGHT(H177,1)=")",VALUE(VLOOKUP(OFFSET(B177,-MOD(ROW(B177),3),0),'登録データ（女）'!B177,8,FALSE)),"0"),"0")</f>
        <v>0</v>
      </c>
      <c r="AP177" s="69">
        <f t="shared" ca="1" si="153"/>
        <v>0</v>
      </c>
      <c r="AQ177" s="64" t="str">
        <f t="shared" ref="AQ177" si="186">IF(AR177="","",RANK(AR177,$AR$18:$AR$467,1))</f>
        <v/>
      </c>
      <c r="AR177" s="64" t="str">
        <f>IF(R177="","",B177)</f>
        <v/>
      </c>
      <c r="AS177" s="64" t="str">
        <f t="shared" ref="AS177" si="187">IF(AT177="","",RANK(AT177,$AT$18:$AT$467,1))</f>
        <v/>
      </c>
      <c r="AT177" s="64" t="str">
        <f>IF(S177="","",B177)</f>
        <v/>
      </c>
      <c r="AU177" s="64" t="str">
        <f t="shared" ref="AU177" si="188">IF(AV177="","",RANK(AV177,$AV$18:$AV$467,1))</f>
        <v/>
      </c>
      <c r="AV177" s="64" t="str">
        <f>IF(OR(H177="七種競技",H178="七種競技",H179="七種競技"),B177,"")</f>
        <v/>
      </c>
      <c r="AW177" s="64"/>
      <c r="AX177" s="64">
        <f>B177</f>
        <v>0</v>
      </c>
    </row>
    <row r="178" spans="1:50" ht="18.75" customHeight="1">
      <c r="A178" s="289"/>
      <c r="B178" s="305"/>
      <c r="C178" s="289"/>
      <c r="D178" s="289"/>
      <c r="E178" s="174" t="str">
        <f>IF(B177="","",VLOOKUP(B177,'登録データ（女）'!$A$3:$X$2000,4,FALSE))</f>
        <v/>
      </c>
      <c r="F178" s="289"/>
      <c r="G178" s="294"/>
      <c r="H178" s="478"/>
      <c r="I178" s="286"/>
      <c r="J178" s="289"/>
      <c r="K178" s="286"/>
      <c r="L178" s="289"/>
      <c r="M178" s="286"/>
      <c r="N178" s="286"/>
      <c r="O178" s="294"/>
      <c r="P178" s="295"/>
      <c r="Q178" s="296"/>
      <c r="R178" s="472"/>
      <c r="S178" s="469"/>
      <c r="V178" s="66"/>
      <c r="W178" s="75"/>
      <c r="X178" s="69"/>
      <c r="Y178" s="69"/>
      <c r="Z178" s="69"/>
      <c r="AA178" s="69"/>
      <c r="AB178" s="69"/>
      <c r="AC178" s="62"/>
      <c r="AD178" s="172">
        <f t="shared" ca="1" si="146"/>
        <v>0</v>
      </c>
      <c r="AE178" s="108">
        <f t="shared" si="147"/>
        <v>0</v>
      </c>
      <c r="AF178" s="175" t="str">
        <f>IF(G178="","0",VLOOKUP(G178,'登録データ（男）'!$V$4:$W$21,2,FALSE))</f>
        <v>0</v>
      </c>
      <c r="AG178" s="62" t="str">
        <f t="shared" si="148"/>
        <v>00</v>
      </c>
      <c r="AH178" s="172" t="str">
        <f t="shared" si="149"/>
        <v>0</v>
      </c>
      <c r="AI178" s="62" t="str">
        <f t="shared" si="150"/>
        <v>000000</v>
      </c>
      <c r="AJ178" s="172" t="str">
        <f t="shared" ca="1" si="151"/>
        <v/>
      </c>
      <c r="AK178" s="62">
        <f t="shared" si="154"/>
        <v>0</v>
      </c>
      <c r="AL178" s="107" t="str">
        <f>IF(H178="","0",VALUE(VLOOKUP(H178,'登録データ（男）'!$V$4:$X$23,3,FALSE)))</f>
        <v>0</v>
      </c>
      <c r="AM178" s="62">
        <f t="shared" si="152"/>
        <v>0</v>
      </c>
      <c r="AN178" s="62">
        <f t="shared" si="155"/>
        <v>0</v>
      </c>
      <c r="AO178" s="69" t="str">
        <f ca="1">IF(OFFSET(B178,-MOD(ROW(B178),3),0)&lt;&gt;"",IF(RIGHT(H178,1)=")",VALUE(VLOOKUP(OFFSET(B178,-MOD(ROW(B178),3),0),'登録データ（女）'!B178,8,FALSE)),"0"),"0")</f>
        <v>0</v>
      </c>
      <c r="AP178" s="69">
        <f t="shared" ca="1" si="153"/>
        <v>0</v>
      </c>
      <c r="AQ178" s="64"/>
      <c r="AR178" s="64"/>
      <c r="AS178" s="64"/>
      <c r="AT178" s="64"/>
      <c r="AU178" s="64"/>
      <c r="AV178" s="64"/>
      <c r="AW178" s="64"/>
      <c r="AX178" s="64"/>
    </row>
    <row r="179" spans="1:50" ht="18.75" customHeight="1" thickBot="1">
      <c r="A179" s="290"/>
      <c r="B179" s="306"/>
      <c r="C179" s="290"/>
      <c r="D179" s="290"/>
      <c r="E179" s="87" t="s">
        <v>1919</v>
      </c>
      <c r="F179" s="290"/>
      <c r="G179" s="222"/>
      <c r="H179" s="479"/>
      <c r="I179" s="287"/>
      <c r="J179" s="290"/>
      <c r="K179" s="287"/>
      <c r="L179" s="290"/>
      <c r="M179" s="287"/>
      <c r="N179" s="287"/>
      <c r="O179" s="222"/>
      <c r="P179" s="223"/>
      <c r="Q179" s="297"/>
      <c r="R179" s="473"/>
      <c r="S179" s="470"/>
      <c r="V179" s="66"/>
      <c r="W179" s="75"/>
      <c r="X179" s="69"/>
      <c r="Y179" s="69"/>
      <c r="Z179" s="69"/>
      <c r="AA179" s="69"/>
      <c r="AB179" s="69"/>
      <c r="AC179" s="62"/>
      <c r="AD179" s="172">
        <f t="shared" ca="1" si="146"/>
        <v>0</v>
      </c>
      <c r="AE179" s="108">
        <f t="shared" si="147"/>
        <v>0</v>
      </c>
      <c r="AF179" s="175" t="str">
        <f>IF(G179="","0",VLOOKUP(G179,'登録データ（男）'!$V$4:$W$21,2,FALSE))</f>
        <v>0</v>
      </c>
      <c r="AG179" s="62" t="str">
        <f t="shared" si="148"/>
        <v>00</v>
      </c>
      <c r="AH179" s="172" t="str">
        <f t="shared" si="149"/>
        <v>0</v>
      </c>
      <c r="AI179" s="62" t="str">
        <f t="shared" si="150"/>
        <v>000000</v>
      </c>
      <c r="AJ179" s="172" t="str">
        <f t="shared" ca="1" si="151"/>
        <v/>
      </c>
      <c r="AK179" s="62">
        <f t="shared" si="154"/>
        <v>0</v>
      </c>
      <c r="AL179" s="107" t="str">
        <f>IF(H179="","0",VALUE(VLOOKUP(H179,'登録データ（男）'!$V$4:$X$23,3,FALSE)))</f>
        <v>0</v>
      </c>
      <c r="AM179" s="62">
        <f t="shared" si="152"/>
        <v>0</v>
      </c>
      <c r="AN179" s="62">
        <f t="shared" si="155"/>
        <v>0</v>
      </c>
      <c r="AO179" s="69" t="str">
        <f ca="1">IF(OFFSET(B179,-MOD(ROW(B179),3),0)&lt;&gt;"",IF(RIGHT(H179,1)=")",VALUE(VLOOKUP(OFFSET(B179,-MOD(ROW(B179),3),0),'登録データ（女）'!B179,8,FALSE)),"0"),"0")</f>
        <v>0</v>
      </c>
      <c r="AP179" s="69">
        <f t="shared" ca="1" si="153"/>
        <v>0</v>
      </c>
      <c r="AQ179" s="64"/>
      <c r="AR179" s="64"/>
      <c r="AS179" s="64"/>
      <c r="AT179" s="64"/>
      <c r="AU179" s="64"/>
      <c r="AV179" s="64"/>
      <c r="AW179" s="64"/>
      <c r="AX179" s="64"/>
    </row>
    <row r="180" spans="1:50" ht="18.75" customHeight="1" thickTop="1">
      <c r="A180" s="288">
        <v>55</v>
      </c>
      <c r="B180" s="304"/>
      <c r="C180" s="288" t="str">
        <f>IF(B180="","",VLOOKUP(B180,'登録データ（女）'!$A$3:$X$2000,2,FALSE))</f>
        <v/>
      </c>
      <c r="D180" s="288" t="str">
        <f>IF(B180="","",VLOOKUP(B180,'登録データ（女）'!$A$3:$X$2000,3,FALSE))</f>
        <v/>
      </c>
      <c r="E180" s="179" t="str">
        <f>IF(B180="","",VLOOKUP(B180,'登録データ（女）'!$A$3:$X$2000,7,FALSE))</f>
        <v/>
      </c>
      <c r="F180" s="288" t="s">
        <v>6158</v>
      </c>
      <c r="G180" s="291"/>
      <c r="H180" s="477"/>
      <c r="I180" s="285"/>
      <c r="J180" s="288" t="str">
        <f>IF(G180="","",IF(AH180=2,"","分"))</f>
        <v/>
      </c>
      <c r="K180" s="285"/>
      <c r="L180" s="288" t="str">
        <f>IF(OR(G180="",G180="七種競技"),"",IF(AH180=2,"m","秒"))</f>
        <v/>
      </c>
      <c r="M180" s="285"/>
      <c r="N180" s="285"/>
      <c r="O180" s="291"/>
      <c r="P180" s="292"/>
      <c r="Q180" s="293"/>
      <c r="R180" s="471"/>
      <c r="S180" s="468"/>
      <c r="V180" s="66"/>
      <c r="W180" s="75">
        <f>IF(B180="",0,IF(VLOOKUP(B180,'登録データ（女）'!$A$3:$AT$2000,28,FALSE)=1,0,1))</f>
        <v>0</v>
      </c>
      <c r="X180" s="69">
        <f>IF(B180="",1,0)</f>
        <v>1</v>
      </c>
      <c r="Y180" s="69">
        <f>IF(C180="",1,0)</f>
        <v>1</v>
      </c>
      <c r="Z180" s="69">
        <f>IF(D180="",1,0)</f>
        <v>1</v>
      </c>
      <c r="AA180" s="69">
        <f>IF(E180="",1,0)</f>
        <v>1</v>
      </c>
      <c r="AB180" s="69">
        <f>IF(E181="",1,0)</f>
        <v>1</v>
      </c>
      <c r="AC180" s="62">
        <f>SUM(X180:AB180)</f>
        <v>5</v>
      </c>
      <c r="AD180" s="172">
        <f t="shared" ca="1" si="146"/>
        <v>0</v>
      </c>
      <c r="AE180" s="108">
        <f t="shared" si="147"/>
        <v>0</v>
      </c>
      <c r="AF180" s="175" t="str">
        <f>IF(G180="","0",VLOOKUP(G180,'登録データ（男）'!$V$4:$W$21,2,FALSE))</f>
        <v>0</v>
      </c>
      <c r="AG180" s="62" t="str">
        <f t="shared" si="148"/>
        <v>00</v>
      </c>
      <c r="AH180" s="172" t="str">
        <f t="shared" si="149"/>
        <v>0</v>
      </c>
      <c r="AI180" s="62" t="str">
        <f t="shared" si="150"/>
        <v>000000</v>
      </c>
      <c r="AJ180" s="172" t="str">
        <f t="shared" ca="1" si="151"/>
        <v/>
      </c>
      <c r="AK180" s="62">
        <f t="shared" si="154"/>
        <v>0</v>
      </c>
      <c r="AL180" s="107" t="str">
        <f>IF(H180="","0",VALUE(VLOOKUP(H180,'登録データ（男）'!$V$4:$X$23,3,FALSE)))</f>
        <v>0</v>
      </c>
      <c r="AM180" s="62">
        <f t="shared" si="152"/>
        <v>0</v>
      </c>
      <c r="AN180" s="62">
        <f t="shared" si="155"/>
        <v>0</v>
      </c>
      <c r="AO180" s="69" t="str">
        <f ca="1">IF(OFFSET(B180,-MOD(ROW(B180),3),0)&lt;&gt;"",IF(RIGHT(H180,1)=")",VALUE(VLOOKUP(OFFSET(B180,-MOD(ROW(B180),3),0),'登録データ（女）'!B180,8,FALSE)),"0"),"0")</f>
        <v>0</v>
      </c>
      <c r="AP180" s="69">
        <f t="shared" ca="1" si="153"/>
        <v>0</v>
      </c>
      <c r="AQ180" s="64" t="str">
        <f t="shared" ref="AQ180" si="189">IF(AR180="","",RANK(AR180,$AR$18:$AR$467,1))</f>
        <v/>
      </c>
      <c r="AR180" s="64" t="str">
        <f>IF(R180="","",B180)</f>
        <v/>
      </c>
      <c r="AS180" s="64" t="str">
        <f t="shared" ref="AS180" si="190">IF(AT180="","",RANK(AT180,$AT$18:$AT$467,1))</f>
        <v/>
      </c>
      <c r="AT180" s="64" t="str">
        <f>IF(S180="","",B180)</f>
        <v/>
      </c>
      <c r="AU180" s="64" t="str">
        <f t="shared" ref="AU180" si="191">IF(AV180="","",RANK(AV180,$AV$18:$AV$467,1))</f>
        <v/>
      </c>
      <c r="AV180" s="64" t="str">
        <f>IF(OR(H180="七種競技",H181="七種競技",H182="七種競技"),B180,"")</f>
        <v/>
      </c>
      <c r="AW180" s="64"/>
      <c r="AX180" s="64">
        <f>B180</f>
        <v>0</v>
      </c>
    </row>
    <row r="181" spans="1:50" ht="18.75" customHeight="1">
      <c r="A181" s="289"/>
      <c r="B181" s="305"/>
      <c r="C181" s="289"/>
      <c r="D181" s="289"/>
      <c r="E181" s="174" t="str">
        <f>IF(B180="","",VLOOKUP(B180,'登録データ（女）'!$A$3:$X$2000,4,FALSE))</f>
        <v/>
      </c>
      <c r="F181" s="289"/>
      <c r="G181" s="294"/>
      <c r="H181" s="478"/>
      <c r="I181" s="286"/>
      <c r="J181" s="289"/>
      <c r="K181" s="286"/>
      <c r="L181" s="289"/>
      <c r="M181" s="286"/>
      <c r="N181" s="286"/>
      <c r="O181" s="294"/>
      <c r="P181" s="295"/>
      <c r="Q181" s="296"/>
      <c r="R181" s="472"/>
      <c r="S181" s="469"/>
      <c r="V181" s="66"/>
      <c r="W181" s="75"/>
      <c r="X181" s="69"/>
      <c r="Y181" s="69"/>
      <c r="Z181" s="69"/>
      <c r="AA181" s="69"/>
      <c r="AB181" s="69"/>
      <c r="AC181" s="62"/>
      <c r="AD181" s="172">
        <f t="shared" ca="1" si="146"/>
        <v>0</v>
      </c>
      <c r="AE181" s="108">
        <f t="shared" si="147"/>
        <v>0</v>
      </c>
      <c r="AF181" s="175" t="str">
        <f>IF(G181="","0",VLOOKUP(G181,'登録データ（男）'!$V$4:$W$21,2,FALSE))</f>
        <v>0</v>
      </c>
      <c r="AG181" s="62" t="str">
        <f t="shared" si="148"/>
        <v>00</v>
      </c>
      <c r="AH181" s="172" t="str">
        <f t="shared" si="149"/>
        <v>0</v>
      </c>
      <c r="AI181" s="62" t="str">
        <f t="shared" si="150"/>
        <v>000000</v>
      </c>
      <c r="AJ181" s="172" t="str">
        <f t="shared" ca="1" si="151"/>
        <v/>
      </c>
      <c r="AK181" s="62">
        <f t="shared" si="154"/>
        <v>0</v>
      </c>
      <c r="AL181" s="107" t="str">
        <f>IF(H181="","0",VALUE(VLOOKUP(H181,'登録データ（男）'!$V$4:$X$23,3,FALSE)))</f>
        <v>0</v>
      </c>
      <c r="AM181" s="62">
        <f t="shared" si="152"/>
        <v>0</v>
      </c>
      <c r="AN181" s="62">
        <f t="shared" si="155"/>
        <v>0</v>
      </c>
      <c r="AO181" s="69" t="str">
        <f ca="1">IF(OFFSET(B181,-MOD(ROW(B181),3),0)&lt;&gt;"",IF(RIGHT(H181,1)=")",VALUE(VLOOKUP(OFFSET(B181,-MOD(ROW(B181),3),0),'登録データ（女）'!B181,8,FALSE)),"0"),"0")</f>
        <v>0</v>
      </c>
      <c r="AP181" s="69">
        <f t="shared" ca="1" si="153"/>
        <v>0</v>
      </c>
      <c r="AQ181" s="64"/>
      <c r="AR181" s="64"/>
      <c r="AS181" s="64"/>
      <c r="AT181" s="64"/>
      <c r="AU181" s="64"/>
      <c r="AV181" s="64"/>
      <c r="AW181" s="64"/>
      <c r="AX181" s="64"/>
    </row>
    <row r="182" spans="1:50" ht="18.75" customHeight="1" thickBot="1">
      <c r="A182" s="290"/>
      <c r="B182" s="306"/>
      <c r="C182" s="290"/>
      <c r="D182" s="290"/>
      <c r="E182" s="87" t="s">
        <v>1919</v>
      </c>
      <c r="F182" s="290"/>
      <c r="G182" s="222"/>
      <c r="H182" s="479"/>
      <c r="I182" s="287"/>
      <c r="J182" s="290"/>
      <c r="K182" s="287"/>
      <c r="L182" s="290"/>
      <c r="M182" s="287"/>
      <c r="N182" s="287"/>
      <c r="O182" s="222"/>
      <c r="P182" s="223"/>
      <c r="Q182" s="297"/>
      <c r="R182" s="473"/>
      <c r="S182" s="470"/>
      <c r="V182" s="66"/>
      <c r="W182" s="75"/>
      <c r="X182" s="69"/>
      <c r="Y182" s="69"/>
      <c r="Z182" s="69"/>
      <c r="AA182" s="69"/>
      <c r="AB182" s="69"/>
      <c r="AC182" s="62"/>
      <c r="AD182" s="172">
        <f t="shared" ca="1" si="146"/>
        <v>0</v>
      </c>
      <c r="AE182" s="108">
        <f t="shared" si="147"/>
        <v>0</v>
      </c>
      <c r="AF182" s="175" t="str">
        <f>IF(G182="","0",VLOOKUP(G182,'登録データ（男）'!$V$4:$W$21,2,FALSE))</f>
        <v>0</v>
      </c>
      <c r="AG182" s="62" t="str">
        <f t="shared" si="148"/>
        <v>00</v>
      </c>
      <c r="AH182" s="172" t="str">
        <f t="shared" si="149"/>
        <v>0</v>
      </c>
      <c r="AI182" s="62" t="str">
        <f t="shared" si="150"/>
        <v>000000</v>
      </c>
      <c r="AJ182" s="172" t="str">
        <f t="shared" ca="1" si="151"/>
        <v/>
      </c>
      <c r="AK182" s="62">
        <f t="shared" si="154"/>
        <v>0</v>
      </c>
      <c r="AL182" s="107" t="str">
        <f>IF(H182="","0",VALUE(VLOOKUP(H182,'登録データ（男）'!$V$4:$X$23,3,FALSE)))</f>
        <v>0</v>
      </c>
      <c r="AM182" s="62">
        <f t="shared" si="152"/>
        <v>0</v>
      </c>
      <c r="AN182" s="62">
        <f t="shared" si="155"/>
        <v>0</v>
      </c>
      <c r="AO182" s="69" t="str">
        <f ca="1">IF(OFFSET(B182,-MOD(ROW(B182),3),0)&lt;&gt;"",IF(RIGHT(H182,1)=")",VALUE(VLOOKUP(OFFSET(B182,-MOD(ROW(B182),3),0),'登録データ（女）'!B182,8,FALSE)),"0"),"0")</f>
        <v>0</v>
      </c>
      <c r="AP182" s="69">
        <f t="shared" ca="1" si="153"/>
        <v>0</v>
      </c>
      <c r="AQ182" s="64"/>
      <c r="AR182" s="64"/>
      <c r="AS182" s="64"/>
      <c r="AT182" s="64"/>
      <c r="AU182" s="64"/>
      <c r="AV182" s="64"/>
      <c r="AW182" s="64"/>
      <c r="AX182" s="64"/>
    </row>
    <row r="183" spans="1:50" ht="18.75" customHeight="1" thickTop="1">
      <c r="A183" s="288">
        <v>56</v>
      </c>
      <c r="B183" s="304"/>
      <c r="C183" s="288" t="str">
        <f>IF(B183="","",VLOOKUP(B183,'登録データ（女）'!$A$3:$X$2000,2,FALSE))</f>
        <v/>
      </c>
      <c r="D183" s="288" t="str">
        <f>IF(B183="","",VLOOKUP(B183,'登録データ（女）'!$A$3:$X$2000,3,FALSE))</f>
        <v/>
      </c>
      <c r="E183" s="179" t="str">
        <f>IF(B183="","",VLOOKUP(B183,'登録データ（女）'!$A$3:$X$2000,7,FALSE))</f>
        <v/>
      </c>
      <c r="F183" s="288" t="s">
        <v>6158</v>
      </c>
      <c r="G183" s="291"/>
      <c r="H183" s="477"/>
      <c r="I183" s="285"/>
      <c r="J183" s="288" t="str">
        <f>IF(G183="","",IF(AH183=2,"","分"))</f>
        <v/>
      </c>
      <c r="K183" s="285"/>
      <c r="L183" s="288" t="str">
        <f>IF(OR(G183="",G183="七種競技"),"",IF(AH183=2,"m","秒"))</f>
        <v/>
      </c>
      <c r="M183" s="285"/>
      <c r="N183" s="285"/>
      <c r="O183" s="291"/>
      <c r="P183" s="292"/>
      <c r="Q183" s="293"/>
      <c r="R183" s="471"/>
      <c r="S183" s="468"/>
      <c r="V183" s="66"/>
      <c r="W183" s="75">
        <f>IF(B183="",0,IF(VLOOKUP(B183,'登録データ（女）'!$A$3:$AT$2000,28,FALSE)=1,0,1))</f>
        <v>0</v>
      </c>
      <c r="X183" s="69">
        <f>IF(B183="",1,0)</f>
        <v>1</v>
      </c>
      <c r="Y183" s="69">
        <f>IF(C183="",1,0)</f>
        <v>1</v>
      </c>
      <c r="Z183" s="69">
        <f>IF(D183="",1,0)</f>
        <v>1</v>
      </c>
      <c r="AA183" s="69">
        <f>IF(E183="",1,0)</f>
        <v>1</v>
      </c>
      <c r="AB183" s="69">
        <f>IF(E184="",1,0)</f>
        <v>1</v>
      </c>
      <c r="AC183" s="62">
        <f>SUM(X183:AB183)</f>
        <v>5</v>
      </c>
      <c r="AD183" s="172">
        <f t="shared" ca="1" si="146"/>
        <v>0</v>
      </c>
      <c r="AE183" s="108">
        <f t="shared" si="147"/>
        <v>0</v>
      </c>
      <c r="AF183" s="175" t="str">
        <f>IF(G183="","0",VLOOKUP(G183,'登録データ（男）'!$V$4:$W$21,2,FALSE))</f>
        <v>0</v>
      </c>
      <c r="AG183" s="62" t="str">
        <f t="shared" si="148"/>
        <v>00</v>
      </c>
      <c r="AH183" s="172" t="str">
        <f t="shared" si="149"/>
        <v>0</v>
      </c>
      <c r="AI183" s="62" t="str">
        <f t="shared" si="150"/>
        <v>000000</v>
      </c>
      <c r="AJ183" s="172" t="str">
        <f t="shared" ca="1" si="151"/>
        <v/>
      </c>
      <c r="AK183" s="62">
        <f t="shared" si="154"/>
        <v>0</v>
      </c>
      <c r="AL183" s="107" t="str">
        <f>IF(H183="","0",VALUE(VLOOKUP(H183,'登録データ（男）'!$V$4:$X$23,3,FALSE)))</f>
        <v>0</v>
      </c>
      <c r="AM183" s="62">
        <f t="shared" si="152"/>
        <v>0</v>
      </c>
      <c r="AN183" s="62">
        <f t="shared" si="155"/>
        <v>0</v>
      </c>
      <c r="AO183" s="69" t="str">
        <f ca="1">IF(OFFSET(B183,-MOD(ROW(B183),3),0)&lt;&gt;"",IF(RIGHT(H183,1)=")",VALUE(VLOOKUP(OFFSET(B183,-MOD(ROW(B183),3),0),'登録データ（女）'!B183,8,FALSE)),"0"),"0")</f>
        <v>0</v>
      </c>
      <c r="AP183" s="69">
        <f t="shared" ca="1" si="153"/>
        <v>0</v>
      </c>
      <c r="AQ183" s="64" t="str">
        <f t="shared" ref="AQ183" si="192">IF(AR183="","",RANK(AR183,$AR$18:$AR$467,1))</f>
        <v/>
      </c>
      <c r="AR183" s="64" t="str">
        <f>IF(R183="","",B183)</f>
        <v/>
      </c>
      <c r="AS183" s="64" t="str">
        <f t="shared" ref="AS183" si="193">IF(AT183="","",RANK(AT183,$AT$18:$AT$467,1))</f>
        <v/>
      </c>
      <c r="AT183" s="64" t="str">
        <f>IF(S183="","",B183)</f>
        <v/>
      </c>
      <c r="AU183" s="64" t="str">
        <f t="shared" ref="AU183" si="194">IF(AV183="","",RANK(AV183,$AV$18:$AV$467,1))</f>
        <v/>
      </c>
      <c r="AV183" s="64" t="str">
        <f>IF(OR(H183="七種競技",H184="七種競技",H185="七種競技"),B183,"")</f>
        <v/>
      </c>
      <c r="AW183" s="64"/>
      <c r="AX183" s="64">
        <f>B183</f>
        <v>0</v>
      </c>
    </row>
    <row r="184" spans="1:50" ht="18.75" customHeight="1">
      <c r="A184" s="289"/>
      <c r="B184" s="305"/>
      <c r="C184" s="289"/>
      <c r="D184" s="289"/>
      <c r="E184" s="174" t="str">
        <f>IF(B183="","",VLOOKUP(B183,'登録データ（女）'!$A$3:$X$2000,4,FALSE))</f>
        <v/>
      </c>
      <c r="F184" s="289"/>
      <c r="G184" s="294"/>
      <c r="H184" s="478"/>
      <c r="I184" s="286"/>
      <c r="J184" s="289"/>
      <c r="K184" s="286"/>
      <c r="L184" s="289"/>
      <c r="M184" s="286"/>
      <c r="N184" s="286"/>
      <c r="O184" s="294"/>
      <c r="P184" s="295"/>
      <c r="Q184" s="296"/>
      <c r="R184" s="472"/>
      <c r="S184" s="469"/>
      <c r="V184" s="66"/>
      <c r="W184" s="75"/>
      <c r="X184" s="69"/>
      <c r="Y184" s="69"/>
      <c r="Z184" s="69"/>
      <c r="AA184" s="69"/>
      <c r="AB184" s="69"/>
      <c r="AC184" s="62"/>
      <c r="AD184" s="172">
        <f t="shared" ca="1" si="146"/>
        <v>0</v>
      </c>
      <c r="AE184" s="108">
        <f t="shared" si="147"/>
        <v>0</v>
      </c>
      <c r="AF184" s="175" t="str">
        <f>IF(G184="","0",VLOOKUP(G184,'登録データ（男）'!$V$4:$W$21,2,FALSE))</f>
        <v>0</v>
      </c>
      <c r="AG184" s="62" t="str">
        <f t="shared" si="148"/>
        <v>00</v>
      </c>
      <c r="AH184" s="172" t="str">
        <f t="shared" si="149"/>
        <v>0</v>
      </c>
      <c r="AI184" s="62" t="str">
        <f t="shared" si="150"/>
        <v>000000</v>
      </c>
      <c r="AJ184" s="172" t="str">
        <f t="shared" ca="1" si="151"/>
        <v/>
      </c>
      <c r="AK184" s="62">
        <f t="shared" si="154"/>
        <v>0</v>
      </c>
      <c r="AL184" s="107" t="str">
        <f>IF(H184="","0",VALUE(VLOOKUP(H184,'登録データ（男）'!$V$4:$X$23,3,FALSE)))</f>
        <v>0</v>
      </c>
      <c r="AM184" s="62">
        <f t="shared" si="152"/>
        <v>0</v>
      </c>
      <c r="AN184" s="62">
        <f t="shared" si="155"/>
        <v>0</v>
      </c>
      <c r="AO184" s="69" t="str">
        <f ca="1">IF(OFFSET(B184,-MOD(ROW(B184),3),0)&lt;&gt;"",IF(RIGHT(H184,1)=")",VALUE(VLOOKUP(OFFSET(B184,-MOD(ROW(B184),3),0),'登録データ（女）'!B184,8,FALSE)),"0"),"0")</f>
        <v>0</v>
      </c>
      <c r="AP184" s="69">
        <f t="shared" ca="1" si="153"/>
        <v>0</v>
      </c>
      <c r="AQ184" s="64"/>
      <c r="AR184" s="64"/>
      <c r="AS184" s="64"/>
      <c r="AT184" s="64"/>
      <c r="AU184" s="64"/>
      <c r="AV184" s="64"/>
      <c r="AW184" s="64"/>
      <c r="AX184" s="64"/>
    </row>
    <row r="185" spans="1:50" ht="18.75" customHeight="1" thickBot="1">
      <c r="A185" s="290"/>
      <c r="B185" s="306"/>
      <c r="C185" s="290"/>
      <c r="D185" s="290"/>
      <c r="E185" s="87" t="s">
        <v>1919</v>
      </c>
      <c r="F185" s="290"/>
      <c r="G185" s="222"/>
      <c r="H185" s="479"/>
      <c r="I185" s="287"/>
      <c r="J185" s="290"/>
      <c r="K185" s="287"/>
      <c r="L185" s="290"/>
      <c r="M185" s="287"/>
      <c r="N185" s="287"/>
      <c r="O185" s="222"/>
      <c r="P185" s="223"/>
      <c r="Q185" s="297"/>
      <c r="R185" s="473"/>
      <c r="S185" s="470"/>
      <c r="V185" s="66"/>
      <c r="W185" s="75"/>
      <c r="X185" s="69"/>
      <c r="Y185" s="69"/>
      <c r="Z185" s="69"/>
      <c r="AA185" s="69"/>
      <c r="AB185" s="69"/>
      <c r="AC185" s="62"/>
      <c r="AD185" s="172">
        <f t="shared" ca="1" si="146"/>
        <v>0</v>
      </c>
      <c r="AE185" s="108">
        <f t="shared" si="147"/>
        <v>0</v>
      </c>
      <c r="AF185" s="175" t="str">
        <f>IF(G185="","0",VLOOKUP(G185,'登録データ（男）'!$V$4:$W$21,2,FALSE))</f>
        <v>0</v>
      </c>
      <c r="AG185" s="62" t="str">
        <f t="shared" si="148"/>
        <v>00</v>
      </c>
      <c r="AH185" s="172" t="str">
        <f t="shared" si="149"/>
        <v>0</v>
      </c>
      <c r="AI185" s="62" t="str">
        <f t="shared" si="150"/>
        <v>000000</v>
      </c>
      <c r="AJ185" s="172" t="str">
        <f t="shared" ca="1" si="151"/>
        <v/>
      </c>
      <c r="AK185" s="62">
        <f t="shared" si="154"/>
        <v>0</v>
      </c>
      <c r="AL185" s="107" t="str">
        <f>IF(H185="","0",VALUE(VLOOKUP(H185,'登録データ（男）'!$V$4:$X$23,3,FALSE)))</f>
        <v>0</v>
      </c>
      <c r="AM185" s="62">
        <f t="shared" si="152"/>
        <v>0</v>
      </c>
      <c r="AN185" s="62">
        <f t="shared" si="155"/>
        <v>0</v>
      </c>
      <c r="AO185" s="69" t="str">
        <f ca="1">IF(OFFSET(B185,-MOD(ROW(B185),3),0)&lt;&gt;"",IF(RIGHT(H185,1)=")",VALUE(VLOOKUP(OFFSET(B185,-MOD(ROW(B185),3),0),'登録データ（女）'!B185,8,FALSE)),"0"),"0")</f>
        <v>0</v>
      </c>
      <c r="AP185" s="69">
        <f t="shared" ca="1" si="153"/>
        <v>0</v>
      </c>
      <c r="AQ185" s="64"/>
      <c r="AR185" s="64"/>
      <c r="AS185" s="64"/>
      <c r="AT185" s="64"/>
      <c r="AU185" s="64"/>
      <c r="AV185" s="64"/>
      <c r="AW185" s="64"/>
      <c r="AX185" s="64"/>
    </row>
    <row r="186" spans="1:50" ht="18.75" customHeight="1" thickTop="1">
      <c r="A186" s="288">
        <v>57</v>
      </c>
      <c r="B186" s="304"/>
      <c r="C186" s="288" t="str">
        <f>IF(B186="","",VLOOKUP(B186,'登録データ（女）'!$A$3:$X$2000,2,FALSE))</f>
        <v/>
      </c>
      <c r="D186" s="288" t="str">
        <f>IF(B186="","",VLOOKUP(B186,'登録データ（女）'!$A$3:$X$2000,3,FALSE))</f>
        <v/>
      </c>
      <c r="E186" s="179" t="str">
        <f>IF(B186="","",VLOOKUP(B186,'登録データ（女）'!$A$3:$X$2000,7,FALSE))</f>
        <v/>
      </c>
      <c r="F186" s="288" t="s">
        <v>6158</v>
      </c>
      <c r="G186" s="291"/>
      <c r="H186" s="477"/>
      <c r="I186" s="285"/>
      <c r="J186" s="288" t="str">
        <f>IF(G186="","",IF(AH186=2,"","分"))</f>
        <v/>
      </c>
      <c r="K186" s="285"/>
      <c r="L186" s="288" t="str">
        <f>IF(OR(G186="",G186="七種競技"),"",IF(AH186=2,"m","秒"))</f>
        <v/>
      </c>
      <c r="M186" s="285"/>
      <c r="N186" s="285"/>
      <c r="O186" s="291"/>
      <c r="P186" s="292"/>
      <c r="Q186" s="293"/>
      <c r="R186" s="471"/>
      <c r="S186" s="468"/>
      <c r="V186" s="66"/>
      <c r="W186" s="75">
        <f>IF(B186="",0,IF(VLOOKUP(B186,'登録データ（女）'!$A$3:$AT$2000,28,FALSE)=1,0,1))</f>
        <v>0</v>
      </c>
      <c r="X186" s="69">
        <f>IF(B186="",1,0)</f>
        <v>1</v>
      </c>
      <c r="Y186" s="69">
        <f>IF(C186="",1,0)</f>
        <v>1</v>
      </c>
      <c r="Z186" s="69">
        <f>IF(D186="",1,0)</f>
        <v>1</v>
      </c>
      <c r="AA186" s="69">
        <f>IF(E186="",1,0)</f>
        <v>1</v>
      </c>
      <c r="AB186" s="69">
        <f>IF(E187="",1,0)</f>
        <v>1</v>
      </c>
      <c r="AC186" s="62">
        <f>SUM(X186:AB186)</f>
        <v>5</v>
      </c>
      <c r="AD186" s="172">
        <f t="shared" ca="1" si="146"/>
        <v>0</v>
      </c>
      <c r="AE186" s="108">
        <f t="shared" si="147"/>
        <v>0</v>
      </c>
      <c r="AF186" s="175" t="str">
        <f>IF(G186="","0",VLOOKUP(G186,'登録データ（男）'!$V$4:$W$21,2,FALSE))</f>
        <v>0</v>
      </c>
      <c r="AG186" s="62" t="str">
        <f t="shared" si="148"/>
        <v>00</v>
      </c>
      <c r="AH186" s="172" t="str">
        <f t="shared" si="149"/>
        <v>0</v>
      </c>
      <c r="AI186" s="62" t="str">
        <f t="shared" si="150"/>
        <v>000000</v>
      </c>
      <c r="AJ186" s="172" t="str">
        <f t="shared" ca="1" si="151"/>
        <v/>
      </c>
      <c r="AK186" s="62">
        <f t="shared" si="154"/>
        <v>0</v>
      </c>
      <c r="AL186" s="107" t="str">
        <f>IF(H186="","0",VALUE(VLOOKUP(H186,'登録データ（男）'!$V$4:$X$23,3,FALSE)))</f>
        <v>0</v>
      </c>
      <c r="AM186" s="62">
        <f t="shared" si="152"/>
        <v>0</v>
      </c>
      <c r="AN186" s="62">
        <f t="shared" si="155"/>
        <v>0</v>
      </c>
      <c r="AO186" s="69" t="str">
        <f ca="1">IF(OFFSET(B186,-MOD(ROW(B186),3),0)&lt;&gt;"",IF(RIGHT(H186,1)=")",VALUE(VLOOKUP(OFFSET(B186,-MOD(ROW(B186),3),0),'登録データ（女）'!B186,8,FALSE)),"0"),"0")</f>
        <v>0</v>
      </c>
      <c r="AP186" s="69">
        <f t="shared" ca="1" si="153"/>
        <v>0</v>
      </c>
      <c r="AQ186" s="64" t="str">
        <f t="shared" ref="AQ186" si="195">IF(AR186="","",RANK(AR186,$AR$18:$AR$467,1))</f>
        <v/>
      </c>
      <c r="AR186" s="64" t="str">
        <f>IF(R186="","",B186)</f>
        <v/>
      </c>
      <c r="AS186" s="64" t="str">
        <f t="shared" ref="AS186" si="196">IF(AT186="","",RANK(AT186,$AT$18:$AT$467,1))</f>
        <v/>
      </c>
      <c r="AT186" s="64" t="str">
        <f>IF(S186="","",B186)</f>
        <v/>
      </c>
      <c r="AU186" s="64" t="str">
        <f t="shared" ref="AU186" si="197">IF(AV186="","",RANK(AV186,$AV$18:$AV$467,1))</f>
        <v/>
      </c>
      <c r="AV186" s="64" t="str">
        <f>IF(OR(H186="七種競技",H187="七種競技",H188="七種競技"),B186,"")</f>
        <v/>
      </c>
      <c r="AW186" s="64"/>
      <c r="AX186" s="64">
        <f>B186</f>
        <v>0</v>
      </c>
    </row>
    <row r="187" spans="1:50" ht="18.75" customHeight="1">
      <c r="A187" s="289"/>
      <c r="B187" s="305"/>
      <c r="C187" s="289"/>
      <c r="D187" s="289"/>
      <c r="E187" s="174" t="str">
        <f>IF(B186="","",VLOOKUP(B186,'登録データ（女）'!$A$3:$X$2000,4,FALSE))</f>
        <v/>
      </c>
      <c r="F187" s="289"/>
      <c r="G187" s="294"/>
      <c r="H187" s="478"/>
      <c r="I187" s="286"/>
      <c r="J187" s="289"/>
      <c r="K187" s="286"/>
      <c r="L187" s="289"/>
      <c r="M187" s="286"/>
      <c r="N187" s="286"/>
      <c r="O187" s="294"/>
      <c r="P187" s="295"/>
      <c r="Q187" s="296"/>
      <c r="R187" s="472"/>
      <c r="S187" s="469"/>
      <c r="V187" s="66"/>
      <c r="W187" s="75"/>
      <c r="X187" s="69"/>
      <c r="Y187" s="69"/>
      <c r="Z187" s="69"/>
      <c r="AA187" s="69"/>
      <c r="AB187" s="69"/>
      <c r="AC187" s="62"/>
      <c r="AD187" s="172">
        <f t="shared" ca="1" si="146"/>
        <v>0</v>
      </c>
      <c r="AE187" s="108">
        <f t="shared" si="147"/>
        <v>0</v>
      </c>
      <c r="AF187" s="175" t="str">
        <f>IF(G187="","0",VLOOKUP(G187,'登録データ（男）'!$V$4:$W$21,2,FALSE))</f>
        <v>0</v>
      </c>
      <c r="AG187" s="62" t="str">
        <f t="shared" si="148"/>
        <v>00</v>
      </c>
      <c r="AH187" s="172" t="str">
        <f t="shared" si="149"/>
        <v>0</v>
      </c>
      <c r="AI187" s="62" t="str">
        <f t="shared" si="150"/>
        <v>000000</v>
      </c>
      <c r="AJ187" s="172" t="str">
        <f t="shared" ca="1" si="151"/>
        <v/>
      </c>
      <c r="AK187" s="62">
        <f t="shared" si="154"/>
        <v>0</v>
      </c>
      <c r="AL187" s="107" t="str">
        <f>IF(H187="","0",VALUE(VLOOKUP(H187,'登録データ（男）'!$V$4:$X$23,3,FALSE)))</f>
        <v>0</v>
      </c>
      <c r="AM187" s="62">
        <f t="shared" si="152"/>
        <v>0</v>
      </c>
      <c r="AN187" s="62">
        <f t="shared" si="155"/>
        <v>0</v>
      </c>
      <c r="AO187" s="69" t="str">
        <f ca="1">IF(OFFSET(B187,-MOD(ROW(B187),3),0)&lt;&gt;"",IF(RIGHT(H187,1)=")",VALUE(VLOOKUP(OFFSET(B187,-MOD(ROW(B187),3),0),'登録データ（女）'!B187,8,FALSE)),"0"),"0")</f>
        <v>0</v>
      </c>
      <c r="AP187" s="69">
        <f t="shared" ca="1" si="153"/>
        <v>0</v>
      </c>
      <c r="AQ187" s="64"/>
      <c r="AR187" s="64"/>
      <c r="AS187" s="64"/>
      <c r="AT187" s="64"/>
      <c r="AU187" s="64"/>
      <c r="AV187" s="64"/>
      <c r="AW187" s="64"/>
      <c r="AX187" s="64"/>
    </row>
    <row r="188" spans="1:50" ht="18.75" customHeight="1" thickBot="1">
      <c r="A188" s="290"/>
      <c r="B188" s="306"/>
      <c r="C188" s="290"/>
      <c r="D188" s="290"/>
      <c r="E188" s="87" t="s">
        <v>1919</v>
      </c>
      <c r="F188" s="290"/>
      <c r="G188" s="222"/>
      <c r="H188" s="479"/>
      <c r="I188" s="287"/>
      <c r="J188" s="290"/>
      <c r="K188" s="287"/>
      <c r="L188" s="290"/>
      <c r="M188" s="287"/>
      <c r="N188" s="287"/>
      <c r="O188" s="222"/>
      <c r="P188" s="223"/>
      <c r="Q188" s="297"/>
      <c r="R188" s="473"/>
      <c r="S188" s="470"/>
      <c r="V188" s="66"/>
      <c r="W188" s="75"/>
      <c r="X188" s="69"/>
      <c r="Y188" s="69"/>
      <c r="Z188" s="69"/>
      <c r="AA188" s="69"/>
      <c r="AB188" s="69"/>
      <c r="AC188" s="62"/>
      <c r="AD188" s="172">
        <f t="shared" ca="1" si="146"/>
        <v>0</v>
      </c>
      <c r="AE188" s="108">
        <f t="shared" si="147"/>
        <v>0</v>
      </c>
      <c r="AF188" s="175" t="str">
        <f>IF(G188="","0",VLOOKUP(G188,'登録データ（男）'!$V$4:$W$21,2,FALSE))</f>
        <v>0</v>
      </c>
      <c r="AG188" s="62" t="str">
        <f t="shared" si="148"/>
        <v>00</v>
      </c>
      <c r="AH188" s="172" t="str">
        <f t="shared" si="149"/>
        <v>0</v>
      </c>
      <c r="AI188" s="62" t="str">
        <f t="shared" si="150"/>
        <v>000000</v>
      </c>
      <c r="AJ188" s="172" t="str">
        <f t="shared" ca="1" si="151"/>
        <v/>
      </c>
      <c r="AK188" s="62">
        <f t="shared" si="154"/>
        <v>0</v>
      </c>
      <c r="AL188" s="107" t="str">
        <f>IF(H188="","0",VALUE(VLOOKUP(H188,'登録データ（男）'!$V$4:$X$23,3,FALSE)))</f>
        <v>0</v>
      </c>
      <c r="AM188" s="62">
        <f t="shared" si="152"/>
        <v>0</v>
      </c>
      <c r="AN188" s="62">
        <f t="shared" si="155"/>
        <v>0</v>
      </c>
      <c r="AO188" s="69" t="str">
        <f ca="1">IF(OFFSET(B188,-MOD(ROW(B188),3),0)&lt;&gt;"",IF(RIGHT(H188,1)=")",VALUE(VLOOKUP(OFFSET(B188,-MOD(ROW(B188),3),0),'登録データ（女）'!B188,8,FALSE)),"0"),"0")</f>
        <v>0</v>
      </c>
      <c r="AP188" s="69">
        <f t="shared" ca="1" si="153"/>
        <v>0</v>
      </c>
      <c r="AQ188" s="64"/>
      <c r="AR188" s="64"/>
      <c r="AS188" s="64"/>
      <c r="AT188" s="64"/>
      <c r="AU188" s="64"/>
      <c r="AV188" s="64"/>
      <c r="AW188" s="64"/>
      <c r="AX188" s="64"/>
    </row>
    <row r="189" spans="1:50" ht="18.75" customHeight="1" thickTop="1">
      <c r="A189" s="288">
        <v>58</v>
      </c>
      <c r="B189" s="304"/>
      <c r="C189" s="288" t="str">
        <f>IF(B189="","",VLOOKUP(B189,'登録データ（女）'!$A$3:$X$2000,2,FALSE))</f>
        <v/>
      </c>
      <c r="D189" s="288" t="str">
        <f>IF(B189="","",VLOOKUP(B189,'登録データ（女）'!$A$3:$X$2000,3,FALSE))</f>
        <v/>
      </c>
      <c r="E189" s="179" t="str">
        <f>IF(B189="","",VLOOKUP(B189,'登録データ（女）'!$A$3:$X$2000,7,FALSE))</f>
        <v/>
      </c>
      <c r="F189" s="288" t="s">
        <v>6158</v>
      </c>
      <c r="G189" s="291"/>
      <c r="H189" s="477"/>
      <c r="I189" s="285"/>
      <c r="J189" s="288" t="str">
        <f>IF(G189="","",IF(AH189=2,"","分"))</f>
        <v/>
      </c>
      <c r="K189" s="285"/>
      <c r="L189" s="288" t="str">
        <f>IF(OR(G189="",G189="七種競技"),"",IF(AH189=2,"m","秒"))</f>
        <v/>
      </c>
      <c r="M189" s="285"/>
      <c r="N189" s="285"/>
      <c r="O189" s="291"/>
      <c r="P189" s="292"/>
      <c r="Q189" s="293"/>
      <c r="R189" s="471"/>
      <c r="S189" s="468"/>
      <c r="V189" s="66"/>
      <c r="W189" s="75">
        <f>IF(B189="",0,IF(VLOOKUP(B189,'登録データ（女）'!$A$3:$AT$2000,28,FALSE)=1,0,1))</f>
        <v>0</v>
      </c>
      <c r="X189" s="69">
        <f>IF(B189="",1,0)</f>
        <v>1</v>
      </c>
      <c r="Y189" s="69">
        <f>IF(C189="",1,0)</f>
        <v>1</v>
      </c>
      <c r="Z189" s="69">
        <f>IF(D189="",1,0)</f>
        <v>1</v>
      </c>
      <c r="AA189" s="69">
        <f>IF(E189="",1,0)</f>
        <v>1</v>
      </c>
      <c r="AB189" s="69">
        <f>IF(E190="",1,0)</f>
        <v>1</v>
      </c>
      <c r="AC189" s="62">
        <f>SUM(X189:AB189)</f>
        <v>5</v>
      </c>
      <c r="AD189" s="172">
        <f t="shared" ca="1" si="146"/>
        <v>0</v>
      </c>
      <c r="AE189" s="108">
        <f t="shared" si="147"/>
        <v>0</v>
      </c>
      <c r="AF189" s="175" t="str">
        <f>IF(G189="","0",VLOOKUP(G189,'登録データ（男）'!$V$4:$W$21,2,FALSE))</f>
        <v>0</v>
      </c>
      <c r="AG189" s="62" t="str">
        <f t="shared" si="148"/>
        <v>00</v>
      </c>
      <c r="AH189" s="172" t="str">
        <f t="shared" si="149"/>
        <v>0</v>
      </c>
      <c r="AI189" s="62" t="str">
        <f t="shared" si="150"/>
        <v>000000</v>
      </c>
      <c r="AJ189" s="172" t="str">
        <f t="shared" ca="1" si="151"/>
        <v/>
      </c>
      <c r="AK189" s="62">
        <f t="shared" si="154"/>
        <v>0</v>
      </c>
      <c r="AL189" s="107" t="str">
        <f>IF(H189="","0",VALUE(VLOOKUP(H189,'登録データ（男）'!$V$4:$X$23,3,FALSE)))</f>
        <v>0</v>
      </c>
      <c r="AM189" s="62">
        <f t="shared" si="152"/>
        <v>0</v>
      </c>
      <c r="AN189" s="62">
        <f t="shared" si="155"/>
        <v>0</v>
      </c>
      <c r="AO189" s="69" t="str">
        <f ca="1">IF(OFFSET(B189,-MOD(ROW(B189),3),0)&lt;&gt;"",IF(RIGHT(H189,1)=")",VALUE(VLOOKUP(OFFSET(B189,-MOD(ROW(B189),3),0),'登録データ（女）'!B189,8,FALSE)),"0"),"0")</f>
        <v>0</v>
      </c>
      <c r="AP189" s="69">
        <f t="shared" ca="1" si="153"/>
        <v>0</v>
      </c>
      <c r="AQ189" s="64" t="str">
        <f t="shared" ref="AQ189" si="198">IF(AR189="","",RANK(AR189,$AR$18:$AR$467,1))</f>
        <v/>
      </c>
      <c r="AR189" s="64" t="str">
        <f>IF(R189="","",B189)</f>
        <v/>
      </c>
      <c r="AS189" s="64" t="str">
        <f t="shared" ref="AS189" si="199">IF(AT189="","",RANK(AT189,$AT$18:$AT$467,1))</f>
        <v/>
      </c>
      <c r="AT189" s="64" t="str">
        <f>IF(S189="","",B189)</f>
        <v/>
      </c>
      <c r="AU189" s="64" t="str">
        <f t="shared" ref="AU189" si="200">IF(AV189="","",RANK(AV189,$AV$18:$AV$467,1))</f>
        <v/>
      </c>
      <c r="AV189" s="64" t="str">
        <f>IF(OR(H189="七種競技",H190="七種競技",H191="七種競技"),B189,"")</f>
        <v/>
      </c>
      <c r="AW189" s="64"/>
      <c r="AX189" s="64">
        <f>B189</f>
        <v>0</v>
      </c>
    </row>
    <row r="190" spans="1:50" ht="18.75" customHeight="1">
      <c r="A190" s="289"/>
      <c r="B190" s="305"/>
      <c r="C190" s="289"/>
      <c r="D190" s="289"/>
      <c r="E190" s="174" t="str">
        <f>IF(B189="","",VLOOKUP(B189,'登録データ（女）'!$A$3:$X$2000,4,FALSE))</f>
        <v/>
      </c>
      <c r="F190" s="289"/>
      <c r="G190" s="294"/>
      <c r="H190" s="478"/>
      <c r="I190" s="286"/>
      <c r="J190" s="289"/>
      <c r="K190" s="286"/>
      <c r="L190" s="289"/>
      <c r="M190" s="286"/>
      <c r="N190" s="286"/>
      <c r="O190" s="294"/>
      <c r="P190" s="295"/>
      <c r="Q190" s="296"/>
      <c r="R190" s="472"/>
      <c r="S190" s="469"/>
      <c r="V190" s="66"/>
      <c r="W190" s="75"/>
      <c r="X190" s="69"/>
      <c r="Y190" s="69"/>
      <c r="Z190" s="69"/>
      <c r="AA190" s="69"/>
      <c r="AB190" s="69"/>
      <c r="AC190" s="62"/>
      <c r="AD190" s="172">
        <f t="shared" ca="1" si="146"/>
        <v>0</v>
      </c>
      <c r="AE190" s="108">
        <f t="shared" si="147"/>
        <v>0</v>
      </c>
      <c r="AF190" s="175" t="str">
        <f>IF(G190="","0",VLOOKUP(G190,'登録データ（男）'!$V$4:$W$21,2,FALSE))</f>
        <v>0</v>
      </c>
      <c r="AG190" s="62" t="str">
        <f t="shared" si="148"/>
        <v>00</v>
      </c>
      <c r="AH190" s="172" t="str">
        <f t="shared" si="149"/>
        <v>0</v>
      </c>
      <c r="AI190" s="62" t="str">
        <f t="shared" si="150"/>
        <v>000000</v>
      </c>
      <c r="AJ190" s="172" t="str">
        <f t="shared" ca="1" si="151"/>
        <v/>
      </c>
      <c r="AK190" s="62">
        <f t="shared" si="154"/>
        <v>0</v>
      </c>
      <c r="AL190" s="107" t="str">
        <f>IF(H190="","0",VALUE(VLOOKUP(H190,'登録データ（男）'!$V$4:$X$23,3,FALSE)))</f>
        <v>0</v>
      </c>
      <c r="AM190" s="62">
        <f t="shared" si="152"/>
        <v>0</v>
      </c>
      <c r="AN190" s="62">
        <f t="shared" si="155"/>
        <v>0</v>
      </c>
      <c r="AO190" s="69" t="str">
        <f ca="1">IF(OFFSET(B190,-MOD(ROW(B190),3),0)&lt;&gt;"",IF(RIGHT(H190,1)=")",VALUE(VLOOKUP(OFFSET(B190,-MOD(ROW(B190),3),0),'登録データ（女）'!B190,8,FALSE)),"0"),"0")</f>
        <v>0</v>
      </c>
      <c r="AP190" s="69">
        <f t="shared" ca="1" si="153"/>
        <v>0</v>
      </c>
      <c r="AQ190" s="64"/>
      <c r="AR190" s="64"/>
      <c r="AS190" s="64"/>
      <c r="AT190" s="64"/>
      <c r="AU190" s="64"/>
      <c r="AV190" s="64"/>
      <c r="AW190" s="64"/>
      <c r="AX190" s="64"/>
    </row>
    <row r="191" spans="1:50" ht="18.75" customHeight="1" thickBot="1">
      <c r="A191" s="290"/>
      <c r="B191" s="306"/>
      <c r="C191" s="290"/>
      <c r="D191" s="290"/>
      <c r="E191" s="87" t="s">
        <v>1919</v>
      </c>
      <c r="F191" s="290"/>
      <c r="G191" s="222"/>
      <c r="H191" s="479"/>
      <c r="I191" s="287"/>
      <c r="J191" s="290"/>
      <c r="K191" s="287"/>
      <c r="L191" s="290"/>
      <c r="M191" s="287"/>
      <c r="N191" s="287"/>
      <c r="O191" s="222"/>
      <c r="P191" s="223"/>
      <c r="Q191" s="297"/>
      <c r="R191" s="473"/>
      <c r="S191" s="470"/>
      <c r="V191" s="66"/>
      <c r="W191" s="75"/>
      <c r="X191" s="69"/>
      <c r="Y191" s="69"/>
      <c r="Z191" s="69"/>
      <c r="AA191" s="69"/>
      <c r="AB191" s="69"/>
      <c r="AC191" s="62"/>
      <c r="AD191" s="172">
        <f t="shared" ca="1" si="146"/>
        <v>0</v>
      </c>
      <c r="AE191" s="108">
        <f t="shared" si="147"/>
        <v>0</v>
      </c>
      <c r="AF191" s="175" t="str">
        <f>IF(G191="","0",VLOOKUP(G191,'登録データ（男）'!$V$4:$W$21,2,FALSE))</f>
        <v>0</v>
      </c>
      <c r="AG191" s="62" t="str">
        <f t="shared" si="148"/>
        <v>00</v>
      </c>
      <c r="AH191" s="172" t="str">
        <f t="shared" si="149"/>
        <v>0</v>
      </c>
      <c r="AI191" s="62" t="str">
        <f t="shared" si="150"/>
        <v>000000</v>
      </c>
      <c r="AJ191" s="172" t="str">
        <f t="shared" ca="1" si="151"/>
        <v/>
      </c>
      <c r="AK191" s="62">
        <f t="shared" si="154"/>
        <v>0</v>
      </c>
      <c r="AL191" s="107" t="str">
        <f>IF(H191="","0",VALUE(VLOOKUP(H191,'登録データ（男）'!$V$4:$X$23,3,FALSE)))</f>
        <v>0</v>
      </c>
      <c r="AM191" s="62">
        <f t="shared" si="152"/>
        <v>0</v>
      </c>
      <c r="AN191" s="62">
        <f t="shared" si="155"/>
        <v>0</v>
      </c>
      <c r="AO191" s="69" t="str">
        <f ca="1">IF(OFFSET(B191,-MOD(ROW(B191),3),0)&lt;&gt;"",IF(RIGHT(H191,1)=")",VALUE(VLOOKUP(OFFSET(B191,-MOD(ROW(B191),3),0),'登録データ（女）'!B191,8,FALSE)),"0"),"0")</f>
        <v>0</v>
      </c>
      <c r="AP191" s="69">
        <f t="shared" ca="1" si="153"/>
        <v>0</v>
      </c>
      <c r="AQ191" s="64"/>
      <c r="AR191" s="64"/>
      <c r="AS191" s="64"/>
      <c r="AT191" s="64"/>
      <c r="AU191" s="64"/>
      <c r="AV191" s="64"/>
      <c r="AW191" s="64"/>
      <c r="AX191" s="64"/>
    </row>
    <row r="192" spans="1:50" ht="18.75" customHeight="1" thickTop="1">
      <c r="A192" s="288">
        <v>59</v>
      </c>
      <c r="B192" s="304"/>
      <c r="C192" s="288" t="str">
        <f>IF(B192="","",VLOOKUP(B192,'登録データ（女）'!$A$3:$X$2000,2,FALSE))</f>
        <v/>
      </c>
      <c r="D192" s="288" t="str">
        <f>IF(B192="","",VLOOKUP(B192,'登録データ（女）'!$A$3:$X$2000,3,FALSE))</f>
        <v/>
      </c>
      <c r="E192" s="179" t="str">
        <f>IF(B192="","",VLOOKUP(B192,'登録データ（女）'!$A$3:$X$2000,7,FALSE))</f>
        <v/>
      </c>
      <c r="F192" s="288" t="s">
        <v>6158</v>
      </c>
      <c r="G192" s="291"/>
      <c r="H192" s="477"/>
      <c r="I192" s="285"/>
      <c r="J192" s="288" t="str">
        <f>IF(G192="","",IF(AH192=2,"","分"))</f>
        <v/>
      </c>
      <c r="K192" s="285"/>
      <c r="L192" s="288" t="str">
        <f>IF(OR(G192="",G192="七種競技"),"",IF(AH192=2,"m","秒"))</f>
        <v/>
      </c>
      <c r="M192" s="285"/>
      <c r="N192" s="285"/>
      <c r="O192" s="291"/>
      <c r="P192" s="292"/>
      <c r="Q192" s="293"/>
      <c r="R192" s="471"/>
      <c r="S192" s="468"/>
      <c r="V192" s="66"/>
      <c r="W192" s="75">
        <f>IF(B192="",0,IF(VLOOKUP(B192,'登録データ（女）'!$A$3:$AT$2000,28,FALSE)=1,0,1))</f>
        <v>0</v>
      </c>
      <c r="X192" s="69">
        <f>IF(B192="",1,0)</f>
        <v>1</v>
      </c>
      <c r="Y192" s="69">
        <f>IF(C192="",1,0)</f>
        <v>1</v>
      </c>
      <c r="Z192" s="69">
        <f>IF(D192="",1,0)</f>
        <v>1</v>
      </c>
      <c r="AA192" s="69">
        <f>IF(E192="",1,0)</f>
        <v>1</v>
      </c>
      <c r="AB192" s="69">
        <f>IF(E193="",1,0)</f>
        <v>1</v>
      </c>
      <c r="AC192" s="62">
        <f>SUM(X192:AB192)</f>
        <v>5</v>
      </c>
      <c r="AD192" s="172">
        <f t="shared" ca="1" si="146"/>
        <v>0</v>
      </c>
      <c r="AE192" s="108">
        <f t="shared" si="147"/>
        <v>0</v>
      </c>
      <c r="AF192" s="175" t="str">
        <f>IF(G192="","0",VLOOKUP(G192,'登録データ（男）'!$V$4:$W$21,2,FALSE))</f>
        <v>0</v>
      </c>
      <c r="AG192" s="62" t="str">
        <f t="shared" si="148"/>
        <v>00</v>
      </c>
      <c r="AH192" s="172" t="str">
        <f t="shared" si="149"/>
        <v>0</v>
      </c>
      <c r="AI192" s="62" t="str">
        <f t="shared" si="150"/>
        <v>000000</v>
      </c>
      <c r="AJ192" s="172" t="str">
        <f t="shared" ca="1" si="151"/>
        <v/>
      </c>
      <c r="AK192" s="62">
        <f t="shared" si="154"/>
        <v>0</v>
      </c>
      <c r="AL192" s="107" t="str">
        <f>IF(H192="","0",VALUE(VLOOKUP(H192,'登録データ（男）'!$V$4:$X$23,3,FALSE)))</f>
        <v>0</v>
      </c>
      <c r="AM192" s="62">
        <f t="shared" si="152"/>
        <v>0</v>
      </c>
      <c r="AN192" s="62">
        <f t="shared" si="155"/>
        <v>0</v>
      </c>
      <c r="AO192" s="69" t="str">
        <f ca="1">IF(OFFSET(B192,-MOD(ROW(B192),3),0)&lt;&gt;"",IF(RIGHT(H192,1)=")",VALUE(VLOOKUP(OFFSET(B192,-MOD(ROW(B192),3),0),'登録データ（女）'!B192,8,FALSE)),"0"),"0")</f>
        <v>0</v>
      </c>
      <c r="AP192" s="69">
        <f t="shared" ca="1" si="153"/>
        <v>0</v>
      </c>
      <c r="AQ192" s="64" t="str">
        <f t="shared" ref="AQ192" si="201">IF(AR192="","",RANK(AR192,$AR$18:$AR$467,1))</f>
        <v/>
      </c>
      <c r="AR192" s="64" t="str">
        <f>IF(R192="","",B192)</f>
        <v/>
      </c>
      <c r="AS192" s="64" t="str">
        <f t="shared" ref="AS192" si="202">IF(AT192="","",RANK(AT192,$AT$18:$AT$467,1))</f>
        <v/>
      </c>
      <c r="AT192" s="64" t="str">
        <f>IF(S192="","",B192)</f>
        <v/>
      </c>
      <c r="AU192" s="64" t="str">
        <f t="shared" ref="AU192" si="203">IF(AV192="","",RANK(AV192,$AV$18:$AV$467,1))</f>
        <v/>
      </c>
      <c r="AV192" s="64" t="str">
        <f>IF(OR(H192="七種競技",H193="七種競技",H194="七種競技"),B192,"")</f>
        <v/>
      </c>
      <c r="AW192" s="64"/>
      <c r="AX192" s="64">
        <f>B192</f>
        <v>0</v>
      </c>
    </row>
    <row r="193" spans="1:50" ht="18.75" customHeight="1">
      <c r="A193" s="289"/>
      <c r="B193" s="305"/>
      <c r="C193" s="289"/>
      <c r="D193" s="289"/>
      <c r="E193" s="174" t="str">
        <f>IF(B192="","",VLOOKUP(B192,'登録データ（女）'!$A$3:$X$2000,4,FALSE))</f>
        <v/>
      </c>
      <c r="F193" s="289"/>
      <c r="G193" s="294"/>
      <c r="H193" s="478"/>
      <c r="I193" s="286"/>
      <c r="J193" s="289"/>
      <c r="K193" s="286"/>
      <c r="L193" s="289"/>
      <c r="M193" s="286"/>
      <c r="N193" s="286"/>
      <c r="O193" s="294"/>
      <c r="P193" s="295"/>
      <c r="Q193" s="296"/>
      <c r="R193" s="472"/>
      <c r="S193" s="469"/>
      <c r="V193" s="66"/>
      <c r="W193" s="75"/>
      <c r="X193" s="69"/>
      <c r="Y193" s="69"/>
      <c r="Z193" s="69"/>
      <c r="AA193" s="69"/>
      <c r="AB193" s="69"/>
      <c r="AC193" s="62"/>
      <c r="AD193" s="172">
        <f t="shared" ca="1" si="146"/>
        <v>0</v>
      </c>
      <c r="AE193" s="108">
        <f t="shared" si="147"/>
        <v>0</v>
      </c>
      <c r="AF193" s="175" t="str">
        <f>IF(G193="","0",VLOOKUP(G193,'登録データ（男）'!$V$4:$W$21,2,FALSE))</f>
        <v>0</v>
      </c>
      <c r="AG193" s="62" t="str">
        <f t="shared" si="148"/>
        <v>00</v>
      </c>
      <c r="AH193" s="172" t="str">
        <f t="shared" si="149"/>
        <v>0</v>
      </c>
      <c r="AI193" s="62" t="str">
        <f t="shared" si="150"/>
        <v>000000</v>
      </c>
      <c r="AJ193" s="172" t="str">
        <f t="shared" ca="1" si="151"/>
        <v/>
      </c>
      <c r="AK193" s="62">
        <f t="shared" si="154"/>
        <v>0</v>
      </c>
      <c r="AL193" s="107" t="str">
        <f>IF(H193="","0",VALUE(VLOOKUP(H193,'登録データ（男）'!$V$4:$X$23,3,FALSE)))</f>
        <v>0</v>
      </c>
      <c r="AM193" s="62">
        <f t="shared" si="152"/>
        <v>0</v>
      </c>
      <c r="AN193" s="62">
        <f t="shared" si="155"/>
        <v>0</v>
      </c>
      <c r="AO193" s="69" t="str">
        <f ca="1">IF(OFFSET(B193,-MOD(ROW(B193),3),0)&lt;&gt;"",IF(RIGHT(H193,1)=")",VALUE(VLOOKUP(OFFSET(B193,-MOD(ROW(B193),3),0),'登録データ（女）'!B193,8,FALSE)),"0"),"0")</f>
        <v>0</v>
      </c>
      <c r="AP193" s="69">
        <f t="shared" ca="1" si="153"/>
        <v>0</v>
      </c>
      <c r="AQ193" s="64"/>
      <c r="AR193" s="64"/>
      <c r="AS193" s="64"/>
      <c r="AT193" s="64"/>
      <c r="AU193" s="64"/>
      <c r="AV193" s="64"/>
      <c r="AW193" s="64"/>
      <c r="AX193" s="64"/>
    </row>
    <row r="194" spans="1:50" ht="18.75" customHeight="1" thickBot="1">
      <c r="A194" s="290"/>
      <c r="B194" s="306"/>
      <c r="C194" s="290"/>
      <c r="D194" s="290"/>
      <c r="E194" s="87" t="s">
        <v>1919</v>
      </c>
      <c r="F194" s="290"/>
      <c r="G194" s="222"/>
      <c r="H194" s="479"/>
      <c r="I194" s="287"/>
      <c r="J194" s="290"/>
      <c r="K194" s="287"/>
      <c r="L194" s="290"/>
      <c r="M194" s="287"/>
      <c r="N194" s="287"/>
      <c r="O194" s="222"/>
      <c r="P194" s="223"/>
      <c r="Q194" s="297"/>
      <c r="R194" s="473"/>
      <c r="S194" s="470"/>
      <c r="V194" s="66"/>
      <c r="W194" s="75"/>
      <c r="X194" s="69"/>
      <c r="Y194" s="69"/>
      <c r="Z194" s="69"/>
      <c r="AA194" s="69"/>
      <c r="AB194" s="69"/>
      <c r="AC194" s="62"/>
      <c r="AD194" s="172">
        <f t="shared" ca="1" si="146"/>
        <v>0</v>
      </c>
      <c r="AE194" s="108">
        <f t="shared" si="147"/>
        <v>0</v>
      </c>
      <c r="AF194" s="175" t="str">
        <f>IF(G194="","0",VLOOKUP(G194,'登録データ（男）'!$V$4:$W$21,2,FALSE))</f>
        <v>0</v>
      </c>
      <c r="AG194" s="62" t="str">
        <f t="shared" si="148"/>
        <v>00</v>
      </c>
      <c r="AH194" s="172" t="str">
        <f t="shared" si="149"/>
        <v>0</v>
      </c>
      <c r="AI194" s="62" t="str">
        <f t="shared" si="150"/>
        <v>000000</v>
      </c>
      <c r="AJ194" s="172" t="str">
        <f t="shared" ca="1" si="151"/>
        <v/>
      </c>
      <c r="AK194" s="62">
        <f t="shared" si="154"/>
        <v>0</v>
      </c>
      <c r="AL194" s="107" t="str">
        <f>IF(H194="","0",VALUE(VLOOKUP(H194,'登録データ（男）'!$V$4:$X$23,3,FALSE)))</f>
        <v>0</v>
      </c>
      <c r="AM194" s="62">
        <f t="shared" si="152"/>
        <v>0</v>
      </c>
      <c r="AN194" s="62">
        <f t="shared" si="155"/>
        <v>0</v>
      </c>
      <c r="AO194" s="69" t="str">
        <f ca="1">IF(OFFSET(B194,-MOD(ROW(B194),3),0)&lt;&gt;"",IF(RIGHT(H194,1)=")",VALUE(VLOOKUP(OFFSET(B194,-MOD(ROW(B194),3),0),'登録データ（女）'!B194,8,FALSE)),"0"),"0")</f>
        <v>0</v>
      </c>
      <c r="AP194" s="69">
        <f t="shared" ca="1" si="153"/>
        <v>0</v>
      </c>
      <c r="AQ194" s="64"/>
      <c r="AR194" s="64"/>
      <c r="AS194" s="64"/>
      <c r="AT194" s="64"/>
      <c r="AU194" s="64"/>
      <c r="AV194" s="64"/>
      <c r="AW194" s="64"/>
      <c r="AX194" s="64"/>
    </row>
    <row r="195" spans="1:50" ht="18.75" customHeight="1" thickTop="1">
      <c r="A195" s="288">
        <v>60</v>
      </c>
      <c r="B195" s="304"/>
      <c r="C195" s="288" t="str">
        <f>IF(B195="","",VLOOKUP(B195,'登録データ（女）'!$A$3:$X$2000,2,FALSE))</f>
        <v/>
      </c>
      <c r="D195" s="288" t="str">
        <f>IF(B195="","",VLOOKUP(B195,'登録データ（女）'!$A$3:$X$2000,3,FALSE))</f>
        <v/>
      </c>
      <c r="E195" s="179" t="str">
        <f>IF(B195="","",VLOOKUP(B195,'登録データ（女）'!$A$3:$X$2000,7,FALSE))</f>
        <v/>
      </c>
      <c r="F195" s="288" t="s">
        <v>6158</v>
      </c>
      <c r="G195" s="291"/>
      <c r="H195" s="477"/>
      <c r="I195" s="285"/>
      <c r="J195" s="288" t="str">
        <f>IF(G195="","",IF(AH195=2,"","分"))</f>
        <v/>
      </c>
      <c r="K195" s="285"/>
      <c r="L195" s="288" t="str">
        <f>IF(OR(G195="",G195="七種競技"),"",IF(AH195=2,"m","秒"))</f>
        <v/>
      </c>
      <c r="M195" s="285"/>
      <c r="N195" s="285"/>
      <c r="O195" s="291"/>
      <c r="P195" s="292"/>
      <c r="Q195" s="293"/>
      <c r="R195" s="471"/>
      <c r="S195" s="468"/>
      <c r="V195" s="66"/>
      <c r="W195" s="75">
        <f>IF(B195="",0,IF(VLOOKUP(B195,'登録データ（女）'!$A$3:$AT$2000,28,FALSE)=1,0,1))</f>
        <v>0</v>
      </c>
      <c r="X195" s="69">
        <f>IF(B195="",1,0)</f>
        <v>1</v>
      </c>
      <c r="Y195" s="69">
        <f>IF(C195="",1,0)</f>
        <v>1</v>
      </c>
      <c r="Z195" s="69">
        <f>IF(D195="",1,0)</f>
        <v>1</v>
      </c>
      <c r="AA195" s="69">
        <f>IF(E195="",1,0)</f>
        <v>1</v>
      </c>
      <c r="AB195" s="69">
        <f>IF(E196="",1,0)</f>
        <v>1</v>
      </c>
      <c r="AC195" s="62">
        <f>SUM(X195:AB195)</f>
        <v>5</v>
      </c>
      <c r="AD195" s="172">
        <f t="shared" ca="1" si="146"/>
        <v>0</v>
      </c>
      <c r="AE195" s="108">
        <f t="shared" si="147"/>
        <v>0</v>
      </c>
      <c r="AF195" s="175" t="str">
        <f>IF(G195="","0",VLOOKUP(G195,'登録データ（男）'!$V$4:$W$21,2,FALSE))</f>
        <v>0</v>
      </c>
      <c r="AG195" s="62" t="str">
        <f t="shared" si="148"/>
        <v>00</v>
      </c>
      <c r="AH195" s="172" t="str">
        <f t="shared" si="149"/>
        <v>0</v>
      </c>
      <c r="AI195" s="62" t="str">
        <f t="shared" si="150"/>
        <v>000000</v>
      </c>
      <c r="AJ195" s="172" t="str">
        <f t="shared" ca="1" si="151"/>
        <v/>
      </c>
      <c r="AK195" s="62">
        <f t="shared" si="154"/>
        <v>0</v>
      </c>
      <c r="AL195" s="107" t="str">
        <f>IF(H195="","0",VALUE(VLOOKUP(H195,'登録データ（男）'!$V$4:$X$23,3,FALSE)))</f>
        <v>0</v>
      </c>
      <c r="AM195" s="62">
        <f t="shared" si="152"/>
        <v>0</v>
      </c>
      <c r="AN195" s="62">
        <f t="shared" si="155"/>
        <v>0</v>
      </c>
      <c r="AO195" s="69" t="str">
        <f ca="1">IF(OFFSET(B195,-MOD(ROW(B195),3),0)&lt;&gt;"",IF(RIGHT(H195,1)=")",VALUE(VLOOKUP(OFFSET(B195,-MOD(ROW(B195),3),0),'登録データ（女）'!B195,8,FALSE)),"0"),"0")</f>
        <v>0</v>
      </c>
      <c r="AP195" s="69">
        <f t="shared" ca="1" si="153"/>
        <v>0</v>
      </c>
      <c r="AQ195" s="64" t="str">
        <f t="shared" ref="AQ195" si="204">IF(AR195="","",RANK(AR195,$AR$18:$AR$467,1))</f>
        <v/>
      </c>
      <c r="AR195" s="64" t="str">
        <f>IF(R195="","",B195)</f>
        <v/>
      </c>
      <c r="AS195" s="64" t="str">
        <f t="shared" ref="AS195" si="205">IF(AT195="","",RANK(AT195,$AT$18:$AT$467,1))</f>
        <v/>
      </c>
      <c r="AT195" s="64" t="str">
        <f>IF(S195="","",B195)</f>
        <v/>
      </c>
      <c r="AU195" s="64" t="str">
        <f t="shared" ref="AU195" si="206">IF(AV195="","",RANK(AV195,$AV$18:$AV$467,1))</f>
        <v/>
      </c>
      <c r="AV195" s="64" t="str">
        <f>IF(OR(H195="七種競技",H196="七種競技",H197="七種競技"),B195,"")</f>
        <v/>
      </c>
      <c r="AW195" s="64"/>
      <c r="AX195" s="64">
        <f>B195</f>
        <v>0</v>
      </c>
    </row>
    <row r="196" spans="1:50" ht="18.75" customHeight="1">
      <c r="A196" s="289"/>
      <c r="B196" s="305"/>
      <c r="C196" s="289"/>
      <c r="D196" s="289"/>
      <c r="E196" s="174" t="str">
        <f>IF(B195="","",VLOOKUP(B195,'登録データ（女）'!$A$3:$X$2000,4,FALSE))</f>
        <v/>
      </c>
      <c r="F196" s="289"/>
      <c r="G196" s="294"/>
      <c r="H196" s="478"/>
      <c r="I196" s="286"/>
      <c r="J196" s="289"/>
      <c r="K196" s="286"/>
      <c r="L196" s="289"/>
      <c r="M196" s="286"/>
      <c r="N196" s="286"/>
      <c r="O196" s="294"/>
      <c r="P196" s="295"/>
      <c r="Q196" s="296"/>
      <c r="R196" s="472"/>
      <c r="S196" s="469"/>
      <c r="V196" s="66"/>
      <c r="W196" s="75"/>
      <c r="X196" s="69"/>
      <c r="Y196" s="69"/>
      <c r="Z196" s="69"/>
      <c r="AA196" s="69"/>
      <c r="AB196" s="69"/>
      <c r="AC196" s="62"/>
      <c r="AD196" s="172">
        <f t="shared" ca="1" si="146"/>
        <v>0</v>
      </c>
      <c r="AE196" s="108">
        <f t="shared" si="147"/>
        <v>0</v>
      </c>
      <c r="AF196" s="175" t="str">
        <f>IF(G196="","0",VLOOKUP(G196,'登録データ（男）'!$V$4:$W$21,2,FALSE))</f>
        <v>0</v>
      </c>
      <c r="AG196" s="62" t="str">
        <f t="shared" si="148"/>
        <v>00</v>
      </c>
      <c r="AH196" s="172" t="str">
        <f t="shared" si="149"/>
        <v>0</v>
      </c>
      <c r="AI196" s="62" t="str">
        <f t="shared" si="150"/>
        <v>000000</v>
      </c>
      <c r="AJ196" s="172" t="str">
        <f t="shared" ca="1" si="151"/>
        <v/>
      </c>
      <c r="AK196" s="62">
        <f t="shared" si="154"/>
        <v>0</v>
      </c>
      <c r="AL196" s="107" t="str">
        <f>IF(H196="","0",VALUE(VLOOKUP(H196,'登録データ（男）'!$V$4:$X$23,3,FALSE)))</f>
        <v>0</v>
      </c>
      <c r="AM196" s="62">
        <f t="shared" si="152"/>
        <v>0</v>
      </c>
      <c r="AN196" s="62">
        <f t="shared" si="155"/>
        <v>0</v>
      </c>
      <c r="AO196" s="69" t="str">
        <f ca="1">IF(OFFSET(B196,-MOD(ROW(B196),3),0)&lt;&gt;"",IF(RIGHT(H196,1)=")",VALUE(VLOOKUP(OFFSET(B196,-MOD(ROW(B196),3),0),'登録データ（女）'!B196,8,FALSE)),"0"),"0")</f>
        <v>0</v>
      </c>
      <c r="AP196" s="69">
        <f t="shared" ca="1" si="153"/>
        <v>0</v>
      </c>
      <c r="AQ196" s="64"/>
      <c r="AR196" s="64"/>
      <c r="AS196" s="64"/>
      <c r="AT196" s="64"/>
      <c r="AU196" s="64"/>
      <c r="AV196" s="64"/>
      <c r="AW196" s="64"/>
      <c r="AX196" s="64"/>
    </row>
    <row r="197" spans="1:50" ht="18.75" customHeight="1" thickBot="1">
      <c r="A197" s="290"/>
      <c r="B197" s="306"/>
      <c r="C197" s="290"/>
      <c r="D197" s="290"/>
      <c r="E197" s="87" t="s">
        <v>1919</v>
      </c>
      <c r="F197" s="290"/>
      <c r="G197" s="222"/>
      <c r="H197" s="479"/>
      <c r="I197" s="287"/>
      <c r="J197" s="290"/>
      <c r="K197" s="287"/>
      <c r="L197" s="290"/>
      <c r="M197" s="287"/>
      <c r="N197" s="287"/>
      <c r="O197" s="222"/>
      <c r="P197" s="223"/>
      <c r="Q197" s="297"/>
      <c r="R197" s="473"/>
      <c r="S197" s="470"/>
      <c r="V197" s="66"/>
      <c r="W197" s="75"/>
      <c r="X197" s="69"/>
      <c r="Y197" s="69"/>
      <c r="Z197" s="69"/>
      <c r="AA197" s="69"/>
      <c r="AB197" s="69"/>
      <c r="AC197" s="62"/>
      <c r="AD197" s="172">
        <f t="shared" ca="1" si="146"/>
        <v>0</v>
      </c>
      <c r="AE197" s="108">
        <f t="shared" si="147"/>
        <v>0</v>
      </c>
      <c r="AF197" s="175" t="str">
        <f>IF(G197="","0",VLOOKUP(G197,'登録データ（男）'!$V$4:$W$21,2,FALSE))</f>
        <v>0</v>
      </c>
      <c r="AG197" s="62" t="str">
        <f t="shared" si="148"/>
        <v>00</v>
      </c>
      <c r="AH197" s="172" t="str">
        <f t="shared" si="149"/>
        <v>0</v>
      </c>
      <c r="AI197" s="62" t="str">
        <f t="shared" si="150"/>
        <v>000000</v>
      </c>
      <c r="AJ197" s="172" t="str">
        <f t="shared" ca="1" si="151"/>
        <v/>
      </c>
      <c r="AK197" s="62">
        <f t="shared" si="154"/>
        <v>0</v>
      </c>
      <c r="AL197" s="107" t="str">
        <f>IF(H197="","0",VALUE(VLOOKUP(H197,'登録データ（男）'!$V$4:$X$23,3,FALSE)))</f>
        <v>0</v>
      </c>
      <c r="AM197" s="62">
        <f t="shared" si="152"/>
        <v>0</v>
      </c>
      <c r="AN197" s="62">
        <f t="shared" si="155"/>
        <v>0</v>
      </c>
      <c r="AO197" s="69" t="str">
        <f ca="1">IF(OFFSET(B197,-MOD(ROW(B197),3),0)&lt;&gt;"",IF(RIGHT(H197,1)=")",VALUE(VLOOKUP(OFFSET(B197,-MOD(ROW(B197),3),0),'登録データ（女）'!B197,8,FALSE)),"0"),"0")</f>
        <v>0</v>
      </c>
      <c r="AP197" s="69">
        <f t="shared" ca="1" si="153"/>
        <v>0</v>
      </c>
      <c r="AQ197" s="64"/>
      <c r="AR197" s="64"/>
      <c r="AS197" s="64"/>
      <c r="AT197" s="64"/>
      <c r="AU197" s="64"/>
      <c r="AV197" s="64"/>
      <c r="AW197" s="64"/>
      <c r="AX197" s="64"/>
    </row>
    <row r="198" spans="1:50" ht="18.75" customHeight="1" thickTop="1">
      <c r="A198" s="288">
        <v>61</v>
      </c>
      <c r="B198" s="304"/>
      <c r="C198" s="288" t="str">
        <f>IF(B198="","",VLOOKUP(B198,'登録データ（女）'!$A$3:$X$2000,2,FALSE))</f>
        <v/>
      </c>
      <c r="D198" s="288" t="str">
        <f>IF(B198="","",VLOOKUP(B198,'登録データ（女）'!$A$3:$X$2000,3,FALSE))</f>
        <v/>
      </c>
      <c r="E198" s="179" t="str">
        <f>IF(B198="","",VLOOKUP(B198,'登録データ（女）'!$A$3:$X$2000,7,FALSE))</f>
        <v/>
      </c>
      <c r="F198" s="288" t="s">
        <v>6158</v>
      </c>
      <c r="G198" s="291"/>
      <c r="H198" s="477"/>
      <c r="I198" s="285"/>
      <c r="J198" s="288" t="str">
        <f>IF(G198="","",IF(AH198=2,"","分"))</f>
        <v/>
      </c>
      <c r="K198" s="285"/>
      <c r="L198" s="288" t="str">
        <f>IF(OR(G198="",G198="七種競技"),"",IF(AH198=2,"m","秒"))</f>
        <v/>
      </c>
      <c r="M198" s="285"/>
      <c r="N198" s="285"/>
      <c r="O198" s="291"/>
      <c r="P198" s="292"/>
      <c r="Q198" s="293"/>
      <c r="R198" s="471"/>
      <c r="S198" s="468"/>
      <c r="V198" s="66"/>
      <c r="W198" s="75">
        <f>IF(B198="",0,IF(VLOOKUP(B198,'登録データ（女）'!$A$3:$AT$2000,28,FALSE)=1,0,1))</f>
        <v>0</v>
      </c>
      <c r="X198" s="69">
        <f>IF(B198="",1,0)</f>
        <v>1</v>
      </c>
      <c r="Y198" s="69">
        <f>IF(C198="",1,0)</f>
        <v>1</v>
      </c>
      <c r="Z198" s="69">
        <f>IF(D198="",1,0)</f>
        <v>1</v>
      </c>
      <c r="AA198" s="69">
        <f>IF(E198="",1,0)</f>
        <v>1</v>
      </c>
      <c r="AB198" s="69">
        <f>IF(E199="",1,0)</f>
        <v>1</v>
      </c>
      <c r="AC198" s="62">
        <f>SUM(X198:AB198)</f>
        <v>5</v>
      </c>
      <c r="AD198" s="172">
        <f t="shared" ca="1" si="146"/>
        <v>0</v>
      </c>
      <c r="AE198" s="108">
        <f t="shared" si="147"/>
        <v>0</v>
      </c>
      <c r="AF198" s="175" t="str">
        <f>IF(G198="","0",VLOOKUP(G198,'登録データ（男）'!$V$4:$W$21,2,FALSE))</f>
        <v>0</v>
      </c>
      <c r="AG198" s="62" t="str">
        <f t="shared" si="148"/>
        <v>00</v>
      </c>
      <c r="AH198" s="172" t="str">
        <f t="shared" si="149"/>
        <v>0</v>
      </c>
      <c r="AI198" s="62" t="str">
        <f t="shared" si="150"/>
        <v>000000</v>
      </c>
      <c r="AJ198" s="172" t="str">
        <f t="shared" ca="1" si="151"/>
        <v/>
      </c>
      <c r="AK198" s="62">
        <f t="shared" si="154"/>
        <v>0</v>
      </c>
      <c r="AL198" s="107" t="str">
        <f>IF(H198="","0",VALUE(VLOOKUP(H198,'登録データ（男）'!$V$4:$X$23,3,FALSE)))</f>
        <v>0</v>
      </c>
      <c r="AM198" s="62">
        <f t="shared" si="152"/>
        <v>0</v>
      </c>
      <c r="AN198" s="62">
        <f t="shared" si="155"/>
        <v>0</v>
      </c>
      <c r="AO198" s="69" t="str">
        <f ca="1">IF(OFFSET(B198,-MOD(ROW(B198),3),0)&lt;&gt;"",IF(RIGHT(H198,1)=")",VALUE(VLOOKUP(OFFSET(B198,-MOD(ROW(B198),3),0),'登録データ（女）'!B198,8,FALSE)),"0"),"0")</f>
        <v>0</v>
      </c>
      <c r="AP198" s="69">
        <f t="shared" ca="1" si="153"/>
        <v>0</v>
      </c>
      <c r="AQ198" s="64" t="str">
        <f t="shared" ref="AQ198" si="207">IF(AR198="","",RANK(AR198,$AR$18:$AR$467,1))</f>
        <v/>
      </c>
      <c r="AR198" s="64" t="str">
        <f>IF(R198="","",B198)</f>
        <v/>
      </c>
      <c r="AS198" s="64" t="str">
        <f t="shared" ref="AS198" si="208">IF(AT198="","",RANK(AT198,$AT$18:$AT$467,1))</f>
        <v/>
      </c>
      <c r="AT198" s="64" t="str">
        <f>IF(S198="","",B198)</f>
        <v/>
      </c>
      <c r="AU198" s="64" t="str">
        <f t="shared" ref="AU198" si="209">IF(AV198="","",RANK(AV198,$AV$18:$AV$467,1))</f>
        <v/>
      </c>
      <c r="AV198" s="64" t="str">
        <f>IF(OR(H198="七種競技",H199="七種競技",H200="七種競技"),B198,"")</f>
        <v/>
      </c>
      <c r="AW198" s="64"/>
      <c r="AX198" s="64">
        <f>B198</f>
        <v>0</v>
      </c>
    </row>
    <row r="199" spans="1:50" ht="18.75" customHeight="1">
      <c r="A199" s="289"/>
      <c r="B199" s="305"/>
      <c r="C199" s="289"/>
      <c r="D199" s="289"/>
      <c r="E199" s="174" t="str">
        <f>IF(B198="","",VLOOKUP(B198,'登録データ（女）'!$A$3:$X$2000,4,FALSE))</f>
        <v/>
      </c>
      <c r="F199" s="289"/>
      <c r="G199" s="294"/>
      <c r="H199" s="478"/>
      <c r="I199" s="286"/>
      <c r="J199" s="289"/>
      <c r="K199" s="286"/>
      <c r="L199" s="289"/>
      <c r="M199" s="286"/>
      <c r="N199" s="286"/>
      <c r="O199" s="294"/>
      <c r="P199" s="295"/>
      <c r="Q199" s="296"/>
      <c r="R199" s="472"/>
      <c r="S199" s="469"/>
      <c r="V199" s="66"/>
      <c r="W199" s="75"/>
      <c r="X199" s="69"/>
      <c r="Y199" s="69"/>
      <c r="Z199" s="69"/>
      <c r="AA199" s="69"/>
      <c r="AB199" s="69"/>
      <c r="AC199" s="62"/>
      <c r="AD199" s="172">
        <f t="shared" ca="1" si="146"/>
        <v>0</v>
      </c>
      <c r="AE199" s="108">
        <f t="shared" si="147"/>
        <v>0</v>
      </c>
      <c r="AF199" s="175" t="str">
        <f>IF(G199="","0",VLOOKUP(G199,'登録データ（男）'!$V$4:$W$21,2,FALSE))</f>
        <v>0</v>
      </c>
      <c r="AG199" s="62" t="str">
        <f t="shared" si="148"/>
        <v>00</v>
      </c>
      <c r="AH199" s="172" t="str">
        <f t="shared" si="149"/>
        <v>0</v>
      </c>
      <c r="AI199" s="62" t="str">
        <f t="shared" si="150"/>
        <v>000000</v>
      </c>
      <c r="AJ199" s="172" t="str">
        <f t="shared" ca="1" si="151"/>
        <v/>
      </c>
      <c r="AK199" s="62">
        <f t="shared" si="154"/>
        <v>0</v>
      </c>
      <c r="AL199" s="107" t="str">
        <f>IF(H199="","0",VALUE(VLOOKUP(H199,'登録データ（男）'!$V$4:$X$23,3,FALSE)))</f>
        <v>0</v>
      </c>
      <c r="AM199" s="62">
        <f t="shared" si="152"/>
        <v>0</v>
      </c>
      <c r="AN199" s="62">
        <f t="shared" si="155"/>
        <v>0</v>
      </c>
      <c r="AO199" s="69" t="str">
        <f ca="1">IF(OFFSET(B199,-MOD(ROW(B199),3),0)&lt;&gt;"",IF(RIGHT(H199,1)=")",VALUE(VLOOKUP(OFFSET(B199,-MOD(ROW(B199),3),0),'登録データ（女）'!B199,8,FALSE)),"0"),"0")</f>
        <v>0</v>
      </c>
      <c r="AP199" s="69">
        <f t="shared" ca="1" si="153"/>
        <v>0</v>
      </c>
      <c r="AQ199" s="64"/>
      <c r="AR199" s="64"/>
      <c r="AS199" s="64"/>
      <c r="AT199" s="64"/>
      <c r="AU199" s="64"/>
      <c r="AV199" s="64"/>
      <c r="AW199" s="64"/>
      <c r="AX199" s="64"/>
    </row>
    <row r="200" spans="1:50" ht="18.75" customHeight="1" thickBot="1">
      <c r="A200" s="290"/>
      <c r="B200" s="306"/>
      <c r="C200" s="290"/>
      <c r="D200" s="290"/>
      <c r="E200" s="87" t="s">
        <v>1919</v>
      </c>
      <c r="F200" s="290"/>
      <c r="G200" s="222"/>
      <c r="H200" s="479"/>
      <c r="I200" s="287"/>
      <c r="J200" s="290"/>
      <c r="K200" s="287"/>
      <c r="L200" s="290"/>
      <c r="M200" s="287"/>
      <c r="N200" s="287"/>
      <c r="O200" s="222"/>
      <c r="P200" s="223"/>
      <c r="Q200" s="297"/>
      <c r="R200" s="473"/>
      <c r="S200" s="470"/>
      <c r="V200" s="66"/>
      <c r="W200" s="75"/>
      <c r="X200" s="69"/>
      <c r="Y200" s="69"/>
      <c r="Z200" s="69"/>
      <c r="AA200" s="69"/>
      <c r="AB200" s="69"/>
      <c r="AC200" s="62"/>
      <c r="AD200" s="172">
        <f t="shared" ca="1" si="146"/>
        <v>0</v>
      </c>
      <c r="AE200" s="108">
        <f t="shared" si="147"/>
        <v>0</v>
      </c>
      <c r="AF200" s="175" t="str">
        <f>IF(G200="","0",VLOOKUP(G200,'登録データ（男）'!$V$4:$W$21,2,FALSE))</f>
        <v>0</v>
      </c>
      <c r="AG200" s="62" t="str">
        <f t="shared" si="148"/>
        <v>00</v>
      </c>
      <c r="AH200" s="172" t="str">
        <f t="shared" si="149"/>
        <v>0</v>
      </c>
      <c r="AI200" s="62" t="str">
        <f t="shared" si="150"/>
        <v>000000</v>
      </c>
      <c r="AJ200" s="172" t="str">
        <f t="shared" ca="1" si="151"/>
        <v/>
      </c>
      <c r="AK200" s="62">
        <f t="shared" si="154"/>
        <v>0</v>
      </c>
      <c r="AL200" s="107" t="str">
        <f>IF(H200="","0",VALUE(VLOOKUP(H200,'登録データ（男）'!$V$4:$X$23,3,FALSE)))</f>
        <v>0</v>
      </c>
      <c r="AM200" s="62">
        <f t="shared" si="152"/>
        <v>0</v>
      </c>
      <c r="AN200" s="62">
        <f t="shared" si="155"/>
        <v>0</v>
      </c>
      <c r="AO200" s="69" t="str">
        <f ca="1">IF(OFFSET(B200,-MOD(ROW(B200),3),0)&lt;&gt;"",IF(RIGHT(H200,1)=")",VALUE(VLOOKUP(OFFSET(B200,-MOD(ROW(B200),3),0),'登録データ（女）'!B200,8,FALSE)),"0"),"0")</f>
        <v>0</v>
      </c>
      <c r="AP200" s="69">
        <f t="shared" ca="1" si="153"/>
        <v>0</v>
      </c>
      <c r="AQ200" s="64"/>
      <c r="AR200" s="64"/>
      <c r="AS200" s="64"/>
      <c r="AT200" s="64"/>
      <c r="AU200" s="64"/>
      <c r="AV200" s="64"/>
      <c r="AW200" s="64"/>
      <c r="AX200" s="64"/>
    </row>
    <row r="201" spans="1:50" ht="18.75" customHeight="1" thickTop="1">
      <c r="A201" s="288">
        <v>62</v>
      </c>
      <c r="B201" s="304"/>
      <c r="C201" s="288" t="str">
        <f>IF(B201="","",VLOOKUP(B201,'登録データ（女）'!$A$3:$X$2000,2,FALSE))</f>
        <v/>
      </c>
      <c r="D201" s="288" t="str">
        <f>IF(B201="","",VLOOKUP(B201,'登録データ（女）'!$A$3:$X$2000,3,FALSE))</f>
        <v/>
      </c>
      <c r="E201" s="179" t="str">
        <f>IF(B201="","",VLOOKUP(B201,'登録データ（女）'!$A$3:$X$2000,7,FALSE))</f>
        <v/>
      </c>
      <c r="F201" s="288" t="s">
        <v>6158</v>
      </c>
      <c r="G201" s="291"/>
      <c r="H201" s="477"/>
      <c r="I201" s="285"/>
      <c r="J201" s="288" t="str">
        <f>IF(G201="","",IF(AH201=2,"","分"))</f>
        <v/>
      </c>
      <c r="K201" s="285"/>
      <c r="L201" s="288" t="str">
        <f>IF(OR(G201="",G201="七種競技"),"",IF(AH201=2,"m","秒"))</f>
        <v/>
      </c>
      <c r="M201" s="285"/>
      <c r="N201" s="285"/>
      <c r="O201" s="291"/>
      <c r="P201" s="292"/>
      <c r="Q201" s="293"/>
      <c r="R201" s="471"/>
      <c r="S201" s="468"/>
      <c r="V201" s="66"/>
      <c r="W201" s="75">
        <f>IF(B201="",0,IF(VLOOKUP(B201,'登録データ（女）'!$A$3:$AT$2000,28,FALSE)=1,0,1))</f>
        <v>0</v>
      </c>
      <c r="X201" s="69">
        <f>IF(B201="",1,0)</f>
        <v>1</v>
      </c>
      <c r="Y201" s="69">
        <f>IF(C201="",1,0)</f>
        <v>1</v>
      </c>
      <c r="Z201" s="69">
        <f>IF(D201="",1,0)</f>
        <v>1</v>
      </c>
      <c r="AA201" s="69">
        <f>IF(E201="",1,0)</f>
        <v>1</v>
      </c>
      <c r="AB201" s="69">
        <f>IF(E202="",1,0)</f>
        <v>1</v>
      </c>
      <c r="AC201" s="62">
        <f>SUM(X201:AB201)</f>
        <v>5</v>
      </c>
      <c r="AD201" s="172">
        <f t="shared" ca="1" si="146"/>
        <v>0</v>
      </c>
      <c r="AE201" s="108">
        <f t="shared" si="147"/>
        <v>0</v>
      </c>
      <c r="AF201" s="175" t="str">
        <f>IF(G201="","0",VLOOKUP(G201,'登録データ（男）'!$V$4:$W$21,2,FALSE))</f>
        <v>0</v>
      </c>
      <c r="AG201" s="62" t="str">
        <f t="shared" si="148"/>
        <v>00</v>
      </c>
      <c r="AH201" s="172" t="str">
        <f t="shared" si="149"/>
        <v>0</v>
      </c>
      <c r="AI201" s="62" t="str">
        <f t="shared" si="150"/>
        <v>000000</v>
      </c>
      <c r="AJ201" s="172" t="str">
        <f t="shared" ca="1" si="151"/>
        <v/>
      </c>
      <c r="AK201" s="62">
        <f t="shared" si="154"/>
        <v>0</v>
      </c>
      <c r="AL201" s="107" t="str">
        <f>IF(H201="","0",VALUE(VLOOKUP(H201,'登録データ（男）'!$V$4:$X$23,3,FALSE)))</f>
        <v>0</v>
      </c>
      <c r="AM201" s="62">
        <f t="shared" si="152"/>
        <v>0</v>
      </c>
      <c r="AN201" s="62">
        <f t="shared" si="155"/>
        <v>0</v>
      </c>
      <c r="AO201" s="69" t="str">
        <f ca="1">IF(OFFSET(B201,-MOD(ROW(B201),3),0)&lt;&gt;"",IF(RIGHT(H201,1)=")",VALUE(VLOOKUP(OFFSET(B201,-MOD(ROW(B201),3),0),'登録データ（女）'!B201,8,FALSE)),"0"),"0")</f>
        <v>0</v>
      </c>
      <c r="AP201" s="69">
        <f t="shared" ca="1" si="153"/>
        <v>0</v>
      </c>
      <c r="AQ201" s="64" t="str">
        <f t="shared" ref="AQ201" si="210">IF(AR201="","",RANK(AR201,$AR$18:$AR$467,1))</f>
        <v/>
      </c>
      <c r="AR201" s="64" t="str">
        <f>IF(R201="","",B201)</f>
        <v/>
      </c>
      <c r="AS201" s="64" t="str">
        <f t="shared" ref="AS201" si="211">IF(AT201="","",RANK(AT201,$AT$18:$AT$467,1))</f>
        <v/>
      </c>
      <c r="AT201" s="64" t="str">
        <f>IF(S201="","",B201)</f>
        <v/>
      </c>
      <c r="AU201" s="64" t="str">
        <f t="shared" ref="AU201" si="212">IF(AV201="","",RANK(AV201,$AV$18:$AV$467,1))</f>
        <v/>
      </c>
      <c r="AV201" s="64" t="str">
        <f>IF(OR(H201="七種競技",H202="七種競技",H203="七種競技"),B201,"")</f>
        <v/>
      </c>
      <c r="AW201" s="64"/>
      <c r="AX201" s="64">
        <f>B201</f>
        <v>0</v>
      </c>
    </row>
    <row r="202" spans="1:50" ht="18.75" customHeight="1">
      <c r="A202" s="289"/>
      <c r="B202" s="305"/>
      <c r="C202" s="289"/>
      <c r="D202" s="289"/>
      <c r="E202" s="174" t="str">
        <f>IF(B201="","",VLOOKUP(B201,'登録データ（女）'!$A$3:$X$2000,4,FALSE))</f>
        <v/>
      </c>
      <c r="F202" s="289"/>
      <c r="G202" s="294"/>
      <c r="H202" s="478"/>
      <c r="I202" s="286"/>
      <c r="J202" s="289"/>
      <c r="K202" s="286"/>
      <c r="L202" s="289"/>
      <c r="M202" s="286"/>
      <c r="N202" s="286"/>
      <c r="O202" s="294"/>
      <c r="P202" s="295"/>
      <c r="Q202" s="296"/>
      <c r="R202" s="472"/>
      <c r="S202" s="469"/>
      <c r="V202" s="66"/>
      <c r="W202" s="75"/>
      <c r="X202" s="69"/>
      <c r="Y202" s="69"/>
      <c r="Z202" s="69"/>
      <c r="AA202" s="69"/>
      <c r="AB202" s="69"/>
      <c r="AC202" s="62"/>
      <c r="AD202" s="172">
        <f t="shared" ca="1" si="146"/>
        <v>0</v>
      </c>
      <c r="AE202" s="108">
        <f t="shared" si="147"/>
        <v>0</v>
      </c>
      <c r="AF202" s="175" t="str">
        <f>IF(G202="","0",VLOOKUP(G202,'登録データ（男）'!$V$4:$W$21,2,FALSE))</f>
        <v>0</v>
      </c>
      <c r="AG202" s="62" t="str">
        <f t="shared" si="148"/>
        <v>00</v>
      </c>
      <c r="AH202" s="172" t="str">
        <f t="shared" si="149"/>
        <v>0</v>
      </c>
      <c r="AI202" s="62" t="str">
        <f t="shared" si="150"/>
        <v>000000</v>
      </c>
      <c r="AJ202" s="172" t="str">
        <f t="shared" ca="1" si="151"/>
        <v/>
      </c>
      <c r="AK202" s="62">
        <f t="shared" si="154"/>
        <v>0</v>
      </c>
      <c r="AL202" s="107" t="str">
        <f>IF(H202="","0",VALUE(VLOOKUP(H202,'登録データ（男）'!$V$4:$X$23,3,FALSE)))</f>
        <v>0</v>
      </c>
      <c r="AM202" s="62">
        <f t="shared" si="152"/>
        <v>0</v>
      </c>
      <c r="AN202" s="62">
        <f t="shared" si="155"/>
        <v>0</v>
      </c>
      <c r="AO202" s="69" t="str">
        <f ca="1">IF(OFFSET(B202,-MOD(ROW(B202),3),0)&lt;&gt;"",IF(RIGHT(H202,1)=")",VALUE(VLOOKUP(OFFSET(B202,-MOD(ROW(B202),3),0),'登録データ（女）'!B202,8,FALSE)),"0"),"0")</f>
        <v>0</v>
      </c>
      <c r="AP202" s="69">
        <f t="shared" ca="1" si="153"/>
        <v>0</v>
      </c>
      <c r="AQ202" s="64"/>
      <c r="AR202" s="64"/>
      <c r="AS202" s="64"/>
      <c r="AT202" s="64"/>
      <c r="AU202" s="64"/>
      <c r="AV202" s="64"/>
      <c r="AW202" s="64"/>
      <c r="AX202" s="64"/>
    </row>
    <row r="203" spans="1:50" ht="18.75" customHeight="1" thickBot="1">
      <c r="A203" s="290"/>
      <c r="B203" s="306"/>
      <c r="C203" s="290"/>
      <c r="D203" s="290"/>
      <c r="E203" s="87" t="s">
        <v>1919</v>
      </c>
      <c r="F203" s="290"/>
      <c r="G203" s="222"/>
      <c r="H203" s="479"/>
      <c r="I203" s="287"/>
      <c r="J203" s="290"/>
      <c r="K203" s="287"/>
      <c r="L203" s="290"/>
      <c r="M203" s="287"/>
      <c r="N203" s="287"/>
      <c r="O203" s="222"/>
      <c r="P203" s="223"/>
      <c r="Q203" s="297"/>
      <c r="R203" s="473"/>
      <c r="S203" s="470"/>
      <c r="V203" s="66"/>
      <c r="W203" s="75"/>
      <c r="X203" s="69"/>
      <c r="Y203" s="69"/>
      <c r="Z203" s="69"/>
      <c r="AA203" s="69"/>
      <c r="AB203" s="69"/>
      <c r="AC203" s="62"/>
      <c r="AD203" s="172">
        <f t="shared" ca="1" si="146"/>
        <v>0</v>
      </c>
      <c r="AE203" s="108">
        <f t="shared" si="147"/>
        <v>0</v>
      </c>
      <c r="AF203" s="175" t="str">
        <f>IF(G203="","0",VLOOKUP(G203,'登録データ（男）'!$V$4:$W$21,2,FALSE))</f>
        <v>0</v>
      </c>
      <c r="AG203" s="62" t="str">
        <f t="shared" si="148"/>
        <v>00</v>
      </c>
      <c r="AH203" s="172" t="str">
        <f t="shared" si="149"/>
        <v>0</v>
      </c>
      <c r="AI203" s="62" t="str">
        <f t="shared" si="150"/>
        <v>000000</v>
      </c>
      <c r="AJ203" s="172" t="str">
        <f t="shared" ca="1" si="151"/>
        <v/>
      </c>
      <c r="AK203" s="62">
        <f t="shared" si="154"/>
        <v>0</v>
      </c>
      <c r="AL203" s="107" t="str">
        <f>IF(H203="","0",VALUE(VLOOKUP(H203,'登録データ（男）'!$V$4:$X$23,3,FALSE)))</f>
        <v>0</v>
      </c>
      <c r="AM203" s="62">
        <f t="shared" si="152"/>
        <v>0</v>
      </c>
      <c r="AN203" s="62">
        <f t="shared" si="155"/>
        <v>0</v>
      </c>
      <c r="AO203" s="69" t="str">
        <f ca="1">IF(OFFSET(B203,-MOD(ROW(B203),3),0)&lt;&gt;"",IF(RIGHT(H203,1)=")",VALUE(VLOOKUP(OFFSET(B203,-MOD(ROW(B203),3),0),'登録データ（女）'!B203,8,FALSE)),"0"),"0")</f>
        <v>0</v>
      </c>
      <c r="AP203" s="69">
        <f t="shared" ca="1" si="153"/>
        <v>0</v>
      </c>
      <c r="AQ203" s="64"/>
      <c r="AR203" s="64"/>
      <c r="AS203" s="64"/>
      <c r="AT203" s="64"/>
      <c r="AU203" s="64"/>
      <c r="AV203" s="64"/>
      <c r="AW203" s="64"/>
      <c r="AX203" s="64"/>
    </row>
    <row r="204" spans="1:50" ht="18.75" customHeight="1" thickTop="1">
      <c r="A204" s="288">
        <v>63</v>
      </c>
      <c r="B204" s="304"/>
      <c r="C204" s="288" t="str">
        <f>IF(B204="","",VLOOKUP(B204,'登録データ（女）'!$A$3:$X$2000,2,FALSE))</f>
        <v/>
      </c>
      <c r="D204" s="288" t="str">
        <f>IF(B204="","",VLOOKUP(B204,'登録データ（女）'!$A$3:$X$2000,3,FALSE))</f>
        <v/>
      </c>
      <c r="E204" s="179" t="str">
        <f>IF(B204="","",VLOOKUP(B204,'登録データ（女）'!$A$3:$X$2000,7,FALSE))</f>
        <v/>
      </c>
      <c r="F204" s="288" t="s">
        <v>6158</v>
      </c>
      <c r="G204" s="291"/>
      <c r="H204" s="477"/>
      <c r="I204" s="285"/>
      <c r="J204" s="288" t="str">
        <f>IF(G204="","",IF(AH204=2,"","分"))</f>
        <v/>
      </c>
      <c r="K204" s="285"/>
      <c r="L204" s="288" t="str">
        <f>IF(OR(G204="",G204="七種競技"),"",IF(AH204=2,"m","秒"))</f>
        <v/>
      </c>
      <c r="M204" s="285"/>
      <c r="N204" s="285"/>
      <c r="O204" s="291"/>
      <c r="P204" s="292"/>
      <c r="Q204" s="293"/>
      <c r="R204" s="471"/>
      <c r="S204" s="468"/>
      <c r="V204" s="66"/>
      <c r="W204" s="75">
        <f>IF(B204="",0,IF(VLOOKUP(B204,'登録データ（女）'!$A$3:$AT$2000,28,FALSE)=1,0,1))</f>
        <v>0</v>
      </c>
      <c r="X204" s="69">
        <f>IF(B204="",1,0)</f>
        <v>1</v>
      </c>
      <c r="Y204" s="69">
        <f>IF(C204="",1,0)</f>
        <v>1</v>
      </c>
      <c r="Z204" s="69">
        <f>IF(D204="",1,0)</f>
        <v>1</v>
      </c>
      <c r="AA204" s="69">
        <f>IF(E204="",1,0)</f>
        <v>1</v>
      </c>
      <c r="AB204" s="69">
        <f>IF(E205="",1,0)</f>
        <v>1</v>
      </c>
      <c r="AC204" s="62">
        <f>SUM(X204:AB204)</f>
        <v>5</v>
      </c>
      <c r="AD204" s="172">
        <f t="shared" ca="1" si="146"/>
        <v>0</v>
      </c>
      <c r="AE204" s="108">
        <f t="shared" si="147"/>
        <v>0</v>
      </c>
      <c r="AF204" s="175" t="str">
        <f>IF(G204="","0",VLOOKUP(G204,'登録データ（男）'!$V$4:$W$21,2,FALSE))</f>
        <v>0</v>
      </c>
      <c r="AG204" s="62" t="str">
        <f t="shared" si="148"/>
        <v>00</v>
      </c>
      <c r="AH204" s="172" t="str">
        <f t="shared" si="149"/>
        <v>0</v>
      </c>
      <c r="AI204" s="62" t="str">
        <f t="shared" si="150"/>
        <v>000000</v>
      </c>
      <c r="AJ204" s="172" t="str">
        <f t="shared" ca="1" si="151"/>
        <v/>
      </c>
      <c r="AK204" s="62">
        <f t="shared" si="154"/>
        <v>0</v>
      </c>
      <c r="AL204" s="107" t="str">
        <f>IF(H204="","0",VALUE(VLOOKUP(H204,'登録データ（男）'!$V$4:$X$23,3,FALSE)))</f>
        <v>0</v>
      </c>
      <c r="AM204" s="62">
        <f t="shared" si="152"/>
        <v>0</v>
      </c>
      <c r="AN204" s="62">
        <f t="shared" si="155"/>
        <v>0</v>
      </c>
      <c r="AO204" s="69" t="str">
        <f ca="1">IF(OFFSET(B204,-MOD(ROW(B204),3),0)&lt;&gt;"",IF(RIGHT(H204,1)=")",VALUE(VLOOKUP(OFFSET(B204,-MOD(ROW(B204),3),0),'登録データ（女）'!B204,8,FALSE)),"0"),"0")</f>
        <v>0</v>
      </c>
      <c r="AP204" s="69">
        <f t="shared" ca="1" si="153"/>
        <v>0</v>
      </c>
      <c r="AQ204" s="64" t="str">
        <f t="shared" ref="AQ204" si="213">IF(AR204="","",RANK(AR204,$AR$18:$AR$467,1))</f>
        <v/>
      </c>
      <c r="AR204" s="64" t="str">
        <f>IF(R204="","",B204)</f>
        <v/>
      </c>
      <c r="AS204" s="64" t="str">
        <f t="shared" ref="AS204" si="214">IF(AT204="","",RANK(AT204,$AT$18:$AT$467,1))</f>
        <v/>
      </c>
      <c r="AT204" s="64" t="str">
        <f>IF(S204="","",B204)</f>
        <v/>
      </c>
      <c r="AU204" s="64" t="str">
        <f t="shared" ref="AU204" si="215">IF(AV204="","",RANK(AV204,$AV$18:$AV$467,1))</f>
        <v/>
      </c>
      <c r="AV204" s="64" t="str">
        <f>IF(OR(H204="七種競技",H205="七種競技",H206="七種競技"),B204,"")</f>
        <v/>
      </c>
      <c r="AW204" s="64"/>
      <c r="AX204" s="64">
        <f>B204</f>
        <v>0</v>
      </c>
    </row>
    <row r="205" spans="1:50" ht="18.75" customHeight="1">
      <c r="A205" s="289"/>
      <c r="B205" s="305"/>
      <c r="C205" s="289"/>
      <c r="D205" s="289"/>
      <c r="E205" s="174" t="str">
        <f>IF(B204="","",VLOOKUP(B204,'登録データ（女）'!$A$3:$X$2000,4,FALSE))</f>
        <v/>
      </c>
      <c r="F205" s="289"/>
      <c r="G205" s="294"/>
      <c r="H205" s="478"/>
      <c r="I205" s="286"/>
      <c r="J205" s="289"/>
      <c r="K205" s="286"/>
      <c r="L205" s="289"/>
      <c r="M205" s="286"/>
      <c r="N205" s="286"/>
      <c r="O205" s="294"/>
      <c r="P205" s="295"/>
      <c r="Q205" s="296"/>
      <c r="R205" s="472"/>
      <c r="S205" s="469"/>
      <c r="V205" s="66"/>
      <c r="W205" s="75"/>
      <c r="X205" s="69"/>
      <c r="Y205" s="69"/>
      <c r="Z205" s="69"/>
      <c r="AA205" s="69"/>
      <c r="AB205" s="69"/>
      <c r="AC205" s="62"/>
      <c r="AD205" s="172">
        <f t="shared" ca="1" si="146"/>
        <v>0</v>
      </c>
      <c r="AE205" s="108">
        <f t="shared" si="147"/>
        <v>0</v>
      </c>
      <c r="AF205" s="175" t="str">
        <f>IF(G205="","0",VLOOKUP(G205,'登録データ（男）'!$V$4:$W$21,2,FALSE))</f>
        <v>0</v>
      </c>
      <c r="AG205" s="62" t="str">
        <f t="shared" si="148"/>
        <v>00</v>
      </c>
      <c r="AH205" s="172" t="str">
        <f t="shared" si="149"/>
        <v>0</v>
      </c>
      <c r="AI205" s="62" t="str">
        <f t="shared" si="150"/>
        <v>000000</v>
      </c>
      <c r="AJ205" s="172" t="str">
        <f t="shared" ca="1" si="151"/>
        <v/>
      </c>
      <c r="AK205" s="62">
        <f t="shared" si="154"/>
        <v>0</v>
      </c>
      <c r="AL205" s="107" t="str">
        <f>IF(H205="","0",VALUE(VLOOKUP(H205,'登録データ（男）'!$V$4:$X$23,3,FALSE)))</f>
        <v>0</v>
      </c>
      <c r="AM205" s="62">
        <f t="shared" si="152"/>
        <v>0</v>
      </c>
      <c r="AN205" s="62">
        <f t="shared" si="155"/>
        <v>0</v>
      </c>
      <c r="AO205" s="69" t="str">
        <f ca="1">IF(OFFSET(B205,-MOD(ROW(B205),3),0)&lt;&gt;"",IF(RIGHT(H205,1)=")",VALUE(VLOOKUP(OFFSET(B205,-MOD(ROW(B205),3),0),'登録データ（女）'!B205,8,FALSE)),"0"),"0")</f>
        <v>0</v>
      </c>
      <c r="AP205" s="69">
        <f t="shared" ca="1" si="153"/>
        <v>0</v>
      </c>
      <c r="AQ205" s="64"/>
      <c r="AR205" s="64"/>
      <c r="AS205" s="64"/>
      <c r="AT205" s="64"/>
      <c r="AU205" s="64"/>
      <c r="AV205" s="64"/>
      <c r="AW205" s="64"/>
      <c r="AX205" s="64"/>
    </row>
    <row r="206" spans="1:50" ht="18.75" customHeight="1" thickBot="1">
      <c r="A206" s="290"/>
      <c r="B206" s="306"/>
      <c r="C206" s="290"/>
      <c r="D206" s="290"/>
      <c r="E206" s="87" t="s">
        <v>1919</v>
      </c>
      <c r="F206" s="290"/>
      <c r="G206" s="222"/>
      <c r="H206" s="479"/>
      <c r="I206" s="287"/>
      <c r="J206" s="290"/>
      <c r="K206" s="287"/>
      <c r="L206" s="290"/>
      <c r="M206" s="287"/>
      <c r="N206" s="287"/>
      <c r="O206" s="222"/>
      <c r="P206" s="223"/>
      <c r="Q206" s="297"/>
      <c r="R206" s="473"/>
      <c r="S206" s="470"/>
      <c r="V206" s="66"/>
      <c r="W206" s="75"/>
      <c r="X206" s="69"/>
      <c r="Y206" s="69"/>
      <c r="Z206" s="69"/>
      <c r="AA206" s="69"/>
      <c r="AB206" s="69"/>
      <c r="AC206" s="62"/>
      <c r="AD206" s="172">
        <f t="shared" ca="1" si="146"/>
        <v>0</v>
      </c>
      <c r="AE206" s="108">
        <f t="shared" si="147"/>
        <v>0</v>
      </c>
      <c r="AF206" s="175" t="str">
        <f>IF(G206="","0",VLOOKUP(G206,'登録データ（男）'!$V$4:$W$21,2,FALSE))</f>
        <v>0</v>
      </c>
      <c r="AG206" s="62" t="str">
        <f t="shared" si="148"/>
        <v>00</v>
      </c>
      <c r="AH206" s="172" t="str">
        <f t="shared" si="149"/>
        <v>0</v>
      </c>
      <c r="AI206" s="62" t="str">
        <f t="shared" si="150"/>
        <v>000000</v>
      </c>
      <c r="AJ206" s="172" t="str">
        <f t="shared" ca="1" si="151"/>
        <v/>
      </c>
      <c r="AK206" s="62">
        <f t="shared" si="154"/>
        <v>0</v>
      </c>
      <c r="AL206" s="107" t="str">
        <f>IF(H206="","0",VALUE(VLOOKUP(H206,'登録データ（男）'!$V$4:$X$23,3,FALSE)))</f>
        <v>0</v>
      </c>
      <c r="AM206" s="62">
        <f t="shared" si="152"/>
        <v>0</v>
      </c>
      <c r="AN206" s="62">
        <f t="shared" si="155"/>
        <v>0</v>
      </c>
      <c r="AO206" s="69" t="str">
        <f ca="1">IF(OFFSET(B206,-MOD(ROW(B206),3),0)&lt;&gt;"",IF(RIGHT(H206,1)=")",VALUE(VLOOKUP(OFFSET(B206,-MOD(ROW(B206),3),0),'登録データ（女）'!B206,8,FALSE)),"0"),"0")</f>
        <v>0</v>
      </c>
      <c r="AP206" s="69">
        <f t="shared" ca="1" si="153"/>
        <v>0</v>
      </c>
      <c r="AQ206" s="64"/>
      <c r="AR206" s="64"/>
      <c r="AS206" s="64"/>
      <c r="AT206" s="64"/>
      <c r="AU206" s="64"/>
      <c r="AV206" s="64"/>
      <c r="AW206" s="64"/>
      <c r="AX206" s="64"/>
    </row>
    <row r="207" spans="1:50" ht="18.75" customHeight="1" thickTop="1">
      <c r="A207" s="288">
        <v>64</v>
      </c>
      <c r="B207" s="304"/>
      <c r="C207" s="288" t="str">
        <f>IF(B207="","",VLOOKUP(B207,'登録データ（女）'!$A$3:$X$2000,2,FALSE))</f>
        <v/>
      </c>
      <c r="D207" s="288" t="str">
        <f>IF(B207="","",VLOOKUP(B207,'登録データ（女）'!$A$3:$X$2000,3,FALSE))</f>
        <v/>
      </c>
      <c r="E207" s="179" t="str">
        <f>IF(B207="","",VLOOKUP(B207,'登録データ（女）'!$A$3:$X$2000,7,FALSE))</f>
        <v/>
      </c>
      <c r="F207" s="288" t="s">
        <v>6158</v>
      </c>
      <c r="G207" s="291"/>
      <c r="H207" s="477"/>
      <c r="I207" s="285"/>
      <c r="J207" s="288" t="str">
        <f>IF(G207="","",IF(AH207=2,"","分"))</f>
        <v/>
      </c>
      <c r="K207" s="285"/>
      <c r="L207" s="288" t="str">
        <f>IF(OR(G207="",G207="七種競技"),"",IF(AH207=2,"m","秒"))</f>
        <v/>
      </c>
      <c r="M207" s="285"/>
      <c r="N207" s="285"/>
      <c r="O207" s="291"/>
      <c r="P207" s="292"/>
      <c r="Q207" s="293"/>
      <c r="R207" s="471"/>
      <c r="S207" s="468"/>
      <c r="V207" s="66"/>
      <c r="W207" s="75">
        <f>IF(B207="",0,IF(VLOOKUP(B207,'登録データ（女）'!$A$3:$AT$2000,28,FALSE)=1,0,1))</f>
        <v>0</v>
      </c>
      <c r="X207" s="69">
        <f>IF(B207="",1,0)</f>
        <v>1</v>
      </c>
      <c r="Y207" s="69">
        <f>IF(C207="",1,0)</f>
        <v>1</v>
      </c>
      <c r="Z207" s="69">
        <f>IF(D207="",1,0)</f>
        <v>1</v>
      </c>
      <c r="AA207" s="69">
        <f>IF(E207="",1,0)</f>
        <v>1</v>
      </c>
      <c r="AB207" s="69">
        <f>IF(E208="",1,0)</f>
        <v>1</v>
      </c>
      <c r="AC207" s="62">
        <f>SUM(X207:AB207)</f>
        <v>5</v>
      </c>
      <c r="AD207" s="172">
        <f t="shared" ca="1" si="146"/>
        <v>0</v>
      </c>
      <c r="AE207" s="108">
        <f t="shared" si="147"/>
        <v>0</v>
      </c>
      <c r="AF207" s="175" t="str">
        <f>IF(G207="","0",VLOOKUP(G207,'登録データ（男）'!$V$4:$W$21,2,FALSE))</f>
        <v>0</v>
      </c>
      <c r="AG207" s="62" t="str">
        <f t="shared" si="148"/>
        <v>00</v>
      </c>
      <c r="AH207" s="172" t="str">
        <f t="shared" si="149"/>
        <v>0</v>
      </c>
      <c r="AI207" s="62" t="str">
        <f t="shared" si="150"/>
        <v>000000</v>
      </c>
      <c r="AJ207" s="172" t="str">
        <f t="shared" ca="1" si="151"/>
        <v/>
      </c>
      <c r="AK207" s="62">
        <f t="shared" si="154"/>
        <v>0</v>
      </c>
      <c r="AL207" s="107" t="str">
        <f>IF(H207="","0",VALUE(VLOOKUP(H207,'登録データ（男）'!$V$4:$X$23,3,FALSE)))</f>
        <v>0</v>
      </c>
      <c r="AM207" s="62">
        <f t="shared" si="152"/>
        <v>0</v>
      </c>
      <c r="AN207" s="62">
        <f t="shared" si="155"/>
        <v>0</v>
      </c>
      <c r="AO207" s="69" t="str">
        <f ca="1">IF(OFFSET(B207,-MOD(ROW(B207),3),0)&lt;&gt;"",IF(RIGHT(H207,1)=")",VALUE(VLOOKUP(OFFSET(B207,-MOD(ROW(B207),3),0),'登録データ（女）'!B207,8,FALSE)),"0"),"0")</f>
        <v>0</v>
      </c>
      <c r="AP207" s="69">
        <f t="shared" ca="1" si="153"/>
        <v>0</v>
      </c>
      <c r="AQ207" s="64" t="str">
        <f t="shared" ref="AQ207" si="216">IF(AR207="","",RANK(AR207,$AR$18:$AR$467,1))</f>
        <v/>
      </c>
      <c r="AR207" s="64" t="str">
        <f>IF(R207="","",B207)</f>
        <v/>
      </c>
      <c r="AS207" s="64" t="str">
        <f t="shared" ref="AS207" si="217">IF(AT207="","",RANK(AT207,$AT$18:$AT$467,1))</f>
        <v/>
      </c>
      <c r="AT207" s="64" t="str">
        <f>IF(S207="","",B207)</f>
        <v/>
      </c>
      <c r="AU207" s="64" t="str">
        <f t="shared" ref="AU207" si="218">IF(AV207="","",RANK(AV207,$AV$18:$AV$467,1))</f>
        <v/>
      </c>
      <c r="AV207" s="64" t="str">
        <f>IF(OR(H207="七種競技",H208="七種競技",H209="七種競技"),B207,"")</f>
        <v/>
      </c>
      <c r="AW207" s="64"/>
      <c r="AX207" s="64">
        <f>B207</f>
        <v>0</v>
      </c>
    </row>
    <row r="208" spans="1:50" ht="18.75" customHeight="1">
      <c r="A208" s="289"/>
      <c r="B208" s="305"/>
      <c r="C208" s="289"/>
      <c r="D208" s="289"/>
      <c r="E208" s="174" t="str">
        <f>IF(B207="","",VLOOKUP(B207,'登録データ（女）'!$A$3:$X$2000,4,FALSE))</f>
        <v/>
      </c>
      <c r="F208" s="289"/>
      <c r="G208" s="294"/>
      <c r="H208" s="478"/>
      <c r="I208" s="286"/>
      <c r="J208" s="289"/>
      <c r="K208" s="286"/>
      <c r="L208" s="289"/>
      <c r="M208" s="286"/>
      <c r="N208" s="286"/>
      <c r="O208" s="294"/>
      <c r="P208" s="295"/>
      <c r="Q208" s="296"/>
      <c r="R208" s="472"/>
      <c r="S208" s="469"/>
      <c r="V208" s="66"/>
      <c r="W208" s="75"/>
      <c r="X208" s="69"/>
      <c r="Y208" s="69"/>
      <c r="Z208" s="69"/>
      <c r="AA208" s="69"/>
      <c r="AB208" s="69"/>
      <c r="AC208" s="62"/>
      <c r="AD208" s="172">
        <f t="shared" ca="1" si="146"/>
        <v>0</v>
      </c>
      <c r="AE208" s="108">
        <f t="shared" si="147"/>
        <v>0</v>
      </c>
      <c r="AF208" s="175" t="str">
        <f>IF(G208="","0",VLOOKUP(G208,'登録データ（男）'!$V$4:$W$21,2,FALSE))</f>
        <v>0</v>
      </c>
      <c r="AG208" s="62" t="str">
        <f t="shared" si="148"/>
        <v>00</v>
      </c>
      <c r="AH208" s="172" t="str">
        <f t="shared" si="149"/>
        <v>0</v>
      </c>
      <c r="AI208" s="62" t="str">
        <f t="shared" si="150"/>
        <v>000000</v>
      </c>
      <c r="AJ208" s="172" t="str">
        <f t="shared" ca="1" si="151"/>
        <v/>
      </c>
      <c r="AK208" s="62">
        <f t="shared" si="154"/>
        <v>0</v>
      </c>
      <c r="AL208" s="107" t="str">
        <f>IF(H208="","0",VALUE(VLOOKUP(H208,'登録データ（男）'!$V$4:$X$23,3,FALSE)))</f>
        <v>0</v>
      </c>
      <c r="AM208" s="62">
        <f t="shared" si="152"/>
        <v>0</v>
      </c>
      <c r="AN208" s="62">
        <f t="shared" si="155"/>
        <v>0</v>
      </c>
      <c r="AO208" s="69" t="str">
        <f ca="1">IF(OFFSET(B208,-MOD(ROW(B208),3),0)&lt;&gt;"",IF(RIGHT(H208,1)=")",VALUE(VLOOKUP(OFFSET(B208,-MOD(ROW(B208),3),0),'登録データ（女）'!B208,8,FALSE)),"0"),"0")</f>
        <v>0</v>
      </c>
      <c r="AP208" s="69">
        <f t="shared" ca="1" si="153"/>
        <v>0</v>
      </c>
      <c r="AQ208" s="64"/>
      <c r="AR208" s="64"/>
      <c r="AS208" s="64"/>
      <c r="AT208" s="64"/>
      <c r="AU208" s="64"/>
      <c r="AV208" s="64"/>
      <c r="AW208" s="64"/>
      <c r="AX208" s="64"/>
    </row>
    <row r="209" spans="1:50" ht="18.75" customHeight="1" thickBot="1">
      <c r="A209" s="290"/>
      <c r="B209" s="306"/>
      <c r="C209" s="290"/>
      <c r="D209" s="290"/>
      <c r="E209" s="87" t="s">
        <v>1919</v>
      </c>
      <c r="F209" s="290"/>
      <c r="G209" s="222"/>
      <c r="H209" s="479"/>
      <c r="I209" s="287"/>
      <c r="J209" s="290"/>
      <c r="K209" s="287"/>
      <c r="L209" s="290"/>
      <c r="M209" s="287"/>
      <c r="N209" s="287"/>
      <c r="O209" s="222"/>
      <c r="P209" s="223"/>
      <c r="Q209" s="297"/>
      <c r="R209" s="473"/>
      <c r="S209" s="470"/>
      <c r="V209" s="66"/>
      <c r="W209" s="75"/>
      <c r="X209" s="69"/>
      <c r="Y209" s="69"/>
      <c r="Z209" s="69"/>
      <c r="AA209" s="69"/>
      <c r="AB209" s="69"/>
      <c r="AC209" s="62"/>
      <c r="AD209" s="172">
        <f t="shared" ca="1" si="146"/>
        <v>0</v>
      </c>
      <c r="AE209" s="108">
        <f t="shared" si="147"/>
        <v>0</v>
      </c>
      <c r="AF209" s="175" t="str">
        <f>IF(G209="","0",VLOOKUP(G209,'登録データ（男）'!$V$4:$W$21,2,FALSE))</f>
        <v>0</v>
      </c>
      <c r="AG209" s="62" t="str">
        <f t="shared" si="148"/>
        <v>00</v>
      </c>
      <c r="AH209" s="172" t="str">
        <f t="shared" si="149"/>
        <v>0</v>
      </c>
      <c r="AI209" s="62" t="str">
        <f t="shared" si="150"/>
        <v>000000</v>
      </c>
      <c r="AJ209" s="172" t="str">
        <f t="shared" ca="1" si="151"/>
        <v/>
      </c>
      <c r="AK209" s="62">
        <f t="shared" si="154"/>
        <v>0</v>
      </c>
      <c r="AL209" s="107" t="str">
        <f>IF(H209="","0",VALUE(VLOOKUP(H209,'登録データ（男）'!$V$4:$X$23,3,FALSE)))</f>
        <v>0</v>
      </c>
      <c r="AM209" s="62">
        <f t="shared" si="152"/>
        <v>0</v>
      </c>
      <c r="AN209" s="62">
        <f t="shared" si="155"/>
        <v>0</v>
      </c>
      <c r="AO209" s="69" t="str">
        <f ca="1">IF(OFFSET(B209,-MOD(ROW(B209),3),0)&lt;&gt;"",IF(RIGHT(H209,1)=")",VALUE(VLOOKUP(OFFSET(B209,-MOD(ROW(B209),3),0),'登録データ（女）'!B209,8,FALSE)),"0"),"0")</f>
        <v>0</v>
      </c>
      <c r="AP209" s="69">
        <f t="shared" ca="1" si="153"/>
        <v>0</v>
      </c>
      <c r="AQ209" s="64"/>
      <c r="AR209" s="64"/>
      <c r="AS209" s="64"/>
      <c r="AT209" s="64"/>
      <c r="AU209" s="64"/>
      <c r="AV209" s="64"/>
      <c r="AW209" s="64"/>
      <c r="AX209" s="64"/>
    </row>
    <row r="210" spans="1:50" ht="18.75" customHeight="1" thickTop="1">
      <c r="A210" s="288">
        <v>65</v>
      </c>
      <c r="B210" s="304"/>
      <c r="C210" s="288" t="str">
        <f>IF(B210="","",VLOOKUP(B210,'登録データ（女）'!$A$3:$X$2000,2,FALSE))</f>
        <v/>
      </c>
      <c r="D210" s="288" t="str">
        <f>IF(B210="","",VLOOKUP(B210,'登録データ（女）'!$A$3:$X$2000,3,FALSE))</f>
        <v/>
      </c>
      <c r="E210" s="179" t="str">
        <f>IF(B210="","",VLOOKUP(B210,'登録データ（女）'!$A$3:$X$2000,7,FALSE))</f>
        <v/>
      </c>
      <c r="F210" s="288" t="s">
        <v>6158</v>
      </c>
      <c r="G210" s="291"/>
      <c r="H210" s="477"/>
      <c r="I210" s="285"/>
      <c r="J210" s="288" t="str">
        <f>IF(G210="","",IF(AH210=2,"","分"))</f>
        <v/>
      </c>
      <c r="K210" s="285"/>
      <c r="L210" s="288" t="str">
        <f>IF(OR(G210="",G210="七種競技"),"",IF(AH210=2,"m","秒"))</f>
        <v/>
      </c>
      <c r="M210" s="285"/>
      <c r="N210" s="285"/>
      <c r="O210" s="291"/>
      <c r="P210" s="292"/>
      <c r="Q210" s="293"/>
      <c r="R210" s="471"/>
      <c r="S210" s="468"/>
      <c r="V210" s="66"/>
      <c r="W210" s="75">
        <f>IF(B210="",0,IF(VLOOKUP(B210,'登録データ（女）'!$A$3:$AT$2000,28,FALSE)=1,0,1))</f>
        <v>0</v>
      </c>
      <c r="X210" s="69">
        <f>IF(B210="",1,0)</f>
        <v>1</v>
      </c>
      <c r="Y210" s="69">
        <f>IF(C210="",1,0)</f>
        <v>1</v>
      </c>
      <c r="Z210" s="69">
        <f>IF(D210="",1,0)</f>
        <v>1</v>
      </c>
      <c r="AA210" s="69">
        <f>IF(E210="",1,0)</f>
        <v>1</v>
      </c>
      <c r="AB210" s="69">
        <f>IF(E211="",1,0)</f>
        <v>1</v>
      </c>
      <c r="AC210" s="62">
        <f>SUM(X210:AB210)</f>
        <v>5</v>
      </c>
      <c r="AD210" s="172">
        <f t="shared" ref="AD210:AD273" ca="1" si="219">COUNTIF(OFFSET(G210,-MOD(ROW(G210),3),0,3,1),G210)</f>
        <v>0</v>
      </c>
      <c r="AE210" s="108">
        <f t="shared" ref="AE210:AE273" si="220">IF(OR(RIGHT(G210,1)="m",RIGHT(G210,1)="H",RIGHT(G210,1)="C"),IF(VALUE(K210)&gt;59,1,0),0)</f>
        <v>0</v>
      </c>
      <c r="AF210" s="175" t="str">
        <f>IF(G210="","0",VLOOKUP(G210,'登録データ（男）'!$V$4:$W$21,2,FALSE))</f>
        <v>0</v>
      </c>
      <c r="AG210" s="62" t="str">
        <f t="shared" ref="AG210:AG273" si="221">IF(M210="","00",IF(LEN(M210)=1,M210*10,M210))</f>
        <v>00</v>
      </c>
      <c r="AH210" s="172" t="str">
        <f t="shared" ref="AH210:AH273" si="222">IF(G210="","0",IF(OR(RIGHT(G210,1)="m",RIGHT(G210,1)="H",RIGHT(G210,1)="W",RIGHT(G210,1)="C",RIGHT(G210,1)=")"),1,2))</f>
        <v>0</v>
      </c>
      <c r="AI210" s="62" t="str">
        <f t="shared" ref="AI210:AI273" si="223">IF(AH210=2,IF(K210="","0000",CONCATENATE(RIGHT(K210+100,2),RIGHT(AG210+100,2))),IF(K210="","000000",CONCATENATE(RIGHT(I210+100,2),RIGHT(K210+100,2),RIGHT(AG210+100,2))))</f>
        <v>000000</v>
      </c>
      <c r="AJ210" s="172" t="str">
        <f t="shared" ref="AJ210:AJ273" ca="1" si="224">IF(G210="","",IF(OFFSET(B210,-MOD(ROW(B210),3),0)="","0",CONCATENATE(AF210," ",IF(AH210=1,RIGHT(AI210+10000000,7),RIGHT(AI210+100000,5)))))</f>
        <v/>
      </c>
      <c r="AK210" s="62">
        <f t="shared" si="154"/>
        <v>0</v>
      </c>
      <c r="AL210" s="107" t="str">
        <f>IF(H210="","0",VALUE(VLOOKUP(H210,'登録データ（男）'!$V$4:$X$23,3,FALSE)))</f>
        <v>0</v>
      </c>
      <c r="AM210" s="62">
        <f t="shared" ref="AM210:AM273" si="225">IF(H210="",0,IF(H210="七種競技",0,IF(K210&lt;&gt;"",0,1)))</f>
        <v>0</v>
      </c>
      <c r="AN210" s="62">
        <f t="shared" si="155"/>
        <v>0</v>
      </c>
      <c r="AO210" s="69" t="str">
        <f ca="1">IF(OFFSET(B210,-MOD(ROW(B210),3),0)&lt;&gt;"",IF(RIGHT(H210,1)=")",VALUE(VLOOKUP(OFFSET(B210,-MOD(ROW(B210),3),0),'登録データ（女）'!B210,8,FALSE)),"0"),"0")</f>
        <v>0</v>
      </c>
      <c r="AP210" s="69">
        <f t="shared" ref="AP210:AP273" ca="1" si="226">IF(AO210=0,0,IF(RIGHT(H210,1)&lt;&gt;")",0,IF(VALUE(LEFT(AO210,2))&gt;96,0,1)))</f>
        <v>0</v>
      </c>
      <c r="AQ210" s="64" t="str">
        <f t="shared" ref="AQ210" si="227">IF(AR210="","",RANK(AR210,$AR$18:$AR$467,1))</f>
        <v/>
      </c>
      <c r="AR210" s="64" t="str">
        <f>IF(R210="","",B210)</f>
        <v/>
      </c>
      <c r="AS210" s="64" t="str">
        <f t="shared" ref="AS210" si="228">IF(AT210="","",RANK(AT210,$AT$18:$AT$467,1))</f>
        <v/>
      </c>
      <c r="AT210" s="64" t="str">
        <f>IF(S210="","",B210)</f>
        <v/>
      </c>
      <c r="AU210" s="64" t="str">
        <f t="shared" ref="AU210" si="229">IF(AV210="","",RANK(AV210,$AV$18:$AV$467,1))</f>
        <v/>
      </c>
      <c r="AV210" s="64" t="str">
        <f>IF(OR(H210="七種競技",H211="七種競技",H212="七種競技"),B210,"")</f>
        <v/>
      </c>
      <c r="AW210" s="64"/>
      <c r="AX210" s="64">
        <f>B210</f>
        <v>0</v>
      </c>
    </row>
    <row r="211" spans="1:50" ht="18.75" customHeight="1">
      <c r="A211" s="289"/>
      <c r="B211" s="305"/>
      <c r="C211" s="289"/>
      <c r="D211" s="289"/>
      <c r="E211" s="174" t="str">
        <f>IF(B210="","",VLOOKUP(B210,'登録データ（女）'!$A$3:$X$2000,4,FALSE))</f>
        <v/>
      </c>
      <c r="F211" s="289"/>
      <c r="G211" s="294"/>
      <c r="H211" s="478"/>
      <c r="I211" s="286"/>
      <c r="J211" s="289"/>
      <c r="K211" s="286"/>
      <c r="L211" s="289"/>
      <c r="M211" s="286"/>
      <c r="N211" s="286"/>
      <c r="O211" s="294"/>
      <c r="P211" s="295"/>
      <c r="Q211" s="296"/>
      <c r="R211" s="472"/>
      <c r="S211" s="469"/>
      <c r="V211" s="66"/>
      <c r="W211" s="75"/>
      <c r="X211" s="69"/>
      <c r="Y211" s="69"/>
      <c r="Z211" s="69"/>
      <c r="AA211" s="69"/>
      <c r="AB211" s="69"/>
      <c r="AC211" s="62"/>
      <c r="AD211" s="172">
        <f t="shared" ca="1" si="219"/>
        <v>0</v>
      </c>
      <c r="AE211" s="108">
        <f t="shared" si="220"/>
        <v>0</v>
      </c>
      <c r="AF211" s="175" t="str">
        <f>IF(G211="","0",VLOOKUP(G211,'登録データ（男）'!$V$4:$W$21,2,FALSE))</f>
        <v>0</v>
      </c>
      <c r="AG211" s="62" t="str">
        <f t="shared" si="221"/>
        <v>00</v>
      </c>
      <c r="AH211" s="172" t="str">
        <f t="shared" si="222"/>
        <v>0</v>
      </c>
      <c r="AI211" s="62" t="str">
        <f t="shared" si="223"/>
        <v>000000</v>
      </c>
      <c r="AJ211" s="172" t="str">
        <f t="shared" ca="1" si="224"/>
        <v/>
      </c>
      <c r="AK211" s="62">
        <f t="shared" ref="AK211:AK274" si="230">VALUE(AI211)</f>
        <v>0</v>
      </c>
      <c r="AL211" s="107" t="str">
        <f>IF(H211="","0",VALUE(VLOOKUP(H211,'登録データ（男）'!$V$4:$X$23,3,FALSE)))</f>
        <v>0</v>
      </c>
      <c r="AM211" s="62">
        <f t="shared" si="225"/>
        <v>0</v>
      </c>
      <c r="AN211" s="62">
        <f t="shared" ref="AN211:AN274" si="231">IF(AK211&gt;AL211,1,0)</f>
        <v>0</v>
      </c>
      <c r="AO211" s="69" t="str">
        <f ca="1">IF(OFFSET(B211,-MOD(ROW(B211),3),0)&lt;&gt;"",IF(RIGHT(H211,1)=")",VALUE(VLOOKUP(OFFSET(B211,-MOD(ROW(B211),3),0),'登録データ（女）'!B211,8,FALSE)),"0"),"0")</f>
        <v>0</v>
      </c>
      <c r="AP211" s="69">
        <f t="shared" ca="1" si="226"/>
        <v>0</v>
      </c>
      <c r="AQ211" s="64"/>
      <c r="AR211" s="64"/>
      <c r="AS211" s="64"/>
      <c r="AT211" s="64"/>
      <c r="AU211" s="64"/>
      <c r="AV211" s="64"/>
      <c r="AW211" s="64"/>
      <c r="AX211" s="64"/>
    </row>
    <row r="212" spans="1:50" ht="18.75" customHeight="1" thickBot="1">
      <c r="A212" s="290"/>
      <c r="B212" s="306"/>
      <c r="C212" s="290"/>
      <c r="D212" s="290"/>
      <c r="E212" s="87" t="s">
        <v>1919</v>
      </c>
      <c r="F212" s="290"/>
      <c r="G212" s="222"/>
      <c r="H212" s="479"/>
      <c r="I212" s="287"/>
      <c r="J212" s="290"/>
      <c r="K212" s="287"/>
      <c r="L212" s="290"/>
      <c r="M212" s="287"/>
      <c r="N212" s="287"/>
      <c r="O212" s="222"/>
      <c r="P212" s="223"/>
      <c r="Q212" s="297"/>
      <c r="R212" s="473"/>
      <c r="S212" s="470"/>
      <c r="V212" s="66"/>
      <c r="W212" s="75"/>
      <c r="X212" s="69"/>
      <c r="Y212" s="69"/>
      <c r="Z212" s="69"/>
      <c r="AA212" s="69"/>
      <c r="AB212" s="69"/>
      <c r="AC212" s="62"/>
      <c r="AD212" s="172">
        <f t="shared" ca="1" si="219"/>
        <v>0</v>
      </c>
      <c r="AE212" s="108">
        <f t="shared" si="220"/>
        <v>0</v>
      </c>
      <c r="AF212" s="175" t="str">
        <f>IF(G212="","0",VLOOKUP(G212,'登録データ（男）'!$V$4:$W$21,2,FALSE))</f>
        <v>0</v>
      </c>
      <c r="AG212" s="62" t="str">
        <f t="shared" si="221"/>
        <v>00</v>
      </c>
      <c r="AH212" s="172" t="str">
        <f t="shared" si="222"/>
        <v>0</v>
      </c>
      <c r="AI212" s="62" t="str">
        <f t="shared" si="223"/>
        <v>000000</v>
      </c>
      <c r="AJ212" s="172" t="str">
        <f t="shared" ca="1" si="224"/>
        <v/>
      </c>
      <c r="AK212" s="62">
        <f t="shared" si="230"/>
        <v>0</v>
      </c>
      <c r="AL212" s="107" t="str">
        <f>IF(H212="","0",VALUE(VLOOKUP(H212,'登録データ（男）'!$V$4:$X$23,3,FALSE)))</f>
        <v>0</v>
      </c>
      <c r="AM212" s="62">
        <f t="shared" si="225"/>
        <v>0</v>
      </c>
      <c r="AN212" s="62">
        <f t="shared" si="231"/>
        <v>0</v>
      </c>
      <c r="AO212" s="69" t="str">
        <f ca="1">IF(OFFSET(B212,-MOD(ROW(B212),3),0)&lt;&gt;"",IF(RIGHT(H212,1)=")",VALUE(VLOOKUP(OFFSET(B212,-MOD(ROW(B212),3),0),'登録データ（女）'!B212,8,FALSE)),"0"),"0")</f>
        <v>0</v>
      </c>
      <c r="AP212" s="69">
        <f t="shared" ca="1" si="226"/>
        <v>0</v>
      </c>
      <c r="AQ212" s="64"/>
      <c r="AR212" s="64"/>
      <c r="AS212" s="64"/>
      <c r="AT212" s="64"/>
      <c r="AU212" s="64"/>
      <c r="AV212" s="64"/>
      <c r="AW212" s="64"/>
      <c r="AX212" s="64"/>
    </row>
    <row r="213" spans="1:50" ht="18.75" customHeight="1" thickTop="1">
      <c r="A213" s="288">
        <v>66</v>
      </c>
      <c r="B213" s="304"/>
      <c r="C213" s="288" t="str">
        <f>IF(B213="","",VLOOKUP(B213,'登録データ（女）'!$A$3:$X$2000,2,FALSE))</f>
        <v/>
      </c>
      <c r="D213" s="288" t="str">
        <f>IF(B213="","",VLOOKUP(B213,'登録データ（女）'!$A$3:$X$2000,3,FALSE))</f>
        <v/>
      </c>
      <c r="E213" s="179" t="str">
        <f>IF(B213="","",VLOOKUP(B213,'登録データ（女）'!$A$3:$X$2000,7,FALSE))</f>
        <v/>
      </c>
      <c r="F213" s="288" t="s">
        <v>6158</v>
      </c>
      <c r="G213" s="291"/>
      <c r="H213" s="477"/>
      <c r="I213" s="285"/>
      <c r="J213" s="288" t="str">
        <f>IF(G213="","",IF(AH213=2,"","分"))</f>
        <v/>
      </c>
      <c r="K213" s="285"/>
      <c r="L213" s="288" t="str">
        <f>IF(OR(G213="",G213="七種競技"),"",IF(AH213=2,"m","秒"))</f>
        <v/>
      </c>
      <c r="M213" s="285"/>
      <c r="N213" s="285"/>
      <c r="O213" s="291"/>
      <c r="P213" s="292"/>
      <c r="Q213" s="293"/>
      <c r="R213" s="471"/>
      <c r="S213" s="468"/>
      <c r="V213" s="66"/>
      <c r="W213" s="75">
        <f>IF(B213="",0,IF(VLOOKUP(B213,'登録データ（女）'!$A$3:$AT$2000,28,FALSE)=1,0,1))</f>
        <v>0</v>
      </c>
      <c r="X213" s="69">
        <f>IF(B213="",1,0)</f>
        <v>1</v>
      </c>
      <c r="Y213" s="69">
        <f>IF(C213="",1,0)</f>
        <v>1</v>
      </c>
      <c r="Z213" s="69">
        <f>IF(D213="",1,0)</f>
        <v>1</v>
      </c>
      <c r="AA213" s="69">
        <f>IF(E213="",1,0)</f>
        <v>1</v>
      </c>
      <c r="AB213" s="69">
        <f>IF(E214="",1,0)</f>
        <v>1</v>
      </c>
      <c r="AC213" s="62">
        <f>SUM(X213:AB213)</f>
        <v>5</v>
      </c>
      <c r="AD213" s="172">
        <f t="shared" ca="1" si="219"/>
        <v>0</v>
      </c>
      <c r="AE213" s="108">
        <f t="shared" si="220"/>
        <v>0</v>
      </c>
      <c r="AF213" s="175" t="str">
        <f>IF(G213="","0",VLOOKUP(G213,'登録データ（男）'!$V$4:$W$21,2,FALSE))</f>
        <v>0</v>
      </c>
      <c r="AG213" s="62" t="str">
        <f t="shared" si="221"/>
        <v>00</v>
      </c>
      <c r="AH213" s="172" t="str">
        <f t="shared" si="222"/>
        <v>0</v>
      </c>
      <c r="AI213" s="62" t="str">
        <f t="shared" si="223"/>
        <v>000000</v>
      </c>
      <c r="AJ213" s="172" t="str">
        <f t="shared" ca="1" si="224"/>
        <v/>
      </c>
      <c r="AK213" s="62">
        <f t="shared" si="230"/>
        <v>0</v>
      </c>
      <c r="AL213" s="107" t="str">
        <f>IF(H213="","0",VALUE(VLOOKUP(H213,'登録データ（男）'!$V$4:$X$23,3,FALSE)))</f>
        <v>0</v>
      </c>
      <c r="AM213" s="62">
        <f t="shared" si="225"/>
        <v>0</v>
      </c>
      <c r="AN213" s="62">
        <f t="shared" si="231"/>
        <v>0</v>
      </c>
      <c r="AO213" s="69" t="str">
        <f ca="1">IF(OFFSET(B213,-MOD(ROW(B213),3),0)&lt;&gt;"",IF(RIGHT(H213,1)=")",VALUE(VLOOKUP(OFFSET(B213,-MOD(ROW(B213),3),0),'登録データ（女）'!B213,8,FALSE)),"0"),"0")</f>
        <v>0</v>
      </c>
      <c r="AP213" s="69">
        <f t="shared" ca="1" si="226"/>
        <v>0</v>
      </c>
      <c r="AQ213" s="64" t="str">
        <f t="shared" ref="AQ213" si="232">IF(AR213="","",RANK(AR213,$AR$18:$AR$467,1))</f>
        <v/>
      </c>
      <c r="AR213" s="64" t="str">
        <f>IF(R213="","",B213)</f>
        <v/>
      </c>
      <c r="AS213" s="64" t="str">
        <f t="shared" ref="AS213" si="233">IF(AT213="","",RANK(AT213,$AT$18:$AT$467,1))</f>
        <v/>
      </c>
      <c r="AT213" s="64" t="str">
        <f>IF(S213="","",B213)</f>
        <v/>
      </c>
      <c r="AU213" s="64" t="str">
        <f t="shared" ref="AU213" si="234">IF(AV213="","",RANK(AV213,$AV$18:$AV$467,1))</f>
        <v/>
      </c>
      <c r="AV213" s="64" t="str">
        <f>IF(OR(H213="七種競技",H214="七種競技",H215="七種競技"),B213,"")</f>
        <v/>
      </c>
      <c r="AW213" s="64"/>
      <c r="AX213" s="64">
        <f>B213</f>
        <v>0</v>
      </c>
    </row>
    <row r="214" spans="1:50" ht="18.75" customHeight="1">
      <c r="A214" s="289"/>
      <c r="B214" s="305"/>
      <c r="C214" s="289"/>
      <c r="D214" s="289"/>
      <c r="E214" s="174" t="str">
        <f>IF(B213="","",VLOOKUP(B213,'登録データ（女）'!$A$3:$X$2000,4,FALSE))</f>
        <v/>
      </c>
      <c r="F214" s="289"/>
      <c r="G214" s="294"/>
      <c r="H214" s="478"/>
      <c r="I214" s="286"/>
      <c r="J214" s="289"/>
      <c r="K214" s="286"/>
      <c r="L214" s="289"/>
      <c r="M214" s="286"/>
      <c r="N214" s="286"/>
      <c r="O214" s="294"/>
      <c r="P214" s="295"/>
      <c r="Q214" s="296"/>
      <c r="R214" s="472"/>
      <c r="S214" s="469"/>
      <c r="V214" s="66"/>
      <c r="W214" s="75"/>
      <c r="X214" s="69"/>
      <c r="Y214" s="69"/>
      <c r="Z214" s="69"/>
      <c r="AA214" s="69"/>
      <c r="AB214" s="69"/>
      <c r="AC214" s="62"/>
      <c r="AD214" s="172">
        <f t="shared" ca="1" si="219"/>
        <v>0</v>
      </c>
      <c r="AE214" s="108">
        <f t="shared" si="220"/>
        <v>0</v>
      </c>
      <c r="AF214" s="175" t="str">
        <f>IF(G214="","0",VLOOKUP(G214,'登録データ（男）'!$V$4:$W$21,2,FALSE))</f>
        <v>0</v>
      </c>
      <c r="AG214" s="62" t="str">
        <f t="shared" si="221"/>
        <v>00</v>
      </c>
      <c r="AH214" s="172" t="str">
        <f t="shared" si="222"/>
        <v>0</v>
      </c>
      <c r="AI214" s="62" t="str">
        <f t="shared" si="223"/>
        <v>000000</v>
      </c>
      <c r="AJ214" s="172" t="str">
        <f t="shared" ca="1" si="224"/>
        <v/>
      </c>
      <c r="AK214" s="62">
        <f t="shared" si="230"/>
        <v>0</v>
      </c>
      <c r="AL214" s="107" t="str">
        <f>IF(H214="","0",VALUE(VLOOKUP(H214,'登録データ（男）'!$V$4:$X$23,3,FALSE)))</f>
        <v>0</v>
      </c>
      <c r="AM214" s="62">
        <f t="shared" si="225"/>
        <v>0</v>
      </c>
      <c r="AN214" s="62">
        <f t="shared" si="231"/>
        <v>0</v>
      </c>
      <c r="AO214" s="69" t="str">
        <f ca="1">IF(OFFSET(B214,-MOD(ROW(B214),3),0)&lt;&gt;"",IF(RIGHT(H214,1)=")",VALUE(VLOOKUP(OFFSET(B214,-MOD(ROW(B214),3),0),'登録データ（女）'!B214,8,FALSE)),"0"),"0")</f>
        <v>0</v>
      </c>
      <c r="AP214" s="69">
        <f t="shared" ca="1" si="226"/>
        <v>0</v>
      </c>
      <c r="AQ214" s="64"/>
      <c r="AR214" s="64"/>
      <c r="AS214" s="64"/>
      <c r="AT214" s="64"/>
      <c r="AU214" s="64"/>
      <c r="AV214" s="64"/>
      <c r="AW214" s="64"/>
      <c r="AX214" s="64"/>
    </row>
    <row r="215" spans="1:50" ht="18.75" customHeight="1" thickBot="1">
      <c r="A215" s="290"/>
      <c r="B215" s="306"/>
      <c r="C215" s="290"/>
      <c r="D215" s="290"/>
      <c r="E215" s="87" t="s">
        <v>1919</v>
      </c>
      <c r="F215" s="290"/>
      <c r="G215" s="222"/>
      <c r="H215" s="479"/>
      <c r="I215" s="287"/>
      <c r="J215" s="290"/>
      <c r="K215" s="287"/>
      <c r="L215" s="290"/>
      <c r="M215" s="287"/>
      <c r="N215" s="287"/>
      <c r="O215" s="222"/>
      <c r="P215" s="223"/>
      <c r="Q215" s="297"/>
      <c r="R215" s="473"/>
      <c r="S215" s="470"/>
      <c r="V215" s="66"/>
      <c r="W215" s="75"/>
      <c r="X215" s="69"/>
      <c r="Y215" s="69"/>
      <c r="Z215" s="69"/>
      <c r="AA215" s="69"/>
      <c r="AB215" s="69"/>
      <c r="AC215" s="62"/>
      <c r="AD215" s="172">
        <f t="shared" ca="1" si="219"/>
        <v>0</v>
      </c>
      <c r="AE215" s="108">
        <f t="shared" si="220"/>
        <v>0</v>
      </c>
      <c r="AF215" s="175" t="str">
        <f>IF(G215="","0",VLOOKUP(G215,'登録データ（男）'!$V$4:$W$21,2,FALSE))</f>
        <v>0</v>
      </c>
      <c r="AG215" s="62" t="str">
        <f t="shared" si="221"/>
        <v>00</v>
      </c>
      <c r="AH215" s="172" t="str">
        <f t="shared" si="222"/>
        <v>0</v>
      </c>
      <c r="AI215" s="62" t="str">
        <f t="shared" si="223"/>
        <v>000000</v>
      </c>
      <c r="AJ215" s="172" t="str">
        <f t="shared" ca="1" si="224"/>
        <v/>
      </c>
      <c r="AK215" s="62">
        <f t="shared" si="230"/>
        <v>0</v>
      </c>
      <c r="AL215" s="107" t="str">
        <f>IF(H215="","0",VALUE(VLOOKUP(H215,'登録データ（男）'!$V$4:$X$23,3,FALSE)))</f>
        <v>0</v>
      </c>
      <c r="AM215" s="62">
        <f t="shared" si="225"/>
        <v>0</v>
      </c>
      <c r="AN215" s="62">
        <f t="shared" si="231"/>
        <v>0</v>
      </c>
      <c r="AO215" s="69" t="str">
        <f ca="1">IF(OFFSET(B215,-MOD(ROW(B215),3),0)&lt;&gt;"",IF(RIGHT(H215,1)=")",VALUE(VLOOKUP(OFFSET(B215,-MOD(ROW(B215),3),0),'登録データ（女）'!B215,8,FALSE)),"0"),"0")</f>
        <v>0</v>
      </c>
      <c r="AP215" s="69">
        <f t="shared" ca="1" si="226"/>
        <v>0</v>
      </c>
      <c r="AQ215" s="64"/>
      <c r="AR215" s="64"/>
      <c r="AS215" s="64"/>
      <c r="AT215" s="64"/>
      <c r="AU215" s="64"/>
      <c r="AV215" s="64"/>
      <c r="AW215" s="64"/>
      <c r="AX215" s="64"/>
    </row>
    <row r="216" spans="1:50" ht="18.75" customHeight="1" thickTop="1">
      <c r="A216" s="288">
        <v>67</v>
      </c>
      <c r="B216" s="304"/>
      <c r="C216" s="288" t="str">
        <f>IF(B216="","",VLOOKUP(B216,'登録データ（女）'!$A$3:$X$2000,2,FALSE))</f>
        <v/>
      </c>
      <c r="D216" s="288" t="str">
        <f>IF(B216="","",VLOOKUP(B216,'登録データ（女）'!$A$3:$X$2000,3,FALSE))</f>
        <v/>
      </c>
      <c r="E216" s="179" t="str">
        <f>IF(B216="","",VLOOKUP(B216,'登録データ（女）'!$A$3:$X$2000,7,FALSE))</f>
        <v/>
      </c>
      <c r="F216" s="288" t="s">
        <v>6158</v>
      </c>
      <c r="G216" s="291"/>
      <c r="H216" s="477"/>
      <c r="I216" s="285"/>
      <c r="J216" s="288" t="str">
        <f>IF(G216="","",IF(AH216=2,"","分"))</f>
        <v/>
      </c>
      <c r="K216" s="285"/>
      <c r="L216" s="288" t="str">
        <f>IF(OR(G216="",G216="七種競技"),"",IF(AH216=2,"m","秒"))</f>
        <v/>
      </c>
      <c r="M216" s="285"/>
      <c r="N216" s="285"/>
      <c r="O216" s="291"/>
      <c r="P216" s="292"/>
      <c r="Q216" s="293"/>
      <c r="R216" s="471"/>
      <c r="S216" s="468"/>
      <c r="V216" s="66"/>
      <c r="W216" s="75">
        <f>IF(B216="",0,IF(VLOOKUP(B216,'登録データ（女）'!$A$3:$AT$2000,28,FALSE)=1,0,1))</f>
        <v>0</v>
      </c>
      <c r="X216" s="69">
        <f>IF(B216="",1,0)</f>
        <v>1</v>
      </c>
      <c r="Y216" s="69">
        <f>IF(C216="",1,0)</f>
        <v>1</v>
      </c>
      <c r="Z216" s="69">
        <f>IF(D216="",1,0)</f>
        <v>1</v>
      </c>
      <c r="AA216" s="69">
        <f>IF(E216="",1,0)</f>
        <v>1</v>
      </c>
      <c r="AB216" s="69">
        <f>IF(E217="",1,0)</f>
        <v>1</v>
      </c>
      <c r="AC216" s="62">
        <f>SUM(X216:AB216)</f>
        <v>5</v>
      </c>
      <c r="AD216" s="172">
        <f t="shared" ca="1" si="219"/>
        <v>0</v>
      </c>
      <c r="AE216" s="108">
        <f t="shared" si="220"/>
        <v>0</v>
      </c>
      <c r="AF216" s="175" t="str">
        <f>IF(G216="","0",VLOOKUP(G216,'登録データ（男）'!$V$4:$W$21,2,FALSE))</f>
        <v>0</v>
      </c>
      <c r="AG216" s="62" t="str">
        <f t="shared" si="221"/>
        <v>00</v>
      </c>
      <c r="AH216" s="172" t="str">
        <f t="shared" si="222"/>
        <v>0</v>
      </c>
      <c r="AI216" s="62" t="str">
        <f t="shared" si="223"/>
        <v>000000</v>
      </c>
      <c r="AJ216" s="172" t="str">
        <f t="shared" ca="1" si="224"/>
        <v/>
      </c>
      <c r="AK216" s="62">
        <f t="shared" si="230"/>
        <v>0</v>
      </c>
      <c r="AL216" s="107" t="str">
        <f>IF(H216="","0",VALUE(VLOOKUP(H216,'登録データ（男）'!$V$4:$X$23,3,FALSE)))</f>
        <v>0</v>
      </c>
      <c r="AM216" s="62">
        <f t="shared" si="225"/>
        <v>0</v>
      </c>
      <c r="AN216" s="62">
        <f t="shared" si="231"/>
        <v>0</v>
      </c>
      <c r="AO216" s="69" t="str">
        <f ca="1">IF(OFFSET(B216,-MOD(ROW(B216),3),0)&lt;&gt;"",IF(RIGHT(H216,1)=")",VALUE(VLOOKUP(OFFSET(B216,-MOD(ROW(B216),3),0),'登録データ（女）'!B216,8,FALSE)),"0"),"0")</f>
        <v>0</v>
      </c>
      <c r="AP216" s="69">
        <f t="shared" ca="1" si="226"/>
        <v>0</v>
      </c>
      <c r="AQ216" s="64" t="str">
        <f t="shared" ref="AQ216" si="235">IF(AR216="","",RANK(AR216,$AR$18:$AR$467,1))</f>
        <v/>
      </c>
      <c r="AR216" s="64" t="str">
        <f>IF(R216="","",B216)</f>
        <v/>
      </c>
      <c r="AS216" s="64" t="str">
        <f t="shared" ref="AS216" si="236">IF(AT216="","",RANK(AT216,$AT$18:$AT$467,1))</f>
        <v/>
      </c>
      <c r="AT216" s="64" t="str">
        <f>IF(S216="","",B216)</f>
        <v/>
      </c>
      <c r="AU216" s="64" t="str">
        <f t="shared" ref="AU216" si="237">IF(AV216="","",RANK(AV216,$AV$18:$AV$467,1))</f>
        <v/>
      </c>
      <c r="AV216" s="64" t="str">
        <f>IF(OR(H216="七種競技",H217="七種競技",H218="七種競技"),B216,"")</f>
        <v/>
      </c>
      <c r="AW216" s="64"/>
      <c r="AX216" s="64">
        <f>B216</f>
        <v>0</v>
      </c>
    </row>
    <row r="217" spans="1:50" ht="18" customHeight="1">
      <c r="A217" s="289"/>
      <c r="B217" s="305"/>
      <c r="C217" s="289"/>
      <c r="D217" s="289"/>
      <c r="E217" s="174" t="str">
        <f>IF(B216="","",VLOOKUP(B216,'登録データ（女）'!$A$3:$X$2000,4,FALSE))</f>
        <v/>
      </c>
      <c r="F217" s="289"/>
      <c r="G217" s="294"/>
      <c r="H217" s="478"/>
      <c r="I217" s="286"/>
      <c r="J217" s="289"/>
      <c r="K217" s="286"/>
      <c r="L217" s="289"/>
      <c r="M217" s="286"/>
      <c r="N217" s="286"/>
      <c r="O217" s="294"/>
      <c r="P217" s="295"/>
      <c r="Q217" s="296"/>
      <c r="R217" s="472"/>
      <c r="S217" s="469"/>
      <c r="V217" s="66"/>
      <c r="W217" s="75"/>
      <c r="X217" s="69"/>
      <c r="Y217" s="69"/>
      <c r="Z217" s="69"/>
      <c r="AA217" s="69"/>
      <c r="AB217" s="69"/>
      <c r="AC217" s="62"/>
      <c r="AD217" s="172">
        <f t="shared" ca="1" si="219"/>
        <v>0</v>
      </c>
      <c r="AE217" s="108">
        <f t="shared" si="220"/>
        <v>0</v>
      </c>
      <c r="AF217" s="175" t="str">
        <f>IF(G217="","0",VLOOKUP(G217,'登録データ（男）'!$V$4:$W$21,2,FALSE))</f>
        <v>0</v>
      </c>
      <c r="AG217" s="62" t="str">
        <f t="shared" si="221"/>
        <v>00</v>
      </c>
      <c r="AH217" s="172" t="str">
        <f t="shared" si="222"/>
        <v>0</v>
      </c>
      <c r="AI217" s="62" t="str">
        <f t="shared" si="223"/>
        <v>000000</v>
      </c>
      <c r="AJ217" s="172" t="str">
        <f t="shared" ca="1" si="224"/>
        <v/>
      </c>
      <c r="AK217" s="62">
        <f t="shared" si="230"/>
        <v>0</v>
      </c>
      <c r="AL217" s="107" t="str">
        <f>IF(H217="","0",VALUE(VLOOKUP(H217,'登録データ（男）'!$V$4:$X$23,3,FALSE)))</f>
        <v>0</v>
      </c>
      <c r="AM217" s="62">
        <f t="shared" si="225"/>
        <v>0</v>
      </c>
      <c r="AN217" s="62">
        <f t="shared" si="231"/>
        <v>0</v>
      </c>
      <c r="AO217" s="69" t="str">
        <f ca="1">IF(OFFSET(B217,-MOD(ROW(B217),3),0)&lt;&gt;"",IF(RIGHT(H217,1)=")",VALUE(VLOOKUP(OFFSET(B217,-MOD(ROW(B217),3),0),'登録データ（女）'!B217,8,FALSE)),"0"),"0")</f>
        <v>0</v>
      </c>
      <c r="AP217" s="69">
        <f t="shared" ca="1" si="226"/>
        <v>0</v>
      </c>
      <c r="AQ217" s="64"/>
      <c r="AR217" s="64"/>
      <c r="AS217" s="64"/>
      <c r="AT217" s="64"/>
      <c r="AU217" s="64"/>
      <c r="AV217" s="64"/>
      <c r="AW217" s="64"/>
      <c r="AX217" s="64"/>
    </row>
    <row r="218" spans="1:50" ht="18" customHeight="1" thickBot="1">
      <c r="A218" s="290"/>
      <c r="B218" s="306"/>
      <c r="C218" s="290"/>
      <c r="D218" s="290"/>
      <c r="E218" s="87" t="s">
        <v>1919</v>
      </c>
      <c r="F218" s="290"/>
      <c r="G218" s="222"/>
      <c r="H218" s="479"/>
      <c r="I218" s="287"/>
      <c r="J218" s="290"/>
      <c r="K218" s="287"/>
      <c r="L218" s="290"/>
      <c r="M218" s="287"/>
      <c r="N218" s="287"/>
      <c r="O218" s="222"/>
      <c r="P218" s="223"/>
      <c r="Q218" s="297"/>
      <c r="R218" s="473"/>
      <c r="S218" s="470"/>
      <c r="V218" s="66"/>
      <c r="W218" s="75"/>
      <c r="X218" s="69"/>
      <c r="Y218" s="69"/>
      <c r="Z218" s="69"/>
      <c r="AA218" s="69"/>
      <c r="AB218" s="69"/>
      <c r="AC218" s="62"/>
      <c r="AD218" s="172">
        <f t="shared" ca="1" si="219"/>
        <v>0</v>
      </c>
      <c r="AE218" s="108">
        <f t="shared" si="220"/>
        <v>0</v>
      </c>
      <c r="AF218" s="175" t="str">
        <f>IF(G218="","0",VLOOKUP(G218,'登録データ（男）'!$V$4:$W$21,2,FALSE))</f>
        <v>0</v>
      </c>
      <c r="AG218" s="62" t="str">
        <f t="shared" si="221"/>
        <v>00</v>
      </c>
      <c r="AH218" s="172" t="str">
        <f t="shared" si="222"/>
        <v>0</v>
      </c>
      <c r="AI218" s="62" t="str">
        <f t="shared" si="223"/>
        <v>000000</v>
      </c>
      <c r="AJ218" s="172" t="str">
        <f t="shared" ca="1" si="224"/>
        <v/>
      </c>
      <c r="AK218" s="62">
        <f t="shared" si="230"/>
        <v>0</v>
      </c>
      <c r="AL218" s="107" t="str">
        <f>IF(H218="","0",VALUE(VLOOKUP(H218,'登録データ（男）'!$V$4:$X$23,3,FALSE)))</f>
        <v>0</v>
      </c>
      <c r="AM218" s="62">
        <f t="shared" si="225"/>
        <v>0</v>
      </c>
      <c r="AN218" s="62">
        <f t="shared" si="231"/>
        <v>0</v>
      </c>
      <c r="AO218" s="69" t="str">
        <f ca="1">IF(OFFSET(B218,-MOD(ROW(B218),3),0)&lt;&gt;"",IF(RIGHT(H218,1)=")",VALUE(VLOOKUP(OFFSET(B218,-MOD(ROW(B218),3),0),'登録データ（女）'!B218,8,FALSE)),"0"),"0")</f>
        <v>0</v>
      </c>
      <c r="AP218" s="69">
        <f t="shared" ca="1" si="226"/>
        <v>0</v>
      </c>
      <c r="AQ218" s="64"/>
      <c r="AR218" s="64"/>
      <c r="AS218" s="64"/>
      <c r="AT218" s="64"/>
      <c r="AU218" s="64"/>
      <c r="AV218" s="64"/>
      <c r="AW218" s="64"/>
      <c r="AX218" s="64"/>
    </row>
    <row r="219" spans="1:50" ht="18" customHeight="1" thickTop="1">
      <c r="A219" s="288">
        <v>68</v>
      </c>
      <c r="B219" s="304"/>
      <c r="C219" s="288" t="str">
        <f>IF(B219="","",VLOOKUP(B219,'登録データ（女）'!$A$3:$X$2000,2,FALSE))</f>
        <v/>
      </c>
      <c r="D219" s="288" t="str">
        <f>IF(B219="","",VLOOKUP(B219,'登録データ（女）'!$A$3:$X$2000,3,FALSE))</f>
        <v/>
      </c>
      <c r="E219" s="179" t="str">
        <f>IF(B219="","",VLOOKUP(B219,'登録データ（女）'!$A$3:$X$2000,7,FALSE))</f>
        <v/>
      </c>
      <c r="F219" s="288" t="s">
        <v>6158</v>
      </c>
      <c r="G219" s="291"/>
      <c r="H219" s="477"/>
      <c r="I219" s="285"/>
      <c r="J219" s="288" t="str">
        <f>IF(G219="","",IF(AH219=2,"","分"))</f>
        <v/>
      </c>
      <c r="K219" s="285"/>
      <c r="L219" s="288" t="str">
        <f>IF(OR(G219="",G219="七種競技"),"",IF(AH219=2,"m","秒"))</f>
        <v/>
      </c>
      <c r="M219" s="285"/>
      <c r="N219" s="285"/>
      <c r="O219" s="291"/>
      <c r="P219" s="292"/>
      <c r="Q219" s="293"/>
      <c r="R219" s="471"/>
      <c r="S219" s="468"/>
      <c r="V219" s="66"/>
      <c r="W219" s="75">
        <f>IF(B219="",0,IF(VLOOKUP(B219,'登録データ（女）'!$A$3:$AT$2000,28,FALSE)=1,0,1))</f>
        <v>0</v>
      </c>
      <c r="X219" s="69">
        <f>IF(B219="",1,0)</f>
        <v>1</v>
      </c>
      <c r="Y219" s="69">
        <f>IF(C219="",1,0)</f>
        <v>1</v>
      </c>
      <c r="Z219" s="69">
        <f>IF(D219="",1,0)</f>
        <v>1</v>
      </c>
      <c r="AA219" s="69">
        <f>IF(E219="",1,0)</f>
        <v>1</v>
      </c>
      <c r="AB219" s="69">
        <f>IF(E220="",1,0)</f>
        <v>1</v>
      </c>
      <c r="AC219" s="62">
        <f>SUM(X219:AB219)</f>
        <v>5</v>
      </c>
      <c r="AD219" s="172">
        <f t="shared" ca="1" si="219"/>
        <v>0</v>
      </c>
      <c r="AE219" s="108">
        <f t="shared" si="220"/>
        <v>0</v>
      </c>
      <c r="AF219" s="175" t="str">
        <f>IF(G219="","0",VLOOKUP(G219,'登録データ（男）'!$V$4:$W$21,2,FALSE))</f>
        <v>0</v>
      </c>
      <c r="AG219" s="62" t="str">
        <f t="shared" si="221"/>
        <v>00</v>
      </c>
      <c r="AH219" s="172" t="str">
        <f t="shared" si="222"/>
        <v>0</v>
      </c>
      <c r="AI219" s="62" t="str">
        <f t="shared" si="223"/>
        <v>000000</v>
      </c>
      <c r="AJ219" s="172" t="str">
        <f t="shared" ca="1" si="224"/>
        <v/>
      </c>
      <c r="AK219" s="62">
        <f t="shared" si="230"/>
        <v>0</v>
      </c>
      <c r="AL219" s="107" t="str">
        <f>IF(H219="","0",VALUE(VLOOKUP(H219,'登録データ（男）'!$V$4:$X$23,3,FALSE)))</f>
        <v>0</v>
      </c>
      <c r="AM219" s="62">
        <f t="shared" si="225"/>
        <v>0</v>
      </c>
      <c r="AN219" s="62">
        <f t="shared" si="231"/>
        <v>0</v>
      </c>
      <c r="AO219" s="69" t="str">
        <f ca="1">IF(OFFSET(B219,-MOD(ROW(B219),3),0)&lt;&gt;"",IF(RIGHT(H219,1)=")",VALUE(VLOOKUP(OFFSET(B219,-MOD(ROW(B219),3),0),'登録データ（女）'!B219,8,FALSE)),"0"),"0")</f>
        <v>0</v>
      </c>
      <c r="AP219" s="69">
        <f t="shared" ca="1" si="226"/>
        <v>0</v>
      </c>
      <c r="AQ219" s="64" t="str">
        <f t="shared" ref="AQ219" si="238">IF(AR219="","",RANK(AR219,$AR$18:$AR$467,1))</f>
        <v/>
      </c>
      <c r="AR219" s="64" t="str">
        <f>IF(R219="","",B219)</f>
        <v/>
      </c>
      <c r="AS219" s="64" t="str">
        <f t="shared" ref="AS219" si="239">IF(AT219="","",RANK(AT219,$AT$18:$AT$467,1))</f>
        <v/>
      </c>
      <c r="AT219" s="64" t="str">
        <f>IF(S219="","",B219)</f>
        <v/>
      </c>
      <c r="AU219" s="64" t="str">
        <f t="shared" ref="AU219" si="240">IF(AV219="","",RANK(AV219,$AV$18:$AV$467,1))</f>
        <v/>
      </c>
      <c r="AV219" s="64" t="str">
        <f>IF(OR(H219="七種競技",H220="七種競技",H221="七種競技"),B219,"")</f>
        <v/>
      </c>
      <c r="AW219" s="64"/>
      <c r="AX219" s="64">
        <f>B219</f>
        <v>0</v>
      </c>
    </row>
    <row r="220" spans="1:50" ht="18" customHeight="1">
      <c r="A220" s="289"/>
      <c r="B220" s="305"/>
      <c r="C220" s="289"/>
      <c r="D220" s="289"/>
      <c r="E220" s="174" t="str">
        <f>IF(B219="","",VLOOKUP(B219,'登録データ（女）'!$A$3:$X$2000,4,FALSE))</f>
        <v/>
      </c>
      <c r="F220" s="289"/>
      <c r="G220" s="294"/>
      <c r="H220" s="478"/>
      <c r="I220" s="286"/>
      <c r="J220" s="289"/>
      <c r="K220" s="286"/>
      <c r="L220" s="289"/>
      <c r="M220" s="286"/>
      <c r="N220" s="286"/>
      <c r="O220" s="294"/>
      <c r="P220" s="295"/>
      <c r="Q220" s="296"/>
      <c r="R220" s="472"/>
      <c r="S220" s="469"/>
      <c r="V220" s="66"/>
      <c r="W220" s="75"/>
      <c r="X220" s="69"/>
      <c r="Y220" s="69"/>
      <c r="Z220" s="69"/>
      <c r="AA220" s="69"/>
      <c r="AB220" s="69"/>
      <c r="AC220" s="62"/>
      <c r="AD220" s="172">
        <f t="shared" ca="1" si="219"/>
        <v>0</v>
      </c>
      <c r="AE220" s="108">
        <f t="shared" si="220"/>
        <v>0</v>
      </c>
      <c r="AF220" s="175" t="str">
        <f>IF(G220="","0",VLOOKUP(G220,'登録データ（男）'!$V$4:$W$21,2,FALSE))</f>
        <v>0</v>
      </c>
      <c r="AG220" s="62" t="str">
        <f t="shared" si="221"/>
        <v>00</v>
      </c>
      <c r="AH220" s="172" t="str">
        <f t="shared" si="222"/>
        <v>0</v>
      </c>
      <c r="AI220" s="62" t="str">
        <f t="shared" si="223"/>
        <v>000000</v>
      </c>
      <c r="AJ220" s="172" t="str">
        <f t="shared" ca="1" si="224"/>
        <v/>
      </c>
      <c r="AK220" s="62">
        <f t="shared" si="230"/>
        <v>0</v>
      </c>
      <c r="AL220" s="107" t="str">
        <f>IF(H220="","0",VALUE(VLOOKUP(H220,'登録データ（男）'!$V$4:$X$23,3,FALSE)))</f>
        <v>0</v>
      </c>
      <c r="AM220" s="62">
        <f t="shared" si="225"/>
        <v>0</v>
      </c>
      <c r="AN220" s="62">
        <f t="shared" si="231"/>
        <v>0</v>
      </c>
      <c r="AO220" s="69" t="str">
        <f ca="1">IF(OFFSET(B220,-MOD(ROW(B220),3),0)&lt;&gt;"",IF(RIGHT(H220,1)=")",VALUE(VLOOKUP(OFFSET(B220,-MOD(ROW(B220),3),0),'登録データ（女）'!B220,8,FALSE)),"0"),"0")</f>
        <v>0</v>
      </c>
      <c r="AP220" s="69">
        <f t="shared" ca="1" si="226"/>
        <v>0</v>
      </c>
      <c r="AQ220" s="64"/>
      <c r="AR220" s="64"/>
      <c r="AS220" s="64"/>
      <c r="AT220" s="64"/>
      <c r="AU220" s="64"/>
      <c r="AV220" s="64"/>
      <c r="AW220" s="64"/>
      <c r="AX220" s="64"/>
    </row>
    <row r="221" spans="1:50" ht="18" customHeight="1" thickBot="1">
      <c r="A221" s="290"/>
      <c r="B221" s="306"/>
      <c r="C221" s="290"/>
      <c r="D221" s="290"/>
      <c r="E221" s="87" t="s">
        <v>1919</v>
      </c>
      <c r="F221" s="290"/>
      <c r="G221" s="222"/>
      <c r="H221" s="479"/>
      <c r="I221" s="287"/>
      <c r="J221" s="290"/>
      <c r="K221" s="287"/>
      <c r="L221" s="290"/>
      <c r="M221" s="287"/>
      <c r="N221" s="287"/>
      <c r="O221" s="222"/>
      <c r="P221" s="223"/>
      <c r="Q221" s="297"/>
      <c r="R221" s="473"/>
      <c r="S221" s="470"/>
      <c r="V221" s="66"/>
      <c r="W221" s="75"/>
      <c r="X221" s="69"/>
      <c r="Y221" s="69"/>
      <c r="Z221" s="69"/>
      <c r="AA221" s="69"/>
      <c r="AB221" s="69"/>
      <c r="AC221" s="62"/>
      <c r="AD221" s="172">
        <f t="shared" ca="1" si="219"/>
        <v>0</v>
      </c>
      <c r="AE221" s="108">
        <f t="shared" si="220"/>
        <v>0</v>
      </c>
      <c r="AF221" s="175" t="str">
        <f>IF(G221="","0",VLOOKUP(G221,'登録データ（男）'!$V$4:$W$21,2,FALSE))</f>
        <v>0</v>
      </c>
      <c r="AG221" s="62" t="str">
        <f t="shared" si="221"/>
        <v>00</v>
      </c>
      <c r="AH221" s="172" t="str">
        <f t="shared" si="222"/>
        <v>0</v>
      </c>
      <c r="AI221" s="62" t="str">
        <f t="shared" si="223"/>
        <v>000000</v>
      </c>
      <c r="AJ221" s="172" t="str">
        <f t="shared" ca="1" si="224"/>
        <v/>
      </c>
      <c r="AK221" s="62">
        <f t="shared" si="230"/>
        <v>0</v>
      </c>
      <c r="AL221" s="107" t="str">
        <f>IF(H221="","0",VALUE(VLOOKUP(H221,'登録データ（男）'!$V$4:$X$23,3,FALSE)))</f>
        <v>0</v>
      </c>
      <c r="AM221" s="62">
        <f t="shared" si="225"/>
        <v>0</v>
      </c>
      <c r="AN221" s="62">
        <f t="shared" si="231"/>
        <v>0</v>
      </c>
      <c r="AO221" s="69" t="str">
        <f ca="1">IF(OFFSET(B221,-MOD(ROW(B221),3),0)&lt;&gt;"",IF(RIGHT(H221,1)=")",VALUE(VLOOKUP(OFFSET(B221,-MOD(ROW(B221),3),0),'登録データ（女）'!B221,8,FALSE)),"0"),"0")</f>
        <v>0</v>
      </c>
      <c r="AP221" s="69">
        <f t="shared" ca="1" si="226"/>
        <v>0</v>
      </c>
      <c r="AQ221" s="64"/>
      <c r="AR221" s="64"/>
      <c r="AS221" s="64"/>
      <c r="AT221" s="64"/>
      <c r="AU221" s="64"/>
      <c r="AV221" s="64"/>
      <c r="AW221" s="64"/>
      <c r="AX221" s="64"/>
    </row>
    <row r="222" spans="1:50" ht="18" customHeight="1" thickTop="1">
      <c r="A222" s="288">
        <v>69</v>
      </c>
      <c r="B222" s="304"/>
      <c r="C222" s="288" t="str">
        <f>IF(B222="","",VLOOKUP(B222,'登録データ（女）'!$A$3:$X$2000,2,FALSE))</f>
        <v/>
      </c>
      <c r="D222" s="288" t="str">
        <f>IF(B222="","",VLOOKUP(B222,'登録データ（女）'!$A$3:$X$2000,3,FALSE))</f>
        <v/>
      </c>
      <c r="E222" s="179" t="str">
        <f>IF(B222="","",VLOOKUP(B222,'登録データ（女）'!$A$3:$X$2000,7,FALSE))</f>
        <v/>
      </c>
      <c r="F222" s="288" t="s">
        <v>6158</v>
      </c>
      <c r="G222" s="291"/>
      <c r="H222" s="477"/>
      <c r="I222" s="285"/>
      <c r="J222" s="288" t="str">
        <f>IF(G222="","",IF(AH222=2,"","分"))</f>
        <v/>
      </c>
      <c r="K222" s="285"/>
      <c r="L222" s="288" t="str">
        <f>IF(OR(G222="",G222="七種競技"),"",IF(AH222=2,"m","秒"))</f>
        <v/>
      </c>
      <c r="M222" s="285"/>
      <c r="N222" s="285"/>
      <c r="O222" s="291"/>
      <c r="P222" s="292"/>
      <c r="Q222" s="293"/>
      <c r="R222" s="471"/>
      <c r="S222" s="468"/>
      <c r="V222" s="66"/>
      <c r="W222" s="75">
        <f>IF(B222="",0,IF(VLOOKUP(B222,'登録データ（女）'!$A$3:$AT$2000,28,FALSE)=1,0,1))</f>
        <v>0</v>
      </c>
      <c r="X222" s="69">
        <f>IF(B222="",1,0)</f>
        <v>1</v>
      </c>
      <c r="Y222" s="69">
        <f>IF(C222="",1,0)</f>
        <v>1</v>
      </c>
      <c r="Z222" s="69">
        <f>IF(D222="",1,0)</f>
        <v>1</v>
      </c>
      <c r="AA222" s="69">
        <f>IF(E222="",1,0)</f>
        <v>1</v>
      </c>
      <c r="AB222" s="69">
        <f>IF(E223="",1,0)</f>
        <v>1</v>
      </c>
      <c r="AC222" s="62">
        <f>SUM(X222:AB222)</f>
        <v>5</v>
      </c>
      <c r="AD222" s="172">
        <f t="shared" ca="1" si="219"/>
        <v>0</v>
      </c>
      <c r="AE222" s="108">
        <f t="shared" si="220"/>
        <v>0</v>
      </c>
      <c r="AF222" s="175" t="str">
        <f>IF(G222="","0",VLOOKUP(G222,'登録データ（男）'!$V$4:$W$21,2,FALSE))</f>
        <v>0</v>
      </c>
      <c r="AG222" s="62" t="str">
        <f t="shared" si="221"/>
        <v>00</v>
      </c>
      <c r="AH222" s="172" t="str">
        <f t="shared" si="222"/>
        <v>0</v>
      </c>
      <c r="AI222" s="62" t="str">
        <f t="shared" si="223"/>
        <v>000000</v>
      </c>
      <c r="AJ222" s="172" t="str">
        <f t="shared" ca="1" si="224"/>
        <v/>
      </c>
      <c r="AK222" s="62">
        <f t="shared" si="230"/>
        <v>0</v>
      </c>
      <c r="AL222" s="107" t="str">
        <f>IF(H222="","0",VALUE(VLOOKUP(H222,'登録データ（男）'!$V$4:$X$23,3,FALSE)))</f>
        <v>0</v>
      </c>
      <c r="AM222" s="62">
        <f t="shared" si="225"/>
        <v>0</v>
      </c>
      <c r="AN222" s="62">
        <f t="shared" si="231"/>
        <v>0</v>
      </c>
      <c r="AO222" s="69" t="str">
        <f ca="1">IF(OFFSET(B222,-MOD(ROW(B222),3),0)&lt;&gt;"",IF(RIGHT(H222,1)=")",VALUE(VLOOKUP(OFFSET(B222,-MOD(ROW(B222),3),0),'登録データ（女）'!B222,8,FALSE)),"0"),"0")</f>
        <v>0</v>
      </c>
      <c r="AP222" s="69">
        <f t="shared" ca="1" si="226"/>
        <v>0</v>
      </c>
      <c r="AQ222" s="64" t="str">
        <f t="shared" ref="AQ222" si="241">IF(AR222="","",RANK(AR222,$AR$18:$AR$467,1))</f>
        <v/>
      </c>
      <c r="AR222" s="64" t="str">
        <f>IF(R222="","",B222)</f>
        <v/>
      </c>
      <c r="AS222" s="64" t="str">
        <f t="shared" ref="AS222" si="242">IF(AT222="","",RANK(AT222,$AT$18:$AT$467,1))</f>
        <v/>
      </c>
      <c r="AT222" s="64" t="str">
        <f>IF(S222="","",B222)</f>
        <v/>
      </c>
      <c r="AU222" s="64" t="str">
        <f t="shared" ref="AU222" si="243">IF(AV222="","",RANK(AV222,$AV$18:$AV$467,1))</f>
        <v/>
      </c>
      <c r="AV222" s="64" t="str">
        <f>IF(OR(H222="七種競技",H223="七種競技",H224="七種競技"),B222,"")</f>
        <v/>
      </c>
      <c r="AW222" s="64"/>
      <c r="AX222" s="64">
        <f>B222</f>
        <v>0</v>
      </c>
    </row>
    <row r="223" spans="1:50" ht="18" customHeight="1">
      <c r="A223" s="289"/>
      <c r="B223" s="305"/>
      <c r="C223" s="289"/>
      <c r="D223" s="289"/>
      <c r="E223" s="174" t="str">
        <f>IF(B222="","",VLOOKUP(B222,'登録データ（女）'!$A$3:$X$2000,4,FALSE))</f>
        <v/>
      </c>
      <c r="F223" s="289"/>
      <c r="G223" s="294"/>
      <c r="H223" s="478"/>
      <c r="I223" s="286"/>
      <c r="J223" s="289"/>
      <c r="K223" s="286"/>
      <c r="L223" s="289"/>
      <c r="M223" s="286"/>
      <c r="N223" s="286"/>
      <c r="O223" s="294"/>
      <c r="P223" s="295"/>
      <c r="Q223" s="296"/>
      <c r="R223" s="472"/>
      <c r="S223" s="469"/>
      <c r="V223" s="66"/>
      <c r="W223" s="75"/>
      <c r="X223" s="69"/>
      <c r="Y223" s="69"/>
      <c r="Z223" s="69"/>
      <c r="AA223" s="69"/>
      <c r="AB223" s="69"/>
      <c r="AC223" s="62"/>
      <c r="AD223" s="172">
        <f t="shared" ca="1" si="219"/>
        <v>0</v>
      </c>
      <c r="AE223" s="108">
        <f t="shared" si="220"/>
        <v>0</v>
      </c>
      <c r="AF223" s="175" t="str">
        <f>IF(G223="","0",VLOOKUP(G223,'登録データ（男）'!$V$4:$W$21,2,FALSE))</f>
        <v>0</v>
      </c>
      <c r="AG223" s="62" t="str">
        <f t="shared" si="221"/>
        <v>00</v>
      </c>
      <c r="AH223" s="172" t="str">
        <f t="shared" si="222"/>
        <v>0</v>
      </c>
      <c r="AI223" s="62" t="str">
        <f t="shared" si="223"/>
        <v>000000</v>
      </c>
      <c r="AJ223" s="172" t="str">
        <f t="shared" ca="1" si="224"/>
        <v/>
      </c>
      <c r="AK223" s="62">
        <f t="shared" si="230"/>
        <v>0</v>
      </c>
      <c r="AL223" s="107" t="str">
        <f>IF(H223="","0",VALUE(VLOOKUP(H223,'登録データ（男）'!$V$4:$X$23,3,FALSE)))</f>
        <v>0</v>
      </c>
      <c r="AM223" s="62">
        <f t="shared" si="225"/>
        <v>0</v>
      </c>
      <c r="AN223" s="62">
        <f t="shared" si="231"/>
        <v>0</v>
      </c>
      <c r="AO223" s="69" t="str">
        <f ca="1">IF(OFFSET(B223,-MOD(ROW(B223),3),0)&lt;&gt;"",IF(RIGHT(H223,1)=")",VALUE(VLOOKUP(OFFSET(B223,-MOD(ROW(B223),3),0),'登録データ（女）'!B223,8,FALSE)),"0"),"0")</f>
        <v>0</v>
      </c>
      <c r="AP223" s="69">
        <f t="shared" ca="1" si="226"/>
        <v>0</v>
      </c>
      <c r="AQ223" s="64"/>
      <c r="AR223" s="64"/>
      <c r="AS223" s="64"/>
      <c r="AT223" s="64"/>
      <c r="AU223" s="64"/>
      <c r="AV223" s="64"/>
      <c r="AW223" s="64"/>
      <c r="AX223" s="64"/>
    </row>
    <row r="224" spans="1:50" ht="18" customHeight="1" thickBot="1">
      <c r="A224" s="290"/>
      <c r="B224" s="306"/>
      <c r="C224" s="290"/>
      <c r="D224" s="290"/>
      <c r="E224" s="87" t="s">
        <v>1919</v>
      </c>
      <c r="F224" s="290"/>
      <c r="G224" s="222"/>
      <c r="H224" s="479"/>
      <c r="I224" s="287"/>
      <c r="J224" s="290"/>
      <c r="K224" s="287"/>
      <c r="L224" s="290"/>
      <c r="M224" s="287"/>
      <c r="N224" s="287"/>
      <c r="O224" s="222"/>
      <c r="P224" s="223"/>
      <c r="Q224" s="297"/>
      <c r="R224" s="473"/>
      <c r="S224" s="470"/>
      <c r="V224" s="66"/>
      <c r="W224" s="75"/>
      <c r="X224" s="69"/>
      <c r="Y224" s="69"/>
      <c r="Z224" s="69"/>
      <c r="AA224" s="69"/>
      <c r="AB224" s="69"/>
      <c r="AC224" s="62"/>
      <c r="AD224" s="172">
        <f t="shared" ca="1" si="219"/>
        <v>0</v>
      </c>
      <c r="AE224" s="108">
        <f t="shared" si="220"/>
        <v>0</v>
      </c>
      <c r="AF224" s="175" t="str">
        <f>IF(G224="","0",VLOOKUP(G224,'登録データ（男）'!$V$4:$W$21,2,FALSE))</f>
        <v>0</v>
      </c>
      <c r="AG224" s="62" t="str">
        <f t="shared" si="221"/>
        <v>00</v>
      </c>
      <c r="AH224" s="172" t="str">
        <f t="shared" si="222"/>
        <v>0</v>
      </c>
      <c r="AI224" s="62" t="str">
        <f t="shared" si="223"/>
        <v>000000</v>
      </c>
      <c r="AJ224" s="172" t="str">
        <f t="shared" ca="1" si="224"/>
        <v/>
      </c>
      <c r="AK224" s="62">
        <f t="shared" si="230"/>
        <v>0</v>
      </c>
      <c r="AL224" s="107" t="str">
        <f>IF(H224="","0",VALUE(VLOOKUP(H224,'登録データ（男）'!$V$4:$X$23,3,FALSE)))</f>
        <v>0</v>
      </c>
      <c r="AM224" s="62">
        <f t="shared" si="225"/>
        <v>0</v>
      </c>
      <c r="AN224" s="62">
        <f t="shared" si="231"/>
        <v>0</v>
      </c>
      <c r="AO224" s="69" t="str">
        <f ca="1">IF(OFFSET(B224,-MOD(ROW(B224),3),0)&lt;&gt;"",IF(RIGHT(H224,1)=")",VALUE(VLOOKUP(OFFSET(B224,-MOD(ROW(B224),3),0),'登録データ（女）'!B224,8,FALSE)),"0"),"0")</f>
        <v>0</v>
      </c>
      <c r="AP224" s="69">
        <f t="shared" ca="1" si="226"/>
        <v>0</v>
      </c>
      <c r="AQ224" s="64"/>
      <c r="AR224" s="64"/>
      <c r="AS224" s="64"/>
      <c r="AT224" s="64"/>
      <c r="AU224" s="64"/>
      <c r="AV224" s="64"/>
      <c r="AW224" s="64"/>
      <c r="AX224" s="64"/>
    </row>
    <row r="225" spans="1:50" ht="18" customHeight="1" thickTop="1">
      <c r="A225" s="288">
        <v>70</v>
      </c>
      <c r="B225" s="304"/>
      <c r="C225" s="288" t="str">
        <f>IF(B225="","",VLOOKUP(B225,'登録データ（女）'!$A$3:$X$2000,2,FALSE))</f>
        <v/>
      </c>
      <c r="D225" s="288" t="str">
        <f>IF(B225="","",VLOOKUP(B225,'登録データ（女）'!$A$3:$X$2000,3,FALSE))</f>
        <v/>
      </c>
      <c r="E225" s="179" t="str">
        <f>IF(B225="","",VLOOKUP(B225,'登録データ（女）'!$A$3:$X$2000,7,FALSE))</f>
        <v/>
      </c>
      <c r="F225" s="288" t="s">
        <v>6158</v>
      </c>
      <c r="G225" s="291"/>
      <c r="H225" s="477"/>
      <c r="I225" s="285"/>
      <c r="J225" s="288" t="str">
        <f>IF(G225="","",IF(AH225=2,"","分"))</f>
        <v/>
      </c>
      <c r="K225" s="285"/>
      <c r="L225" s="288" t="str">
        <f>IF(OR(G225="",G225="七種競技"),"",IF(AH225=2,"m","秒"))</f>
        <v/>
      </c>
      <c r="M225" s="285"/>
      <c r="N225" s="285"/>
      <c r="O225" s="291"/>
      <c r="P225" s="292"/>
      <c r="Q225" s="293"/>
      <c r="R225" s="471"/>
      <c r="S225" s="468"/>
      <c r="V225" s="66"/>
      <c r="W225" s="75">
        <f>IF(B225="",0,IF(VLOOKUP(B225,'登録データ（女）'!$A$3:$AT$2000,28,FALSE)=1,0,1))</f>
        <v>0</v>
      </c>
      <c r="X225" s="69">
        <f>IF(B225="",1,0)</f>
        <v>1</v>
      </c>
      <c r="Y225" s="69">
        <f>IF(C225="",1,0)</f>
        <v>1</v>
      </c>
      <c r="Z225" s="69">
        <f>IF(D225="",1,0)</f>
        <v>1</v>
      </c>
      <c r="AA225" s="69">
        <f>IF(E225="",1,0)</f>
        <v>1</v>
      </c>
      <c r="AB225" s="69">
        <f>IF(E226="",1,0)</f>
        <v>1</v>
      </c>
      <c r="AC225" s="62">
        <f>SUM(X225:AB225)</f>
        <v>5</v>
      </c>
      <c r="AD225" s="172">
        <f t="shared" ca="1" si="219"/>
        <v>0</v>
      </c>
      <c r="AE225" s="108">
        <f t="shared" si="220"/>
        <v>0</v>
      </c>
      <c r="AF225" s="175" t="str">
        <f>IF(G225="","0",VLOOKUP(G225,'登録データ（男）'!$V$4:$W$21,2,FALSE))</f>
        <v>0</v>
      </c>
      <c r="AG225" s="62" t="str">
        <f t="shared" si="221"/>
        <v>00</v>
      </c>
      <c r="AH225" s="172" t="str">
        <f t="shared" si="222"/>
        <v>0</v>
      </c>
      <c r="AI225" s="62" t="str">
        <f t="shared" si="223"/>
        <v>000000</v>
      </c>
      <c r="AJ225" s="172" t="str">
        <f t="shared" ca="1" si="224"/>
        <v/>
      </c>
      <c r="AK225" s="62">
        <f t="shared" si="230"/>
        <v>0</v>
      </c>
      <c r="AL225" s="107" t="str">
        <f>IF(H225="","0",VALUE(VLOOKUP(H225,'登録データ（男）'!$V$4:$X$23,3,FALSE)))</f>
        <v>0</v>
      </c>
      <c r="AM225" s="62">
        <f t="shared" si="225"/>
        <v>0</v>
      </c>
      <c r="AN225" s="62">
        <f t="shared" si="231"/>
        <v>0</v>
      </c>
      <c r="AO225" s="69" t="str">
        <f ca="1">IF(OFFSET(B225,-MOD(ROW(B225),3),0)&lt;&gt;"",IF(RIGHT(H225,1)=")",VALUE(VLOOKUP(OFFSET(B225,-MOD(ROW(B225),3),0),'登録データ（女）'!B225,8,FALSE)),"0"),"0")</f>
        <v>0</v>
      </c>
      <c r="AP225" s="69">
        <f t="shared" ca="1" si="226"/>
        <v>0</v>
      </c>
      <c r="AQ225" s="64" t="str">
        <f t="shared" ref="AQ225" si="244">IF(AR225="","",RANK(AR225,$AR$18:$AR$467,1))</f>
        <v/>
      </c>
      <c r="AR225" s="64" t="str">
        <f>IF(R225="","",B225)</f>
        <v/>
      </c>
      <c r="AS225" s="64" t="str">
        <f t="shared" ref="AS225" si="245">IF(AT225="","",RANK(AT225,$AT$18:$AT$467,1))</f>
        <v/>
      </c>
      <c r="AT225" s="64" t="str">
        <f>IF(S225="","",B225)</f>
        <v/>
      </c>
      <c r="AU225" s="64" t="str">
        <f t="shared" ref="AU225" si="246">IF(AV225="","",RANK(AV225,$AV$18:$AV$467,1))</f>
        <v/>
      </c>
      <c r="AV225" s="64" t="str">
        <f>IF(OR(H225="七種競技",H226="七種競技",H227="七種競技"),B225,"")</f>
        <v/>
      </c>
      <c r="AW225" s="64"/>
      <c r="AX225" s="64">
        <f>B225</f>
        <v>0</v>
      </c>
    </row>
    <row r="226" spans="1:50" ht="18" customHeight="1">
      <c r="A226" s="289"/>
      <c r="B226" s="305"/>
      <c r="C226" s="289"/>
      <c r="D226" s="289"/>
      <c r="E226" s="174" t="str">
        <f>IF(B225="","",VLOOKUP(B225,'登録データ（女）'!$A$3:$X$2000,4,FALSE))</f>
        <v/>
      </c>
      <c r="F226" s="289"/>
      <c r="G226" s="294"/>
      <c r="H226" s="478"/>
      <c r="I226" s="286"/>
      <c r="J226" s="289"/>
      <c r="K226" s="286"/>
      <c r="L226" s="289"/>
      <c r="M226" s="286"/>
      <c r="N226" s="286"/>
      <c r="O226" s="294"/>
      <c r="P226" s="295"/>
      <c r="Q226" s="296"/>
      <c r="R226" s="472"/>
      <c r="S226" s="469"/>
      <c r="V226" s="66"/>
      <c r="W226" s="75"/>
      <c r="X226" s="69"/>
      <c r="Y226" s="69"/>
      <c r="Z226" s="69"/>
      <c r="AA226" s="69"/>
      <c r="AB226" s="69"/>
      <c r="AC226" s="62"/>
      <c r="AD226" s="172">
        <f t="shared" ca="1" si="219"/>
        <v>0</v>
      </c>
      <c r="AE226" s="108">
        <f t="shared" si="220"/>
        <v>0</v>
      </c>
      <c r="AF226" s="175" t="str">
        <f>IF(G226="","0",VLOOKUP(G226,'登録データ（男）'!$V$4:$W$21,2,FALSE))</f>
        <v>0</v>
      </c>
      <c r="AG226" s="62" t="str">
        <f t="shared" si="221"/>
        <v>00</v>
      </c>
      <c r="AH226" s="172" t="str">
        <f t="shared" si="222"/>
        <v>0</v>
      </c>
      <c r="AI226" s="62" t="str">
        <f t="shared" si="223"/>
        <v>000000</v>
      </c>
      <c r="AJ226" s="172" t="str">
        <f t="shared" ca="1" si="224"/>
        <v/>
      </c>
      <c r="AK226" s="62">
        <f t="shared" si="230"/>
        <v>0</v>
      </c>
      <c r="AL226" s="107" t="str">
        <f>IF(H226="","0",VALUE(VLOOKUP(H226,'登録データ（男）'!$V$4:$X$23,3,FALSE)))</f>
        <v>0</v>
      </c>
      <c r="AM226" s="62">
        <f t="shared" si="225"/>
        <v>0</v>
      </c>
      <c r="AN226" s="62">
        <f t="shared" si="231"/>
        <v>0</v>
      </c>
      <c r="AO226" s="69" t="str">
        <f ca="1">IF(OFFSET(B226,-MOD(ROW(B226),3),0)&lt;&gt;"",IF(RIGHT(H226,1)=")",VALUE(VLOOKUP(OFFSET(B226,-MOD(ROW(B226),3),0),'登録データ（女）'!B226,8,FALSE)),"0"),"0")</f>
        <v>0</v>
      </c>
      <c r="AP226" s="69">
        <f t="shared" ca="1" si="226"/>
        <v>0</v>
      </c>
      <c r="AQ226" s="64"/>
      <c r="AR226" s="64"/>
      <c r="AS226" s="64"/>
      <c r="AT226" s="64"/>
      <c r="AU226" s="64"/>
      <c r="AV226" s="64"/>
      <c r="AW226" s="64"/>
      <c r="AX226" s="64"/>
    </row>
    <row r="227" spans="1:50" ht="18.75" customHeight="1" thickBot="1">
      <c r="A227" s="290"/>
      <c r="B227" s="306"/>
      <c r="C227" s="290"/>
      <c r="D227" s="290"/>
      <c r="E227" s="87" t="s">
        <v>1919</v>
      </c>
      <c r="F227" s="290"/>
      <c r="G227" s="222"/>
      <c r="H227" s="479"/>
      <c r="I227" s="287"/>
      <c r="J227" s="290"/>
      <c r="K227" s="287"/>
      <c r="L227" s="290"/>
      <c r="M227" s="287"/>
      <c r="N227" s="287"/>
      <c r="O227" s="222"/>
      <c r="P227" s="223"/>
      <c r="Q227" s="297"/>
      <c r="R227" s="473"/>
      <c r="S227" s="470"/>
      <c r="V227" s="66"/>
      <c r="W227" s="75"/>
      <c r="X227" s="69"/>
      <c r="Y227" s="69"/>
      <c r="Z227" s="69"/>
      <c r="AA227" s="69"/>
      <c r="AB227" s="69"/>
      <c r="AC227" s="62"/>
      <c r="AD227" s="172">
        <f t="shared" ca="1" si="219"/>
        <v>0</v>
      </c>
      <c r="AE227" s="108">
        <f t="shared" si="220"/>
        <v>0</v>
      </c>
      <c r="AF227" s="175" t="str">
        <f>IF(G227="","0",VLOOKUP(G227,'登録データ（男）'!$V$4:$W$21,2,FALSE))</f>
        <v>0</v>
      </c>
      <c r="AG227" s="62" t="str">
        <f t="shared" si="221"/>
        <v>00</v>
      </c>
      <c r="AH227" s="172" t="str">
        <f t="shared" si="222"/>
        <v>0</v>
      </c>
      <c r="AI227" s="62" t="str">
        <f t="shared" si="223"/>
        <v>000000</v>
      </c>
      <c r="AJ227" s="172" t="str">
        <f t="shared" ca="1" si="224"/>
        <v/>
      </c>
      <c r="AK227" s="62">
        <f t="shared" si="230"/>
        <v>0</v>
      </c>
      <c r="AL227" s="107" t="str">
        <f>IF(H227="","0",VALUE(VLOOKUP(H227,'登録データ（男）'!$V$4:$X$23,3,FALSE)))</f>
        <v>0</v>
      </c>
      <c r="AM227" s="62">
        <f t="shared" si="225"/>
        <v>0</v>
      </c>
      <c r="AN227" s="62">
        <f t="shared" si="231"/>
        <v>0</v>
      </c>
      <c r="AO227" s="69" t="str">
        <f ca="1">IF(OFFSET(B227,-MOD(ROW(B227),3),0)&lt;&gt;"",IF(RIGHT(H227,1)=")",VALUE(VLOOKUP(OFFSET(B227,-MOD(ROW(B227),3),0),'登録データ（女）'!B227,8,FALSE)),"0"),"0")</f>
        <v>0</v>
      </c>
      <c r="AP227" s="69">
        <f t="shared" ca="1" si="226"/>
        <v>0</v>
      </c>
      <c r="AQ227" s="64"/>
      <c r="AR227" s="64"/>
      <c r="AS227" s="64"/>
      <c r="AT227" s="64"/>
      <c r="AU227" s="64"/>
      <c r="AV227" s="64"/>
      <c r="AW227" s="64"/>
      <c r="AX227" s="64"/>
    </row>
    <row r="228" spans="1:50" ht="18.75" customHeight="1" thickTop="1">
      <c r="A228" s="288">
        <v>71</v>
      </c>
      <c r="B228" s="304"/>
      <c r="C228" s="288" t="str">
        <f>IF(B228="","",VLOOKUP(B228,'登録データ（女）'!$A$3:$X$2000,2,FALSE))</f>
        <v/>
      </c>
      <c r="D228" s="288" t="str">
        <f>IF(B228="","",VLOOKUP(B228,'登録データ（女）'!$A$3:$X$2000,3,FALSE))</f>
        <v/>
      </c>
      <c r="E228" s="179" t="str">
        <f>IF(B228="","",VLOOKUP(B228,'登録データ（女）'!$A$3:$X$2000,7,FALSE))</f>
        <v/>
      </c>
      <c r="F228" s="288" t="s">
        <v>6158</v>
      </c>
      <c r="G228" s="291"/>
      <c r="H228" s="477"/>
      <c r="I228" s="285"/>
      <c r="J228" s="288" t="str">
        <f>IF(G228="","",IF(AH228=2,"","分"))</f>
        <v/>
      </c>
      <c r="K228" s="285"/>
      <c r="L228" s="288" t="str">
        <f>IF(OR(G228="",G228="七種競技"),"",IF(AH228=2,"m","秒"))</f>
        <v/>
      </c>
      <c r="M228" s="285"/>
      <c r="N228" s="285"/>
      <c r="O228" s="291"/>
      <c r="P228" s="292"/>
      <c r="Q228" s="293"/>
      <c r="R228" s="471"/>
      <c r="S228" s="468"/>
      <c r="V228" s="66"/>
      <c r="W228" s="75">
        <f>IF(B228="",0,IF(VLOOKUP(B228,'登録データ（女）'!$A$3:$AT$2000,28,FALSE)=1,0,1))</f>
        <v>0</v>
      </c>
      <c r="X228" s="69">
        <f>IF(B228="",1,0)</f>
        <v>1</v>
      </c>
      <c r="Y228" s="69">
        <f>IF(C228="",1,0)</f>
        <v>1</v>
      </c>
      <c r="Z228" s="69">
        <f>IF(D228="",1,0)</f>
        <v>1</v>
      </c>
      <c r="AA228" s="69">
        <f>IF(E228="",1,0)</f>
        <v>1</v>
      </c>
      <c r="AB228" s="69">
        <f>IF(E229="",1,0)</f>
        <v>1</v>
      </c>
      <c r="AC228" s="62">
        <f>SUM(X228:AB228)</f>
        <v>5</v>
      </c>
      <c r="AD228" s="172">
        <f t="shared" ca="1" si="219"/>
        <v>0</v>
      </c>
      <c r="AE228" s="108">
        <f t="shared" si="220"/>
        <v>0</v>
      </c>
      <c r="AF228" s="175" t="str">
        <f>IF(G228="","0",VLOOKUP(G228,'登録データ（男）'!$V$4:$W$21,2,FALSE))</f>
        <v>0</v>
      </c>
      <c r="AG228" s="62" t="str">
        <f t="shared" si="221"/>
        <v>00</v>
      </c>
      <c r="AH228" s="172" t="str">
        <f t="shared" si="222"/>
        <v>0</v>
      </c>
      <c r="AI228" s="62" t="str">
        <f t="shared" si="223"/>
        <v>000000</v>
      </c>
      <c r="AJ228" s="172" t="str">
        <f t="shared" ca="1" si="224"/>
        <v/>
      </c>
      <c r="AK228" s="62">
        <f t="shared" si="230"/>
        <v>0</v>
      </c>
      <c r="AL228" s="107" t="str">
        <f>IF(H228="","0",VALUE(VLOOKUP(H228,'登録データ（男）'!$V$4:$X$23,3,FALSE)))</f>
        <v>0</v>
      </c>
      <c r="AM228" s="62">
        <f t="shared" si="225"/>
        <v>0</v>
      </c>
      <c r="AN228" s="62">
        <f t="shared" si="231"/>
        <v>0</v>
      </c>
      <c r="AO228" s="69" t="str">
        <f ca="1">IF(OFFSET(B228,-MOD(ROW(B228),3),0)&lt;&gt;"",IF(RIGHT(H228,1)=")",VALUE(VLOOKUP(OFFSET(B228,-MOD(ROW(B228),3),0),'登録データ（女）'!B228,8,FALSE)),"0"),"0")</f>
        <v>0</v>
      </c>
      <c r="AP228" s="69">
        <f t="shared" ca="1" si="226"/>
        <v>0</v>
      </c>
      <c r="AQ228" s="64" t="str">
        <f t="shared" ref="AQ228" si="247">IF(AR228="","",RANK(AR228,$AR$18:$AR$467,1))</f>
        <v/>
      </c>
      <c r="AR228" s="64" t="str">
        <f>IF(R228="","",B228)</f>
        <v/>
      </c>
      <c r="AS228" s="64" t="str">
        <f t="shared" ref="AS228" si="248">IF(AT228="","",RANK(AT228,$AT$18:$AT$467,1))</f>
        <v/>
      </c>
      <c r="AT228" s="64" t="str">
        <f>IF(S228="","",B228)</f>
        <v/>
      </c>
      <c r="AU228" s="64" t="str">
        <f t="shared" ref="AU228" si="249">IF(AV228="","",RANK(AV228,$AV$18:$AV$467,1))</f>
        <v/>
      </c>
      <c r="AV228" s="64" t="str">
        <f>IF(OR(H228="七種競技",H229="七種競技",H230="七種競技"),B228,"")</f>
        <v/>
      </c>
      <c r="AW228" s="64"/>
      <c r="AX228" s="64">
        <f>B228</f>
        <v>0</v>
      </c>
    </row>
    <row r="229" spans="1:50" ht="18.75" customHeight="1">
      <c r="A229" s="289"/>
      <c r="B229" s="305"/>
      <c r="C229" s="289"/>
      <c r="D229" s="289"/>
      <c r="E229" s="174" t="str">
        <f>IF(B228="","",VLOOKUP(B228,'登録データ（女）'!$A$3:$X$2000,4,FALSE))</f>
        <v/>
      </c>
      <c r="F229" s="289"/>
      <c r="G229" s="294"/>
      <c r="H229" s="478"/>
      <c r="I229" s="286"/>
      <c r="J229" s="289"/>
      <c r="K229" s="286"/>
      <c r="L229" s="289"/>
      <c r="M229" s="286"/>
      <c r="N229" s="286"/>
      <c r="O229" s="294"/>
      <c r="P229" s="295"/>
      <c r="Q229" s="296"/>
      <c r="R229" s="472"/>
      <c r="S229" s="469"/>
      <c r="V229" s="66"/>
      <c r="W229" s="75"/>
      <c r="X229" s="69"/>
      <c r="Y229" s="69"/>
      <c r="Z229" s="69"/>
      <c r="AA229" s="69"/>
      <c r="AB229" s="69"/>
      <c r="AC229" s="62"/>
      <c r="AD229" s="172">
        <f t="shared" ca="1" si="219"/>
        <v>0</v>
      </c>
      <c r="AE229" s="108">
        <f t="shared" si="220"/>
        <v>0</v>
      </c>
      <c r="AF229" s="175" t="str">
        <f>IF(G229="","0",VLOOKUP(G229,'登録データ（男）'!$V$4:$W$21,2,FALSE))</f>
        <v>0</v>
      </c>
      <c r="AG229" s="62" t="str">
        <f t="shared" si="221"/>
        <v>00</v>
      </c>
      <c r="AH229" s="172" t="str">
        <f t="shared" si="222"/>
        <v>0</v>
      </c>
      <c r="AI229" s="62" t="str">
        <f t="shared" si="223"/>
        <v>000000</v>
      </c>
      <c r="AJ229" s="172" t="str">
        <f t="shared" ca="1" si="224"/>
        <v/>
      </c>
      <c r="AK229" s="62">
        <f t="shared" si="230"/>
        <v>0</v>
      </c>
      <c r="AL229" s="107" t="str">
        <f>IF(H229="","0",VALUE(VLOOKUP(H229,'登録データ（男）'!$V$4:$X$23,3,FALSE)))</f>
        <v>0</v>
      </c>
      <c r="AM229" s="62">
        <f t="shared" si="225"/>
        <v>0</v>
      </c>
      <c r="AN229" s="62">
        <f t="shared" si="231"/>
        <v>0</v>
      </c>
      <c r="AO229" s="69" t="str">
        <f ca="1">IF(OFFSET(B229,-MOD(ROW(B229),3),0)&lt;&gt;"",IF(RIGHT(H229,1)=")",VALUE(VLOOKUP(OFFSET(B229,-MOD(ROW(B229),3),0),'登録データ（女）'!B229,8,FALSE)),"0"),"0")</f>
        <v>0</v>
      </c>
      <c r="AP229" s="69">
        <f t="shared" ca="1" si="226"/>
        <v>0</v>
      </c>
      <c r="AQ229" s="64"/>
      <c r="AR229" s="64"/>
      <c r="AS229" s="64"/>
      <c r="AT229" s="64"/>
      <c r="AU229" s="64"/>
      <c r="AV229" s="64"/>
      <c r="AW229" s="64"/>
      <c r="AX229" s="64"/>
    </row>
    <row r="230" spans="1:50" ht="18.75" customHeight="1" thickBot="1">
      <c r="A230" s="290"/>
      <c r="B230" s="306"/>
      <c r="C230" s="290"/>
      <c r="D230" s="290"/>
      <c r="E230" s="87" t="s">
        <v>1919</v>
      </c>
      <c r="F230" s="290"/>
      <c r="G230" s="222"/>
      <c r="H230" s="479"/>
      <c r="I230" s="287"/>
      <c r="J230" s="290"/>
      <c r="K230" s="287"/>
      <c r="L230" s="290"/>
      <c r="M230" s="287"/>
      <c r="N230" s="287"/>
      <c r="O230" s="222"/>
      <c r="P230" s="223"/>
      <c r="Q230" s="297"/>
      <c r="R230" s="473"/>
      <c r="S230" s="470"/>
      <c r="V230" s="66"/>
      <c r="W230" s="75"/>
      <c r="X230" s="69"/>
      <c r="Y230" s="69"/>
      <c r="Z230" s="69"/>
      <c r="AA230" s="69"/>
      <c r="AB230" s="69"/>
      <c r="AC230" s="62"/>
      <c r="AD230" s="172">
        <f t="shared" ca="1" si="219"/>
        <v>0</v>
      </c>
      <c r="AE230" s="108">
        <f t="shared" si="220"/>
        <v>0</v>
      </c>
      <c r="AF230" s="175" t="str">
        <f>IF(G230="","0",VLOOKUP(G230,'登録データ（男）'!$V$4:$W$21,2,FALSE))</f>
        <v>0</v>
      </c>
      <c r="AG230" s="62" t="str">
        <f t="shared" si="221"/>
        <v>00</v>
      </c>
      <c r="AH230" s="172" t="str">
        <f t="shared" si="222"/>
        <v>0</v>
      </c>
      <c r="AI230" s="62" t="str">
        <f t="shared" si="223"/>
        <v>000000</v>
      </c>
      <c r="AJ230" s="172" t="str">
        <f t="shared" ca="1" si="224"/>
        <v/>
      </c>
      <c r="AK230" s="62">
        <f t="shared" si="230"/>
        <v>0</v>
      </c>
      <c r="AL230" s="107" t="str">
        <f>IF(H230="","0",VALUE(VLOOKUP(H230,'登録データ（男）'!$V$4:$X$23,3,FALSE)))</f>
        <v>0</v>
      </c>
      <c r="AM230" s="62">
        <f t="shared" si="225"/>
        <v>0</v>
      </c>
      <c r="AN230" s="62">
        <f t="shared" si="231"/>
        <v>0</v>
      </c>
      <c r="AO230" s="69" t="str">
        <f ca="1">IF(OFFSET(B230,-MOD(ROW(B230),3),0)&lt;&gt;"",IF(RIGHT(H230,1)=")",VALUE(VLOOKUP(OFFSET(B230,-MOD(ROW(B230),3),0),'登録データ（女）'!B230,8,FALSE)),"0"),"0")</f>
        <v>0</v>
      </c>
      <c r="AP230" s="69">
        <f t="shared" ca="1" si="226"/>
        <v>0</v>
      </c>
      <c r="AQ230" s="64"/>
      <c r="AR230" s="64"/>
      <c r="AS230" s="64"/>
      <c r="AT230" s="64"/>
      <c r="AU230" s="64"/>
      <c r="AV230" s="64"/>
      <c r="AW230" s="64"/>
      <c r="AX230" s="64"/>
    </row>
    <row r="231" spans="1:50" ht="18" customHeight="1" thickTop="1">
      <c r="A231" s="288">
        <v>72</v>
      </c>
      <c r="B231" s="304"/>
      <c r="C231" s="288" t="str">
        <f>IF(B231="","",VLOOKUP(B231,'登録データ（女）'!$A$3:$X$2000,2,FALSE))</f>
        <v/>
      </c>
      <c r="D231" s="288" t="str">
        <f>IF(B231="","",VLOOKUP(B231,'登録データ（女）'!$A$3:$X$2000,3,FALSE))</f>
        <v/>
      </c>
      <c r="E231" s="179" t="str">
        <f>IF(B231="","",VLOOKUP(B231,'登録データ（女）'!$A$3:$X$2000,7,FALSE))</f>
        <v/>
      </c>
      <c r="F231" s="288" t="s">
        <v>6158</v>
      </c>
      <c r="G231" s="291"/>
      <c r="H231" s="477"/>
      <c r="I231" s="285"/>
      <c r="J231" s="288" t="str">
        <f>IF(G231="","",IF(AH231=2,"","分"))</f>
        <v/>
      </c>
      <c r="K231" s="285"/>
      <c r="L231" s="288" t="str">
        <f>IF(OR(G231="",G231="七種競技"),"",IF(AH231=2,"m","秒"))</f>
        <v/>
      </c>
      <c r="M231" s="285"/>
      <c r="N231" s="285"/>
      <c r="O231" s="291"/>
      <c r="P231" s="292"/>
      <c r="Q231" s="293"/>
      <c r="R231" s="471"/>
      <c r="S231" s="468"/>
      <c r="V231" s="66"/>
      <c r="W231" s="75">
        <f>IF(B231="",0,IF(VLOOKUP(B231,'登録データ（女）'!$A$3:$AT$2000,28,FALSE)=1,0,1))</f>
        <v>0</v>
      </c>
      <c r="X231" s="69">
        <f>IF(B231="",1,0)</f>
        <v>1</v>
      </c>
      <c r="Y231" s="69">
        <f>IF(C231="",1,0)</f>
        <v>1</v>
      </c>
      <c r="Z231" s="69">
        <f>IF(D231="",1,0)</f>
        <v>1</v>
      </c>
      <c r="AA231" s="69">
        <f>IF(E231="",1,0)</f>
        <v>1</v>
      </c>
      <c r="AB231" s="69">
        <f>IF(E232="",1,0)</f>
        <v>1</v>
      </c>
      <c r="AC231" s="62">
        <f>SUM(X231:AB231)</f>
        <v>5</v>
      </c>
      <c r="AD231" s="172">
        <f t="shared" ca="1" si="219"/>
        <v>0</v>
      </c>
      <c r="AE231" s="108">
        <f t="shared" si="220"/>
        <v>0</v>
      </c>
      <c r="AF231" s="175" t="str">
        <f>IF(G231="","0",VLOOKUP(G231,'登録データ（男）'!$V$4:$W$21,2,FALSE))</f>
        <v>0</v>
      </c>
      <c r="AG231" s="62" t="str">
        <f t="shared" si="221"/>
        <v>00</v>
      </c>
      <c r="AH231" s="172" t="str">
        <f t="shared" si="222"/>
        <v>0</v>
      </c>
      <c r="AI231" s="62" t="str">
        <f t="shared" si="223"/>
        <v>000000</v>
      </c>
      <c r="AJ231" s="172" t="str">
        <f t="shared" ca="1" si="224"/>
        <v/>
      </c>
      <c r="AK231" s="62">
        <f t="shared" si="230"/>
        <v>0</v>
      </c>
      <c r="AL231" s="107" t="str">
        <f>IF(H231="","0",VALUE(VLOOKUP(H231,'登録データ（男）'!$V$4:$X$23,3,FALSE)))</f>
        <v>0</v>
      </c>
      <c r="AM231" s="62">
        <f t="shared" si="225"/>
        <v>0</v>
      </c>
      <c r="AN231" s="62">
        <f t="shared" si="231"/>
        <v>0</v>
      </c>
      <c r="AO231" s="69" t="str">
        <f ca="1">IF(OFFSET(B231,-MOD(ROW(B231),3),0)&lt;&gt;"",IF(RIGHT(H231,1)=")",VALUE(VLOOKUP(OFFSET(B231,-MOD(ROW(B231),3),0),'登録データ（女）'!B231,8,FALSE)),"0"),"0")</f>
        <v>0</v>
      </c>
      <c r="AP231" s="69">
        <f t="shared" ca="1" si="226"/>
        <v>0</v>
      </c>
      <c r="AQ231" s="64" t="str">
        <f t="shared" ref="AQ231" si="250">IF(AR231="","",RANK(AR231,$AR$18:$AR$467,1))</f>
        <v/>
      </c>
      <c r="AR231" s="64" t="str">
        <f>IF(R231="","",B231)</f>
        <v/>
      </c>
      <c r="AS231" s="64" t="str">
        <f t="shared" ref="AS231" si="251">IF(AT231="","",RANK(AT231,$AT$18:$AT$467,1))</f>
        <v/>
      </c>
      <c r="AT231" s="64" t="str">
        <f>IF(S231="","",B231)</f>
        <v/>
      </c>
      <c r="AU231" s="64" t="str">
        <f t="shared" ref="AU231" si="252">IF(AV231="","",RANK(AV231,$AV$18:$AV$467,1))</f>
        <v/>
      </c>
      <c r="AV231" s="64" t="str">
        <f>IF(OR(H231="七種競技",H232="七種競技",H233="七種競技"),B231,"")</f>
        <v/>
      </c>
      <c r="AW231" s="64"/>
      <c r="AX231" s="64">
        <f>B231</f>
        <v>0</v>
      </c>
    </row>
    <row r="232" spans="1:50" ht="18" customHeight="1">
      <c r="A232" s="289"/>
      <c r="B232" s="305"/>
      <c r="C232" s="289"/>
      <c r="D232" s="289"/>
      <c r="E232" s="174" t="str">
        <f>IF(B231="","",VLOOKUP(B231,'登録データ（女）'!$A$3:$X$2000,4,FALSE))</f>
        <v/>
      </c>
      <c r="F232" s="289"/>
      <c r="G232" s="294"/>
      <c r="H232" s="478"/>
      <c r="I232" s="286"/>
      <c r="J232" s="289"/>
      <c r="K232" s="286"/>
      <c r="L232" s="289"/>
      <c r="M232" s="286"/>
      <c r="N232" s="286"/>
      <c r="O232" s="294"/>
      <c r="P232" s="295"/>
      <c r="Q232" s="296"/>
      <c r="R232" s="472"/>
      <c r="S232" s="469"/>
      <c r="V232" s="66"/>
      <c r="W232" s="75"/>
      <c r="X232" s="69"/>
      <c r="Y232" s="69"/>
      <c r="Z232" s="69"/>
      <c r="AA232" s="69"/>
      <c r="AB232" s="69"/>
      <c r="AC232" s="62"/>
      <c r="AD232" s="172">
        <f t="shared" ca="1" si="219"/>
        <v>0</v>
      </c>
      <c r="AE232" s="108">
        <f t="shared" si="220"/>
        <v>0</v>
      </c>
      <c r="AF232" s="175" t="str">
        <f>IF(G232="","0",VLOOKUP(G232,'登録データ（男）'!$V$4:$W$21,2,FALSE))</f>
        <v>0</v>
      </c>
      <c r="AG232" s="62" t="str">
        <f t="shared" si="221"/>
        <v>00</v>
      </c>
      <c r="AH232" s="172" t="str">
        <f t="shared" si="222"/>
        <v>0</v>
      </c>
      <c r="AI232" s="62" t="str">
        <f t="shared" si="223"/>
        <v>000000</v>
      </c>
      <c r="AJ232" s="172" t="str">
        <f t="shared" ca="1" si="224"/>
        <v/>
      </c>
      <c r="AK232" s="62">
        <f t="shared" si="230"/>
        <v>0</v>
      </c>
      <c r="AL232" s="107" t="str">
        <f>IF(H232="","0",VALUE(VLOOKUP(H232,'登録データ（男）'!$V$4:$X$23,3,FALSE)))</f>
        <v>0</v>
      </c>
      <c r="AM232" s="62">
        <f t="shared" si="225"/>
        <v>0</v>
      </c>
      <c r="AN232" s="62">
        <f t="shared" si="231"/>
        <v>0</v>
      </c>
      <c r="AO232" s="69" t="str">
        <f ca="1">IF(OFFSET(B232,-MOD(ROW(B232),3),0)&lt;&gt;"",IF(RIGHT(H232,1)=")",VALUE(VLOOKUP(OFFSET(B232,-MOD(ROW(B232),3),0),'登録データ（女）'!B232,8,FALSE)),"0"),"0")</f>
        <v>0</v>
      </c>
      <c r="AP232" s="69">
        <f t="shared" ca="1" si="226"/>
        <v>0</v>
      </c>
      <c r="AQ232" s="64"/>
      <c r="AR232" s="64"/>
      <c r="AS232" s="64"/>
      <c r="AT232" s="64"/>
      <c r="AU232" s="64"/>
      <c r="AV232" s="64"/>
      <c r="AW232" s="64"/>
      <c r="AX232" s="64"/>
    </row>
    <row r="233" spans="1:50" ht="18" customHeight="1" thickBot="1">
      <c r="A233" s="290"/>
      <c r="B233" s="306"/>
      <c r="C233" s="290"/>
      <c r="D233" s="290"/>
      <c r="E233" s="87" t="s">
        <v>1919</v>
      </c>
      <c r="F233" s="290"/>
      <c r="G233" s="222"/>
      <c r="H233" s="479"/>
      <c r="I233" s="287"/>
      <c r="J233" s="290"/>
      <c r="K233" s="287"/>
      <c r="L233" s="290"/>
      <c r="M233" s="287"/>
      <c r="N233" s="287"/>
      <c r="O233" s="222"/>
      <c r="P233" s="223"/>
      <c r="Q233" s="297"/>
      <c r="R233" s="473"/>
      <c r="S233" s="470"/>
      <c r="V233" s="66"/>
      <c r="W233" s="75"/>
      <c r="X233" s="69"/>
      <c r="Y233" s="69"/>
      <c r="Z233" s="69"/>
      <c r="AA233" s="69"/>
      <c r="AB233" s="69"/>
      <c r="AC233" s="62"/>
      <c r="AD233" s="172">
        <f t="shared" ca="1" si="219"/>
        <v>0</v>
      </c>
      <c r="AE233" s="108">
        <f t="shared" si="220"/>
        <v>0</v>
      </c>
      <c r="AF233" s="175" t="str">
        <f>IF(G233="","0",VLOOKUP(G233,'登録データ（男）'!$V$4:$W$21,2,FALSE))</f>
        <v>0</v>
      </c>
      <c r="AG233" s="62" t="str">
        <f t="shared" si="221"/>
        <v>00</v>
      </c>
      <c r="AH233" s="172" t="str">
        <f t="shared" si="222"/>
        <v>0</v>
      </c>
      <c r="AI233" s="62" t="str">
        <f t="shared" si="223"/>
        <v>000000</v>
      </c>
      <c r="AJ233" s="172" t="str">
        <f t="shared" ca="1" si="224"/>
        <v/>
      </c>
      <c r="AK233" s="62">
        <f t="shared" si="230"/>
        <v>0</v>
      </c>
      <c r="AL233" s="107" t="str">
        <f>IF(H233="","0",VALUE(VLOOKUP(H233,'登録データ（男）'!$V$4:$X$23,3,FALSE)))</f>
        <v>0</v>
      </c>
      <c r="AM233" s="62">
        <f t="shared" si="225"/>
        <v>0</v>
      </c>
      <c r="AN233" s="62">
        <f t="shared" si="231"/>
        <v>0</v>
      </c>
      <c r="AO233" s="69" t="str">
        <f ca="1">IF(OFFSET(B233,-MOD(ROW(B233),3),0)&lt;&gt;"",IF(RIGHT(H233,1)=")",VALUE(VLOOKUP(OFFSET(B233,-MOD(ROW(B233),3),0),'登録データ（女）'!B233,8,FALSE)),"0"),"0")</f>
        <v>0</v>
      </c>
      <c r="AP233" s="69">
        <f t="shared" ca="1" si="226"/>
        <v>0</v>
      </c>
      <c r="AQ233" s="64"/>
      <c r="AR233" s="64"/>
      <c r="AS233" s="64"/>
      <c r="AT233" s="64"/>
      <c r="AU233" s="64"/>
      <c r="AV233" s="64"/>
      <c r="AW233" s="64"/>
      <c r="AX233" s="64"/>
    </row>
    <row r="234" spans="1:50" ht="18" customHeight="1" thickTop="1">
      <c r="A234" s="288">
        <v>73</v>
      </c>
      <c r="B234" s="304"/>
      <c r="C234" s="288" t="str">
        <f>IF(B234="","",VLOOKUP(B234,'登録データ（女）'!$A$3:$X$2000,2,FALSE))</f>
        <v/>
      </c>
      <c r="D234" s="288" t="str">
        <f>IF(B234="","",VLOOKUP(B234,'登録データ（女）'!$A$3:$X$2000,3,FALSE))</f>
        <v/>
      </c>
      <c r="E234" s="179" t="str">
        <f>IF(B234="","",VLOOKUP(B234,'登録データ（女）'!$A$3:$X$2000,7,FALSE))</f>
        <v/>
      </c>
      <c r="F234" s="288" t="s">
        <v>6158</v>
      </c>
      <c r="G234" s="291"/>
      <c r="H234" s="477"/>
      <c r="I234" s="285"/>
      <c r="J234" s="288" t="str">
        <f>IF(G234="","",IF(AH234=2,"","分"))</f>
        <v/>
      </c>
      <c r="K234" s="285"/>
      <c r="L234" s="288" t="str">
        <f>IF(OR(G234="",G234="七種競技"),"",IF(AH234=2,"m","秒"))</f>
        <v/>
      </c>
      <c r="M234" s="285"/>
      <c r="N234" s="285"/>
      <c r="O234" s="291"/>
      <c r="P234" s="292"/>
      <c r="Q234" s="293"/>
      <c r="R234" s="471"/>
      <c r="S234" s="468"/>
      <c r="V234" s="66"/>
      <c r="W234" s="75">
        <f>IF(B234="",0,IF(VLOOKUP(B234,'登録データ（女）'!$A$3:$AT$2000,28,FALSE)=1,0,1))</f>
        <v>0</v>
      </c>
      <c r="X234" s="69">
        <f>IF(B234="",1,0)</f>
        <v>1</v>
      </c>
      <c r="Y234" s="69">
        <f>IF(C234="",1,0)</f>
        <v>1</v>
      </c>
      <c r="Z234" s="69">
        <f>IF(D234="",1,0)</f>
        <v>1</v>
      </c>
      <c r="AA234" s="69">
        <f>IF(E234="",1,0)</f>
        <v>1</v>
      </c>
      <c r="AB234" s="69">
        <f>IF(E235="",1,0)</f>
        <v>1</v>
      </c>
      <c r="AC234" s="62">
        <f>SUM(X234:AB234)</f>
        <v>5</v>
      </c>
      <c r="AD234" s="172">
        <f t="shared" ca="1" si="219"/>
        <v>0</v>
      </c>
      <c r="AE234" s="108">
        <f t="shared" si="220"/>
        <v>0</v>
      </c>
      <c r="AF234" s="175" t="str">
        <f>IF(G234="","0",VLOOKUP(G234,'登録データ（男）'!$V$4:$W$21,2,FALSE))</f>
        <v>0</v>
      </c>
      <c r="AG234" s="62" t="str">
        <f t="shared" si="221"/>
        <v>00</v>
      </c>
      <c r="AH234" s="172" t="str">
        <f t="shared" si="222"/>
        <v>0</v>
      </c>
      <c r="AI234" s="62" t="str">
        <f t="shared" si="223"/>
        <v>000000</v>
      </c>
      <c r="AJ234" s="172" t="str">
        <f t="shared" ca="1" si="224"/>
        <v/>
      </c>
      <c r="AK234" s="62">
        <f t="shared" si="230"/>
        <v>0</v>
      </c>
      <c r="AL234" s="107" t="str">
        <f>IF(H234="","0",VALUE(VLOOKUP(H234,'登録データ（男）'!$V$4:$X$23,3,FALSE)))</f>
        <v>0</v>
      </c>
      <c r="AM234" s="62">
        <f t="shared" si="225"/>
        <v>0</v>
      </c>
      <c r="AN234" s="62">
        <f t="shared" si="231"/>
        <v>0</v>
      </c>
      <c r="AO234" s="69" t="str">
        <f ca="1">IF(OFFSET(B234,-MOD(ROW(B234),3),0)&lt;&gt;"",IF(RIGHT(H234,1)=")",VALUE(VLOOKUP(OFFSET(B234,-MOD(ROW(B234),3),0),'登録データ（女）'!B234,8,FALSE)),"0"),"0")</f>
        <v>0</v>
      </c>
      <c r="AP234" s="69">
        <f t="shared" ca="1" si="226"/>
        <v>0</v>
      </c>
      <c r="AQ234" s="64" t="str">
        <f t="shared" ref="AQ234" si="253">IF(AR234="","",RANK(AR234,$AR$18:$AR$467,1))</f>
        <v/>
      </c>
      <c r="AR234" s="64" t="str">
        <f>IF(R234="","",B234)</f>
        <v/>
      </c>
      <c r="AS234" s="64" t="str">
        <f t="shared" ref="AS234" si="254">IF(AT234="","",RANK(AT234,$AT$18:$AT$467,1))</f>
        <v/>
      </c>
      <c r="AT234" s="64" t="str">
        <f>IF(S234="","",B234)</f>
        <v/>
      </c>
      <c r="AU234" s="64" t="str">
        <f t="shared" ref="AU234" si="255">IF(AV234="","",RANK(AV234,$AV$18:$AV$467,1))</f>
        <v/>
      </c>
      <c r="AV234" s="64" t="str">
        <f>IF(OR(H234="七種競技",H235="七種競技",H236="七種競技"),B234,"")</f>
        <v/>
      </c>
      <c r="AW234" s="64"/>
      <c r="AX234" s="64">
        <f>B234</f>
        <v>0</v>
      </c>
    </row>
    <row r="235" spans="1:50" ht="18" customHeight="1">
      <c r="A235" s="289"/>
      <c r="B235" s="305"/>
      <c r="C235" s="289"/>
      <c r="D235" s="289"/>
      <c r="E235" s="174" t="str">
        <f>IF(B234="","",VLOOKUP(B234,'登録データ（女）'!$A$3:$X$2000,4,FALSE))</f>
        <v/>
      </c>
      <c r="F235" s="289"/>
      <c r="G235" s="294"/>
      <c r="H235" s="478"/>
      <c r="I235" s="286"/>
      <c r="J235" s="289"/>
      <c r="K235" s="286"/>
      <c r="L235" s="289"/>
      <c r="M235" s="286"/>
      <c r="N235" s="286"/>
      <c r="O235" s="294"/>
      <c r="P235" s="295"/>
      <c r="Q235" s="296"/>
      <c r="R235" s="472"/>
      <c r="S235" s="469"/>
      <c r="V235" s="66"/>
      <c r="W235" s="75"/>
      <c r="X235" s="69"/>
      <c r="Y235" s="69"/>
      <c r="Z235" s="69"/>
      <c r="AA235" s="69"/>
      <c r="AB235" s="69"/>
      <c r="AC235" s="62"/>
      <c r="AD235" s="172">
        <f t="shared" ca="1" si="219"/>
        <v>0</v>
      </c>
      <c r="AE235" s="108">
        <f t="shared" si="220"/>
        <v>0</v>
      </c>
      <c r="AF235" s="175" t="str">
        <f>IF(G235="","0",VLOOKUP(G235,'登録データ（男）'!$V$4:$W$21,2,FALSE))</f>
        <v>0</v>
      </c>
      <c r="AG235" s="62" t="str">
        <f t="shared" si="221"/>
        <v>00</v>
      </c>
      <c r="AH235" s="172" t="str">
        <f t="shared" si="222"/>
        <v>0</v>
      </c>
      <c r="AI235" s="62" t="str">
        <f t="shared" si="223"/>
        <v>000000</v>
      </c>
      <c r="AJ235" s="172" t="str">
        <f t="shared" ca="1" si="224"/>
        <v/>
      </c>
      <c r="AK235" s="62">
        <f t="shared" si="230"/>
        <v>0</v>
      </c>
      <c r="AL235" s="107" t="str">
        <f>IF(H235="","0",VALUE(VLOOKUP(H235,'登録データ（男）'!$V$4:$X$23,3,FALSE)))</f>
        <v>0</v>
      </c>
      <c r="AM235" s="62">
        <f t="shared" si="225"/>
        <v>0</v>
      </c>
      <c r="AN235" s="62">
        <f t="shared" si="231"/>
        <v>0</v>
      </c>
      <c r="AO235" s="69" t="str">
        <f ca="1">IF(OFFSET(B235,-MOD(ROW(B235),3),0)&lt;&gt;"",IF(RIGHT(H235,1)=")",VALUE(VLOOKUP(OFFSET(B235,-MOD(ROW(B235),3),0),'登録データ（女）'!B235,8,FALSE)),"0"),"0")</f>
        <v>0</v>
      </c>
      <c r="AP235" s="69">
        <f t="shared" ca="1" si="226"/>
        <v>0</v>
      </c>
      <c r="AQ235" s="64"/>
      <c r="AR235" s="64"/>
      <c r="AS235" s="64"/>
      <c r="AT235" s="64"/>
      <c r="AU235" s="64"/>
      <c r="AV235" s="64"/>
      <c r="AW235" s="64"/>
      <c r="AX235" s="64"/>
    </row>
    <row r="236" spans="1:50" ht="18" customHeight="1" thickBot="1">
      <c r="A236" s="290"/>
      <c r="B236" s="306"/>
      <c r="C236" s="290"/>
      <c r="D236" s="290"/>
      <c r="E236" s="87" t="s">
        <v>1919</v>
      </c>
      <c r="F236" s="290"/>
      <c r="G236" s="222"/>
      <c r="H236" s="479"/>
      <c r="I236" s="287"/>
      <c r="J236" s="290"/>
      <c r="K236" s="287"/>
      <c r="L236" s="290"/>
      <c r="M236" s="287"/>
      <c r="N236" s="287"/>
      <c r="O236" s="222"/>
      <c r="P236" s="223"/>
      <c r="Q236" s="297"/>
      <c r="R236" s="473"/>
      <c r="S236" s="470"/>
      <c r="V236" s="66"/>
      <c r="W236" s="75"/>
      <c r="X236" s="69"/>
      <c r="Y236" s="69"/>
      <c r="Z236" s="69"/>
      <c r="AA236" s="69"/>
      <c r="AB236" s="69"/>
      <c r="AC236" s="62"/>
      <c r="AD236" s="172">
        <f t="shared" ca="1" si="219"/>
        <v>0</v>
      </c>
      <c r="AE236" s="108">
        <f t="shared" si="220"/>
        <v>0</v>
      </c>
      <c r="AF236" s="175" t="str">
        <f>IF(G236="","0",VLOOKUP(G236,'登録データ（男）'!$V$4:$W$21,2,FALSE))</f>
        <v>0</v>
      </c>
      <c r="AG236" s="62" t="str">
        <f t="shared" si="221"/>
        <v>00</v>
      </c>
      <c r="AH236" s="172" t="str">
        <f t="shared" si="222"/>
        <v>0</v>
      </c>
      <c r="AI236" s="62" t="str">
        <f t="shared" si="223"/>
        <v>000000</v>
      </c>
      <c r="AJ236" s="172" t="str">
        <f t="shared" ca="1" si="224"/>
        <v/>
      </c>
      <c r="AK236" s="62">
        <f t="shared" si="230"/>
        <v>0</v>
      </c>
      <c r="AL236" s="107" t="str">
        <f>IF(H236="","0",VALUE(VLOOKUP(H236,'登録データ（男）'!$V$4:$X$23,3,FALSE)))</f>
        <v>0</v>
      </c>
      <c r="AM236" s="62">
        <f t="shared" si="225"/>
        <v>0</v>
      </c>
      <c r="AN236" s="62">
        <f t="shared" si="231"/>
        <v>0</v>
      </c>
      <c r="AO236" s="69" t="str">
        <f ca="1">IF(OFFSET(B236,-MOD(ROW(B236),3),0)&lt;&gt;"",IF(RIGHT(H236,1)=")",VALUE(VLOOKUP(OFFSET(B236,-MOD(ROW(B236),3),0),'登録データ（女）'!B236,8,FALSE)),"0"),"0")</f>
        <v>0</v>
      </c>
      <c r="AP236" s="69">
        <f t="shared" ca="1" si="226"/>
        <v>0</v>
      </c>
      <c r="AQ236" s="64"/>
      <c r="AR236" s="64"/>
      <c r="AS236" s="64"/>
      <c r="AT236" s="64"/>
      <c r="AU236" s="64"/>
      <c r="AV236" s="64"/>
      <c r="AW236" s="64"/>
      <c r="AX236" s="64"/>
    </row>
    <row r="237" spans="1:50" ht="18.75" customHeight="1" thickTop="1">
      <c r="A237" s="288">
        <v>74</v>
      </c>
      <c r="B237" s="304"/>
      <c r="C237" s="288" t="str">
        <f>IF(B237="","",VLOOKUP(B237,'登録データ（女）'!$A$3:$X$2000,2,FALSE))</f>
        <v/>
      </c>
      <c r="D237" s="288" t="str">
        <f>IF(B237="","",VLOOKUP(B237,'登録データ（女）'!$A$3:$X$2000,3,FALSE))</f>
        <v/>
      </c>
      <c r="E237" s="179" t="str">
        <f>IF(B237="","",VLOOKUP(B237,'登録データ（女）'!$A$3:$X$2000,7,FALSE))</f>
        <v/>
      </c>
      <c r="F237" s="288" t="s">
        <v>6158</v>
      </c>
      <c r="G237" s="291"/>
      <c r="H237" s="477"/>
      <c r="I237" s="285"/>
      <c r="J237" s="288" t="str">
        <f>IF(G237="","",IF(AH237=2,"","分"))</f>
        <v/>
      </c>
      <c r="K237" s="285"/>
      <c r="L237" s="288" t="str">
        <f>IF(OR(G237="",G237="七種競技"),"",IF(AH237=2,"m","秒"))</f>
        <v/>
      </c>
      <c r="M237" s="285"/>
      <c r="N237" s="285"/>
      <c r="O237" s="291"/>
      <c r="P237" s="292"/>
      <c r="Q237" s="293"/>
      <c r="R237" s="471"/>
      <c r="S237" s="468"/>
      <c r="V237" s="66"/>
      <c r="W237" s="75">
        <f>IF(B237="",0,IF(VLOOKUP(B237,'登録データ（女）'!$A$3:$AT$2000,28,FALSE)=1,0,1))</f>
        <v>0</v>
      </c>
      <c r="X237" s="69">
        <f>IF(B237="",1,0)</f>
        <v>1</v>
      </c>
      <c r="Y237" s="69">
        <f>IF(C237="",1,0)</f>
        <v>1</v>
      </c>
      <c r="Z237" s="69">
        <f>IF(D237="",1,0)</f>
        <v>1</v>
      </c>
      <c r="AA237" s="69">
        <f>IF(E237="",1,0)</f>
        <v>1</v>
      </c>
      <c r="AB237" s="69">
        <f>IF(E238="",1,0)</f>
        <v>1</v>
      </c>
      <c r="AC237" s="62">
        <f>SUM(X237:AB237)</f>
        <v>5</v>
      </c>
      <c r="AD237" s="172">
        <f t="shared" ca="1" si="219"/>
        <v>0</v>
      </c>
      <c r="AE237" s="108">
        <f t="shared" si="220"/>
        <v>0</v>
      </c>
      <c r="AF237" s="175" t="str">
        <f>IF(G237="","0",VLOOKUP(G237,'登録データ（男）'!$V$4:$W$21,2,FALSE))</f>
        <v>0</v>
      </c>
      <c r="AG237" s="62" t="str">
        <f t="shared" si="221"/>
        <v>00</v>
      </c>
      <c r="AH237" s="172" t="str">
        <f t="shared" si="222"/>
        <v>0</v>
      </c>
      <c r="AI237" s="62" t="str">
        <f t="shared" si="223"/>
        <v>000000</v>
      </c>
      <c r="AJ237" s="172" t="str">
        <f t="shared" ca="1" si="224"/>
        <v/>
      </c>
      <c r="AK237" s="62">
        <f t="shared" si="230"/>
        <v>0</v>
      </c>
      <c r="AL237" s="107" t="str">
        <f>IF(H237="","0",VALUE(VLOOKUP(H237,'登録データ（男）'!$V$4:$X$23,3,FALSE)))</f>
        <v>0</v>
      </c>
      <c r="AM237" s="62">
        <f t="shared" si="225"/>
        <v>0</v>
      </c>
      <c r="AN237" s="62">
        <f t="shared" si="231"/>
        <v>0</v>
      </c>
      <c r="AO237" s="69" t="str">
        <f ca="1">IF(OFFSET(B237,-MOD(ROW(B237),3),0)&lt;&gt;"",IF(RIGHT(H237,1)=")",VALUE(VLOOKUP(OFFSET(B237,-MOD(ROW(B237),3),0),'登録データ（女）'!B237,8,FALSE)),"0"),"0")</f>
        <v>0</v>
      </c>
      <c r="AP237" s="69">
        <f t="shared" ca="1" si="226"/>
        <v>0</v>
      </c>
      <c r="AQ237" s="64" t="str">
        <f t="shared" ref="AQ237" si="256">IF(AR237="","",RANK(AR237,$AR$18:$AR$467,1))</f>
        <v/>
      </c>
      <c r="AR237" s="64" t="str">
        <f>IF(R237="","",B237)</f>
        <v/>
      </c>
      <c r="AS237" s="64" t="str">
        <f t="shared" ref="AS237" si="257">IF(AT237="","",RANK(AT237,$AT$18:$AT$467,1))</f>
        <v/>
      </c>
      <c r="AT237" s="64" t="str">
        <f>IF(S237="","",B237)</f>
        <v/>
      </c>
      <c r="AU237" s="64" t="str">
        <f t="shared" ref="AU237" si="258">IF(AV237="","",RANK(AV237,$AV$18:$AV$467,1))</f>
        <v/>
      </c>
      <c r="AV237" s="64" t="str">
        <f>IF(OR(H237="七種競技",H238="七種競技",H239="七種競技"),B237,"")</f>
        <v/>
      </c>
      <c r="AW237" s="64"/>
      <c r="AX237" s="64">
        <f>B237</f>
        <v>0</v>
      </c>
    </row>
    <row r="238" spans="1:50" ht="18.75" customHeight="1">
      <c r="A238" s="289"/>
      <c r="B238" s="305"/>
      <c r="C238" s="289"/>
      <c r="D238" s="289"/>
      <c r="E238" s="174" t="str">
        <f>IF(B237="","",VLOOKUP(B237,'登録データ（女）'!$A$3:$X$2000,4,FALSE))</f>
        <v/>
      </c>
      <c r="F238" s="289"/>
      <c r="G238" s="294"/>
      <c r="H238" s="478"/>
      <c r="I238" s="286"/>
      <c r="J238" s="289"/>
      <c r="K238" s="286"/>
      <c r="L238" s="289"/>
      <c r="M238" s="286"/>
      <c r="N238" s="286"/>
      <c r="O238" s="294"/>
      <c r="P238" s="295"/>
      <c r="Q238" s="296"/>
      <c r="R238" s="472"/>
      <c r="S238" s="469"/>
      <c r="V238" s="66"/>
      <c r="W238" s="75"/>
      <c r="X238" s="69"/>
      <c r="Y238" s="69"/>
      <c r="Z238" s="69"/>
      <c r="AA238" s="69"/>
      <c r="AB238" s="69"/>
      <c r="AC238" s="62"/>
      <c r="AD238" s="172">
        <f t="shared" ca="1" si="219"/>
        <v>0</v>
      </c>
      <c r="AE238" s="108">
        <f t="shared" si="220"/>
        <v>0</v>
      </c>
      <c r="AF238" s="175" t="str">
        <f>IF(G238="","0",VLOOKUP(G238,'登録データ（男）'!$V$4:$W$21,2,FALSE))</f>
        <v>0</v>
      </c>
      <c r="AG238" s="62" t="str">
        <f t="shared" si="221"/>
        <v>00</v>
      </c>
      <c r="AH238" s="172" t="str">
        <f t="shared" si="222"/>
        <v>0</v>
      </c>
      <c r="AI238" s="62" t="str">
        <f t="shared" si="223"/>
        <v>000000</v>
      </c>
      <c r="AJ238" s="172" t="str">
        <f t="shared" ca="1" si="224"/>
        <v/>
      </c>
      <c r="AK238" s="62">
        <f t="shared" si="230"/>
        <v>0</v>
      </c>
      <c r="AL238" s="107" t="str">
        <f>IF(H238="","0",VALUE(VLOOKUP(H238,'登録データ（男）'!$V$4:$X$23,3,FALSE)))</f>
        <v>0</v>
      </c>
      <c r="AM238" s="62">
        <f t="shared" si="225"/>
        <v>0</v>
      </c>
      <c r="AN238" s="62">
        <f t="shared" si="231"/>
        <v>0</v>
      </c>
      <c r="AO238" s="69" t="str">
        <f ca="1">IF(OFFSET(B238,-MOD(ROW(B238),3),0)&lt;&gt;"",IF(RIGHT(H238,1)=")",VALUE(VLOOKUP(OFFSET(B238,-MOD(ROW(B238),3),0),'登録データ（女）'!B238,8,FALSE)),"0"),"0")</f>
        <v>0</v>
      </c>
      <c r="AP238" s="69">
        <f t="shared" ca="1" si="226"/>
        <v>0</v>
      </c>
      <c r="AQ238" s="64"/>
      <c r="AR238" s="64"/>
      <c r="AS238" s="64"/>
      <c r="AT238" s="64"/>
      <c r="AU238" s="64"/>
      <c r="AV238" s="64"/>
      <c r="AW238" s="64"/>
      <c r="AX238" s="64"/>
    </row>
    <row r="239" spans="1:50" ht="18.75" customHeight="1" thickBot="1">
      <c r="A239" s="290"/>
      <c r="B239" s="306"/>
      <c r="C239" s="290"/>
      <c r="D239" s="290"/>
      <c r="E239" s="87" t="s">
        <v>1919</v>
      </c>
      <c r="F239" s="290"/>
      <c r="G239" s="222"/>
      <c r="H239" s="479"/>
      <c r="I239" s="287"/>
      <c r="J239" s="290"/>
      <c r="K239" s="287"/>
      <c r="L239" s="290"/>
      <c r="M239" s="287"/>
      <c r="N239" s="287"/>
      <c r="O239" s="222"/>
      <c r="P239" s="223"/>
      <c r="Q239" s="297"/>
      <c r="R239" s="473"/>
      <c r="S239" s="470"/>
      <c r="V239" s="66"/>
      <c r="W239" s="75"/>
      <c r="X239" s="69"/>
      <c r="Y239" s="69"/>
      <c r="Z239" s="69"/>
      <c r="AA239" s="69"/>
      <c r="AB239" s="69"/>
      <c r="AC239" s="62"/>
      <c r="AD239" s="172">
        <f t="shared" ca="1" si="219"/>
        <v>0</v>
      </c>
      <c r="AE239" s="108">
        <f t="shared" si="220"/>
        <v>0</v>
      </c>
      <c r="AF239" s="175" t="str">
        <f>IF(G239="","0",VLOOKUP(G239,'登録データ（男）'!$V$4:$W$21,2,FALSE))</f>
        <v>0</v>
      </c>
      <c r="AG239" s="62" t="str">
        <f t="shared" si="221"/>
        <v>00</v>
      </c>
      <c r="AH239" s="172" t="str">
        <f t="shared" si="222"/>
        <v>0</v>
      </c>
      <c r="AI239" s="62" t="str">
        <f t="shared" si="223"/>
        <v>000000</v>
      </c>
      <c r="AJ239" s="172" t="str">
        <f t="shared" ca="1" si="224"/>
        <v/>
      </c>
      <c r="AK239" s="62">
        <f t="shared" si="230"/>
        <v>0</v>
      </c>
      <c r="AL239" s="107" t="str">
        <f>IF(H239="","0",VALUE(VLOOKUP(H239,'登録データ（男）'!$V$4:$X$23,3,FALSE)))</f>
        <v>0</v>
      </c>
      <c r="AM239" s="62">
        <f t="shared" si="225"/>
        <v>0</v>
      </c>
      <c r="AN239" s="62">
        <f t="shared" si="231"/>
        <v>0</v>
      </c>
      <c r="AO239" s="69" t="str">
        <f ca="1">IF(OFFSET(B239,-MOD(ROW(B239),3),0)&lt;&gt;"",IF(RIGHT(H239,1)=")",VALUE(VLOOKUP(OFFSET(B239,-MOD(ROW(B239),3),0),'登録データ（女）'!B239,8,FALSE)),"0"),"0")</f>
        <v>0</v>
      </c>
      <c r="AP239" s="69">
        <f t="shared" ca="1" si="226"/>
        <v>0</v>
      </c>
      <c r="AQ239" s="64"/>
      <c r="AR239" s="64"/>
      <c r="AS239" s="64"/>
      <c r="AT239" s="64"/>
      <c r="AU239" s="64"/>
      <c r="AV239" s="64"/>
      <c r="AW239" s="64"/>
      <c r="AX239" s="64"/>
    </row>
    <row r="240" spans="1:50" ht="18" customHeight="1" thickTop="1">
      <c r="A240" s="288">
        <v>75</v>
      </c>
      <c r="B240" s="304"/>
      <c r="C240" s="288" t="str">
        <f>IF(B240="","",VLOOKUP(B240,'登録データ（女）'!$A$3:$X$2000,2,FALSE))</f>
        <v/>
      </c>
      <c r="D240" s="288" t="str">
        <f>IF(B240="","",VLOOKUP(B240,'登録データ（女）'!$A$3:$X$2000,3,FALSE))</f>
        <v/>
      </c>
      <c r="E240" s="179" t="str">
        <f>IF(B240="","",VLOOKUP(B240,'登録データ（女）'!$A$3:$X$2000,7,FALSE))</f>
        <v/>
      </c>
      <c r="F240" s="288" t="s">
        <v>6158</v>
      </c>
      <c r="G240" s="291"/>
      <c r="H240" s="477"/>
      <c r="I240" s="285"/>
      <c r="J240" s="288" t="str">
        <f>IF(G240="","",IF(AH240=2,"","分"))</f>
        <v/>
      </c>
      <c r="K240" s="285"/>
      <c r="L240" s="288" t="str">
        <f>IF(OR(G240="",G240="七種競技"),"",IF(AH240=2,"m","秒"))</f>
        <v/>
      </c>
      <c r="M240" s="285"/>
      <c r="N240" s="285"/>
      <c r="O240" s="291"/>
      <c r="P240" s="292"/>
      <c r="Q240" s="293"/>
      <c r="R240" s="471"/>
      <c r="S240" s="468"/>
      <c r="V240" s="66"/>
      <c r="W240" s="75">
        <f>IF(B240="",0,IF(VLOOKUP(B240,'登録データ（女）'!$A$3:$AT$2000,28,FALSE)=1,0,1))</f>
        <v>0</v>
      </c>
      <c r="X240" s="69">
        <f>IF(B240="",1,0)</f>
        <v>1</v>
      </c>
      <c r="Y240" s="69">
        <f>IF(C240="",1,0)</f>
        <v>1</v>
      </c>
      <c r="Z240" s="69">
        <f>IF(D240="",1,0)</f>
        <v>1</v>
      </c>
      <c r="AA240" s="69">
        <f>IF(E240="",1,0)</f>
        <v>1</v>
      </c>
      <c r="AB240" s="69">
        <f>IF(E241="",1,0)</f>
        <v>1</v>
      </c>
      <c r="AC240" s="62">
        <f>SUM(X240:AB240)</f>
        <v>5</v>
      </c>
      <c r="AD240" s="172">
        <f t="shared" ca="1" si="219"/>
        <v>0</v>
      </c>
      <c r="AE240" s="108">
        <f t="shared" si="220"/>
        <v>0</v>
      </c>
      <c r="AF240" s="175" t="str">
        <f>IF(G240="","0",VLOOKUP(G240,'登録データ（男）'!$V$4:$W$21,2,FALSE))</f>
        <v>0</v>
      </c>
      <c r="AG240" s="62" t="str">
        <f t="shared" si="221"/>
        <v>00</v>
      </c>
      <c r="AH240" s="172" t="str">
        <f t="shared" si="222"/>
        <v>0</v>
      </c>
      <c r="AI240" s="62" t="str">
        <f t="shared" si="223"/>
        <v>000000</v>
      </c>
      <c r="AJ240" s="172" t="str">
        <f t="shared" ca="1" si="224"/>
        <v/>
      </c>
      <c r="AK240" s="62">
        <f t="shared" si="230"/>
        <v>0</v>
      </c>
      <c r="AL240" s="107" t="str">
        <f>IF(H240="","0",VALUE(VLOOKUP(H240,'登録データ（男）'!$V$4:$X$23,3,FALSE)))</f>
        <v>0</v>
      </c>
      <c r="AM240" s="62">
        <f t="shared" si="225"/>
        <v>0</v>
      </c>
      <c r="AN240" s="62">
        <f t="shared" si="231"/>
        <v>0</v>
      </c>
      <c r="AO240" s="69" t="str">
        <f ca="1">IF(OFFSET(B240,-MOD(ROW(B240),3),0)&lt;&gt;"",IF(RIGHT(H240,1)=")",VALUE(VLOOKUP(OFFSET(B240,-MOD(ROW(B240),3),0),'登録データ（女）'!B240,8,FALSE)),"0"),"0")</f>
        <v>0</v>
      </c>
      <c r="AP240" s="69">
        <f t="shared" ca="1" si="226"/>
        <v>0</v>
      </c>
      <c r="AQ240" s="64" t="str">
        <f t="shared" ref="AQ240" si="259">IF(AR240="","",RANK(AR240,$AR$18:$AR$467,1))</f>
        <v/>
      </c>
      <c r="AR240" s="64" t="str">
        <f>IF(R240="","",B240)</f>
        <v/>
      </c>
      <c r="AS240" s="64" t="str">
        <f t="shared" ref="AS240" si="260">IF(AT240="","",RANK(AT240,$AT$18:$AT$467,1))</f>
        <v/>
      </c>
      <c r="AT240" s="64" t="str">
        <f>IF(S240="","",B240)</f>
        <v/>
      </c>
      <c r="AU240" s="64" t="str">
        <f t="shared" ref="AU240" si="261">IF(AV240="","",RANK(AV240,$AV$18:$AV$467,1))</f>
        <v/>
      </c>
      <c r="AV240" s="64" t="str">
        <f>IF(OR(H240="七種競技",H241="七種競技",H242="七種競技"),B240,"")</f>
        <v/>
      </c>
      <c r="AW240" s="64"/>
      <c r="AX240" s="64">
        <f>B240</f>
        <v>0</v>
      </c>
    </row>
    <row r="241" spans="1:50" ht="18" customHeight="1">
      <c r="A241" s="289"/>
      <c r="B241" s="305"/>
      <c r="C241" s="289"/>
      <c r="D241" s="289"/>
      <c r="E241" s="174" t="str">
        <f>IF(B240="","",VLOOKUP(B240,'登録データ（女）'!$A$3:$X$2000,4,FALSE))</f>
        <v/>
      </c>
      <c r="F241" s="289"/>
      <c r="G241" s="294"/>
      <c r="H241" s="478"/>
      <c r="I241" s="286"/>
      <c r="J241" s="289"/>
      <c r="K241" s="286"/>
      <c r="L241" s="289"/>
      <c r="M241" s="286"/>
      <c r="N241" s="286"/>
      <c r="O241" s="294"/>
      <c r="P241" s="295"/>
      <c r="Q241" s="296"/>
      <c r="R241" s="472"/>
      <c r="S241" s="469"/>
      <c r="V241" s="66"/>
      <c r="W241" s="75"/>
      <c r="X241" s="69"/>
      <c r="Y241" s="69"/>
      <c r="Z241" s="69"/>
      <c r="AA241" s="69"/>
      <c r="AB241" s="69"/>
      <c r="AC241" s="62"/>
      <c r="AD241" s="172">
        <f t="shared" ca="1" si="219"/>
        <v>0</v>
      </c>
      <c r="AE241" s="108">
        <f t="shared" si="220"/>
        <v>0</v>
      </c>
      <c r="AF241" s="175" t="str">
        <f>IF(G241="","0",VLOOKUP(G241,'登録データ（男）'!$V$4:$W$21,2,FALSE))</f>
        <v>0</v>
      </c>
      <c r="AG241" s="62" t="str">
        <f t="shared" si="221"/>
        <v>00</v>
      </c>
      <c r="AH241" s="172" t="str">
        <f t="shared" si="222"/>
        <v>0</v>
      </c>
      <c r="AI241" s="62" t="str">
        <f t="shared" si="223"/>
        <v>000000</v>
      </c>
      <c r="AJ241" s="172" t="str">
        <f t="shared" ca="1" si="224"/>
        <v/>
      </c>
      <c r="AK241" s="62">
        <f t="shared" si="230"/>
        <v>0</v>
      </c>
      <c r="AL241" s="107" t="str">
        <f>IF(H241="","0",VALUE(VLOOKUP(H241,'登録データ（男）'!$V$4:$X$23,3,FALSE)))</f>
        <v>0</v>
      </c>
      <c r="AM241" s="62">
        <f t="shared" si="225"/>
        <v>0</v>
      </c>
      <c r="AN241" s="62">
        <f t="shared" si="231"/>
        <v>0</v>
      </c>
      <c r="AO241" s="69" t="str">
        <f ca="1">IF(OFFSET(B241,-MOD(ROW(B241),3),0)&lt;&gt;"",IF(RIGHT(H241,1)=")",VALUE(VLOOKUP(OFFSET(B241,-MOD(ROW(B241),3),0),'登録データ（女）'!B241,8,FALSE)),"0"),"0")</f>
        <v>0</v>
      </c>
      <c r="AP241" s="69">
        <f t="shared" ca="1" si="226"/>
        <v>0</v>
      </c>
      <c r="AQ241" s="64"/>
      <c r="AR241" s="64"/>
      <c r="AS241" s="64"/>
      <c r="AT241" s="64"/>
      <c r="AU241" s="64"/>
      <c r="AV241" s="64"/>
      <c r="AW241" s="64"/>
      <c r="AX241" s="64"/>
    </row>
    <row r="242" spans="1:50" ht="18" customHeight="1" thickBot="1">
      <c r="A242" s="290"/>
      <c r="B242" s="306"/>
      <c r="C242" s="290"/>
      <c r="D242" s="290"/>
      <c r="E242" s="87" t="s">
        <v>1919</v>
      </c>
      <c r="F242" s="290"/>
      <c r="G242" s="222"/>
      <c r="H242" s="479"/>
      <c r="I242" s="287"/>
      <c r="J242" s="290"/>
      <c r="K242" s="287"/>
      <c r="L242" s="290"/>
      <c r="M242" s="287"/>
      <c r="N242" s="287"/>
      <c r="O242" s="222"/>
      <c r="P242" s="223"/>
      <c r="Q242" s="297"/>
      <c r="R242" s="473"/>
      <c r="S242" s="470"/>
      <c r="V242" s="66"/>
      <c r="W242" s="75"/>
      <c r="X242" s="69"/>
      <c r="Y242" s="69"/>
      <c r="Z242" s="69"/>
      <c r="AA242" s="69"/>
      <c r="AB242" s="69"/>
      <c r="AC242" s="62"/>
      <c r="AD242" s="172">
        <f t="shared" ca="1" si="219"/>
        <v>0</v>
      </c>
      <c r="AE242" s="108">
        <f t="shared" si="220"/>
        <v>0</v>
      </c>
      <c r="AF242" s="175" t="str">
        <f>IF(G242="","0",VLOOKUP(G242,'登録データ（男）'!$V$4:$W$21,2,FALSE))</f>
        <v>0</v>
      </c>
      <c r="AG242" s="62" t="str">
        <f t="shared" si="221"/>
        <v>00</v>
      </c>
      <c r="AH242" s="172" t="str">
        <f t="shared" si="222"/>
        <v>0</v>
      </c>
      <c r="AI242" s="62" t="str">
        <f t="shared" si="223"/>
        <v>000000</v>
      </c>
      <c r="AJ242" s="172" t="str">
        <f t="shared" ca="1" si="224"/>
        <v/>
      </c>
      <c r="AK242" s="62">
        <f t="shared" si="230"/>
        <v>0</v>
      </c>
      <c r="AL242" s="107" t="str">
        <f>IF(H242="","0",VALUE(VLOOKUP(H242,'登録データ（男）'!$V$4:$X$23,3,FALSE)))</f>
        <v>0</v>
      </c>
      <c r="AM242" s="62">
        <f t="shared" si="225"/>
        <v>0</v>
      </c>
      <c r="AN242" s="62">
        <f t="shared" si="231"/>
        <v>0</v>
      </c>
      <c r="AO242" s="69" t="str">
        <f ca="1">IF(OFFSET(B242,-MOD(ROW(B242),3),0)&lt;&gt;"",IF(RIGHT(H242,1)=")",VALUE(VLOOKUP(OFFSET(B242,-MOD(ROW(B242),3),0),'登録データ（女）'!B242,8,FALSE)),"0"),"0")</f>
        <v>0</v>
      </c>
      <c r="AP242" s="69">
        <f t="shared" ca="1" si="226"/>
        <v>0</v>
      </c>
      <c r="AQ242" s="64"/>
      <c r="AR242" s="64"/>
      <c r="AS242" s="64"/>
      <c r="AT242" s="64"/>
      <c r="AU242" s="64"/>
      <c r="AV242" s="64"/>
      <c r="AW242" s="64"/>
      <c r="AX242" s="64"/>
    </row>
    <row r="243" spans="1:50" ht="18" customHeight="1" thickTop="1">
      <c r="A243" s="288">
        <v>76</v>
      </c>
      <c r="B243" s="304"/>
      <c r="C243" s="288" t="str">
        <f>IF(B243="","",VLOOKUP(B243,'登録データ（女）'!$A$3:$X$2000,2,FALSE))</f>
        <v/>
      </c>
      <c r="D243" s="288" t="str">
        <f>IF(B243="","",VLOOKUP(B243,'登録データ（女）'!$A$3:$X$2000,3,FALSE))</f>
        <v/>
      </c>
      <c r="E243" s="179" t="str">
        <f>IF(B243="","",VLOOKUP(B243,'登録データ（女）'!$A$3:$X$2000,7,FALSE))</f>
        <v/>
      </c>
      <c r="F243" s="288" t="s">
        <v>6158</v>
      </c>
      <c r="G243" s="291"/>
      <c r="H243" s="477"/>
      <c r="I243" s="285"/>
      <c r="J243" s="288" t="str">
        <f>IF(G243="","",IF(AH243=2,"","分"))</f>
        <v/>
      </c>
      <c r="K243" s="285"/>
      <c r="L243" s="288" t="str">
        <f>IF(OR(G243="",G243="七種競技"),"",IF(AH243=2,"m","秒"))</f>
        <v/>
      </c>
      <c r="M243" s="285"/>
      <c r="N243" s="285"/>
      <c r="O243" s="291"/>
      <c r="P243" s="292"/>
      <c r="Q243" s="293"/>
      <c r="R243" s="471"/>
      <c r="S243" s="468"/>
      <c r="V243" s="66"/>
      <c r="W243" s="75">
        <f>IF(B243="",0,IF(VLOOKUP(B243,'登録データ（女）'!$A$3:$AT$2000,28,FALSE)=1,0,1))</f>
        <v>0</v>
      </c>
      <c r="X243" s="69">
        <f>IF(B243="",1,0)</f>
        <v>1</v>
      </c>
      <c r="Y243" s="69">
        <f>IF(C243="",1,0)</f>
        <v>1</v>
      </c>
      <c r="Z243" s="69">
        <f>IF(D243="",1,0)</f>
        <v>1</v>
      </c>
      <c r="AA243" s="69">
        <f>IF(E243="",1,0)</f>
        <v>1</v>
      </c>
      <c r="AB243" s="69">
        <f>IF(E244="",1,0)</f>
        <v>1</v>
      </c>
      <c r="AC243" s="62">
        <f>SUM(X243:AB243)</f>
        <v>5</v>
      </c>
      <c r="AD243" s="172">
        <f t="shared" ca="1" si="219"/>
        <v>0</v>
      </c>
      <c r="AE243" s="108">
        <f t="shared" si="220"/>
        <v>0</v>
      </c>
      <c r="AF243" s="175" t="str">
        <f>IF(G243="","0",VLOOKUP(G243,'登録データ（男）'!$V$4:$W$21,2,FALSE))</f>
        <v>0</v>
      </c>
      <c r="AG243" s="62" t="str">
        <f t="shared" si="221"/>
        <v>00</v>
      </c>
      <c r="AH243" s="172" t="str">
        <f t="shared" si="222"/>
        <v>0</v>
      </c>
      <c r="AI243" s="62" t="str">
        <f t="shared" si="223"/>
        <v>000000</v>
      </c>
      <c r="AJ243" s="172" t="str">
        <f t="shared" ca="1" si="224"/>
        <v/>
      </c>
      <c r="AK243" s="62">
        <f t="shared" si="230"/>
        <v>0</v>
      </c>
      <c r="AL243" s="107" t="str">
        <f>IF(H243="","0",VALUE(VLOOKUP(H243,'登録データ（男）'!$V$4:$X$23,3,FALSE)))</f>
        <v>0</v>
      </c>
      <c r="AM243" s="62">
        <f t="shared" si="225"/>
        <v>0</v>
      </c>
      <c r="AN243" s="62">
        <f t="shared" si="231"/>
        <v>0</v>
      </c>
      <c r="AO243" s="69" t="str">
        <f ca="1">IF(OFFSET(B243,-MOD(ROW(B243),3),0)&lt;&gt;"",IF(RIGHT(H243,1)=")",VALUE(VLOOKUP(OFFSET(B243,-MOD(ROW(B243),3),0),'登録データ（女）'!B243,8,FALSE)),"0"),"0")</f>
        <v>0</v>
      </c>
      <c r="AP243" s="69">
        <f t="shared" ca="1" si="226"/>
        <v>0</v>
      </c>
      <c r="AQ243" s="64" t="str">
        <f t="shared" ref="AQ243" si="262">IF(AR243="","",RANK(AR243,$AR$18:$AR$467,1))</f>
        <v/>
      </c>
      <c r="AR243" s="64" t="str">
        <f>IF(R243="","",B243)</f>
        <v/>
      </c>
      <c r="AS243" s="64" t="str">
        <f t="shared" ref="AS243" si="263">IF(AT243="","",RANK(AT243,$AT$18:$AT$467,1))</f>
        <v/>
      </c>
      <c r="AT243" s="64" t="str">
        <f>IF(S243="","",B243)</f>
        <v/>
      </c>
      <c r="AU243" s="64" t="str">
        <f t="shared" ref="AU243" si="264">IF(AV243="","",RANK(AV243,$AV$18:$AV$467,1))</f>
        <v/>
      </c>
      <c r="AV243" s="64" t="str">
        <f>IF(OR(H243="七種競技",H244="七種競技",H245="七種競技"),B243,"")</f>
        <v/>
      </c>
      <c r="AW243" s="64"/>
      <c r="AX243" s="64">
        <f>B243</f>
        <v>0</v>
      </c>
    </row>
    <row r="244" spans="1:50" ht="18" customHeight="1">
      <c r="A244" s="289"/>
      <c r="B244" s="305"/>
      <c r="C244" s="289"/>
      <c r="D244" s="289"/>
      <c r="E244" s="174" t="str">
        <f>IF(B243="","",VLOOKUP(B243,'登録データ（女）'!$A$3:$X$2000,4,FALSE))</f>
        <v/>
      </c>
      <c r="F244" s="289"/>
      <c r="G244" s="294"/>
      <c r="H244" s="478"/>
      <c r="I244" s="286"/>
      <c r="J244" s="289"/>
      <c r="K244" s="286"/>
      <c r="L244" s="289"/>
      <c r="M244" s="286"/>
      <c r="N244" s="286"/>
      <c r="O244" s="294"/>
      <c r="P244" s="295"/>
      <c r="Q244" s="296"/>
      <c r="R244" s="472"/>
      <c r="S244" s="469"/>
      <c r="V244" s="66"/>
      <c r="W244" s="75"/>
      <c r="X244" s="69"/>
      <c r="Y244" s="69"/>
      <c r="Z244" s="69"/>
      <c r="AA244" s="69"/>
      <c r="AB244" s="69"/>
      <c r="AC244" s="62"/>
      <c r="AD244" s="172">
        <f t="shared" ca="1" si="219"/>
        <v>0</v>
      </c>
      <c r="AE244" s="108">
        <f t="shared" si="220"/>
        <v>0</v>
      </c>
      <c r="AF244" s="175" t="str">
        <f>IF(G244="","0",VLOOKUP(G244,'登録データ（男）'!$V$4:$W$21,2,FALSE))</f>
        <v>0</v>
      </c>
      <c r="AG244" s="62" t="str">
        <f t="shared" si="221"/>
        <v>00</v>
      </c>
      <c r="AH244" s="172" t="str">
        <f t="shared" si="222"/>
        <v>0</v>
      </c>
      <c r="AI244" s="62" t="str">
        <f t="shared" si="223"/>
        <v>000000</v>
      </c>
      <c r="AJ244" s="172" t="str">
        <f t="shared" ca="1" si="224"/>
        <v/>
      </c>
      <c r="AK244" s="62">
        <f t="shared" si="230"/>
        <v>0</v>
      </c>
      <c r="AL244" s="107" t="str">
        <f>IF(H244="","0",VALUE(VLOOKUP(H244,'登録データ（男）'!$V$4:$X$23,3,FALSE)))</f>
        <v>0</v>
      </c>
      <c r="AM244" s="62">
        <f t="shared" si="225"/>
        <v>0</v>
      </c>
      <c r="AN244" s="62">
        <f t="shared" si="231"/>
        <v>0</v>
      </c>
      <c r="AO244" s="69" t="str">
        <f ca="1">IF(OFFSET(B244,-MOD(ROW(B244),3),0)&lt;&gt;"",IF(RIGHT(H244,1)=")",VALUE(VLOOKUP(OFFSET(B244,-MOD(ROW(B244),3),0),'登録データ（女）'!B244,8,FALSE)),"0"),"0")</f>
        <v>0</v>
      </c>
      <c r="AP244" s="69">
        <f t="shared" ca="1" si="226"/>
        <v>0</v>
      </c>
      <c r="AQ244" s="64"/>
      <c r="AR244" s="64"/>
      <c r="AS244" s="64"/>
      <c r="AT244" s="64"/>
      <c r="AU244" s="64"/>
      <c r="AV244" s="64"/>
      <c r="AW244" s="64"/>
      <c r="AX244" s="64"/>
    </row>
    <row r="245" spans="1:50" ht="18" customHeight="1" thickBot="1">
      <c r="A245" s="290"/>
      <c r="B245" s="306"/>
      <c r="C245" s="290"/>
      <c r="D245" s="290"/>
      <c r="E245" s="87" t="s">
        <v>1919</v>
      </c>
      <c r="F245" s="290"/>
      <c r="G245" s="222"/>
      <c r="H245" s="479"/>
      <c r="I245" s="287"/>
      <c r="J245" s="290"/>
      <c r="K245" s="287"/>
      <c r="L245" s="290"/>
      <c r="M245" s="287"/>
      <c r="N245" s="287"/>
      <c r="O245" s="222"/>
      <c r="P245" s="223"/>
      <c r="Q245" s="297"/>
      <c r="R245" s="473"/>
      <c r="S245" s="470"/>
      <c r="V245" s="66"/>
      <c r="W245" s="75"/>
      <c r="X245" s="69"/>
      <c r="Y245" s="69"/>
      <c r="Z245" s="69"/>
      <c r="AA245" s="69"/>
      <c r="AB245" s="69"/>
      <c r="AC245" s="62"/>
      <c r="AD245" s="172">
        <f t="shared" ca="1" si="219"/>
        <v>0</v>
      </c>
      <c r="AE245" s="108">
        <f t="shared" si="220"/>
        <v>0</v>
      </c>
      <c r="AF245" s="175" t="str">
        <f>IF(G245="","0",VLOOKUP(G245,'登録データ（男）'!$V$4:$W$21,2,FALSE))</f>
        <v>0</v>
      </c>
      <c r="AG245" s="62" t="str">
        <f t="shared" si="221"/>
        <v>00</v>
      </c>
      <c r="AH245" s="172" t="str">
        <f t="shared" si="222"/>
        <v>0</v>
      </c>
      <c r="AI245" s="62" t="str">
        <f t="shared" si="223"/>
        <v>000000</v>
      </c>
      <c r="AJ245" s="172" t="str">
        <f t="shared" ca="1" si="224"/>
        <v/>
      </c>
      <c r="AK245" s="62">
        <f t="shared" si="230"/>
        <v>0</v>
      </c>
      <c r="AL245" s="107" t="str">
        <f>IF(H245="","0",VALUE(VLOOKUP(H245,'登録データ（男）'!$V$4:$X$23,3,FALSE)))</f>
        <v>0</v>
      </c>
      <c r="AM245" s="62">
        <f t="shared" si="225"/>
        <v>0</v>
      </c>
      <c r="AN245" s="62">
        <f t="shared" si="231"/>
        <v>0</v>
      </c>
      <c r="AO245" s="69" t="str">
        <f ca="1">IF(OFFSET(B245,-MOD(ROW(B245),3),0)&lt;&gt;"",IF(RIGHT(H245,1)=")",VALUE(VLOOKUP(OFFSET(B245,-MOD(ROW(B245),3),0),'登録データ（女）'!B245,8,FALSE)),"0"),"0")</f>
        <v>0</v>
      </c>
      <c r="AP245" s="69">
        <f t="shared" ca="1" si="226"/>
        <v>0</v>
      </c>
      <c r="AQ245" s="64"/>
      <c r="AR245" s="64"/>
      <c r="AS245" s="64"/>
      <c r="AT245" s="64"/>
      <c r="AU245" s="64"/>
      <c r="AV245" s="64"/>
      <c r="AW245" s="64"/>
      <c r="AX245" s="64"/>
    </row>
    <row r="246" spans="1:50" ht="18" customHeight="1" thickTop="1">
      <c r="A246" s="288">
        <v>77</v>
      </c>
      <c r="B246" s="304"/>
      <c r="C246" s="288" t="str">
        <f>IF(B246="","",VLOOKUP(B246,'登録データ（女）'!$A$3:$X$2000,2,FALSE))</f>
        <v/>
      </c>
      <c r="D246" s="288" t="str">
        <f>IF(B246="","",VLOOKUP(B246,'登録データ（女）'!$A$3:$X$2000,3,FALSE))</f>
        <v/>
      </c>
      <c r="E246" s="179" t="str">
        <f>IF(B246="","",VLOOKUP(B246,'登録データ（女）'!$A$3:$X$2000,7,FALSE))</f>
        <v/>
      </c>
      <c r="F246" s="288" t="s">
        <v>6158</v>
      </c>
      <c r="G246" s="291"/>
      <c r="H246" s="477"/>
      <c r="I246" s="285"/>
      <c r="J246" s="288" t="str">
        <f>IF(G246="","",IF(AH246=2,"","分"))</f>
        <v/>
      </c>
      <c r="K246" s="285"/>
      <c r="L246" s="288" t="str">
        <f>IF(OR(G246="",G246="七種競技"),"",IF(AH246=2,"m","秒"))</f>
        <v/>
      </c>
      <c r="M246" s="285"/>
      <c r="N246" s="285"/>
      <c r="O246" s="291"/>
      <c r="P246" s="292"/>
      <c r="Q246" s="293"/>
      <c r="R246" s="471"/>
      <c r="S246" s="468"/>
      <c r="V246" s="66"/>
      <c r="W246" s="75">
        <f>IF(B246="",0,IF(VLOOKUP(B246,'登録データ（女）'!$A$3:$AT$2000,28,FALSE)=1,0,1))</f>
        <v>0</v>
      </c>
      <c r="X246" s="69">
        <f>IF(B246="",1,0)</f>
        <v>1</v>
      </c>
      <c r="Y246" s="69">
        <f>IF(C246="",1,0)</f>
        <v>1</v>
      </c>
      <c r="Z246" s="69">
        <f>IF(D246="",1,0)</f>
        <v>1</v>
      </c>
      <c r="AA246" s="69">
        <f>IF(E246="",1,0)</f>
        <v>1</v>
      </c>
      <c r="AB246" s="69">
        <f>IF(E247="",1,0)</f>
        <v>1</v>
      </c>
      <c r="AC246" s="62">
        <f>SUM(X246:AB246)</f>
        <v>5</v>
      </c>
      <c r="AD246" s="172">
        <f t="shared" ca="1" si="219"/>
        <v>0</v>
      </c>
      <c r="AE246" s="108">
        <f t="shared" si="220"/>
        <v>0</v>
      </c>
      <c r="AF246" s="175" t="str">
        <f>IF(G246="","0",VLOOKUP(G246,'登録データ（男）'!$V$4:$W$21,2,FALSE))</f>
        <v>0</v>
      </c>
      <c r="AG246" s="62" t="str">
        <f t="shared" si="221"/>
        <v>00</v>
      </c>
      <c r="AH246" s="172" t="str">
        <f t="shared" si="222"/>
        <v>0</v>
      </c>
      <c r="AI246" s="62" t="str">
        <f t="shared" si="223"/>
        <v>000000</v>
      </c>
      <c r="AJ246" s="172" t="str">
        <f t="shared" ca="1" si="224"/>
        <v/>
      </c>
      <c r="AK246" s="62">
        <f t="shared" si="230"/>
        <v>0</v>
      </c>
      <c r="AL246" s="107" t="str">
        <f>IF(H246="","0",VALUE(VLOOKUP(H246,'登録データ（男）'!$V$4:$X$23,3,FALSE)))</f>
        <v>0</v>
      </c>
      <c r="AM246" s="62">
        <f t="shared" si="225"/>
        <v>0</v>
      </c>
      <c r="AN246" s="62">
        <f t="shared" si="231"/>
        <v>0</v>
      </c>
      <c r="AO246" s="69" t="str">
        <f ca="1">IF(OFFSET(B246,-MOD(ROW(B246),3),0)&lt;&gt;"",IF(RIGHT(H246,1)=")",VALUE(VLOOKUP(OFFSET(B246,-MOD(ROW(B246),3),0),'登録データ（女）'!B246,8,FALSE)),"0"),"0")</f>
        <v>0</v>
      </c>
      <c r="AP246" s="69">
        <f t="shared" ca="1" si="226"/>
        <v>0</v>
      </c>
      <c r="AQ246" s="64" t="str">
        <f t="shared" ref="AQ246" si="265">IF(AR246="","",RANK(AR246,$AR$18:$AR$467,1))</f>
        <v/>
      </c>
      <c r="AR246" s="64" t="str">
        <f>IF(R246="","",B246)</f>
        <v/>
      </c>
      <c r="AS246" s="64" t="str">
        <f t="shared" ref="AS246" si="266">IF(AT246="","",RANK(AT246,$AT$18:$AT$467,1))</f>
        <v/>
      </c>
      <c r="AT246" s="64" t="str">
        <f>IF(S246="","",B246)</f>
        <v/>
      </c>
      <c r="AU246" s="64" t="str">
        <f t="shared" ref="AU246" si="267">IF(AV246="","",RANK(AV246,$AV$18:$AV$467,1))</f>
        <v/>
      </c>
      <c r="AV246" s="64" t="str">
        <f>IF(OR(H246="七種競技",H247="七種競技",H248="七種競技"),B246,"")</f>
        <v/>
      </c>
      <c r="AW246" s="64"/>
      <c r="AX246" s="64">
        <f>B246</f>
        <v>0</v>
      </c>
    </row>
    <row r="247" spans="1:50" ht="18" customHeight="1">
      <c r="A247" s="289"/>
      <c r="B247" s="305"/>
      <c r="C247" s="289"/>
      <c r="D247" s="289"/>
      <c r="E247" s="174" t="str">
        <f>IF(B246="","",VLOOKUP(B246,'登録データ（女）'!$A$3:$X$2000,4,FALSE))</f>
        <v/>
      </c>
      <c r="F247" s="289"/>
      <c r="G247" s="294"/>
      <c r="H247" s="478"/>
      <c r="I247" s="286"/>
      <c r="J247" s="289"/>
      <c r="K247" s="286"/>
      <c r="L247" s="289"/>
      <c r="M247" s="286"/>
      <c r="N247" s="286"/>
      <c r="O247" s="294"/>
      <c r="P247" s="295"/>
      <c r="Q247" s="296"/>
      <c r="R247" s="472"/>
      <c r="S247" s="469"/>
      <c r="V247" s="66"/>
      <c r="W247" s="75"/>
      <c r="X247" s="69"/>
      <c r="Y247" s="69"/>
      <c r="Z247" s="69"/>
      <c r="AA247" s="69"/>
      <c r="AB247" s="69"/>
      <c r="AC247" s="62"/>
      <c r="AD247" s="172">
        <f t="shared" ca="1" si="219"/>
        <v>0</v>
      </c>
      <c r="AE247" s="108">
        <f t="shared" si="220"/>
        <v>0</v>
      </c>
      <c r="AF247" s="175" t="str">
        <f>IF(G247="","0",VLOOKUP(G247,'登録データ（男）'!$V$4:$W$21,2,FALSE))</f>
        <v>0</v>
      </c>
      <c r="AG247" s="62" t="str">
        <f t="shared" si="221"/>
        <v>00</v>
      </c>
      <c r="AH247" s="172" t="str">
        <f t="shared" si="222"/>
        <v>0</v>
      </c>
      <c r="AI247" s="62" t="str">
        <f t="shared" si="223"/>
        <v>000000</v>
      </c>
      <c r="AJ247" s="172" t="str">
        <f t="shared" ca="1" si="224"/>
        <v/>
      </c>
      <c r="AK247" s="62">
        <f t="shared" si="230"/>
        <v>0</v>
      </c>
      <c r="AL247" s="107" t="str">
        <f>IF(H247="","0",VALUE(VLOOKUP(H247,'登録データ（男）'!$V$4:$X$23,3,FALSE)))</f>
        <v>0</v>
      </c>
      <c r="AM247" s="62">
        <f t="shared" si="225"/>
        <v>0</v>
      </c>
      <c r="AN247" s="62">
        <f t="shared" si="231"/>
        <v>0</v>
      </c>
      <c r="AO247" s="69" t="str">
        <f ca="1">IF(OFFSET(B247,-MOD(ROW(B247),3),0)&lt;&gt;"",IF(RIGHT(H247,1)=")",VALUE(VLOOKUP(OFFSET(B247,-MOD(ROW(B247),3),0),'登録データ（女）'!B247,8,FALSE)),"0"),"0")</f>
        <v>0</v>
      </c>
      <c r="AP247" s="69">
        <f t="shared" ca="1" si="226"/>
        <v>0</v>
      </c>
      <c r="AQ247" s="64"/>
      <c r="AR247" s="64"/>
      <c r="AS247" s="64"/>
      <c r="AT247" s="64"/>
      <c r="AU247" s="64"/>
      <c r="AV247" s="64"/>
      <c r="AW247" s="64"/>
      <c r="AX247" s="64"/>
    </row>
    <row r="248" spans="1:50" ht="18" customHeight="1" thickBot="1">
      <c r="A248" s="290"/>
      <c r="B248" s="306"/>
      <c r="C248" s="290"/>
      <c r="D248" s="290"/>
      <c r="E248" s="87" t="s">
        <v>1919</v>
      </c>
      <c r="F248" s="290"/>
      <c r="G248" s="222"/>
      <c r="H248" s="479"/>
      <c r="I248" s="287"/>
      <c r="J248" s="290"/>
      <c r="K248" s="287"/>
      <c r="L248" s="290"/>
      <c r="M248" s="287"/>
      <c r="N248" s="287"/>
      <c r="O248" s="222"/>
      <c r="P248" s="223"/>
      <c r="Q248" s="297"/>
      <c r="R248" s="473"/>
      <c r="S248" s="470"/>
      <c r="V248" s="66"/>
      <c r="W248" s="75"/>
      <c r="X248" s="69"/>
      <c r="Y248" s="69"/>
      <c r="Z248" s="69"/>
      <c r="AA248" s="69"/>
      <c r="AB248" s="69"/>
      <c r="AC248" s="62"/>
      <c r="AD248" s="172">
        <f t="shared" ca="1" si="219"/>
        <v>0</v>
      </c>
      <c r="AE248" s="108">
        <f t="shared" si="220"/>
        <v>0</v>
      </c>
      <c r="AF248" s="175" t="str">
        <f>IF(G248="","0",VLOOKUP(G248,'登録データ（男）'!$V$4:$W$21,2,FALSE))</f>
        <v>0</v>
      </c>
      <c r="AG248" s="62" t="str">
        <f t="shared" si="221"/>
        <v>00</v>
      </c>
      <c r="AH248" s="172" t="str">
        <f t="shared" si="222"/>
        <v>0</v>
      </c>
      <c r="AI248" s="62" t="str">
        <f t="shared" si="223"/>
        <v>000000</v>
      </c>
      <c r="AJ248" s="172" t="str">
        <f t="shared" ca="1" si="224"/>
        <v/>
      </c>
      <c r="AK248" s="62">
        <f t="shared" si="230"/>
        <v>0</v>
      </c>
      <c r="AL248" s="107" t="str">
        <f>IF(H248="","0",VALUE(VLOOKUP(H248,'登録データ（男）'!$V$4:$X$23,3,FALSE)))</f>
        <v>0</v>
      </c>
      <c r="AM248" s="62">
        <f t="shared" si="225"/>
        <v>0</v>
      </c>
      <c r="AN248" s="62">
        <f t="shared" si="231"/>
        <v>0</v>
      </c>
      <c r="AO248" s="69" t="str">
        <f ca="1">IF(OFFSET(B248,-MOD(ROW(B248),3),0)&lt;&gt;"",IF(RIGHT(H248,1)=")",VALUE(VLOOKUP(OFFSET(B248,-MOD(ROW(B248),3),0),'登録データ（女）'!B248,8,FALSE)),"0"),"0")</f>
        <v>0</v>
      </c>
      <c r="AP248" s="69">
        <f t="shared" ca="1" si="226"/>
        <v>0</v>
      </c>
      <c r="AQ248" s="64"/>
      <c r="AR248" s="64"/>
      <c r="AS248" s="64"/>
      <c r="AT248" s="64"/>
      <c r="AU248" s="64"/>
      <c r="AV248" s="64"/>
      <c r="AW248" s="64"/>
      <c r="AX248" s="64"/>
    </row>
    <row r="249" spans="1:50" ht="18" customHeight="1" thickTop="1">
      <c r="A249" s="288">
        <v>78</v>
      </c>
      <c r="B249" s="304"/>
      <c r="C249" s="288" t="str">
        <f>IF(B249="","",VLOOKUP(B249,'登録データ（女）'!$A$3:$X$2000,2,FALSE))</f>
        <v/>
      </c>
      <c r="D249" s="288" t="str">
        <f>IF(B249="","",VLOOKUP(B249,'登録データ（女）'!$A$3:$X$2000,3,FALSE))</f>
        <v/>
      </c>
      <c r="E249" s="179" t="str">
        <f>IF(B249="","",VLOOKUP(B249,'登録データ（女）'!$A$3:$X$2000,7,FALSE))</f>
        <v/>
      </c>
      <c r="F249" s="288" t="s">
        <v>6158</v>
      </c>
      <c r="G249" s="291"/>
      <c r="H249" s="477"/>
      <c r="I249" s="285"/>
      <c r="J249" s="288" t="str">
        <f>IF(G249="","",IF(AH249=2,"","分"))</f>
        <v/>
      </c>
      <c r="K249" s="285"/>
      <c r="L249" s="288" t="str">
        <f>IF(OR(G249="",G249="七種競技"),"",IF(AH249=2,"m","秒"))</f>
        <v/>
      </c>
      <c r="M249" s="285"/>
      <c r="N249" s="285"/>
      <c r="O249" s="291"/>
      <c r="P249" s="292"/>
      <c r="Q249" s="293"/>
      <c r="R249" s="471"/>
      <c r="S249" s="468"/>
      <c r="V249" s="66"/>
      <c r="W249" s="75">
        <f>IF(B249="",0,IF(VLOOKUP(B249,'登録データ（女）'!$A$3:$AT$2000,28,FALSE)=1,0,1))</f>
        <v>0</v>
      </c>
      <c r="X249" s="69">
        <f>IF(B249="",1,0)</f>
        <v>1</v>
      </c>
      <c r="Y249" s="69">
        <f>IF(C249="",1,0)</f>
        <v>1</v>
      </c>
      <c r="Z249" s="69">
        <f>IF(D249="",1,0)</f>
        <v>1</v>
      </c>
      <c r="AA249" s="69">
        <f>IF(E249="",1,0)</f>
        <v>1</v>
      </c>
      <c r="AB249" s="69">
        <f>IF(E250="",1,0)</f>
        <v>1</v>
      </c>
      <c r="AC249" s="62">
        <f>SUM(X249:AB249)</f>
        <v>5</v>
      </c>
      <c r="AD249" s="172">
        <f t="shared" ca="1" si="219"/>
        <v>0</v>
      </c>
      <c r="AE249" s="108">
        <f t="shared" si="220"/>
        <v>0</v>
      </c>
      <c r="AF249" s="175" t="str">
        <f>IF(G249="","0",VLOOKUP(G249,'登録データ（男）'!$V$4:$W$21,2,FALSE))</f>
        <v>0</v>
      </c>
      <c r="AG249" s="62" t="str">
        <f t="shared" si="221"/>
        <v>00</v>
      </c>
      <c r="AH249" s="172" t="str">
        <f t="shared" si="222"/>
        <v>0</v>
      </c>
      <c r="AI249" s="62" t="str">
        <f t="shared" si="223"/>
        <v>000000</v>
      </c>
      <c r="AJ249" s="172" t="str">
        <f t="shared" ca="1" si="224"/>
        <v/>
      </c>
      <c r="AK249" s="62">
        <f t="shared" si="230"/>
        <v>0</v>
      </c>
      <c r="AL249" s="107" t="str">
        <f>IF(H249="","0",VALUE(VLOOKUP(H249,'登録データ（男）'!$V$4:$X$23,3,FALSE)))</f>
        <v>0</v>
      </c>
      <c r="AM249" s="62">
        <f t="shared" si="225"/>
        <v>0</v>
      </c>
      <c r="AN249" s="62">
        <f t="shared" si="231"/>
        <v>0</v>
      </c>
      <c r="AO249" s="69" t="str">
        <f ca="1">IF(OFFSET(B249,-MOD(ROW(B249),3),0)&lt;&gt;"",IF(RIGHT(H249,1)=")",VALUE(VLOOKUP(OFFSET(B249,-MOD(ROW(B249),3),0),'登録データ（女）'!B249,8,FALSE)),"0"),"0")</f>
        <v>0</v>
      </c>
      <c r="AP249" s="69">
        <f t="shared" ca="1" si="226"/>
        <v>0</v>
      </c>
      <c r="AQ249" s="64" t="str">
        <f t="shared" ref="AQ249" si="268">IF(AR249="","",RANK(AR249,$AR$18:$AR$467,1))</f>
        <v/>
      </c>
      <c r="AR249" s="64" t="str">
        <f>IF(R249="","",B249)</f>
        <v/>
      </c>
      <c r="AS249" s="64" t="str">
        <f t="shared" ref="AS249" si="269">IF(AT249="","",RANK(AT249,$AT$18:$AT$467,1))</f>
        <v/>
      </c>
      <c r="AT249" s="64" t="str">
        <f>IF(S249="","",B249)</f>
        <v/>
      </c>
      <c r="AU249" s="64" t="str">
        <f t="shared" ref="AU249" si="270">IF(AV249="","",RANK(AV249,$AV$18:$AV$467,1))</f>
        <v/>
      </c>
      <c r="AV249" s="64" t="str">
        <f>IF(OR(H249="七種競技",H250="七種競技",H251="七種競技"),B249,"")</f>
        <v/>
      </c>
      <c r="AW249" s="64"/>
      <c r="AX249" s="64">
        <f>B249</f>
        <v>0</v>
      </c>
    </row>
    <row r="250" spans="1:50" ht="18.75" customHeight="1">
      <c r="A250" s="289"/>
      <c r="B250" s="305"/>
      <c r="C250" s="289"/>
      <c r="D250" s="289"/>
      <c r="E250" s="174" t="str">
        <f>IF(B249="","",VLOOKUP(B249,'登録データ（女）'!$A$3:$X$2000,4,FALSE))</f>
        <v/>
      </c>
      <c r="F250" s="289"/>
      <c r="G250" s="294"/>
      <c r="H250" s="478"/>
      <c r="I250" s="286"/>
      <c r="J250" s="289"/>
      <c r="K250" s="286"/>
      <c r="L250" s="289"/>
      <c r="M250" s="286"/>
      <c r="N250" s="286"/>
      <c r="O250" s="294"/>
      <c r="P250" s="295"/>
      <c r="Q250" s="296"/>
      <c r="R250" s="472"/>
      <c r="S250" s="469"/>
      <c r="V250" s="66"/>
      <c r="W250" s="75"/>
      <c r="X250" s="69"/>
      <c r="Y250" s="69"/>
      <c r="Z250" s="69"/>
      <c r="AA250" s="69"/>
      <c r="AB250" s="69"/>
      <c r="AC250" s="62"/>
      <c r="AD250" s="172">
        <f t="shared" ca="1" si="219"/>
        <v>0</v>
      </c>
      <c r="AE250" s="108">
        <f t="shared" si="220"/>
        <v>0</v>
      </c>
      <c r="AF250" s="175" t="str">
        <f>IF(G250="","0",VLOOKUP(G250,'登録データ（男）'!$V$4:$W$21,2,FALSE))</f>
        <v>0</v>
      </c>
      <c r="AG250" s="62" t="str">
        <f t="shared" si="221"/>
        <v>00</v>
      </c>
      <c r="AH250" s="172" t="str">
        <f t="shared" si="222"/>
        <v>0</v>
      </c>
      <c r="AI250" s="62" t="str">
        <f t="shared" si="223"/>
        <v>000000</v>
      </c>
      <c r="AJ250" s="172" t="str">
        <f t="shared" ca="1" si="224"/>
        <v/>
      </c>
      <c r="AK250" s="62">
        <f t="shared" si="230"/>
        <v>0</v>
      </c>
      <c r="AL250" s="107" t="str">
        <f>IF(H250="","0",VALUE(VLOOKUP(H250,'登録データ（男）'!$V$4:$X$23,3,FALSE)))</f>
        <v>0</v>
      </c>
      <c r="AM250" s="62">
        <f t="shared" si="225"/>
        <v>0</v>
      </c>
      <c r="AN250" s="62">
        <f t="shared" si="231"/>
        <v>0</v>
      </c>
      <c r="AO250" s="69" t="str">
        <f ca="1">IF(OFFSET(B250,-MOD(ROW(B250),3),0)&lt;&gt;"",IF(RIGHT(H250,1)=")",VALUE(VLOOKUP(OFFSET(B250,-MOD(ROW(B250),3),0),'登録データ（女）'!B250,8,FALSE)),"0"),"0")</f>
        <v>0</v>
      </c>
      <c r="AP250" s="69">
        <f t="shared" ca="1" si="226"/>
        <v>0</v>
      </c>
      <c r="AQ250" s="64"/>
      <c r="AR250" s="64"/>
      <c r="AS250" s="64"/>
      <c r="AT250" s="64"/>
      <c r="AU250" s="64"/>
      <c r="AV250" s="64"/>
      <c r="AW250" s="64"/>
      <c r="AX250" s="64"/>
    </row>
    <row r="251" spans="1:50" ht="18.75" customHeight="1" thickBot="1">
      <c r="A251" s="290"/>
      <c r="B251" s="306"/>
      <c r="C251" s="290"/>
      <c r="D251" s="290"/>
      <c r="E251" s="87" t="s">
        <v>1919</v>
      </c>
      <c r="F251" s="290"/>
      <c r="G251" s="222"/>
      <c r="H251" s="479"/>
      <c r="I251" s="287"/>
      <c r="J251" s="290"/>
      <c r="K251" s="287"/>
      <c r="L251" s="290"/>
      <c r="M251" s="287"/>
      <c r="N251" s="287"/>
      <c r="O251" s="222"/>
      <c r="P251" s="223"/>
      <c r="Q251" s="297"/>
      <c r="R251" s="473"/>
      <c r="S251" s="470"/>
      <c r="V251" s="66"/>
      <c r="W251" s="75"/>
      <c r="X251" s="69"/>
      <c r="Y251" s="69"/>
      <c r="Z251" s="69"/>
      <c r="AA251" s="69"/>
      <c r="AB251" s="69"/>
      <c r="AC251" s="62"/>
      <c r="AD251" s="172">
        <f t="shared" ca="1" si="219"/>
        <v>0</v>
      </c>
      <c r="AE251" s="108">
        <f t="shared" si="220"/>
        <v>0</v>
      </c>
      <c r="AF251" s="175" t="str">
        <f>IF(G251="","0",VLOOKUP(G251,'登録データ（男）'!$V$4:$W$21,2,FALSE))</f>
        <v>0</v>
      </c>
      <c r="AG251" s="62" t="str">
        <f t="shared" si="221"/>
        <v>00</v>
      </c>
      <c r="AH251" s="172" t="str">
        <f t="shared" si="222"/>
        <v>0</v>
      </c>
      <c r="AI251" s="62" t="str">
        <f t="shared" si="223"/>
        <v>000000</v>
      </c>
      <c r="AJ251" s="172" t="str">
        <f t="shared" ca="1" si="224"/>
        <v/>
      </c>
      <c r="AK251" s="62">
        <f t="shared" si="230"/>
        <v>0</v>
      </c>
      <c r="AL251" s="107" t="str">
        <f>IF(H251="","0",VALUE(VLOOKUP(H251,'登録データ（男）'!$V$4:$X$23,3,FALSE)))</f>
        <v>0</v>
      </c>
      <c r="AM251" s="62">
        <f t="shared" si="225"/>
        <v>0</v>
      </c>
      <c r="AN251" s="62">
        <f t="shared" si="231"/>
        <v>0</v>
      </c>
      <c r="AO251" s="69" t="str">
        <f ca="1">IF(OFFSET(B251,-MOD(ROW(B251),3),0)&lt;&gt;"",IF(RIGHT(H251,1)=")",VALUE(VLOOKUP(OFFSET(B251,-MOD(ROW(B251),3),0),'登録データ（女）'!B251,8,FALSE)),"0"),"0")</f>
        <v>0</v>
      </c>
      <c r="AP251" s="69">
        <f t="shared" ca="1" si="226"/>
        <v>0</v>
      </c>
      <c r="AQ251" s="64"/>
      <c r="AR251" s="64"/>
      <c r="AS251" s="64"/>
      <c r="AT251" s="64"/>
      <c r="AU251" s="64"/>
      <c r="AV251" s="64"/>
      <c r="AW251" s="64"/>
      <c r="AX251" s="64"/>
    </row>
    <row r="252" spans="1:50" ht="18" customHeight="1" thickTop="1">
      <c r="A252" s="288">
        <v>79</v>
      </c>
      <c r="B252" s="304"/>
      <c r="C252" s="288" t="str">
        <f>IF(B252="","",VLOOKUP(B252,'登録データ（女）'!$A$3:$X$2000,2,FALSE))</f>
        <v/>
      </c>
      <c r="D252" s="288" t="str">
        <f>IF(B252="","",VLOOKUP(B252,'登録データ（女）'!$A$3:$X$2000,3,FALSE))</f>
        <v/>
      </c>
      <c r="E252" s="179" t="str">
        <f>IF(B252="","",VLOOKUP(B252,'登録データ（女）'!$A$3:$X$2000,7,FALSE))</f>
        <v/>
      </c>
      <c r="F252" s="288" t="s">
        <v>6158</v>
      </c>
      <c r="G252" s="291"/>
      <c r="H252" s="477"/>
      <c r="I252" s="285"/>
      <c r="J252" s="288" t="str">
        <f>IF(G252="","",IF(AH252=2,"","分"))</f>
        <v/>
      </c>
      <c r="K252" s="285"/>
      <c r="L252" s="288" t="str">
        <f>IF(OR(G252="",G252="七種競技"),"",IF(AH252=2,"m","秒"))</f>
        <v/>
      </c>
      <c r="M252" s="285"/>
      <c r="N252" s="285"/>
      <c r="O252" s="291"/>
      <c r="P252" s="292"/>
      <c r="Q252" s="293"/>
      <c r="R252" s="471"/>
      <c r="S252" s="468"/>
      <c r="V252" s="66"/>
      <c r="W252" s="75">
        <f>IF(B252="",0,IF(VLOOKUP(B252,'登録データ（女）'!$A$3:$AT$2000,28,FALSE)=1,0,1))</f>
        <v>0</v>
      </c>
      <c r="X252" s="69">
        <f>IF(B252="",1,0)</f>
        <v>1</v>
      </c>
      <c r="Y252" s="69">
        <f>IF(C252="",1,0)</f>
        <v>1</v>
      </c>
      <c r="Z252" s="69">
        <f>IF(D252="",1,0)</f>
        <v>1</v>
      </c>
      <c r="AA252" s="69">
        <f>IF(E252="",1,0)</f>
        <v>1</v>
      </c>
      <c r="AB252" s="69">
        <f>IF(E253="",1,0)</f>
        <v>1</v>
      </c>
      <c r="AC252" s="62">
        <f>SUM(X252:AB252)</f>
        <v>5</v>
      </c>
      <c r="AD252" s="172">
        <f t="shared" ca="1" si="219"/>
        <v>0</v>
      </c>
      <c r="AE252" s="108">
        <f t="shared" si="220"/>
        <v>0</v>
      </c>
      <c r="AF252" s="175" t="str">
        <f>IF(G252="","0",VLOOKUP(G252,'登録データ（男）'!$V$4:$W$21,2,FALSE))</f>
        <v>0</v>
      </c>
      <c r="AG252" s="62" t="str">
        <f t="shared" si="221"/>
        <v>00</v>
      </c>
      <c r="AH252" s="172" t="str">
        <f t="shared" si="222"/>
        <v>0</v>
      </c>
      <c r="AI252" s="62" t="str">
        <f t="shared" si="223"/>
        <v>000000</v>
      </c>
      <c r="AJ252" s="172" t="str">
        <f t="shared" ca="1" si="224"/>
        <v/>
      </c>
      <c r="AK252" s="62">
        <f t="shared" si="230"/>
        <v>0</v>
      </c>
      <c r="AL252" s="107" t="str">
        <f>IF(H252="","0",VALUE(VLOOKUP(H252,'登録データ（男）'!$V$4:$X$23,3,FALSE)))</f>
        <v>0</v>
      </c>
      <c r="AM252" s="62">
        <f t="shared" si="225"/>
        <v>0</v>
      </c>
      <c r="AN252" s="62">
        <f t="shared" si="231"/>
        <v>0</v>
      </c>
      <c r="AO252" s="69" t="str">
        <f ca="1">IF(OFFSET(B252,-MOD(ROW(B252),3),0)&lt;&gt;"",IF(RIGHT(H252,1)=")",VALUE(VLOOKUP(OFFSET(B252,-MOD(ROW(B252),3),0),'登録データ（女）'!B252,8,FALSE)),"0"),"0")</f>
        <v>0</v>
      </c>
      <c r="AP252" s="69">
        <f t="shared" ca="1" si="226"/>
        <v>0</v>
      </c>
      <c r="AQ252" s="64" t="str">
        <f t="shared" ref="AQ252" si="271">IF(AR252="","",RANK(AR252,$AR$18:$AR$467,1))</f>
        <v/>
      </c>
      <c r="AR252" s="64" t="str">
        <f>IF(R252="","",B252)</f>
        <v/>
      </c>
      <c r="AS252" s="64" t="str">
        <f t="shared" ref="AS252" si="272">IF(AT252="","",RANK(AT252,$AT$18:$AT$467,1))</f>
        <v/>
      </c>
      <c r="AT252" s="64" t="str">
        <f>IF(S252="","",B252)</f>
        <v/>
      </c>
      <c r="AU252" s="64" t="str">
        <f t="shared" ref="AU252" si="273">IF(AV252="","",RANK(AV252,$AV$18:$AV$467,1))</f>
        <v/>
      </c>
      <c r="AV252" s="64" t="str">
        <f>IF(OR(H252="七種競技",H253="七種競技",H254="七種競技"),B252,"")</f>
        <v/>
      </c>
      <c r="AW252" s="64"/>
      <c r="AX252" s="64">
        <f>B252</f>
        <v>0</v>
      </c>
    </row>
    <row r="253" spans="1:50" ht="18.75" customHeight="1">
      <c r="A253" s="289"/>
      <c r="B253" s="305"/>
      <c r="C253" s="289"/>
      <c r="D253" s="289"/>
      <c r="E253" s="174" t="str">
        <f>IF(B252="","",VLOOKUP(B252,'登録データ（女）'!$A$3:$X$2000,4,FALSE))</f>
        <v/>
      </c>
      <c r="F253" s="289"/>
      <c r="G253" s="294"/>
      <c r="H253" s="478"/>
      <c r="I253" s="286"/>
      <c r="J253" s="289"/>
      <c r="K253" s="286"/>
      <c r="L253" s="289"/>
      <c r="M253" s="286"/>
      <c r="N253" s="286"/>
      <c r="O253" s="294"/>
      <c r="P253" s="295"/>
      <c r="Q253" s="296"/>
      <c r="R253" s="472"/>
      <c r="S253" s="469"/>
      <c r="V253" s="66"/>
      <c r="W253" s="75"/>
      <c r="X253" s="69"/>
      <c r="Y253" s="69"/>
      <c r="Z253" s="69"/>
      <c r="AA253" s="69"/>
      <c r="AB253" s="69"/>
      <c r="AC253" s="62"/>
      <c r="AD253" s="172">
        <f t="shared" ca="1" si="219"/>
        <v>0</v>
      </c>
      <c r="AE253" s="108">
        <f t="shared" si="220"/>
        <v>0</v>
      </c>
      <c r="AF253" s="175" t="str">
        <f>IF(G253="","0",VLOOKUP(G253,'登録データ（男）'!$V$4:$W$21,2,FALSE))</f>
        <v>0</v>
      </c>
      <c r="AG253" s="62" t="str">
        <f t="shared" si="221"/>
        <v>00</v>
      </c>
      <c r="AH253" s="172" t="str">
        <f t="shared" si="222"/>
        <v>0</v>
      </c>
      <c r="AI253" s="62" t="str">
        <f t="shared" si="223"/>
        <v>000000</v>
      </c>
      <c r="AJ253" s="172" t="str">
        <f t="shared" ca="1" si="224"/>
        <v/>
      </c>
      <c r="AK253" s="62">
        <f t="shared" si="230"/>
        <v>0</v>
      </c>
      <c r="AL253" s="107" t="str">
        <f>IF(H253="","0",VALUE(VLOOKUP(H253,'登録データ（男）'!$V$4:$X$23,3,FALSE)))</f>
        <v>0</v>
      </c>
      <c r="AM253" s="62">
        <f t="shared" si="225"/>
        <v>0</v>
      </c>
      <c r="AN253" s="62">
        <f t="shared" si="231"/>
        <v>0</v>
      </c>
      <c r="AO253" s="69" t="str">
        <f ca="1">IF(OFFSET(B253,-MOD(ROW(B253),3),0)&lt;&gt;"",IF(RIGHT(H253,1)=")",VALUE(VLOOKUP(OFFSET(B253,-MOD(ROW(B253),3),0),'登録データ（女）'!B253,8,FALSE)),"0"),"0")</f>
        <v>0</v>
      </c>
      <c r="AP253" s="69">
        <f t="shared" ca="1" si="226"/>
        <v>0</v>
      </c>
      <c r="AQ253" s="64"/>
      <c r="AR253" s="64"/>
      <c r="AS253" s="64"/>
      <c r="AT253" s="64"/>
      <c r="AU253" s="64"/>
      <c r="AV253" s="64"/>
      <c r="AW253" s="64"/>
      <c r="AX253" s="64"/>
    </row>
    <row r="254" spans="1:50" ht="18.75" customHeight="1" thickBot="1">
      <c r="A254" s="290"/>
      <c r="B254" s="306"/>
      <c r="C254" s="290"/>
      <c r="D254" s="290"/>
      <c r="E254" s="87" t="s">
        <v>1919</v>
      </c>
      <c r="F254" s="290"/>
      <c r="G254" s="222"/>
      <c r="H254" s="479"/>
      <c r="I254" s="287"/>
      <c r="J254" s="290"/>
      <c r="K254" s="287"/>
      <c r="L254" s="290"/>
      <c r="M254" s="287"/>
      <c r="N254" s="287"/>
      <c r="O254" s="222"/>
      <c r="P254" s="223"/>
      <c r="Q254" s="297"/>
      <c r="R254" s="473"/>
      <c r="S254" s="470"/>
      <c r="V254" s="66"/>
      <c r="W254" s="75"/>
      <c r="X254" s="69"/>
      <c r="Y254" s="69"/>
      <c r="Z254" s="69"/>
      <c r="AA254" s="69"/>
      <c r="AB254" s="69"/>
      <c r="AC254" s="62"/>
      <c r="AD254" s="172">
        <f t="shared" ca="1" si="219"/>
        <v>0</v>
      </c>
      <c r="AE254" s="108">
        <f t="shared" si="220"/>
        <v>0</v>
      </c>
      <c r="AF254" s="175" t="str">
        <f>IF(G254="","0",VLOOKUP(G254,'登録データ（男）'!$V$4:$W$21,2,FALSE))</f>
        <v>0</v>
      </c>
      <c r="AG254" s="62" t="str">
        <f t="shared" si="221"/>
        <v>00</v>
      </c>
      <c r="AH254" s="172" t="str">
        <f t="shared" si="222"/>
        <v>0</v>
      </c>
      <c r="AI254" s="62" t="str">
        <f t="shared" si="223"/>
        <v>000000</v>
      </c>
      <c r="AJ254" s="172" t="str">
        <f t="shared" ca="1" si="224"/>
        <v/>
      </c>
      <c r="AK254" s="62">
        <f t="shared" si="230"/>
        <v>0</v>
      </c>
      <c r="AL254" s="107" t="str">
        <f>IF(H254="","0",VALUE(VLOOKUP(H254,'登録データ（男）'!$V$4:$X$23,3,FALSE)))</f>
        <v>0</v>
      </c>
      <c r="AM254" s="62">
        <f t="shared" si="225"/>
        <v>0</v>
      </c>
      <c r="AN254" s="62">
        <f t="shared" si="231"/>
        <v>0</v>
      </c>
      <c r="AO254" s="69" t="str">
        <f ca="1">IF(OFFSET(B254,-MOD(ROW(B254),3),0)&lt;&gt;"",IF(RIGHT(H254,1)=")",VALUE(VLOOKUP(OFFSET(B254,-MOD(ROW(B254),3),0),'登録データ（女）'!B254,8,FALSE)),"0"),"0")</f>
        <v>0</v>
      </c>
      <c r="AP254" s="69">
        <f t="shared" ca="1" si="226"/>
        <v>0</v>
      </c>
      <c r="AQ254" s="64"/>
      <c r="AR254" s="64"/>
      <c r="AS254" s="64"/>
      <c r="AT254" s="64"/>
      <c r="AU254" s="64"/>
      <c r="AV254" s="64"/>
      <c r="AW254" s="64"/>
      <c r="AX254" s="64"/>
    </row>
    <row r="255" spans="1:50" ht="18" customHeight="1" thickTop="1">
      <c r="A255" s="288">
        <v>80</v>
      </c>
      <c r="B255" s="304"/>
      <c r="C255" s="288" t="str">
        <f>IF(B255="","",VLOOKUP(B255,'登録データ（女）'!$A$3:$X$2000,2,FALSE))</f>
        <v/>
      </c>
      <c r="D255" s="288" t="str">
        <f>IF(B255="","",VLOOKUP(B255,'登録データ（女）'!$A$3:$X$2000,3,FALSE))</f>
        <v/>
      </c>
      <c r="E255" s="179" t="str">
        <f>IF(B255="","",VLOOKUP(B255,'登録データ（女）'!$A$3:$X$2000,7,FALSE))</f>
        <v/>
      </c>
      <c r="F255" s="288" t="s">
        <v>6158</v>
      </c>
      <c r="G255" s="291"/>
      <c r="H255" s="477"/>
      <c r="I255" s="285"/>
      <c r="J255" s="288" t="str">
        <f>IF(G255="","",IF(AH255=2,"","分"))</f>
        <v/>
      </c>
      <c r="K255" s="285"/>
      <c r="L255" s="288" t="str">
        <f>IF(OR(G255="",G255="七種競技"),"",IF(AH255=2,"m","秒"))</f>
        <v/>
      </c>
      <c r="M255" s="285"/>
      <c r="N255" s="285"/>
      <c r="O255" s="291"/>
      <c r="P255" s="292"/>
      <c r="Q255" s="293"/>
      <c r="R255" s="471"/>
      <c r="S255" s="468"/>
      <c r="V255" s="66"/>
      <c r="W255" s="75">
        <f>IF(B255="",0,IF(VLOOKUP(B255,'登録データ（女）'!$A$3:$AT$2000,28,FALSE)=1,0,1))</f>
        <v>0</v>
      </c>
      <c r="X255" s="69">
        <f>IF(B255="",1,0)</f>
        <v>1</v>
      </c>
      <c r="Y255" s="69">
        <f>IF(C255="",1,0)</f>
        <v>1</v>
      </c>
      <c r="Z255" s="69">
        <f>IF(D255="",1,0)</f>
        <v>1</v>
      </c>
      <c r="AA255" s="69">
        <f>IF(E255="",1,0)</f>
        <v>1</v>
      </c>
      <c r="AB255" s="69">
        <f>IF(E256="",1,0)</f>
        <v>1</v>
      </c>
      <c r="AC255" s="62">
        <f>SUM(X255:AB255)</f>
        <v>5</v>
      </c>
      <c r="AD255" s="172">
        <f t="shared" ca="1" si="219"/>
        <v>0</v>
      </c>
      <c r="AE255" s="108">
        <f t="shared" si="220"/>
        <v>0</v>
      </c>
      <c r="AF255" s="175" t="str">
        <f>IF(G255="","0",VLOOKUP(G255,'登録データ（男）'!$V$4:$W$21,2,FALSE))</f>
        <v>0</v>
      </c>
      <c r="AG255" s="62" t="str">
        <f t="shared" si="221"/>
        <v>00</v>
      </c>
      <c r="AH255" s="172" t="str">
        <f t="shared" si="222"/>
        <v>0</v>
      </c>
      <c r="AI255" s="62" t="str">
        <f t="shared" si="223"/>
        <v>000000</v>
      </c>
      <c r="AJ255" s="172" t="str">
        <f t="shared" ca="1" si="224"/>
        <v/>
      </c>
      <c r="AK255" s="62">
        <f t="shared" si="230"/>
        <v>0</v>
      </c>
      <c r="AL255" s="107" t="str">
        <f>IF(H255="","0",VALUE(VLOOKUP(H255,'登録データ（男）'!$V$4:$X$23,3,FALSE)))</f>
        <v>0</v>
      </c>
      <c r="AM255" s="62">
        <f t="shared" si="225"/>
        <v>0</v>
      </c>
      <c r="AN255" s="62">
        <f t="shared" si="231"/>
        <v>0</v>
      </c>
      <c r="AO255" s="69" t="str">
        <f ca="1">IF(OFFSET(B255,-MOD(ROW(B255),3),0)&lt;&gt;"",IF(RIGHT(H255,1)=")",VALUE(VLOOKUP(OFFSET(B255,-MOD(ROW(B255),3),0),'登録データ（女）'!B255,8,FALSE)),"0"),"0")</f>
        <v>0</v>
      </c>
      <c r="AP255" s="69">
        <f t="shared" ca="1" si="226"/>
        <v>0</v>
      </c>
      <c r="AQ255" s="64" t="str">
        <f t="shared" ref="AQ255" si="274">IF(AR255="","",RANK(AR255,$AR$18:$AR$467,1))</f>
        <v/>
      </c>
      <c r="AR255" s="64" t="str">
        <f>IF(R255="","",B255)</f>
        <v/>
      </c>
      <c r="AS255" s="64" t="str">
        <f t="shared" ref="AS255" si="275">IF(AT255="","",RANK(AT255,$AT$18:$AT$467,1))</f>
        <v/>
      </c>
      <c r="AT255" s="64" t="str">
        <f>IF(S255="","",B255)</f>
        <v/>
      </c>
      <c r="AU255" s="64" t="str">
        <f t="shared" ref="AU255" si="276">IF(AV255="","",RANK(AV255,$AV$18:$AV$467,1))</f>
        <v/>
      </c>
      <c r="AV255" s="64" t="str">
        <f>IF(OR(H255="七種競技",H256="七種競技",H257="七種競技"),B255,"")</f>
        <v/>
      </c>
      <c r="AW255" s="64"/>
      <c r="AX255" s="64">
        <f>B255</f>
        <v>0</v>
      </c>
    </row>
    <row r="256" spans="1:50" ht="18" customHeight="1">
      <c r="A256" s="289"/>
      <c r="B256" s="305"/>
      <c r="C256" s="289"/>
      <c r="D256" s="289"/>
      <c r="E256" s="174" t="str">
        <f>IF(B255="","",VLOOKUP(B255,'登録データ（女）'!$A$3:$X$2000,4,FALSE))</f>
        <v/>
      </c>
      <c r="F256" s="289"/>
      <c r="G256" s="294"/>
      <c r="H256" s="478"/>
      <c r="I256" s="286"/>
      <c r="J256" s="289"/>
      <c r="K256" s="286"/>
      <c r="L256" s="289"/>
      <c r="M256" s="286"/>
      <c r="N256" s="286"/>
      <c r="O256" s="294"/>
      <c r="P256" s="295"/>
      <c r="Q256" s="296"/>
      <c r="R256" s="472"/>
      <c r="S256" s="469"/>
      <c r="V256" s="66"/>
      <c r="W256" s="75"/>
      <c r="X256" s="69"/>
      <c r="Y256" s="69"/>
      <c r="Z256" s="69"/>
      <c r="AA256" s="69"/>
      <c r="AB256" s="69"/>
      <c r="AC256" s="62"/>
      <c r="AD256" s="172">
        <f t="shared" ca="1" si="219"/>
        <v>0</v>
      </c>
      <c r="AE256" s="108">
        <f t="shared" si="220"/>
        <v>0</v>
      </c>
      <c r="AF256" s="175" t="str">
        <f>IF(G256="","0",VLOOKUP(G256,'登録データ（男）'!$V$4:$W$21,2,FALSE))</f>
        <v>0</v>
      </c>
      <c r="AG256" s="62" t="str">
        <f t="shared" si="221"/>
        <v>00</v>
      </c>
      <c r="AH256" s="172" t="str">
        <f t="shared" si="222"/>
        <v>0</v>
      </c>
      <c r="AI256" s="62" t="str">
        <f t="shared" si="223"/>
        <v>000000</v>
      </c>
      <c r="AJ256" s="172" t="str">
        <f t="shared" ca="1" si="224"/>
        <v/>
      </c>
      <c r="AK256" s="62">
        <f t="shared" si="230"/>
        <v>0</v>
      </c>
      <c r="AL256" s="107" t="str">
        <f>IF(H256="","0",VALUE(VLOOKUP(H256,'登録データ（男）'!$V$4:$X$23,3,FALSE)))</f>
        <v>0</v>
      </c>
      <c r="AM256" s="62">
        <f t="shared" si="225"/>
        <v>0</v>
      </c>
      <c r="AN256" s="62">
        <f t="shared" si="231"/>
        <v>0</v>
      </c>
      <c r="AO256" s="69" t="str">
        <f ca="1">IF(OFFSET(B256,-MOD(ROW(B256),3),0)&lt;&gt;"",IF(RIGHT(H256,1)=")",VALUE(VLOOKUP(OFFSET(B256,-MOD(ROW(B256),3),0),'登録データ（女）'!B256,8,FALSE)),"0"),"0")</f>
        <v>0</v>
      </c>
      <c r="AP256" s="69">
        <f t="shared" ca="1" si="226"/>
        <v>0</v>
      </c>
      <c r="AQ256" s="64"/>
      <c r="AR256" s="64"/>
      <c r="AS256" s="64"/>
      <c r="AT256" s="64"/>
      <c r="AU256" s="64"/>
      <c r="AV256" s="64"/>
      <c r="AW256" s="64"/>
      <c r="AX256" s="64"/>
    </row>
    <row r="257" spans="1:50" ht="18.75" customHeight="1" thickBot="1">
      <c r="A257" s="290"/>
      <c r="B257" s="306"/>
      <c r="C257" s="290"/>
      <c r="D257" s="290"/>
      <c r="E257" s="87" t="s">
        <v>1919</v>
      </c>
      <c r="F257" s="290"/>
      <c r="G257" s="222"/>
      <c r="H257" s="479"/>
      <c r="I257" s="287"/>
      <c r="J257" s="290"/>
      <c r="K257" s="287"/>
      <c r="L257" s="290"/>
      <c r="M257" s="287"/>
      <c r="N257" s="287"/>
      <c r="O257" s="222"/>
      <c r="P257" s="223"/>
      <c r="Q257" s="297"/>
      <c r="R257" s="473"/>
      <c r="S257" s="470"/>
      <c r="V257" s="66"/>
      <c r="W257" s="75"/>
      <c r="X257" s="69"/>
      <c r="Y257" s="69"/>
      <c r="Z257" s="69"/>
      <c r="AA257" s="69"/>
      <c r="AB257" s="69"/>
      <c r="AC257" s="62"/>
      <c r="AD257" s="172">
        <f t="shared" ca="1" si="219"/>
        <v>0</v>
      </c>
      <c r="AE257" s="108">
        <f t="shared" si="220"/>
        <v>0</v>
      </c>
      <c r="AF257" s="175" t="str">
        <f>IF(G257="","0",VLOOKUP(G257,'登録データ（男）'!$V$4:$W$21,2,FALSE))</f>
        <v>0</v>
      </c>
      <c r="AG257" s="62" t="str">
        <f t="shared" si="221"/>
        <v>00</v>
      </c>
      <c r="AH257" s="172" t="str">
        <f t="shared" si="222"/>
        <v>0</v>
      </c>
      <c r="AI257" s="62" t="str">
        <f t="shared" si="223"/>
        <v>000000</v>
      </c>
      <c r="AJ257" s="172" t="str">
        <f t="shared" ca="1" si="224"/>
        <v/>
      </c>
      <c r="AK257" s="62">
        <f t="shared" si="230"/>
        <v>0</v>
      </c>
      <c r="AL257" s="107" t="str">
        <f>IF(H257="","0",VALUE(VLOOKUP(H257,'登録データ（男）'!$V$4:$X$23,3,FALSE)))</f>
        <v>0</v>
      </c>
      <c r="AM257" s="62">
        <f t="shared" si="225"/>
        <v>0</v>
      </c>
      <c r="AN257" s="62">
        <f t="shared" si="231"/>
        <v>0</v>
      </c>
      <c r="AO257" s="69" t="str">
        <f ca="1">IF(OFFSET(B257,-MOD(ROW(B257),3),0)&lt;&gt;"",IF(RIGHT(H257,1)=")",VALUE(VLOOKUP(OFFSET(B257,-MOD(ROW(B257),3),0),'登録データ（女）'!B257,8,FALSE)),"0"),"0")</f>
        <v>0</v>
      </c>
      <c r="AP257" s="69">
        <f t="shared" ca="1" si="226"/>
        <v>0</v>
      </c>
      <c r="AQ257" s="64"/>
      <c r="AR257" s="64"/>
      <c r="AS257" s="64"/>
      <c r="AT257" s="64"/>
      <c r="AU257" s="64"/>
      <c r="AV257" s="64"/>
      <c r="AW257" s="64"/>
      <c r="AX257" s="64"/>
    </row>
    <row r="258" spans="1:50" ht="18" customHeight="1" thickTop="1">
      <c r="A258" s="288">
        <v>81</v>
      </c>
      <c r="B258" s="304"/>
      <c r="C258" s="288" t="str">
        <f>IF(B258="","",VLOOKUP(B258,'登録データ（女）'!$A$3:$X$2000,2,FALSE))</f>
        <v/>
      </c>
      <c r="D258" s="288" t="str">
        <f>IF(B258="","",VLOOKUP(B258,'登録データ（女）'!$A$3:$X$2000,3,FALSE))</f>
        <v/>
      </c>
      <c r="E258" s="179" t="str">
        <f>IF(B258="","",VLOOKUP(B258,'登録データ（女）'!$A$3:$X$2000,7,FALSE))</f>
        <v/>
      </c>
      <c r="F258" s="288" t="s">
        <v>6158</v>
      </c>
      <c r="G258" s="291"/>
      <c r="H258" s="477"/>
      <c r="I258" s="285"/>
      <c r="J258" s="288" t="str">
        <f>IF(G258="","",IF(AH258=2,"","分"))</f>
        <v/>
      </c>
      <c r="K258" s="285"/>
      <c r="L258" s="288" t="str">
        <f>IF(OR(G258="",G258="七種競技"),"",IF(AH258=2,"m","秒"))</f>
        <v/>
      </c>
      <c r="M258" s="285"/>
      <c r="N258" s="285"/>
      <c r="O258" s="291"/>
      <c r="P258" s="292"/>
      <c r="Q258" s="293"/>
      <c r="R258" s="471"/>
      <c r="S258" s="468"/>
      <c r="V258" s="66"/>
      <c r="W258" s="75">
        <f>IF(B258="",0,IF(VLOOKUP(B258,'登録データ（女）'!$A$3:$AT$2000,28,FALSE)=1,0,1))</f>
        <v>0</v>
      </c>
      <c r="X258" s="69">
        <f>IF(B258="",1,0)</f>
        <v>1</v>
      </c>
      <c r="Y258" s="69">
        <f>IF(C258="",1,0)</f>
        <v>1</v>
      </c>
      <c r="Z258" s="69">
        <f>IF(D258="",1,0)</f>
        <v>1</v>
      </c>
      <c r="AA258" s="69">
        <f>IF(E258="",1,0)</f>
        <v>1</v>
      </c>
      <c r="AB258" s="69">
        <f>IF(E259="",1,0)</f>
        <v>1</v>
      </c>
      <c r="AC258" s="62">
        <f>SUM(X258:AB258)</f>
        <v>5</v>
      </c>
      <c r="AD258" s="172">
        <f t="shared" ca="1" si="219"/>
        <v>0</v>
      </c>
      <c r="AE258" s="108">
        <f t="shared" si="220"/>
        <v>0</v>
      </c>
      <c r="AF258" s="175" t="str">
        <f>IF(G258="","0",VLOOKUP(G258,'登録データ（男）'!$V$4:$W$21,2,FALSE))</f>
        <v>0</v>
      </c>
      <c r="AG258" s="62" t="str">
        <f t="shared" si="221"/>
        <v>00</v>
      </c>
      <c r="AH258" s="172" t="str">
        <f t="shared" si="222"/>
        <v>0</v>
      </c>
      <c r="AI258" s="62" t="str">
        <f t="shared" si="223"/>
        <v>000000</v>
      </c>
      <c r="AJ258" s="172" t="str">
        <f t="shared" ca="1" si="224"/>
        <v/>
      </c>
      <c r="AK258" s="62">
        <f t="shared" si="230"/>
        <v>0</v>
      </c>
      <c r="AL258" s="107" t="str">
        <f>IF(H258="","0",VALUE(VLOOKUP(H258,'登録データ（男）'!$V$4:$X$23,3,FALSE)))</f>
        <v>0</v>
      </c>
      <c r="AM258" s="62">
        <f t="shared" si="225"/>
        <v>0</v>
      </c>
      <c r="AN258" s="62">
        <f t="shared" si="231"/>
        <v>0</v>
      </c>
      <c r="AO258" s="69" t="str">
        <f ca="1">IF(OFFSET(B258,-MOD(ROW(B258),3),0)&lt;&gt;"",IF(RIGHT(H258,1)=")",VALUE(VLOOKUP(OFFSET(B258,-MOD(ROW(B258),3),0),'登録データ（女）'!B258,8,FALSE)),"0"),"0")</f>
        <v>0</v>
      </c>
      <c r="AP258" s="69">
        <f t="shared" ca="1" si="226"/>
        <v>0</v>
      </c>
      <c r="AQ258" s="64" t="str">
        <f t="shared" ref="AQ258" si="277">IF(AR258="","",RANK(AR258,$AR$18:$AR$467,1))</f>
        <v/>
      </c>
      <c r="AR258" s="64" t="str">
        <f>IF(R258="","",B258)</f>
        <v/>
      </c>
      <c r="AS258" s="64" t="str">
        <f t="shared" ref="AS258" si="278">IF(AT258="","",RANK(AT258,$AT$18:$AT$467,1))</f>
        <v/>
      </c>
      <c r="AT258" s="64" t="str">
        <f>IF(S258="","",B258)</f>
        <v/>
      </c>
      <c r="AU258" s="64" t="str">
        <f t="shared" ref="AU258" si="279">IF(AV258="","",RANK(AV258,$AV$18:$AV$467,1))</f>
        <v/>
      </c>
      <c r="AV258" s="64" t="str">
        <f>IF(OR(H258="七種競技",H259="七種競技",H260="七種競技"),B258,"")</f>
        <v/>
      </c>
      <c r="AW258" s="64"/>
      <c r="AX258" s="64">
        <f>B258</f>
        <v>0</v>
      </c>
    </row>
    <row r="259" spans="1:50" ht="18.75" customHeight="1">
      <c r="A259" s="289"/>
      <c r="B259" s="305"/>
      <c r="C259" s="289"/>
      <c r="D259" s="289"/>
      <c r="E259" s="174" t="str">
        <f>IF(B258="","",VLOOKUP(B258,'登録データ（女）'!$A$3:$X$2000,4,FALSE))</f>
        <v/>
      </c>
      <c r="F259" s="289"/>
      <c r="G259" s="294"/>
      <c r="H259" s="478"/>
      <c r="I259" s="286"/>
      <c r="J259" s="289"/>
      <c r="K259" s="286"/>
      <c r="L259" s="289"/>
      <c r="M259" s="286"/>
      <c r="N259" s="286"/>
      <c r="O259" s="294"/>
      <c r="P259" s="295"/>
      <c r="Q259" s="296"/>
      <c r="R259" s="472"/>
      <c r="S259" s="469"/>
      <c r="V259" s="66"/>
      <c r="W259" s="75"/>
      <c r="X259" s="69"/>
      <c r="Y259" s="69"/>
      <c r="Z259" s="69"/>
      <c r="AA259" s="69"/>
      <c r="AB259" s="69"/>
      <c r="AC259" s="62"/>
      <c r="AD259" s="172">
        <f t="shared" ca="1" si="219"/>
        <v>0</v>
      </c>
      <c r="AE259" s="108">
        <f t="shared" si="220"/>
        <v>0</v>
      </c>
      <c r="AF259" s="175" t="str">
        <f>IF(G259="","0",VLOOKUP(G259,'登録データ（男）'!$V$4:$W$21,2,FALSE))</f>
        <v>0</v>
      </c>
      <c r="AG259" s="62" t="str">
        <f t="shared" si="221"/>
        <v>00</v>
      </c>
      <c r="AH259" s="172" t="str">
        <f t="shared" si="222"/>
        <v>0</v>
      </c>
      <c r="AI259" s="62" t="str">
        <f t="shared" si="223"/>
        <v>000000</v>
      </c>
      <c r="AJ259" s="172" t="str">
        <f t="shared" ca="1" si="224"/>
        <v/>
      </c>
      <c r="AK259" s="62">
        <f t="shared" si="230"/>
        <v>0</v>
      </c>
      <c r="AL259" s="107" t="str">
        <f>IF(H259="","0",VALUE(VLOOKUP(H259,'登録データ（男）'!$V$4:$X$23,3,FALSE)))</f>
        <v>0</v>
      </c>
      <c r="AM259" s="62">
        <f t="shared" si="225"/>
        <v>0</v>
      </c>
      <c r="AN259" s="62">
        <f t="shared" si="231"/>
        <v>0</v>
      </c>
      <c r="AO259" s="69" t="str">
        <f ca="1">IF(OFFSET(B259,-MOD(ROW(B259),3),0)&lt;&gt;"",IF(RIGHT(H259,1)=")",VALUE(VLOOKUP(OFFSET(B259,-MOD(ROW(B259),3),0),'登録データ（女）'!B259,8,FALSE)),"0"),"0")</f>
        <v>0</v>
      </c>
      <c r="AP259" s="69">
        <f t="shared" ca="1" si="226"/>
        <v>0</v>
      </c>
      <c r="AQ259" s="64"/>
      <c r="AR259" s="64"/>
      <c r="AS259" s="64"/>
      <c r="AT259" s="64"/>
      <c r="AU259" s="64"/>
      <c r="AV259" s="64"/>
      <c r="AW259" s="64"/>
      <c r="AX259" s="64"/>
    </row>
    <row r="260" spans="1:50" ht="18.75" customHeight="1" thickBot="1">
      <c r="A260" s="290"/>
      <c r="B260" s="306"/>
      <c r="C260" s="290"/>
      <c r="D260" s="290"/>
      <c r="E260" s="87" t="s">
        <v>1919</v>
      </c>
      <c r="F260" s="290"/>
      <c r="G260" s="222"/>
      <c r="H260" s="479"/>
      <c r="I260" s="287"/>
      <c r="J260" s="290"/>
      <c r="K260" s="287"/>
      <c r="L260" s="290"/>
      <c r="M260" s="287"/>
      <c r="N260" s="287"/>
      <c r="O260" s="222"/>
      <c r="P260" s="223"/>
      <c r="Q260" s="297"/>
      <c r="R260" s="473"/>
      <c r="S260" s="470"/>
      <c r="V260" s="66"/>
      <c r="W260" s="75"/>
      <c r="X260" s="69"/>
      <c r="Y260" s="69"/>
      <c r="Z260" s="69"/>
      <c r="AA260" s="69"/>
      <c r="AB260" s="69"/>
      <c r="AC260" s="62"/>
      <c r="AD260" s="172">
        <f t="shared" ca="1" si="219"/>
        <v>0</v>
      </c>
      <c r="AE260" s="108">
        <f t="shared" si="220"/>
        <v>0</v>
      </c>
      <c r="AF260" s="175" t="str">
        <f>IF(G260="","0",VLOOKUP(G260,'登録データ（男）'!$V$4:$W$21,2,FALSE))</f>
        <v>0</v>
      </c>
      <c r="AG260" s="62" t="str">
        <f t="shared" si="221"/>
        <v>00</v>
      </c>
      <c r="AH260" s="172" t="str">
        <f t="shared" si="222"/>
        <v>0</v>
      </c>
      <c r="AI260" s="62" t="str">
        <f t="shared" si="223"/>
        <v>000000</v>
      </c>
      <c r="AJ260" s="172" t="str">
        <f t="shared" ca="1" si="224"/>
        <v/>
      </c>
      <c r="AK260" s="62">
        <f t="shared" si="230"/>
        <v>0</v>
      </c>
      <c r="AL260" s="107" t="str">
        <f>IF(H260="","0",VALUE(VLOOKUP(H260,'登録データ（男）'!$V$4:$X$23,3,FALSE)))</f>
        <v>0</v>
      </c>
      <c r="AM260" s="62">
        <f t="shared" si="225"/>
        <v>0</v>
      </c>
      <c r="AN260" s="62">
        <f t="shared" si="231"/>
        <v>0</v>
      </c>
      <c r="AO260" s="69" t="str">
        <f ca="1">IF(OFFSET(B260,-MOD(ROW(B260),3),0)&lt;&gt;"",IF(RIGHT(H260,1)=")",VALUE(VLOOKUP(OFFSET(B260,-MOD(ROW(B260),3),0),'登録データ（女）'!B260,8,FALSE)),"0"),"0")</f>
        <v>0</v>
      </c>
      <c r="AP260" s="69">
        <f t="shared" ca="1" si="226"/>
        <v>0</v>
      </c>
      <c r="AQ260" s="64"/>
      <c r="AR260" s="64"/>
      <c r="AS260" s="64"/>
      <c r="AT260" s="64"/>
      <c r="AU260" s="64"/>
      <c r="AV260" s="64"/>
      <c r="AW260" s="64"/>
      <c r="AX260" s="64"/>
    </row>
    <row r="261" spans="1:50" ht="18.75" customHeight="1" thickTop="1">
      <c r="A261" s="288">
        <v>82</v>
      </c>
      <c r="B261" s="304"/>
      <c r="C261" s="288" t="str">
        <f>IF(B261="","",VLOOKUP(B261,'登録データ（女）'!$A$3:$X$2000,2,FALSE))</f>
        <v/>
      </c>
      <c r="D261" s="288" t="str">
        <f>IF(B261="","",VLOOKUP(B261,'登録データ（女）'!$A$3:$X$2000,3,FALSE))</f>
        <v/>
      </c>
      <c r="E261" s="179" t="str">
        <f>IF(B261="","",VLOOKUP(B261,'登録データ（女）'!$A$3:$X$2000,7,FALSE))</f>
        <v/>
      </c>
      <c r="F261" s="288" t="s">
        <v>6158</v>
      </c>
      <c r="G261" s="291"/>
      <c r="H261" s="477"/>
      <c r="I261" s="285"/>
      <c r="J261" s="288" t="str">
        <f>IF(G261="","",IF(AH261=2,"","分"))</f>
        <v/>
      </c>
      <c r="K261" s="285"/>
      <c r="L261" s="288" t="str">
        <f>IF(OR(G261="",G261="七種競技"),"",IF(AH261=2,"m","秒"))</f>
        <v/>
      </c>
      <c r="M261" s="285"/>
      <c r="N261" s="285"/>
      <c r="O261" s="291"/>
      <c r="P261" s="292"/>
      <c r="Q261" s="293"/>
      <c r="R261" s="471"/>
      <c r="S261" s="468"/>
      <c r="V261" s="66"/>
      <c r="W261" s="75">
        <f>IF(B261="",0,IF(VLOOKUP(B261,'登録データ（女）'!$A$3:$AT$2000,28,FALSE)=1,0,1))</f>
        <v>0</v>
      </c>
      <c r="X261" s="69">
        <f>IF(B261="",1,0)</f>
        <v>1</v>
      </c>
      <c r="Y261" s="69">
        <f>IF(C261="",1,0)</f>
        <v>1</v>
      </c>
      <c r="Z261" s="69">
        <f>IF(D261="",1,0)</f>
        <v>1</v>
      </c>
      <c r="AA261" s="69">
        <f>IF(E261="",1,0)</f>
        <v>1</v>
      </c>
      <c r="AB261" s="69">
        <f>IF(E262="",1,0)</f>
        <v>1</v>
      </c>
      <c r="AC261" s="62">
        <f>SUM(X261:AB261)</f>
        <v>5</v>
      </c>
      <c r="AD261" s="172">
        <f t="shared" ca="1" si="219"/>
        <v>0</v>
      </c>
      <c r="AE261" s="108">
        <f t="shared" si="220"/>
        <v>0</v>
      </c>
      <c r="AF261" s="175" t="str">
        <f>IF(G261="","0",VLOOKUP(G261,'登録データ（男）'!$V$4:$W$21,2,FALSE))</f>
        <v>0</v>
      </c>
      <c r="AG261" s="62" t="str">
        <f t="shared" si="221"/>
        <v>00</v>
      </c>
      <c r="AH261" s="172" t="str">
        <f t="shared" si="222"/>
        <v>0</v>
      </c>
      <c r="AI261" s="62" t="str">
        <f t="shared" si="223"/>
        <v>000000</v>
      </c>
      <c r="AJ261" s="172" t="str">
        <f t="shared" ca="1" si="224"/>
        <v/>
      </c>
      <c r="AK261" s="62">
        <f t="shared" si="230"/>
        <v>0</v>
      </c>
      <c r="AL261" s="107" t="str">
        <f>IF(H261="","0",VALUE(VLOOKUP(H261,'登録データ（男）'!$V$4:$X$23,3,FALSE)))</f>
        <v>0</v>
      </c>
      <c r="AM261" s="62">
        <f t="shared" si="225"/>
        <v>0</v>
      </c>
      <c r="AN261" s="62">
        <f t="shared" si="231"/>
        <v>0</v>
      </c>
      <c r="AO261" s="69" t="str">
        <f ca="1">IF(OFFSET(B261,-MOD(ROW(B261),3),0)&lt;&gt;"",IF(RIGHT(H261,1)=")",VALUE(VLOOKUP(OFFSET(B261,-MOD(ROW(B261),3),0),'登録データ（女）'!B261,8,FALSE)),"0"),"0")</f>
        <v>0</v>
      </c>
      <c r="AP261" s="69">
        <f t="shared" ca="1" si="226"/>
        <v>0</v>
      </c>
      <c r="AQ261" s="64" t="str">
        <f t="shared" ref="AQ261" si="280">IF(AR261="","",RANK(AR261,$AR$18:$AR$467,1))</f>
        <v/>
      </c>
      <c r="AR261" s="64" t="str">
        <f>IF(R261="","",B261)</f>
        <v/>
      </c>
      <c r="AS261" s="64" t="str">
        <f t="shared" ref="AS261" si="281">IF(AT261="","",RANK(AT261,$AT$18:$AT$467,1))</f>
        <v/>
      </c>
      <c r="AT261" s="64" t="str">
        <f>IF(S261="","",B261)</f>
        <v/>
      </c>
      <c r="AU261" s="64" t="str">
        <f t="shared" ref="AU261" si="282">IF(AV261="","",RANK(AV261,$AV$18:$AV$467,1))</f>
        <v/>
      </c>
      <c r="AV261" s="64" t="str">
        <f>IF(OR(H261="七種競技",H262="七種競技",H263="七種競技"),B261,"")</f>
        <v/>
      </c>
      <c r="AW261" s="64"/>
      <c r="AX261" s="64">
        <f>B261</f>
        <v>0</v>
      </c>
    </row>
    <row r="262" spans="1:50" ht="18.75" customHeight="1">
      <c r="A262" s="289"/>
      <c r="B262" s="305"/>
      <c r="C262" s="289"/>
      <c r="D262" s="289"/>
      <c r="E262" s="174" t="str">
        <f>IF(B261="","",VLOOKUP(B261,'登録データ（女）'!$A$3:$X$2000,4,FALSE))</f>
        <v/>
      </c>
      <c r="F262" s="289"/>
      <c r="G262" s="294"/>
      <c r="H262" s="478"/>
      <c r="I262" s="286"/>
      <c r="J262" s="289"/>
      <c r="K262" s="286"/>
      <c r="L262" s="289"/>
      <c r="M262" s="286"/>
      <c r="N262" s="286"/>
      <c r="O262" s="294"/>
      <c r="P262" s="295"/>
      <c r="Q262" s="296"/>
      <c r="R262" s="472"/>
      <c r="S262" s="469"/>
      <c r="V262" s="66"/>
      <c r="W262" s="75"/>
      <c r="X262" s="69"/>
      <c r="Y262" s="69"/>
      <c r="Z262" s="69"/>
      <c r="AA262" s="69"/>
      <c r="AB262" s="69"/>
      <c r="AC262" s="62"/>
      <c r="AD262" s="172">
        <f t="shared" ca="1" si="219"/>
        <v>0</v>
      </c>
      <c r="AE262" s="108">
        <f t="shared" si="220"/>
        <v>0</v>
      </c>
      <c r="AF262" s="175" t="str">
        <f>IF(G262="","0",VLOOKUP(G262,'登録データ（男）'!$V$4:$W$21,2,FALSE))</f>
        <v>0</v>
      </c>
      <c r="AG262" s="62" t="str">
        <f t="shared" si="221"/>
        <v>00</v>
      </c>
      <c r="AH262" s="172" t="str">
        <f t="shared" si="222"/>
        <v>0</v>
      </c>
      <c r="AI262" s="62" t="str">
        <f t="shared" si="223"/>
        <v>000000</v>
      </c>
      <c r="AJ262" s="172" t="str">
        <f t="shared" ca="1" si="224"/>
        <v/>
      </c>
      <c r="AK262" s="62">
        <f t="shared" si="230"/>
        <v>0</v>
      </c>
      <c r="AL262" s="107" t="str">
        <f>IF(H262="","0",VALUE(VLOOKUP(H262,'登録データ（男）'!$V$4:$X$23,3,FALSE)))</f>
        <v>0</v>
      </c>
      <c r="AM262" s="62">
        <f t="shared" si="225"/>
        <v>0</v>
      </c>
      <c r="AN262" s="62">
        <f t="shared" si="231"/>
        <v>0</v>
      </c>
      <c r="AO262" s="69" t="str">
        <f ca="1">IF(OFFSET(B262,-MOD(ROW(B262),3),0)&lt;&gt;"",IF(RIGHT(H262,1)=")",VALUE(VLOOKUP(OFFSET(B262,-MOD(ROW(B262),3),0),'登録データ（女）'!B262,8,FALSE)),"0"),"0")</f>
        <v>0</v>
      </c>
      <c r="AP262" s="69">
        <f t="shared" ca="1" si="226"/>
        <v>0</v>
      </c>
      <c r="AQ262" s="64"/>
      <c r="AR262" s="64"/>
      <c r="AS262" s="64"/>
      <c r="AT262" s="64"/>
      <c r="AU262" s="64"/>
      <c r="AV262" s="64"/>
      <c r="AW262" s="64"/>
      <c r="AX262" s="64"/>
    </row>
    <row r="263" spans="1:50" ht="18.75" customHeight="1" thickBot="1">
      <c r="A263" s="290"/>
      <c r="B263" s="306"/>
      <c r="C263" s="290"/>
      <c r="D263" s="290"/>
      <c r="E263" s="87" t="s">
        <v>1919</v>
      </c>
      <c r="F263" s="290"/>
      <c r="G263" s="222"/>
      <c r="H263" s="479"/>
      <c r="I263" s="287"/>
      <c r="J263" s="290"/>
      <c r="K263" s="287"/>
      <c r="L263" s="290"/>
      <c r="M263" s="287"/>
      <c r="N263" s="287"/>
      <c r="O263" s="222"/>
      <c r="P263" s="223"/>
      <c r="Q263" s="297"/>
      <c r="R263" s="473"/>
      <c r="S263" s="470"/>
      <c r="V263" s="66"/>
      <c r="W263" s="75"/>
      <c r="X263" s="69"/>
      <c r="Y263" s="69"/>
      <c r="Z263" s="69"/>
      <c r="AA263" s="69"/>
      <c r="AB263" s="69"/>
      <c r="AC263" s="62"/>
      <c r="AD263" s="172">
        <f t="shared" ca="1" si="219"/>
        <v>0</v>
      </c>
      <c r="AE263" s="108">
        <f t="shared" si="220"/>
        <v>0</v>
      </c>
      <c r="AF263" s="175" t="str">
        <f>IF(G263="","0",VLOOKUP(G263,'登録データ（男）'!$V$4:$W$21,2,FALSE))</f>
        <v>0</v>
      </c>
      <c r="AG263" s="62" t="str">
        <f t="shared" si="221"/>
        <v>00</v>
      </c>
      <c r="AH263" s="172" t="str">
        <f t="shared" si="222"/>
        <v>0</v>
      </c>
      <c r="AI263" s="62" t="str">
        <f t="shared" si="223"/>
        <v>000000</v>
      </c>
      <c r="AJ263" s="172" t="str">
        <f t="shared" ca="1" si="224"/>
        <v/>
      </c>
      <c r="AK263" s="62">
        <f t="shared" si="230"/>
        <v>0</v>
      </c>
      <c r="AL263" s="107" t="str">
        <f>IF(H263="","0",VALUE(VLOOKUP(H263,'登録データ（男）'!$V$4:$X$23,3,FALSE)))</f>
        <v>0</v>
      </c>
      <c r="AM263" s="62">
        <f t="shared" si="225"/>
        <v>0</v>
      </c>
      <c r="AN263" s="62">
        <f t="shared" si="231"/>
        <v>0</v>
      </c>
      <c r="AO263" s="69" t="str">
        <f ca="1">IF(OFFSET(B263,-MOD(ROW(B263),3),0)&lt;&gt;"",IF(RIGHT(H263,1)=")",VALUE(VLOOKUP(OFFSET(B263,-MOD(ROW(B263),3),0),'登録データ（女）'!B263,8,FALSE)),"0"),"0")</f>
        <v>0</v>
      </c>
      <c r="AP263" s="69">
        <f t="shared" ca="1" si="226"/>
        <v>0</v>
      </c>
      <c r="AQ263" s="64"/>
      <c r="AR263" s="64"/>
      <c r="AS263" s="64"/>
      <c r="AT263" s="64"/>
      <c r="AU263" s="64"/>
      <c r="AV263" s="64"/>
      <c r="AW263" s="64"/>
      <c r="AX263" s="64"/>
    </row>
    <row r="264" spans="1:50" ht="18.75" customHeight="1" thickTop="1">
      <c r="A264" s="288">
        <v>83</v>
      </c>
      <c r="B264" s="304"/>
      <c r="C264" s="288" t="str">
        <f>IF(B264="","",VLOOKUP(B264,'登録データ（女）'!$A$3:$X$2000,2,FALSE))</f>
        <v/>
      </c>
      <c r="D264" s="288" t="str">
        <f>IF(B264="","",VLOOKUP(B264,'登録データ（女）'!$A$3:$X$2000,3,FALSE))</f>
        <v/>
      </c>
      <c r="E264" s="179" t="str">
        <f>IF(B264="","",VLOOKUP(B264,'登録データ（女）'!$A$3:$X$2000,7,FALSE))</f>
        <v/>
      </c>
      <c r="F264" s="288" t="s">
        <v>6158</v>
      </c>
      <c r="G264" s="291"/>
      <c r="H264" s="477"/>
      <c r="I264" s="285"/>
      <c r="J264" s="288" t="str">
        <f>IF(G264="","",IF(AH264=2,"","分"))</f>
        <v/>
      </c>
      <c r="K264" s="285"/>
      <c r="L264" s="288" t="str">
        <f>IF(OR(G264="",G264="七種競技"),"",IF(AH264=2,"m","秒"))</f>
        <v/>
      </c>
      <c r="M264" s="285"/>
      <c r="N264" s="285"/>
      <c r="O264" s="291"/>
      <c r="P264" s="292"/>
      <c r="Q264" s="293"/>
      <c r="R264" s="471"/>
      <c r="S264" s="468"/>
      <c r="V264" s="66"/>
      <c r="W264" s="75">
        <f>IF(B264="",0,IF(VLOOKUP(B264,'登録データ（女）'!$A$3:$AT$2000,28,FALSE)=1,0,1))</f>
        <v>0</v>
      </c>
      <c r="X264" s="69">
        <f>IF(B264="",1,0)</f>
        <v>1</v>
      </c>
      <c r="Y264" s="69">
        <f>IF(C264="",1,0)</f>
        <v>1</v>
      </c>
      <c r="Z264" s="69">
        <f>IF(D264="",1,0)</f>
        <v>1</v>
      </c>
      <c r="AA264" s="69">
        <f>IF(E264="",1,0)</f>
        <v>1</v>
      </c>
      <c r="AB264" s="69">
        <f>IF(E265="",1,0)</f>
        <v>1</v>
      </c>
      <c r="AC264" s="62">
        <f>SUM(X264:AB264)</f>
        <v>5</v>
      </c>
      <c r="AD264" s="172">
        <f t="shared" ca="1" si="219"/>
        <v>0</v>
      </c>
      <c r="AE264" s="108">
        <f t="shared" si="220"/>
        <v>0</v>
      </c>
      <c r="AF264" s="175" t="str">
        <f>IF(G264="","0",VLOOKUP(G264,'登録データ（男）'!$V$4:$W$21,2,FALSE))</f>
        <v>0</v>
      </c>
      <c r="AG264" s="62" t="str">
        <f t="shared" si="221"/>
        <v>00</v>
      </c>
      <c r="AH264" s="172" t="str">
        <f t="shared" si="222"/>
        <v>0</v>
      </c>
      <c r="AI264" s="62" t="str">
        <f t="shared" si="223"/>
        <v>000000</v>
      </c>
      <c r="AJ264" s="172" t="str">
        <f t="shared" ca="1" si="224"/>
        <v/>
      </c>
      <c r="AK264" s="62">
        <f t="shared" si="230"/>
        <v>0</v>
      </c>
      <c r="AL264" s="107" t="str">
        <f>IF(H264="","0",VALUE(VLOOKUP(H264,'登録データ（男）'!$V$4:$X$23,3,FALSE)))</f>
        <v>0</v>
      </c>
      <c r="AM264" s="62">
        <f t="shared" si="225"/>
        <v>0</v>
      </c>
      <c r="AN264" s="62">
        <f t="shared" si="231"/>
        <v>0</v>
      </c>
      <c r="AO264" s="69" t="str">
        <f ca="1">IF(OFFSET(B264,-MOD(ROW(B264),3),0)&lt;&gt;"",IF(RIGHT(H264,1)=")",VALUE(VLOOKUP(OFFSET(B264,-MOD(ROW(B264),3),0),'登録データ（女）'!B264,8,FALSE)),"0"),"0")</f>
        <v>0</v>
      </c>
      <c r="AP264" s="69">
        <f t="shared" ca="1" si="226"/>
        <v>0</v>
      </c>
      <c r="AQ264" s="64" t="str">
        <f t="shared" ref="AQ264" si="283">IF(AR264="","",RANK(AR264,$AR$18:$AR$467,1))</f>
        <v/>
      </c>
      <c r="AR264" s="64" t="str">
        <f>IF(R264="","",B264)</f>
        <v/>
      </c>
      <c r="AS264" s="64" t="str">
        <f t="shared" ref="AS264" si="284">IF(AT264="","",RANK(AT264,$AT$18:$AT$467,1))</f>
        <v/>
      </c>
      <c r="AT264" s="64" t="str">
        <f>IF(S264="","",B264)</f>
        <v/>
      </c>
      <c r="AU264" s="64" t="str">
        <f t="shared" ref="AU264" si="285">IF(AV264="","",RANK(AV264,$AV$18:$AV$467,1))</f>
        <v/>
      </c>
      <c r="AV264" s="64" t="str">
        <f>IF(OR(H264="七種競技",H265="七種競技",H266="七種競技"),B264,"")</f>
        <v/>
      </c>
      <c r="AW264" s="64"/>
      <c r="AX264" s="64">
        <f>B264</f>
        <v>0</v>
      </c>
    </row>
    <row r="265" spans="1:50" ht="18.75" customHeight="1">
      <c r="A265" s="289"/>
      <c r="B265" s="305"/>
      <c r="C265" s="289"/>
      <c r="D265" s="289"/>
      <c r="E265" s="174" t="str">
        <f>IF(B264="","",VLOOKUP(B264,'登録データ（女）'!$A$3:$X$2000,4,FALSE))</f>
        <v/>
      </c>
      <c r="F265" s="289"/>
      <c r="G265" s="294"/>
      <c r="H265" s="478"/>
      <c r="I265" s="286"/>
      <c r="J265" s="289"/>
      <c r="K265" s="286"/>
      <c r="L265" s="289"/>
      <c r="M265" s="286"/>
      <c r="N265" s="286"/>
      <c r="O265" s="294"/>
      <c r="P265" s="295"/>
      <c r="Q265" s="296"/>
      <c r="R265" s="472"/>
      <c r="S265" s="469"/>
      <c r="V265" s="66"/>
      <c r="W265" s="75"/>
      <c r="X265" s="69"/>
      <c r="Y265" s="69"/>
      <c r="Z265" s="69"/>
      <c r="AA265" s="69"/>
      <c r="AB265" s="69"/>
      <c r="AC265" s="62"/>
      <c r="AD265" s="172">
        <f t="shared" ca="1" si="219"/>
        <v>0</v>
      </c>
      <c r="AE265" s="108">
        <f t="shared" si="220"/>
        <v>0</v>
      </c>
      <c r="AF265" s="175" t="str">
        <f>IF(G265="","0",VLOOKUP(G265,'登録データ（男）'!$V$4:$W$21,2,FALSE))</f>
        <v>0</v>
      </c>
      <c r="AG265" s="62" t="str">
        <f t="shared" si="221"/>
        <v>00</v>
      </c>
      <c r="AH265" s="172" t="str">
        <f t="shared" si="222"/>
        <v>0</v>
      </c>
      <c r="AI265" s="62" t="str">
        <f t="shared" si="223"/>
        <v>000000</v>
      </c>
      <c r="AJ265" s="172" t="str">
        <f t="shared" ca="1" si="224"/>
        <v/>
      </c>
      <c r="AK265" s="62">
        <f t="shared" si="230"/>
        <v>0</v>
      </c>
      <c r="AL265" s="107" t="str">
        <f>IF(H265="","0",VALUE(VLOOKUP(H265,'登録データ（男）'!$V$4:$X$23,3,FALSE)))</f>
        <v>0</v>
      </c>
      <c r="AM265" s="62">
        <f t="shared" si="225"/>
        <v>0</v>
      </c>
      <c r="AN265" s="62">
        <f t="shared" si="231"/>
        <v>0</v>
      </c>
      <c r="AO265" s="69" t="str">
        <f ca="1">IF(OFFSET(B265,-MOD(ROW(B265),3),0)&lt;&gt;"",IF(RIGHT(H265,1)=")",VALUE(VLOOKUP(OFFSET(B265,-MOD(ROW(B265),3),0),'登録データ（女）'!B265,8,FALSE)),"0"),"0")</f>
        <v>0</v>
      </c>
      <c r="AP265" s="69">
        <f t="shared" ca="1" si="226"/>
        <v>0</v>
      </c>
      <c r="AQ265" s="64"/>
      <c r="AR265" s="64"/>
      <c r="AS265" s="64"/>
      <c r="AT265" s="64"/>
      <c r="AU265" s="64"/>
      <c r="AV265" s="64"/>
      <c r="AW265" s="64"/>
      <c r="AX265" s="64"/>
    </row>
    <row r="266" spans="1:50" ht="18.75" customHeight="1" thickBot="1">
      <c r="A266" s="290"/>
      <c r="B266" s="306"/>
      <c r="C266" s="290"/>
      <c r="D266" s="290"/>
      <c r="E266" s="87" t="s">
        <v>1919</v>
      </c>
      <c r="F266" s="290"/>
      <c r="G266" s="222"/>
      <c r="H266" s="479"/>
      <c r="I266" s="287"/>
      <c r="J266" s="290"/>
      <c r="K266" s="287"/>
      <c r="L266" s="290"/>
      <c r="M266" s="287"/>
      <c r="N266" s="287"/>
      <c r="O266" s="222"/>
      <c r="P266" s="223"/>
      <c r="Q266" s="297"/>
      <c r="R266" s="473"/>
      <c r="S266" s="470"/>
      <c r="V266" s="66"/>
      <c r="W266" s="75"/>
      <c r="X266" s="69"/>
      <c r="Y266" s="69"/>
      <c r="Z266" s="69"/>
      <c r="AA266" s="69"/>
      <c r="AB266" s="69"/>
      <c r="AC266" s="62"/>
      <c r="AD266" s="172">
        <f t="shared" ca="1" si="219"/>
        <v>0</v>
      </c>
      <c r="AE266" s="108">
        <f t="shared" si="220"/>
        <v>0</v>
      </c>
      <c r="AF266" s="175" t="str">
        <f>IF(G266="","0",VLOOKUP(G266,'登録データ（男）'!$V$4:$W$21,2,FALSE))</f>
        <v>0</v>
      </c>
      <c r="AG266" s="62" t="str">
        <f t="shared" si="221"/>
        <v>00</v>
      </c>
      <c r="AH266" s="172" t="str">
        <f t="shared" si="222"/>
        <v>0</v>
      </c>
      <c r="AI266" s="62" t="str">
        <f t="shared" si="223"/>
        <v>000000</v>
      </c>
      <c r="AJ266" s="172" t="str">
        <f t="shared" ca="1" si="224"/>
        <v/>
      </c>
      <c r="AK266" s="62">
        <f t="shared" si="230"/>
        <v>0</v>
      </c>
      <c r="AL266" s="107" t="str">
        <f>IF(H266="","0",VALUE(VLOOKUP(H266,'登録データ（男）'!$V$4:$X$23,3,FALSE)))</f>
        <v>0</v>
      </c>
      <c r="AM266" s="62">
        <f t="shared" si="225"/>
        <v>0</v>
      </c>
      <c r="AN266" s="62">
        <f t="shared" si="231"/>
        <v>0</v>
      </c>
      <c r="AO266" s="69" t="str">
        <f ca="1">IF(OFFSET(B266,-MOD(ROW(B266),3),0)&lt;&gt;"",IF(RIGHT(H266,1)=")",VALUE(VLOOKUP(OFFSET(B266,-MOD(ROW(B266),3),0),'登録データ（女）'!B266,8,FALSE)),"0"),"0")</f>
        <v>0</v>
      </c>
      <c r="AP266" s="69">
        <f t="shared" ca="1" si="226"/>
        <v>0</v>
      </c>
      <c r="AQ266" s="64"/>
      <c r="AR266" s="64"/>
      <c r="AS266" s="64"/>
      <c r="AT266" s="64"/>
      <c r="AU266" s="64"/>
      <c r="AV266" s="64"/>
      <c r="AW266" s="64"/>
      <c r="AX266" s="64"/>
    </row>
    <row r="267" spans="1:50" ht="18.75" customHeight="1" thickTop="1">
      <c r="A267" s="288">
        <v>84</v>
      </c>
      <c r="B267" s="304"/>
      <c r="C267" s="288" t="str">
        <f>IF(B267="","",VLOOKUP(B267,'登録データ（女）'!$A$3:$X$2000,2,FALSE))</f>
        <v/>
      </c>
      <c r="D267" s="288" t="str">
        <f>IF(B267="","",VLOOKUP(B267,'登録データ（女）'!$A$3:$X$2000,3,FALSE))</f>
        <v/>
      </c>
      <c r="E267" s="179" t="str">
        <f>IF(B267="","",VLOOKUP(B267,'登録データ（女）'!$A$3:$X$2000,7,FALSE))</f>
        <v/>
      </c>
      <c r="F267" s="288" t="s">
        <v>6158</v>
      </c>
      <c r="G267" s="291"/>
      <c r="H267" s="477"/>
      <c r="I267" s="285"/>
      <c r="J267" s="288" t="str">
        <f>IF(G267="","",IF(AH267=2,"","分"))</f>
        <v/>
      </c>
      <c r="K267" s="285"/>
      <c r="L267" s="288" t="str">
        <f>IF(OR(G267="",G267="七種競技"),"",IF(AH267=2,"m","秒"))</f>
        <v/>
      </c>
      <c r="M267" s="285"/>
      <c r="N267" s="285"/>
      <c r="O267" s="291"/>
      <c r="P267" s="292"/>
      <c r="Q267" s="293"/>
      <c r="R267" s="471"/>
      <c r="S267" s="468"/>
      <c r="V267" s="66"/>
      <c r="W267" s="75">
        <f>IF(B267="",0,IF(VLOOKUP(B267,'登録データ（女）'!$A$3:$AT$2000,28,FALSE)=1,0,1))</f>
        <v>0</v>
      </c>
      <c r="X267" s="69">
        <f>IF(B267="",1,0)</f>
        <v>1</v>
      </c>
      <c r="Y267" s="69">
        <f>IF(C267="",1,0)</f>
        <v>1</v>
      </c>
      <c r="Z267" s="69">
        <f>IF(D267="",1,0)</f>
        <v>1</v>
      </c>
      <c r="AA267" s="69">
        <f>IF(E267="",1,0)</f>
        <v>1</v>
      </c>
      <c r="AB267" s="69">
        <f>IF(E268="",1,0)</f>
        <v>1</v>
      </c>
      <c r="AC267" s="62">
        <f>SUM(X267:AB267)</f>
        <v>5</v>
      </c>
      <c r="AD267" s="172">
        <f t="shared" ca="1" si="219"/>
        <v>0</v>
      </c>
      <c r="AE267" s="108">
        <f t="shared" si="220"/>
        <v>0</v>
      </c>
      <c r="AF267" s="175" t="str">
        <f>IF(G267="","0",VLOOKUP(G267,'登録データ（男）'!$V$4:$W$21,2,FALSE))</f>
        <v>0</v>
      </c>
      <c r="AG267" s="62" t="str">
        <f t="shared" si="221"/>
        <v>00</v>
      </c>
      <c r="AH267" s="172" t="str">
        <f t="shared" si="222"/>
        <v>0</v>
      </c>
      <c r="AI267" s="62" t="str">
        <f t="shared" si="223"/>
        <v>000000</v>
      </c>
      <c r="AJ267" s="172" t="str">
        <f t="shared" ca="1" si="224"/>
        <v/>
      </c>
      <c r="AK267" s="62">
        <f t="shared" si="230"/>
        <v>0</v>
      </c>
      <c r="AL267" s="107" t="str">
        <f>IF(H267="","0",VALUE(VLOOKUP(H267,'登録データ（男）'!$V$4:$X$23,3,FALSE)))</f>
        <v>0</v>
      </c>
      <c r="AM267" s="62">
        <f t="shared" si="225"/>
        <v>0</v>
      </c>
      <c r="AN267" s="62">
        <f t="shared" si="231"/>
        <v>0</v>
      </c>
      <c r="AO267" s="69" t="str">
        <f ca="1">IF(OFFSET(B267,-MOD(ROW(B267),3),0)&lt;&gt;"",IF(RIGHT(H267,1)=")",VALUE(VLOOKUP(OFFSET(B267,-MOD(ROW(B267),3),0),'登録データ（女）'!B267,8,FALSE)),"0"),"0")</f>
        <v>0</v>
      </c>
      <c r="AP267" s="69">
        <f t="shared" ca="1" si="226"/>
        <v>0</v>
      </c>
      <c r="AQ267" s="64" t="str">
        <f t="shared" ref="AQ267" si="286">IF(AR267="","",RANK(AR267,$AR$18:$AR$467,1))</f>
        <v/>
      </c>
      <c r="AR267" s="64" t="str">
        <f>IF(R267="","",B267)</f>
        <v/>
      </c>
      <c r="AS267" s="64" t="str">
        <f t="shared" ref="AS267" si="287">IF(AT267="","",RANK(AT267,$AT$18:$AT$467,1))</f>
        <v/>
      </c>
      <c r="AT267" s="64" t="str">
        <f>IF(S267="","",B267)</f>
        <v/>
      </c>
      <c r="AU267" s="64" t="str">
        <f t="shared" ref="AU267" si="288">IF(AV267="","",RANK(AV267,$AV$18:$AV$467,1))</f>
        <v/>
      </c>
      <c r="AV267" s="64" t="str">
        <f>IF(OR(H267="七種競技",H268="七種競技",H269="七種競技"),B267,"")</f>
        <v/>
      </c>
      <c r="AW267" s="64"/>
      <c r="AX267" s="64">
        <f>B267</f>
        <v>0</v>
      </c>
    </row>
    <row r="268" spans="1:50" ht="18.75" customHeight="1">
      <c r="A268" s="289"/>
      <c r="B268" s="305"/>
      <c r="C268" s="289"/>
      <c r="D268" s="289"/>
      <c r="E268" s="174" t="str">
        <f>IF(B267="","",VLOOKUP(B267,'登録データ（女）'!$A$3:$X$2000,4,FALSE))</f>
        <v/>
      </c>
      <c r="F268" s="289"/>
      <c r="G268" s="294"/>
      <c r="H268" s="478"/>
      <c r="I268" s="286"/>
      <c r="J268" s="289"/>
      <c r="K268" s="286"/>
      <c r="L268" s="289"/>
      <c r="M268" s="286"/>
      <c r="N268" s="286"/>
      <c r="O268" s="294"/>
      <c r="P268" s="295"/>
      <c r="Q268" s="296"/>
      <c r="R268" s="472"/>
      <c r="S268" s="469"/>
      <c r="V268" s="66"/>
      <c r="W268" s="75"/>
      <c r="X268" s="69"/>
      <c r="Y268" s="69"/>
      <c r="Z268" s="69"/>
      <c r="AA268" s="69"/>
      <c r="AB268" s="69"/>
      <c r="AC268" s="62"/>
      <c r="AD268" s="172">
        <f t="shared" ca="1" si="219"/>
        <v>0</v>
      </c>
      <c r="AE268" s="108">
        <f t="shared" si="220"/>
        <v>0</v>
      </c>
      <c r="AF268" s="175" t="str">
        <f>IF(G268="","0",VLOOKUP(G268,'登録データ（男）'!$V$4:$W$21,2,FALSE))</f>
        <v>0</v>
      </c>
      <c r="AG268" s="62" t="str">
        <f t="shared" si="221"/>
        <v>00</v>
      </c>
      <c r="AH268" s="172" t="str">
        <f t="shared" si="222"/>
        <v>0</v>
      </c>
      <c r="AI268" s="62" t="str">
        <f t="shared" si="223"/>
        <v>000000</v>
      </c>
      <c r="AJ268" s="172" t="str">
        <f t="shared" ca="1" si="224"/>
        <v/>
      </c>
      <c r="AK268" s="62">
        <f t="shared" si="230"/>
        <v>0</v>
      </c>
      <c r="AL268" s="107" t="str">
        <f>IF(H268="","0",VALUE(VLOOKUP(H268,'登録データ（男）'!$V$4:$X$23,3,FALSE)))</f>
        <v>0</v>
      </c>
      <c r="AM268" s="62">
        <f t="shared" si="225"/>
        <v>0</v>
      </c>
      <c r="AN268" s="62">
        <f t="shared" si="231"/>
        <v>0</v>
      </c>
      <c r="AO268" s="69" t="str">
        <f ca="1">IF(OFFSET(B268,-MOD(ROW(B268),3),0)&lt;&gt;"",IF(RIGHT(H268,1)=")",VALUE(VLOOKUP(OFFSET(B268,-MOD(ROW(B268),3),0),'登録データ（女）'!B268,8,FALSE)),"0"),"0")</f>
        <v>0</v>
      </c>
      <c r="AP268" s="69">
        <f t="shared" ca="1" si="226"/>
        <v>0</v>
      </c>
      <c r="AQ268" s="64"/>
      <c r="AR268" s="64"/>
      <c r="AS268" s="64"/>
      <c r="AT268" s="64"/>
      <c r="AU268" s="64"/>
      <c r="AV268" s="64"/>
      <c r="AW268" s="64"/>
      <c r="AX268" s="64"/>
    </row>
    <row r="269" spans="1:50" ht="18.75" customHeight="1" thickBot="1">
      <c r="A269" s="290"/>
      <c r="B269" s="306"/>
      <c r="C269" s="290"/>
      <c r="D269" s="290"/>
      <c r="E269" s="87" t="s">
        <v>1919</v>
      </c>
      <c r="F269" s="290"/>
      <c r="G269" s="222"/>
      <c r="H269" s="479"/>
      <c r="I269" s="287"/>
      <c r="J269" s="290"/>
      <c r="K269" s="287"/>
      <c r="L269" s="290"/>
      <c r="M269" s="287"/>
      <c r="N269" s="287"/>
      <c r="O269" s="222"/>
      <c r="P269" s="223"/>
      <c r="Q269" s="297"/>
      <c r="R269" s="473"/>
      <c r="S269" s="470"/>
      <c r="V269" s="66"/>
      <c r="W269" s="75"/>
      <c r="X269" s="69"/>
      <c r="Y269" s="69"/>
      <c r="Z269" s="69"/>
      <c r="AA269" s="69"/>
      <c r="AB269" s="69"/>
      <c r="AC269" s="62"/>
      <c r="AD269" s="172">
        <f t="shared" ca="1" si="219"/>
        <v>0</v>
      </c>
      <c r="AE269" s="108">
        <f t="shared" si="220"/>
        <v>0</v>
      </c>
      <c r="AF269" s="175" t="str">
        <f>IF(G269="","0",VLOOKUP(G269,'登録データ（男）'!$V$4:$W$21,2,FALSE))</f>
        <v>0</v>
      </c>
      <c r="AG269" s="62" t="str">
        <f t="shared" si="221"/>
        <v>00</v>
      </c>
      <c r="AH269" s="172" t="str">
        <f t="shared" si="222"/>
        <v>0</v>
      </c>
      <c r="AI269" s="62" t="str">
        <f t="shared" si="223"/>
        <v>000000</v>
      </c>
      <c r="AJ269" s="172" t="str">
        <f t="shared" ca="1" si="224"/>
        <v/>
      </c>
      <c r="AK269" s="62">
        <f t="shared" si="230"/>
        <v>0</v>
      </c>
      <c r="AL269" s="107" t="str">
        <f>IF(H269="","0",VALUE(VLOOKUP(H269,'登録データ（男）'!$V$4:$X$23,3,FALSE)))</f>
        <v>0</v>
      </c>
      <c r="AM269" s="62">
        <f t="shared" si="225"/>
        <v>0</v>
      </c>
      <c r="AN269" s="62">
        <f t="shared" si="231"/>
        <v>0</v>
      </c>
      <c r="AO269" s="69" t="str">
        <f ca="1">IF(OFFSET(B269,-MOD(ROW(B269),3),0)&lt;&gt;"",IF(RIGHT(H269,1)=")",VALUE(VLOOKUP(OFFSET(B269,-MOD(ROW(B269),3),0),'登録データ（女）'!B269,8,FALSE)),"0"),"0")</f>
        <v>0</v>
      </c>
      <c r="AP269" s="69">
        <f t="shared" ca="1" si="226"/>
        <v>0</v>
      </c>
      <c r="AQ269" s="64"/>
      <c r="AR269" s="64"/>
      <c r="AS269" s="64"/>
      <c r="AT269" s="64"/>
      <c r="AU269" s="64"/>
      <c r="AV269" s="64"/>
      <c r="AW269" s="64"/>
      <c r="AX269" s="64"/>
    </row>
    <row r="270" spans="1:50" ht="18.75" customHeight="1" thickTop="1">
      <c r="A270" s="288">
        <v>85</v>
      </c>
      <c r="B270" s="304"/>
      <c r="C270" s="288" t="str">
        <f>IF(B270="","",VLOOKUP(B270,'登録データ（女）'!$A$3:$X$2000,2,FALSE))</f>
        <v/>
      </c>
      <c r="D270" s="288" t="str">
        <f>IF(B270="","",VLOOKUP(B270,'登録データ（女）'!$A$3:$X$2000,3,FALSE))</f>
        <v/>
      </c>
      <c r="E270" s="179" t="str">
        <f>IF(B270="","",VLOOKUP(B270,'登録データ（女）'!$A$3:$X$2000,7,FALSE))</f>
        <v/>
      </c>
      <c r="F270" s="288" t="s">
        <v>6158</v>
      </c>
      <c r="G270" s="291"/>
      <c r="H270" s="477"/>
      <c r="I270" s="285"/>
      <c r="J270" s="288" t="str">
        <f>IF(G270="","",IF(AH270=2,"","分"))</f>
        <v/>
      </c>
      <c r="K270" s="285"/>
      <c r="L270" s="288" t="str">
        <f>IF(OR(G270="",G270="七種競技"),"",IF(AH270=2,"m","秒"))</f>
        <v/>
      </c>
      <c r="M270" s="285"/>
      <c r="N270" s="285"/>
      <c r="O270" s="291"/>
      <c r="P270" s="292"/>
      <c r="Q270" s="293"/>
      <c r="R270" s="471"/>
      <c r="S270" s="468"/>
      <c r="V270" s="66"/>
      <c r="W270" s="75">
        <f>IF(B270="",0,IF(VLOOKUP(B270,'登録データ（女）'!$A$3:$AT$2000,28,FALSE)=1,0,1))</f>
        <v>0</v>
      </c>
      <c r="X270" s="69">
        <f>IF(B270="",1,0)</f>
        <v>1</v>
      </c>
      <c r="Y270" s="69">
        <f>IF(C270="",1,0)</f>
        <v>1</v>
      </c>
      <c r="Z270" s="69">
        <f>IF(D270="",1,0)</f>
        <v>1</v>
      </c>
      <c r="AA270" s="69">
        <f>IF(E270="",1,0)</f>
        <v>1</v>
      </c>
      <c r="AB270" s="69">
        <f>IF(E271="",1,0)</f>
        <v>1</v>
      </c>
      <c r="AC270" s="62">
        <f>SUM(X270:AB270)</f>
        <v>5</v>
      </c>
      <c r="AD270" s="172">
        <f t="shared" ca="1" si="219"/>
        <v>0</v>
      </c>
      <c r="AE270" s="108">
        <f t="shared" si="220"/>
        <v>0</v>
      </c>
      <c r="AF270" s="175" t="str">
        <f>IF(G270="","0",VLOOKUP(G270,'登録データ（男）'!$V$4:$W$21,2,FALSE))</f>
        <v>0</v>
      </c>
      <c r="AG270" s="62" t="str">
        <f t="shared" si="221"/>
        <v>00</v>
      </c>
      <c r="AH270" s="172" t="str">
        <f t="shared" si="222"/>
        <v>0</v>
      </c>
      <c r="AI270" s="62" t="str">
        <f t="shared" si="223"/>
        <v>000000</v>
      </c>
      <c r="AJ270" s="172" t="str">
        <f t="shared" ca="1" si="224"/>
        <v/>
      </c>
      <c r="AK270" s="62">
        <f t="shared" si="230"/>
        <v>0</v>
      </c>
      <c r="AL270" s="107" t="str">
        <f>IF(H270="","0",VALUE(VLOOKUP(H270,'登録データ（男）'!$V$4:$X$23,3,FALSE)))</f>
        <v>0</v>
      </c>
      <c r="AM270" s="62">
        <f t="shared" si="225"/>
        <v>0</v>
      </c>
      <c r="AN270" s="62">
        <f t="shared" si="231"/>
        <v>0</v>
      </c>
      <c r="AO270" s="69" t="str">
        <f ca="1">IF(OFFSET(B270,-MOD(ROW(B270),3),0)&lt;&gt;"",IF(RIGHT(H270,1)=")",VALUE(VLOOKUP(OFFSET(B270,-MOD(ROW(B270),3),0),'登録データ（女）'!B270,8,FALSE)),"0"),"0")</f>
        <v>0</v>
      </c>
      <c r="AP270" s="69">
        <f t="shared" ca="1" si="226"/>
        <v>0</v>
      </c>
      <c r="AQ270" s="64" t="str">
        <f t="shared" ref="AQ270" si="289">IF(AR270="","",RANK(AR270,$AR$18:$AR$467,1))</f>
        <v/>
      </c>
      <c r="AR270" s="64" t="str">
        <f>IF(R270="","",B270)</f>
        <v/>
      </c>
      <c r="AS270" s="64" t="str">
        <f t="shared" ref="AS270" si="290">IF(AT270="","",RANK(AT270,$AT$18:$AT$467,1))</f>
        <v/>
      </c>
      <c r="AT270" s="64" t="str">
        <f>IF(S270="","",B270)</f>
        <v/>
      </c>
      <c r="AU270" s="64" t="str">
        <f t="shared" ref="AU270" si="291">IF(AV270="","",RANK(AV270,$AV$18:$AV$467,1))</f>
        <v/>
      </c>
      <c r="AV270" s="64" t="str">
        <f>IF(OR(H270="七種競技",H271="七種競技",H272="七種競技"),B270,"")</f>
        <v/>
      </c>
      <c r="AW270" s="64"/>
      <c r="AX270" s="64">
        <f>B270</f>
        <v>0</v>
      </c>
    </row>
    <row r="271" spans="1:50" ht="18.75" customHeight="1">
      <c r="A271" s="289"/>
      <c r="B271" s="305"/>
      <c r="C271" s="289"/>
      <c r="D271" s="289"/>
      <c r="E271" s="174" t="str">
        <f>IF(B270="","",VLOOKUP(B270,'登録データ（女）'!$A$3:$X$2000,4,FALSE))</f>
        <v/>
      </c>
      <c r="F271" s="289"/>
      <c r="G271" s="294"/>
      <c r="H271" s="478"/>
      <c r="I271" s="286"/>
      <c r="J271" s="289"/>
      <c r="K271" s="286"/>
      <c r="L271" s="289"/>
      <c r="M271" s="286"/>
      <c r="N271" s="286"/>
      <c r="O271" s="294"/>
      <c r="P271" s="295"/>
      <c r="Q271" s="296"/>
      <c r="R271" s="472"/>
      <c r="S271" s="469"/>
      <c r="V271" s="66"/>
      <c r="W271" s="75"/>
      <c r="X271" s="69"/>
      <c r="Y271" s="69"/>
      <c r="Z271" s="69"/>
      <c r="AA271" s="69"/>
      <c r="AB271" s="69"/>
      <c r="AC271" s="62"/>
      <c r="AD271" s="172">
        <f t="shared" ca="1" si="219"/>
        <v>0</v>
      </c>
      <c r="AE271" s="108">
        <f t="shared" si="220"/>
        <v>0</v>
      </c>
      <c r="AF271" s="175" t="str">
        <f>IF(G271="","0",VLOOKUP(G271,'登録データ（男）'!$V$4:$W$21,2,FALSE))</f>
        <v>0</v>
      </c>
      <c r="AG271" s="62" t="str">
        <f t="shared" si="221"/>
        <v>00</v>
      </c>
      <c r="AH271" s="172" t="str">
        <f t="shared" si="222"/>
        <v>0</v>
      </c>
      <c r="AI271" s="62" t="str">
        <f t="shared" si="223"/>
        <v>000000</v>
      </c>
      <c r="AJ271" s="172" t="str">
        <f t="shared" ca="1" si="224"/>
        <v/>
      </c>
      <c r="AK271" s="62">
        <f t="shared" si="230"/>
        <v>0</v>
      </c>
      <c r="AL271" s="107" t="str">
        <f>IF(H271="","0",VALUE(VLOOKUP(H271,'登録データ（男）'!$V$4:$X$23,3,FALSE)))</f>
        <v>0</v>
      </c>
      <c r="AM271" s="62">
        <f t="shared" si="225"/>
        <v>0</v>
      </c>
      <c r="AN271" s="62">
        <f t="shared" si="231"/>
        <v>0</v>
      </c>
      <c r="AO271" s="69" t="str">
        <f ca="1">IF(OFFSET(B271,-MOD(ROW(B271),3),0)&lt;&gt;"",IF(RIGHT(H271,1)=")",VALUE(VLOOKUP(OFFSET(B271,-MOD(ROW(B271),3),0),'登録データ（女）'!B271,8,FALSE)),"0"),"0")</f>
        <v>0</v>
      </c>
      <c r="AP271" s="69">
        <f t="shared" ca="1" si="226"/>
        <v>0</v>
      </c>
      <c r="AQ271" s="64"/>
      <c r="AR271" s="64"/>
      <c r="AS271" s="64"/>
      <c r="AT271" s="64"/>
      <c r="AU271" s="64"/>
      <c r="AV271" s="64"/>
      <c r="AW271" s="64"/>
      <c r="AX271" s="64"/>
    </row>
    <row r="272" spans="1:50" ht="18.75" customHeight="1" thickBot="1">
      <c r="A272" s="290"/>
      <c r="B272" s="306"/>
      <c r="C272" s="290"/>
      <c r="D272" s="290"/>
      <c r="E272" s="87" t="s">
        <v>1919</v>
      </c>
      <c r="F272" s="290"/>
      <c r="G272" s="222"/>
      <c r="H272" s="479"/>
      <c r="I272" s="287"/>
      <c r="J272" s="290"/>
      <c r="K272" s="287"/>
      <c r="L272" s="290"/>
      <c r="M272" s="287"/>
      <c r="N272" s="287"/>
      <c r="O272" s="222"/>
      <c r="P272" s="223"/>
      <c r="Q272" s="297"/>
      <c r="R272" s="473"/>
      <c r="S272" s="470"/>
      <c r="V272" s="66"/>
      <c r="W272" s="75"/>
      <c r="X272" s="69"/>
      <c r="Y272" s="69"/>
      <c r="Z272" s="69"/>
      <c r="AA272" s="69"/>
      <c r="AB272" s="69"/>
      <c r="AC272" s="62"/>
      <c r="AD272" s="172">
        <f t="shared" ca="1" si="219"/>
        <v>0</v>
      </c>
      <c r="AE272" s="108">
        <f t="shared" si="220"/>
        <v>0</v>
      </c>
      <c r="AF272" s="175" t="str">
        <f>IF(G272="","0",VLOOKUP(G272,'登録データ（男）'!$V$4:$W$21,2,FALSE))</f>
        <v>0</v>
      </c>
      <c r="AG272" s="62" t="str">
        <f t="shared" si="221"/>
        <v>00</v>
      </c>
      <c r="AH272" s="172" t="str">
        <f t="shared" si="222"/>
        <v>0</v>
      </c>
      <c r="AI272" s="62" t="str">
        <f t="shared" si="223"/>
        <v>000000</v>
      </c>
      <c r="AJ272" s="172" t="str">
        <f t="shared" ca="1" si="224"/>
        <v/>
      </c>
      <c r="AK272" s="62">
        <f t="shared" si="230"/>
        <v>0</v>
      </c>
      <c r="AL272" s="107" t="str">
        <f>IF(H272="","0",VALUE(VLOOKUP(H272,'登録データ（男）'!$V$4:$X$23,3,FALSE)))</f>
        <v>0</v>
      </c>
      <c r="AM272" s="62">
        <f t="shared" si="225"/>
        <v>0</v>
      </c>
      <c r="AN272" s="62">
        <f t="shared" si="231"/>
        <v>0</v>
      </c>
      <c r="AO272" s="69" t="str">
        <f ca="1">IF(OFFSET(B272,-MOD(ROW(B272),3),0)&lt;&gt;"",IF(RIGHT(H272,1)=")",VALUE(VLOOKUP(OFFSET(B272,-MOD(ROW(B272),3),0),'登録データ（女）'!B272,8,FALSE)),"0"),"0")</f>
        <v>0</v>
      </c>
      <c r="AP272" s="69">
        <f t="shared" ca="1" si="226"/>
        <v>0</v>
      </c>
      <c r="AQ272" s="64"/>
      <c r="AR272" s="64"/>
      <c r="AS272" s="64"/>
      <c r="AT272" s="64"/>
      <c r="AU272" s="64"/>
      <c r="AV272" s="64"/>
      <c r="AW272" s="64"/>
      <c r="AX272" s="64"/>
    </row>
    <row r="273" spans="1:50" ht="18.75" customHeight="1" thickTop="1">
      <c r="A273" s="288">
        <v>86</v>
      </c>
      <c r="B273" s="304"/>
      <c r="C273" s="288" t="str">
        <f>IF(B273="","",VLOOKUP(B273,'登録データ（女）'!$A$3:$X$2000,2,FALSE))</f>
        <v/>
      </c>
      <c r="D273" s="288" t="str">
        <f>IF(B273="","",VLOOKUP(B273,'登録データ（女）'!$A$3:$X$2000,3,FALSE))</f>
        <v/>
      </c>
      <c r="E273" s="179" t="str">
        <f>IF(B273="","",VLOOKUP(B273,'登録データ（女）'!$A$3:$X$2000,7,FALSE))</f>
        <v/>
      </c>
      <c r="F273" s="288" t="s">
        <v>6158</v>
      </c>
      <c r="G273" s="291"/>
      <c r="H273" s="477"/>
      <c r="I273" s="285"/>
      <c r="J273" s="288" t="str">
        <f>IF(G273="","",IF(AH273=2,"","分"))</f>
        <v/>
      </c>
      <c r="K273" s="285"/>
      <c r="L273" s="288" t="str">
        <f>IF(OR(G273="",G273="七種競技"),"",IF(AH273=2,"m","秒"))</f>
        <v/>
      </c>
      <c r="M273" s="285"/>
      <c r="N273" s="285"/>
      <c r="O273" s="291"/>
      <c r="P273" s="292"/>
      <c r="Q273" s="293"/>
      <c r="R273" s="471"/>
      <c r="S273" s="468"/>
      <c r="V273" s="66"/>
      <c r="W273" s="75">
        <f>IF(B273="",0,IF(VLOOKUP(B273,'登録データ（女）'!$A$3:$AT$2000,28,FALSE)=1,0,1))</f>
        <v>0</v>
      </c>
      <c r="X273" s="69">
        <f>IF(B273="",1,0)</f>
        <v>1</v>
      </c>
      <c r="Y273" s="69">
        <f>IF(C273="",1,0)</f>
        <v>1</v>
      </c>
      <c r="Z273" s="69">
        <f>IF(D273="",1,0)</f>
        <v>1</v>
      </c>
      <c r="AA273" s="69">
        <f>IF(E273="",1,0)</f>
        <v>1</v>
      </c>
      <c r="AB273" s="69">
        <f>IF(E274="",1,0)</f>
        <v>1</v>
      </c>
      <c r="AC273" s="62">
        <f>SUM(X273:AB273)</f>
        <v>5</v>
      </c>
      <c r="AD273" s="172">
        <f t="shared" ca="1" si="219"/>
        <v>0</v>
      </c>
      <c r="AE273" s="108">
        <f t="shared" si="220"/>
        <v>0</v>
      </c>
      <c r="AF273" s="175" t="str">
        <f>IF(G273="","0",VLOOKUP(G273,'登録データ（男）'!$V$4:$W$21,2,FALSE))</f>
        <v>0</v>
      </c>
      <c r="AG273" s="62" t="str">
        <f t="shared" si="221"/>
        <v>00</v>
      </c>
      <c r="AH273" s="172" t="str">
        <f t="shared" si="222"/>
        <v>0</v>
      </c>
      <c r="AI273" s="62" t="str">
        <f t="shared" si="223"/>
        <v>000000</v>
      </c>
      <c r="AJ273" s="172" t="str">
        <f t="shared" ca="1" si="224"/>
        <v/>
      </c>
      <c r="AK273" s="62">
        <f t="shared" si="230"/>
        <v>0</v>
      </c>
      <c r="AL273" s="107" t="str">
        <f>IF(H273="","0",VALUE(VLOOKUP(H273,'登録データ（男）'!$V$4:$X$23,3,FALSE)))</f>
        <v>0</v>
      </c>
      <c r="AM273" s="62">
        <f t="shared" si="225"/>
        <v>0</v>
      </c>
      <c r="AN273" s="62">
        <f t="shared" si="231"/>
        <v>0</v>
      </c>
      <c r="AO273" s="69" t="str">
        <f ca="1">IF(OFFSET(B273,-MOD(ROW(B273),3),0)&lt;&gt;"",IF(RIGHT(H273,1)=")",VALUE(VLOOKUP(OFFSET(B273,-MOD(ROW(B273),3),0),'登録データ（女）'!B273,8,FALSE)),"0"),"0")</f>
        <v>0</v>
      </c>
      <c r="AP273" s="69">
        <f t="shared" ca="1" si="226"/>
        <v>0</v>
      </c>
      <c r="AQ273" s="64" t="str">
        <f t="shared" ref="AQ273" si="292">IF(AR273="","",RANK(AR273,$AR$18:$AR$467,1))</f>
        <v/>
      </c>
      <c r="AR273" s="64" t="str">
        <f>IF(R273="","",B273)</f>
        <v/>
      </c>
      <c r="AS273" s="64" t="str">
        <f t="shared" ref="AS273" si="293">IF(AT273="","",RANK(AT273,$AT$18:$AT$467,1))</f>
        <v/>
      </c>
      <c r="AT273" s="64" t="str">
        <f>IF(S273="","",B273)</f>
        <v/>
      </c>
      <c r="AU273" s="64" t="str">
        <f t="shared" ref="AU273" si="294">IF(AV273="","",RANK(AV273,$AV$18:$AV$467,1))</f>
        <v/>
      </c>
      <c r="AV273" s="64" t="str">
        <f>IF(OR(H273="七種競技",H274="七種競技",H275="七種競技"),B273,"")</f>
        <v/>
      </c>
      <c r="AW273" s="64"/>
      <c r="AX273" s="64">
        <f>B273</f>
        <v>0</v>
      </c>
    </row>
    <row r="274" spans="1:50" ht="18.75" customHeight="1">
      <c r="A274" s="289"/>
      <c r="B274" s="305"/>
      <c r="C274" s="289"/>
      <c r="D274" s="289"/>
      <c r="E274" s="174" t="str">
        <f>IF(B273="","",VLOOKUP(B273,'登録データ（女）'!$A$3:$X$2000,4,FALSE))</f>
        <v/>
      </c>
      <c r="F274" s="289"/>
      <c r="G274" s="294"/>
      <c r="H274" s="478"/>
      <c r="I274" s="286"/>
      <c r="J274" s="289"/>
      <c r="K274" s="286"/>
      <c r="L274" s="289"/>
      <c r="M274" s="286"/>
      <c r="N274" s="286"/>
      <c r="O274" s="294"/>
      <c r="P274" s="295"/>
      <c r="Q274" s="296"/>
      <c r="R274" s="472"/>
      <c r="S274" s="469"/>
      <c r="V274" s="66"/>
      <c r="W274" s="75"/>
      <c r="X274" s="69"/>
      <c r="Y274" s="69"/>
      <c r="Z274" s="69"/>
      <c r="AA274" s="69"/>
      <c r="AB274" s="69"/>
      <c r="AC274" s="62"/>
      <c r="AD274" s="172">
        <f t="shared" ref="AD274:AD337" ca="1" si="295">COUNTIF(OFFSET(G274,-MOD(ROW(G274),3),0,3,1),G274)</f>
        <v>0</v>
      </c>
      <c r="AE274" s="108">
        <f t="shared" ref="AE274:AE337" si="296">IF(OR(RIGHT(G274,1)="m",RIGHT(G274,1)="H",RIGHT(G274,1)="C"),IF(VALUE(K274)&gt;59,1,0),0)</f>
        <v>0</v>
      </c>
      <c r="AF274" s="175" t="str">
        <f>IF(G274="","0",VLOOKUP(G274,'登録データ（男）'!$V$4:$W$21,2,FALSE))</f>
        <v>0</v>
      </c>
      <c r="AG274" s="62" t="str">
        <f t="shared" ref="AG274:AG337" si="297">IF(M274="","00",IF(LEN(M274)=1,M274*10,M274))</f>
        <v>00</v>
      </c>
      <c r="AH274" s="172" t="str">
        <f t="shared" ref="AH274:AH337" si="298">IF(G274="","0",IF(OR(RIGHT(G274,1)="m",RIGHT(G274,1)="H",RIGHT(G274,1)="W",RIGHT(G274,1)="C",RIGHT(G274,1)=")"),1,2))</f>
        <v>0</v>
      </c>
      <c r="AI274" s="62" t="str">
        <f t="shared" ref="AI274:AI337" si="299">IF(AH274=2,IF(K274="","0000",CONCATENATE(RIGHT(K274+100,2),RIGHT(AG274+100,2))),IF(K274="","000000",CONCATENATE(RIGHT(I274+100,2),RIGHT(K274+100,2),RIGHT(AG274+100,2))))</f>
        <v>000000</v>
      </c>
      <c r="AJ274" s="172" t="str">
        <f t="shared" ref="AJ274:AJ337" ca="1" si="300">IF(G274="","",IF(OFFSET(B274,-MOD(ROW(B274),3),0)="","0",CONCATENATE(AF274," ",IF(AH274=1,RIGHT(AI274+10000000,7),RIGHT(AI274+100000,5)))))</f>
        <v/>
      </c>
      <c r="AK274" s="62">
        <f t="shared" si="230"/>
        <v>0</v>
      </c>
      <c r="AL274" s="107" t="str">
        <f>IF(H274="","0",VALUE(VLOOKUP(H274,'登録データ（男）'!$V$4:$X$23,3,FALSE)))</f>
        <v>0</v>
      </c>
      <c r="AM274" s="62">
        <f t="shared" ref="AM274:AM337" si="301">IF(H274="",0,IF(H274="七種競技",0,IF(K274&lt;&gt;"",0,1)))</f>
        <v>0</v>
      </c>
      <c r="AN274" s="62">
        <f t="shared" si="231"/>
        <v>0</v>
      </c>
      <c r="AO274" s="69" t="str">
        <f ca="1">IF(OFFSET(B274,-MOD(ROW(B274),3),0)&lt;&gt;"",IF(RIGHT(H274,1)=")",VALUE(VLOOKUP(OFFSET(B274,-MOD(ROW(B274),3),0),'登録データ（女）'!B274,8,FALSE)),"0"),"0")</f>
        <v>0</v>
      </c>
      <c r="AP274" s="69">
        <f t="shared" ref="AP274:AP337" ca="1" si="302">IF(AO274=0,0,IF(RIGHT(H274,1)&lt;&gt;")",0,IF(VALUE(LEFT(AO274,2))&gt;96,0,1)))</f>
        <v>0</v>
      </c>
      <c r="AQ274" s="64"/>
      <c r="AR274" s="64"/>
      <c r="AS274" s="64"/>
      <c r="AT274" s="64"/>
      <c r="AU274" s="64"/>
      <c r="AV274" s="64"/>
      <c r="AW274" s="64"/>
      <c r="AX274" s="64"/>
    </row>
    <row r="275" spans="1:50" ht="18.75" customHeight="1" thickBot="1">
      <c r="A275" s="290"/>
      <c r="B275" s="306"/>
      <c r="C275" s="290"/>
      <c r="D275" s="290"/>
      <c r="E275" s="87" t="s">
        <v>1919</v>
      </c>
      <c r="F275" s="290"/>
      <c r="G275" s="222"/>
      <c r="H275" s="479"/>
      <c r="I275" s="287"/>
      <c r="J275" s="290"/>
      <c r="K275" s="287"/>
      <c r="L275" s="290"/>
      <c r="M275" s="287"/>
      <c r="N275" s="287"/>
      <c r="O275" s="222"/>
      <c r="P275" s="223"/>
      <c r="Q275" s="297"/>
      <c r="R275" s="473"/>
      <c r="S275" s="470"/>
      <c r="V275" s="66"/>
      <c r="W275" s="75"/>
      <c r="X275" s="69"/>
      <c r="Y275" s="69"/>
      <c r="Z275" s="69"/>
      <c r="AA275" s="69"/>
      <c r="AB275" s="69"/>
      <c r="AC275" s="62"/>
      <c r="AD275" s="172">
        <f t="shared" ca="1" si="295"/>
        <v>0</v>
      </c>
      <c r="AE275" s="108">
        <f t="shared" si="296"/>
        <v>0</v>
      </c>
      <c r="AF275" s="175" t="str">
        <f>IF(G275="","0",VLOOKUP(G275,'登録データ（男）'!$V$4:$W$21,2,FALSE))</f>
        <v>0</v>
      </c>
      <c r="AG275" s="62" t="str">
        <f t="shared" si="297"/>
        <v>00</v>
      </c>
      <c r="AH275" s="172" t="str">
        <f t="shared" si="298"/>
        <v>0</v>
      </c>
      <c r="AI275" s="62" t="str">
        <f t="shared" si="299"/>
        <v>000000</v>
      </c>
      <c r="AJ275" s="172" t="str">
        <f t="shared" ca="1" si="300"/>
        <v/>
      </c>
      <c r="AK275" s="62">
        <f t="shared" ref="AK275:AK338" si="303">VALUE(AI275)</f>
        <v>0</v>
      </c>
      <c r="AL275" s="107" t="str">
        <f>IF(H275="","0",VALUE(VLOOKUP(H275,'登録データ（男）'!$V$4:$X$23,3,FALSE)))</f>
        <v>0</v>
      </c>
      <c r="AM275" s="62">
        <f t="shared" si="301"/>
        <v>0</v>
      </c>
      <c r="AN275" s="62">
        <f t="shared" ref="AN275:AN338" si="304">IF(AK275&gt;AL275,1,0)</f>
        <v>0</v>
      </c>
      <c r="AO275" s="69" t="str">
        <f ca="1">IF(OFFSET(B275,-MOD(ROW(B275),3),0)&lt;&gt;"",IF(RIGHT(H275,1)=")",VALUE(VLOOKUP(OFFSET(B275,-MOD(ROW(B275),3),0),'登録データ（女）'!B275,8,FALSE)),"0"),"0")</f>
        <v>0</v>
      </c>
      <c r="AP275" s="69">
        <f t="shared" ca="1" si="302"/>
        <v>0</v>
      </c>
      <c r="AQ275" s="64"/>
      <c r="AR275" s="64"/>
      <c r="AS275" s="64"/>
      <c r="AT275" s="64"/>
      <c r="AU275" s="64"/>
      <c r="AV275" s="64"/>
      <c r="AW275" s="64"/>
      <c r="AX275" s="64"/>
    </row>
    <row r="276" spans="1:50" ht="18.75" customHeight="1" thickTop="1">
      <c r="A276" s="288">
        <v>87</v>
      </c>
      <c r="B276" s="304"/>
      <c r="C276" s="288" t="str">
        <f>IF(B276="","",VLOOKUP(B276,'登録データ（女）'!$A$3:$X$2000,2,FALSE))</f>
        <v/>
      </c>
      <c r="D276" s="288" t="str">
        <f>IF(B276="","",VLOOKUP(B276,'登録データ（女）'!$A$3:$X$2000,3,FALSE))</f>
        <v/>
      </c>
      <c r="E276" s="179" t="str">
        <f>IF(B276="","",VLOOKUP(B276,'登録データ（女）'!$A$3:$X$2000,7,FALSE))</f>
        <v/>
      </c>
      <c r="F276" s="288" t="s">
        <v>6158</v>
      </c>
      <c r="G276" s="291"/>
      <c r="H276" s="477"/>
      <c r="I276" s="285"/>
      <c r="J276" s="288" t="str">
        <f>IF(G276="","",IF(AH276=2,"","分"))</f>
        <v/>
      </c>
      <c r="K276" s="285"/>
      <c r="L276" s="288" t="str">
        <f>IF(OR(G276="",G276="七種競技"),"",IF(AH276=2,"m","秒"))</f>
        <v/>
      </c>
      <c r="M276" s="285"/>
      <c r="N276" s="285"/>
      <c r="O276" s="291"/>
      <c r="P276" s="292"/>
      <c r="Q276" s="293"/>
      <c r="R276" s="471"/>
      <c r="S276" s="468"/>
      <c r="V276" s="66"/>
      <c r="W276" s="75">
        <f>IF(B276="",0,IF(VLOOKUP(B276,'登録データ（女）'!$A$3:$AT$2000,28,FALSE)=1,0,1))</f>
        <v>0</v>
      </c>
      <c r="X276" s="69">
        <f>IF(B276="",1,0)</f>
        <v>1</v>
      </c>
      <c r="Y276" s="69">
        <f>IF(C276="",1,0)</f>
        <v>1</v>
      </c>
      <c r="Z276" s="69">
        <f>IF(D276="",1,0)</f>
        <v>1</v>
      </c>
      <c r="AA276" s="69">
        <f>IF(E276="",1,0)</f>
        <v>1</v>
      </c>
      <c r="AB276" s="69">
        <f>IF(E277="",1,0)</f>
        <v>1</v>
      </c>
      <c r="AC276" s="62">
        <f>SUM(X276:AB276)</f>
        <v>5</v>
      </c>
      <c r="AD276" s="172">
        <f t="shared" ca="1" si="295"/>
        <v>0</v>
      </c>
      <c r="AE276" s="108">
        <f t="shared" si="296"/>
        <v>0</v>
      </c>
      <c r="AF276" s="175" t="str">
        <f>IF(G276="","0",VLOOKUP(G276,'登録データ（男）'!$V$4:$W$21,2,FALSE))</f>
        <v>0</v>
      </c>
      <c r="AG276" s="62" t="str">
        <f t="shared" si="297"/>
        <v>00</v>
      </c>
      <c r="AH276" s="172" t="str">
        <f t="shared" si="298"/>
        <v>0</v>
      </c>
      <c r="AI276" s="62" t="str">
        <f t="shared" si="299"/>
        <v>000000</v>
      </c>
      <c r="AJ276" s="172" t="str">
        <f t="shared" ca="1" si="300"/>
        <v/>
      </c>
      <c r="AK276" s="62">
        <f t="shared" si="303"/>
        <v>0</v>
      </c>
      <c r="AL276" s="107" t="str">
        <f>IF(H276="","0",VALUE(VLOOKUP(H276,'登録データ（男）'!$V$4:$X$23,3,FALSE)))</f>
        <v>0</v>
      </c>
      <c r="AM276" s="62">
        <f t="shared" si="301"/>
        <v>0</v>
      </c>
      <c r="AN276" s="62">
        <f t="shared" si="304"/>
        <v>0</v>
      </c>
      <c r="AO276" s="69" t="str">
        <f ca="1">IF(OFFSET(B276,-MOD(ROW(B276),3),0)&lt;&gt;"",IF(RIGHT(H276,1)=")",VALUE(VLOOKUP(OFFSET(B276,-MOD(ROW(B276),3),0),'登録データ（女）'!B276,8,FALSE)),"0"),"0")</f>
        <v>0</v>
      </c>
      <c r="AP276" s="69">
        <f t="shared" ca="1" si="302"/>
        <v>0</v>
      </c>
      <c r="AQ276" s="64" t="str">
        <f t="shared" ref="AQ276" si="305">IF(AR276="","",RANK(AR276,$AR$18:$AR$467,1))</f>
        <v/>
      </c>
      <c r="AR276" s="64" t="str">
        <f>IF(R276="","",B276)</f>
        <v/>
      </c>
      <c r="AS276" s="64" t="str">
        <f t="shared" ref="AS276" si="306">IF(AT276="","",RANK(AT276,$AT$18:$AT$467,1))</f>
        <v/>
      </c>
      <c r="AT276" s="64" t="str">
        <f>IF(S276="","",B276)</f>
        <v/>
      </c>
      <c r="AU276" s="64" t="str">
        <f t="shared" ref="AU276" si="307">IF(AV276="","",RANK(AV276,$AV$18:$AV$467,1))</f>
        <v/>
      </c>
      <c r="AV276" s="64" t="str">
        <f>IF(OR(H276="七種競技",H277="七種競技",H278="七種競技"),B276,"")</f>
        <v/>
      </c>
      <c r="AW276" s="64"/>
      <c r="AX276" s="64">
        <f>B276</f>
        <v>0</v>
      </c>
    </row>
    <row r="277" spans="1:50" ht="18.75" customHeight="1">
      <c r="A277" s="289"/>
      <c r="B277" s="305"/>
      <c r="C277" s="289"/>
      <c r="D277" s="289"/>
      <c r="E277" s="174" t="str">
        <f>IF(B276="","",VLOOKUP(B276,'登録データ（女）'!$A$3:$X$2000,4,FALSE))</f>
        <v/>
      </c>
      <c r="F277" s="289"/>
      <c r="G277" s="294"/>
      <c r="H277" s="478"/>
      <c r="I277" s="286"/>
      <c r="J277" s="289"/>
      <c r="K277" s="286"/>
      <c r="L277" s="289"/>
      <c r="M277" s="286"/>
      <c r="N277" s="286"/>
      <c r="O277" s="294"/>
      <c r="P277" s="295"/>
      <c r="Q277" s="296"/>
      <c r="R277" s="472"/>
      <c r="S277" s="469"/>
      <c r="V277" s="66"/>
      <c r="W277" s="75"/>
      <c r="X277" s="69"/>
      <c r="Y277" s="69"/>
      <c r="Z277" s="69"/>
      <c r="AA277" s="69"/>
      <c r="AB277" s="69"/>
      <c r="AC277" s="62"/>
      <c r="AD277" s="172">
        <f t="shared" ca="1" si="295"/>
        <v>0</v>
      </c>
      <c r="AE277" s="108">
        <f t="shared" si="296"/>
        <v>0</v>
      </c>
      <c r="AF277" s="175" t="str">
        <f>IF(G277="","0",VLOOKUP(G277,'登録データ（男）'!$V$4:$W$21,2,FALSE))</f>
        <v>0</v>
      </c>
      <c r="AG277" s="62" t="str">
        <f t="shared" si="297"/>
        <v>00</v>
      </c>
      <c r="AH277" s="172" t="str">
        <f t="shared" si="298"/>
        <v>0</v>
      </c>
      <c r="AI277" s="62" t="str">
        <f t="shared" si="299"/>
        <v>000000</v>
      </c>
      <c r="AJ277" s="172" t="str">
        <f t="shared" ca="1" si="300"/>
        <v/>
      </c>
      <c r="AK277" s="62">
        <f t="shared" si="303"/>
        <v>0</v>
      </c>
      <c r="AL277" s="107" t="str">
        <f>IF(H277="","0",VALUE(VLOOKUP(H277,'登録データ（男）'!$V$4:$X$23,3,FALSE)))</f>
        <v>0</v>
      </c>
      <c r="AM277" s="62">
        <f t="shared" si="301"/>
        <v>0</v>
      </c>
      <c r="AN277" s="62">
        <f t="shared" si="304"/>
        <v>0</v>
      </c>
      <c r="AO277" s="69" t="str">
        <f ca="1">IF(OFFSET(B277,-MOD(ROW(B277),3),0)&lt;&gt;"",IF(RIGHT(H277,1)=")",VALUE(VLOOKUP(OFFSET(B277,-MOD(ROW(B277),3),0),'登録データ（女）'!B277,8,FALSE)),"0"),"0")</f>
        <v>0</v>
      </c>
      <c r="AP277" s="69">
        <f t="shared" ca="1" si="302"/>
        <v>0</v>
      </c>
      <c r="AQ277" s="64"/>
      <c r="AR277" s="64"/>
      <c r="AS277" s="64"/>
      <c r="AT277" s="64"/>
      <c r="AU277" s="64"/>
      <c r="AV277" s="64"/>
      <c r="AW277" s="64"/>
      <c r="AX277" s="64"/>
    </row>
    <row r="278" spans="1:50" ht="18.75" customHeight="1" thickBot="1">
      <c r="A278" s="290"/>
      <c r="B278" s="306"/>
      <c r="C278" s="290"/>
      <c r="D278" s="290"/>
      <c r="E278" s="87" t="s">
        <v>1919</v>
      </c>
      <c r="F278" s="290"/>
      <c r="G278" s="222"/>
      <c r="H278" s="479"/>
      <c r="I278" s="287"/>
      <c r="J278" s="290"/>
      <c r="K278" s="287"/>
      <c r="L278" s="290"/>
      <c r="M278" s="287"/>
      <c r="N278" s="287"/>
      <c r="O278" s="222"/>
      <c r="P278" s="223"/>
      <c r="Q278" s="297"/>
      <c r="R278" s="473"/>
      <c r="S278" s="470"/>
      <c r="V278" s="66"/>
      <c r="W278" s="75"/>
      <c r="X278" s="69"/>
      <c r="Y278" s="69"/>
      <c r="Z278" s="69"/>
      <c r="AA278" s="69"/>
      <c r="AB278" s="69"/>
      <c r="AC278" s="62"/>
      <c r="AD278" s="172">
        <f t="shared" ca="1" si="295"/>
        <v>0</v>
      </c>
      <c r="AE278" s="108">
        <f t="shared" si="296"/>
        <v>0</v>
      </c>
      <c r="AF278" s="175" t="str">
        <f>IF(G278="","0",VLOOKUP(G278,'登録データ（男）'!$V$4:$W$21,2,FALSE))</f>
        <v>0</v>
      </c>
      <c r="AG278" s="62" t="str">
        <f t="shared" si="297"/>
        <v>00</v>
      </c>
      <c r="AH278" s="172" t="str">
        <f t="shared" si="298"/>
        <v>0</v>
      </c>
      <c r="AI278" s="62" t="str">
        <f t="shared" si="299"/>
        <v>000000</v>
      </c>
      <c r="AJ278" s="172" t="str">
        <f t="shared" ca="1" si="300"/>
        <v/>
      </c>
      <c r="AK278" s="62">
        <f t="shared" si="303"/>
        <v>0</v>
      </c>
      <c r="AL278" s="107" t="str">
        <f>IF(H278="","0",VALUE(VLOOKUP(H278,'登録データ（男）'!$V$4:$X$23,3,FALSE)))</f>
        <v>0</v>
      </c>
      <c r="AM278" s="62">
        <f t="shared" si="301"/>
        <v>0</v>
      </c>
      <c r="AN278" s="62">
        <f t="shared" si="304"/>
        <v>0</v>
      </c>
      <c r="AO278" s="69" t="str">
        <f ca="1">IF(OFFSET(B278,-MOD(ROW(B278),3),0)&lt;&gt;"",IF(RIGHT(H278,1)=")",VALUE(VLOOKUP(OFFSET(B278,-MOD(ROW(B278),3),0),'登録データ（女）'!B278,8,FALSE)),"0"),"0")</f>
        <v>0</v>
      </c>
      <c r="AP278" s="69">
        <f t="shared" ca="1" si="302"/>
        <v>0</v>
      </c>
      <c r="AQ278" s="64"/>
      <c r="AR278" s="64"/>
      <c r="AS278" s="64"/>
      <c r="AT278" s="64"/>
      <c r="AU278" s="64"/>
      <c r="AV278" s="64"/>
      <c r="AW278" s="64"/>
      <c r="AX278" s="64"/>
    </row>
    <row r="279" spans="1:50" ht="18.75" customHeight="1" thickTop="1">
      <c r="A279" s="288">
        <v>88</v>
      </c>
      <c r="B279" s="304"/>
      <c r="C279" s="288" t="str">
        <f>IF(B279="","",VLOOKUP(B279,'登録データ（女）'!$A$3:$X$2000,2,FALSE))</f>
        <v/>
      </c>
      <c r="D279" s="288" t="str">
        <f>IF(B279="","",VLOOKUP(B279,'登録データ（女）'!$A$3:$X$2000,3,FALSE))</f>
        <v/>
      </c>
      <c r="E279" s="179" t="str">
        <f>IF(B279="","",VLOOKUP(B279,'登録データ（女）'!$A$3:$X$2000,7,FALSE))</f>
        <v/>
      </c>
      <c r="F279" s="288" t="s">
        <v>6158</v>
      </c>
      <c r="G279" s="291"/>
      <c r="H279" s="477"/>
      <c r="I279" s="285"/>
      <c r="J279" s="288" t="str">
        <f>IF(G279="","",IF(AH279=2,"","分"))</f>
        <v/>
      </c>
      <c r="K279" s="285"/>
      <c r="L279" s="288" t="str">
        <f>IF(OR(G279="",G279="七種競技"),"",IF(AH279=2,"m","秒"))</f>
        <v/>
      </c>
      <c r="M279" s="285"/>
      <c r="N279" s="285"/>
      <c r="O279" s="291"/>
      <c r="P279" s="292"/>
      <c r="Q279" s="293"/>
      <c r="R279" s="471"/>
      <c r="S279" s="468"/>
      <c r="V279" s="66"/>
      <c r="W279" s="75">
        <f>IF(B279="",0,IF(VLOOKUP(B279,'登録データ（女）'!$A$3:$AT$2000,28,FALSE)=1,0,1))</f>
        <v>0</v>
      </c>
      <c r="X279" s="69">
        <f>IF(B279="",1,0)</f>
        <v>1</v>
      </c>
      <c r="Y279" s="69">
        <f>IF(C279="",1,0)</f>
        <v>1</v>
      </c>
      <c r="Z279" s="69">
        <f>IF(D279="",1,0)</f>
        <v>1</v>
      </c>
      <c r="AA279" s="69">
        <f>IF(E279="",1,0)</f>
        <v>1</v>
      </c>
      <c r="AB279" s="69">
        <f>IF(E280="",1,0)</f>
        <v>1</v>
      </c>
      <c r="AC279" s="62">
        <f>SUM(X279:AB279)</f>
        <v>5</v>
      </c>
      <c r="AD279" s="172">
        <f t="shared" ca="1" si="295"/>
        <v>0</v>
      </c>
      <c r="AE279" s="108">
        <f t="shared" si="296"/>
        <v>0</v>
      </c>
      <c r="AF279" s="175" t="str">
        <f>IF(G279="","0",VLOOKUP(G279,'登録データ（男）'!$V$4:$W$21,2,FALSE))</f>
        <v>0</v>
      </c>
      <c r="AG279" s="62" t="str">
        <f t="shared" si="297"/>
        <v>00</v>
      </c>
      <c r="AH279" s="172" t="str">
        <f t="shared" si="298"/>
        <v>0</v>
      </c>
      <c r="AI279" s="62" t="str">
        <f t="shared" si="299"/>
        <v>000000</v>
      </c>
      <c r="AJ279" s="172" t="str">
        <f t="shared" ca="1" si="300"/>
        <v/>
      </c>
      <c r="AK279" s="62">
        <f t="shared" si="303"/>
        <v>0</v>
      </c>
      <c r="AL279" s="107" t="str">
        <f>IF(H279="","0",VALUE(VLOOKUP(H279,'登録データ（男）'!$V$4:$X$23,3,FALSE)))</f>
        <v>0</v>
      </c>
      <c r="AM279" s="62">
        <f t="shared" si="301"/>
        <v>0</v>
      </c>
      <c r="AN279" s="62">
        <f t="shared" si="304"/>
        <v>0</v>
      </c>
      <c r="AO279" s="69" t="str">
        <f ca="1">IF(OFFSET(B279,-MOD(ROW(B279),3),0)&lt;&gt;"",IF(RIGHT(H279,1)=")",VALUE(VLOOKUP(OFFSET(B279,-MOD(ROW(B279),3),0),'登録データ（女）'!B279,8,FALSE)),"0"),"0")</f>
        <v>0</v>
      </c>
      <c r="AP279" s="69">
        <f t="shared" ca="1" si="302"/>
        <v>0</v>
      </c>
      <c r="AQ279" s="64" t="str">
        <f t="shared" ref="AQ279" si="308">IF(AR279="","",RANK(AR279,$AR$18:$AR$467,1))</f>
        <v/>
      </c>
      <c r="AR279" s="64" t="str">
        <f>IF(R279="","",B279)</f>
        <v/>
      </c>
      <c r="AS279" s="64" t="str">
        <f t="shared" ref="AS279" si="309">IF(AT279="","",RANK(AT279,$AT$18:$AT$467,1))</f>
        <v/>
      </c>
      <c r="AT279" s="64" t="str">
        <f>IF(S279="","",B279)</f>
        <v/>
      </c>
      <c r="AU279" s="64" t="str">
        <f t="shared" ref="AU279" si="310">IF(AV279="","",RANK(AV279,$AV$18:$AV$467,1))</f>
        <v/>
      </c>
      <c r="AV279" s="64" t="str">
        <f>IF(OR(H279="七種競技",H280="七種競技",H281="七種競技"),B279,"")</f>
        <v/>
      </c>
      <c r="AW279" s="64"/>
      <c r="AX279" s="64">
        <f>B279</f>
        <v>0</v>
      </c>
    </row>
    <row r="280" spans="1:50" ht="18.75" customHeight="1">
      <c r="A280" s="289"/>
      <c r="B280" s="305"/>
      <c r="C280" s="289"/>
      <c r="D280" s="289"/>
      <c r="E280" s="174" t="str">
        <f>IF(B279="","",VLOOKUP(B279,'登録データ（女）'!$A$3:$X$2000,4,FALSE))</f>
        <v/>
      </c>
      <c r="F280" s="289"/>
      <c r="G280" s="294"/>
      <c r="H280" s="478"/>
      <c r="I280" s="286"/>
      <c r="J280" s="289"/>
      <c r="K280" s="286"/>
      <c r="L280" s="289"/>
      <c r="M280" s="286"/>
      <c r="N280" s="286"/>
      <c r="O280" s="294"/>
      <c r="P280" s="295"/>
      <c r="Q280" s="296"/>
      <c r="R280" s="472"/>
      <c r="S280" s="469"/>
      <c r="V280" s="66"/>
      <c r="W280" s="75"/>
      <c r="X280" s="69"/>
      <c r="Y280" s="69"/>
      <c r="Z280" s="69"/>
      <c r="AA280" s="69"/>
      <c r="AB280" s="69"/>
      <c r="AC280" s="62"/>
      <c r="AD280" s="172">
        <f t="shared" ca="1" si="295"/>
        <v>0</v>
      </c>
      <c r="AE280" s="108">
        <f t="shared" si="296"/>
        <v>0</v>
      </c>
      <c r="AF280" s="175" t="str">
        <f>IF(G280="","0",VLOOKUP(G280,'登録データ（男）'!$V$4:$W$21,2,FALSE))</f>
        <v>0</v>
      </c>
      <c r="AG280" s="62" t="str">
        <f t="shared" si="297"/>
        <v>00</v>
      </c>
      <c r="AH280" s="172" t="str">
        <f t="shared" si="298"/>
        <v>0</v>
      </c>
      <c r="AI280" s="62" t="str">
        <f t="shared" si="299"/>
        <v>000000</v>
      </c>
      <c r="AJ280" s="172" t="str">
        <f t="shared" ca="1" si="300"/>
        <v/>
      </c>
      <c r="AK280" s="62">
        <f t="shared" si="303"/>
        <v>0</v>
      </c>
      <c r="AL280" s="107" t="str">
        <f>IF(H280="","0",VALUE(VLOOKUP(H280,'登録データ（男）'!$V$4:$X$23,3,FALSE)))</f>
        <v>0</v>
      </c>
      <c r="AM280" s="62">
        <f t="shared" si="301"/>
        <v>0</v>
      </c>
      <c r="AN280" s="62">
        <f t="shared" si="304"/>
        <v>0</v>
      </c>
      <c r="AO280" s="69" t="str">
        <f ca="1">IF(OFFSET(B280,-MOD(ROW(B280),3),0)&lt;&gt;"",IF(RIGHT(H280,1)=")",VALUE(VLOOKUP(OFFSET(B280,-MOD(ROW(B280),3),0),'登録データ（女）'!B280,8,FALSE)),"0"),"0")</f>
        <v>0</v>
      </c>
      <c r="AP280" s="69">
        <f t="shared" ca="1" si="302"/>
        <v>0</v>
      </c>
      <c r="AQ280" s="64"/>
      <c r="AR280" s="64"/>
      <c r="AS280" s="64"/>
      <c r="AT280" s="64"/>
      <c r="AU280" s="64"/>
      <c r="AV280" s="64"/>
      <c r="AW280" s="64"/>
      <c r="AX280" s="64"/>
    </row>
    <row r="281" spans="1:50" ht="18.75" customHeight="1" thickBot="1">
      <c r="A281" s="290"/>
      <c r="B281" s="306"/>
      <c r="C281" s="290"/>
      <c r="D281" s="290"/>
      <c r="E281" s="87" t="s">
        <v>1919</v>
      </c>
      <c r="F281" s="290"/>
      <c r="G281" s="222"/>
      <c r="H281" s="479"/>
      <c r="I281" s="287"/>
      <c r="J281" s="290"/>
      <c r="K281" s="287"/>
      <c r="L281" s="290"/>
      <c r="M281" s="287"/>
      <c r="N281" s="287"/>
      <c r="O281" s="222"/>
      <c r="P281" s="223"/>
      <c r="Q281" s="297"/>
      <c r="R281" s="473"/>
      <c r="S281" s="470"/>
      <c r="V281" s="66"/>
      <c r="W281" s="75"/>
      <c r="X281" s="69"/>
      <c r="Y281" s="69"/>
      <c r="Z281" s="69"/>
      <c r="AA281" s="69"/>
      <c r="AB281" s="69"/>
      <c r="AC281" s="62"/>
      <c r="AD281" s="172">
        <f t="shared" ca="1" si="295"/>
        <v>0</v>
      </c>
      <c r="AE281" s="108">
        <f t="shared" si="296"/>
        <v>0</v>
      </c>
      <c r="AF281" s="175" t="str">
        <f>IF(G281="","0",VLOOKUP(G281,'登録データ（男）'!$V$4:$W$21,2,FALSE))</f>
        <v>0</v>
      </c>
      <c r="AG281" s="62" t="str">
        <f t="shared" si="297"/>
        <v>00</v>
      </c>
      <c r="AH281" s="172" t="str">
        <f t="shared" si="298"/>
        <v>0</v>
      </c>
      <c r="AI281" s="62" t="str">
        <f t="shared" si="299"/>
        <v>000000</v>
      </c>
      <c r="AJ281" s="172" t="str">
        <f t="shared" ca="1" si="300"/>
        <v/>
      </c>
      <c r="AK281" s="62">
        <f t="shared" si="303"/>
        <v>0</v>
      </c>
      <c r="AL281" s="107" t="str">
        <f>IF(H281="","0",VALUE(VLOOKUP(H281,'登録データ（男）'!$V$4:$X$23,3,FALSE)))</f>
        <v>0</v>
      </c>
      <c r="AM281" s="62">
        <f t="shared" si="301"/>
        <v>0</v>
      </c>
      <c r="AN281" s="62">
        <f t="shared" si="304"/>
        <v>0</v>
      </c>
      <c r="AO281" s="69" t="str">
        <f ca="1">IF(OFFSET(B281,-MOD(ROW(B281),3),0)&lt;&gt;"",IF(RIGHT(H281,1)=")",VALUE(VLOOKUP(OFFSET(B281,-MOD(ROW(B281),3),0),'登録データ（女）'!B281,8,FALSE)),"0"),"0")</f>
        <v>0</v>
      </c>
      <c r="AP281" s="69">
        <f t="shared" ca="1" si="302"/>
        <v>0</v>
      </c>
      <c r="AQ281" s="64"/>
      <c r="AR281" s="64"/>
      <c r="AS281" s="64"/>
      <c r="AT281" s="64"/>
      <c r="AU281" s="64"/>
      <c r="AV281" s="64"/>
      <c r="AW281" s="64"/>
      <c r="AX281" s="64"/>
    </row>
    <row r="282" spans="1:50" ht="18.75" customHeight="1" thickTop="1">
      <c r="A282" s="288">
        <v>89</v>
      </c>
      <c r="B282" s="304"/>
      <c r="C282" s="288" t="str">
        <f>IF(B282="","",VLOOKUP(B282,'登録データ（女）'!$A$3:$X$2000,2,FALSE))</f>
        <v/>
      </c>
      <c r="D282" s="288" t="str">
        <f>IF(B282="","",VLOOKUP(B282,'登録データ（女）'!$A$3:$X$2000,3,FALSE))</f>
        <v/>
      </c>
      <c r="E282" s="179" t="str">
        <f>IF(B282="","",VLOOKUP(B282,'登録データ（女）'!$A$3:$X$2000,7,FALSE))</f>
        <v/>
      </c>
      <c r="F282" s="288" t="s">
        <v>6158</v>
      </c>
      <c r="G282" s="291"/>
      <c r="H282" s="477"/>
      <c r="I282" s="285"/>
      <c r="J282" s="288" t="str">
        <f>IF(G282="","",IF(AH282=2,"","分"))</f>
        <v/>
      </c>
      <c r="K282" s="285"/>
      <c r="L282" s="288" t="str">
        <f>IF(OR(G282="",G282="七種競技"),"",IF(AH282=2,"m","秒"))</f>
        <v/>
      </c>
      <c r="M282" s="285"/>
      <c r="N282" s="285"/>
      <c r="O282" s="291"/>
      <c r="P282" s="292"/>
      <c r="Q282" s="293"/>
      <c r="R282" s="471"/>
      <c r="S282" s="468"/>
      <c r="V282" s="66"/>
      <c r="W282" s="75">
        <f>IF(B282="",0,IF(VLOOKUP(B282,'登録データ（女）'!$A$3:$AT$2000,28,FALSE)=1,0,1))</f>
        <v>0</v>
      </c>
      <c r="X282" s="69">
        <f>IF(B282="",1,0)</f>
        <v>1</v>
      </c>
      <c r="Y282" s="69">
        <f>IF(C282="",1,0)</f>
        <v>1</v>
      </c>
      <c r="Z282" s="69">
        <f>IF(D282="",1,0)</f>
        <v>1</v>
      </c>
      <c r="AA282" s="69">
        <f>IF(E282="",1,0)</f>
        <v>1</v>
      </c>
      <c r="AB282" s="69">
        <f>IF(E283="",1,0)</f>
        <v>1</v>
      </c>
      <c r="AC282" s="62">
        <f>SUM(X282:AB282)</f>
        <v>5</v>
      </c>
      <c r="AD282" s="172">
        <f t="shared" ca="1" si="295"/>
        <v>0</v>
      </c>
      <c r="AE282" s="108">
        <f t="shared" si="296"/>
        <v>0</v>
      </c>
      <c r="AF282" s="175" t="str">
        <f>IF(G282="","0",VLOOKUP(G282,'登録データ（男）'!$V$4:$W$21,2,FALSE))</f>
        <v>0</v>
      </c>
      <c r="AG282" s="62" t="str">
        <f t="shared" si="297"/>
        <v>00</v>
      </c>
      <c r="AH282" s="172" t="str">
        <f t="shared" si="298"/>
        <v>0</v>
      </c>
      <c r="AI282" s="62" t="str">
        <f t="shared" si="299"/>
        <v>000000</v>
      </c>
      <c r="AJ282" s="172" t="str">
        <f t="shared" ca="1" si="300"/>
        <v/>
      </c>
      <c r="AK282" s="62">
        <f t="shared" si="303"/>
        <v>0</v>
      </c>
      <c r="AL282" s="107" t="str">
        <f>IF(H282="","0",VALUE(VLOOKUP(H282,'登録データ（男）'!$V$4:$X$23,3,FALSE)))</f>
        <v>0</v>
      </c>
      <c r="AM282" s="62">
        <f t="shared" si="301"/>
        <v>0</v>
      </c>
      <c r="AN282" s="62">
        <f t="shared" si="304"/>
        <v>0</v>
      </c>
      <c r="AO282" s="69" t="str">
        <f ca="1">IF(OFFSET(B282,-MOD(ROW(B282),3),0)&lt;&gt;"",IF(RIGHT(H282,1)=")",VALUE(VLOOKUP(OFFSET(B282,-MOD(ROW(B282),3),0),'登録データ（女）'!B282,8,FALSE)),"0"),"0")</f>
        <v>0</v>
      </c>
      <c r="AP282" s="69">
        <f t="shared" ca="1" si="302"/>
        <v>0</v>
      </c>
      <c r="AQ282" s="64" t="str">
        <f t="shared" ref="AQ282" si="311">IF(AR282="","",RANK(AR282,$AR$18:$AR$467,1))</f>
        <v/>
      </c>
      <c r="AR282" s="64" t="str">
        <f>IF(R282="","",B282)</f>
        <v/>
      </c>
      <c r="AS282" s="64" t="str">
        <f t="shared" ref="AS282" si="312">IF(AT282="","",RANK(AT282,$AT$18:$AT$467,1))</f>
        <v/>
      </c>
      <c r="AT282" s="64" t="str">
        <f>IF(S282="","",B282)</f>
        <v/>
      </c>
      <c r="AU282" s="64" t="str">
        <f t="shared" ref="AU282" si="313">IF(AV282="","",RANK(AV282,$AV$18:$AV$467,1))</f>
        <v/>
      </c>
      <c r="AV282" s="64" t="str">
        <f>IF(OR(H282="七種競技",H283="七種競技",H284="七種競技"),B282,"")</f>
        <v/>
      </c>
      <c r="AW282" s="64"/>
      <c r="AX282" s="64">
        <f>B282</f>
        <v>0</v>
      </c>
    </row>
    <row r="283" spans="1:50" ht="18.75" customHeight="1">
      <c r="A283" s="289"/>
      <c r="B283" s="305"/>
      <c r="C283" s="289"/>
      <c r="D283" s="289"/>
      <c r="E283" s="174" t="str">
        <f>IF(B282="","",VLOOKUP(B282,'登録データ（女）'!$A$3:$X$2000,4,FALSE))</f>
        <v/>
      </c>
      <c r="F283" s="289"/>
      <c r="G283" s="294"/>
      <c r="H283" s="478"/>
      <c r="I283" s="286"/>
      <c r="J283" s="289"/>
      <c r="K283" s="286"/>
      <c r="L283" s="289"/>
      <c r="M283" s="286"/>
      <c r="N283" s="286"/>
      <c r="O283" s="294"/>
      <c r="P283" s="295"/>
      <c r="Q283" s="296"/>
      <c r="R283" s="472"/>
      <c r="S283" s="469"/>
      <c r="V283" s="66"/>
      <c r="W283" s="75"/>
      <c r="X283" s="69"/>
      <c r="Y283" s="69"/>
      <c r="Z283" s="69"/>
      <c r="AA283" s="69"/>
      <c r="AB283" s="69"/>
      <c r="AC283" s="62"/>
      <c r="AD283" s="172">
        <f t="shared" ca="1" si="295"/>
        <v>0</v>
      </c>
      <c r="AE283" s="108">
        <f t="shared" si="296"/>
        <v>0</v>
      </c>
      <c r="AF283" s="175" t="str">
        <f>IF(G283="","0",VLOOKUP(G283,'登録データ（男）'!$V$4:$W$21,2,FALSE))</f>
        <v>0</v>
      </c>
      <c r="AG283" s="62" t="str">
        <f t="shared" si="297"/>
        <v>00</v>
      </c>
      <c r="AH283" s="172" t="str">
        <f t="shared" si="298"/>
        <v>0</v>
      </c>
      <c r="AI283" s="62" t="str">
        <f t="shared" si="299"/>
        <v>000000</v>
      </c>
      <c r="AJ283" s="172" t="str">
        <f t="shared" ca="1" si="300"/>
        <v/>
      </c>
      <c r="AK283" s="62">
        <f t="shared" si="303"/>
        <v>0</v>
      </c>
      <c r="AL283" s="107" t="str">
        <f>IF(H283="","0",VALUE(VLOOKUP(H283,'登録データ（男）'!$V$4:$X$23,3,FALSE)))</f>
        <v>0</v>
      </c>
      <c r="AM283" s="62">
        <f t="shared" si="301"/>
        <v>0</v>
      </c>
      <c r="AN283" s="62">
        <f t="shared" si="304"/>
        <v>0</v>
      </c>
      <c r="AO283" s="69" t="str">
        <f ca="1">IF(OFFSET(B283,-MOD(ROW(B283),3),0)&lt;&gt;"",IF(RIGHT(H283,1)=")",VALUE(VLOOKUP(OFFSET(B283,-MOD(ROW(B283),3),0),'登録データ（女）'!B283,8,FALSE)),"0"),"0")</f>
        <v>0</v>
      </c>
      <c r="AP283" s="69">
        <f t="shared" ca="1" si="302"/>
        <v>0</v>
      </c>
      <c r="AQ283" s="64"/>
      <c r="AR283" s="64"/>
      <c r="AS283" s="64"/>
      <c r="AT283" s="64"/>
      <c r="AU283" s="64"/>
      <c r="AV283" s="64"/>
      <c r="AW283" s="64"/>
      <c r="AX283" s="64"/>
    </row>
    <row r="284" spans="1:50" ht="18.75" customHeight="1" thickBot="1">
      <c r="A284" s="290"/>
      <c r="B284" s="306"/>
      <c r="C284" s="290"/>
      <c r="D284" s="290"/>
      <c r="E284" s="87" t="s">
        <v>1919</v>
      </c>
      <c r="F284" s="290"/>
      <c r="G284" s="222"/>
      <c r="H284" s="479"/>
      <c r="I284" s="287"/>
      <c r="J284" s="290"/>
      <c r="K284" s="287"/>
      <c r="L284" s="290"/>
      <c r="M284" s="287"/>
      <c r="N284" s="287"/>
      <c r="O284" s="222"/>
      <c r="P284" s="223"/>
      <c r="Q284" s="297"/>
      <c r="R284" s="473"/>
      <c r="S284" s="470"/>
      <c r="V284" s="66"/>
      <c r="W284" s="75"/>
      <c r="X284" s="69"/>
      <c r="Y284" s="69"/>
      <c r="Z284" s="69"/>
      <c r="AA284" s="69"/>
      <c r="AB284" s="69"/>
      <c r="AC284" s="62"/>
      <c r="AD284" s="172">
        <f t="shared" ca="1" si="295"/>
        <v>0</v>
      </c>
      <c r="AE284" s="108">
        <f t="shared" si="296"/>
        <v>0</v>
      </c>
      <c r="AF284" s="175" t="str">
        <f>IF(G284="","0",VLOOKUP(G284,'登録データ（男）'!$V$4:$W$21,2,FALSE))</f>
        <v>0</v>
      </c>
      <c r="AG284" s="62" t="str">
        <f t="shared" si="297"/>
        <v>00</v>
      </c>
      <c r="AH284" s="172" t="str">
        <f t="shared" si="298"/>
        <v>0</v>
      </c>
      <c r="AI284" s="62" t="str">
        <f t="shared" si="299"/>
        <v>000000</v>
      </c>
      <c r="AJ284" s="172" t="str">
        <f t="shared" ca="1" si="300"/>
        <v/>
      </c>
      <c r="AK284" s="62">
        <f t="shared" si="303"/>
        <v>0</v>
      </c>
      <c r="AL284" s="107" t="str">
        <f>IF(H284="","0",VALUE(VLOOKUP(H284,'登録データ（男）'!$V$4:$X$23,3,FALSE)))</f>
        <v>0</v>
      </c>
      <c r="AM284" s="62">
        <f t="shared" si="301"/>
        <v>0</v>
      </c>
      <c r="AN284" s="62">
        <f t="shared" si="304"/>
        <v>0</v>
      </c>
      <c r="AO284" s="69" t="str">
        <f ca="1">IF(OFFSET(B284,-MOD(ROW(B284),3),0)&lt;&gt;"",IF(RIGHT(H284,1)=")",VALUE(VLOOKUP(OFFSET(B284,-MOD(ROW(B284),3),0),'登録データ（女）'!B284,8,FALSE)),"0"),"0")</f>
        <v>0</v>
      </c>
      <c r="AP284" s="69">
        <f t="shared" ca="1" si="302"/>
        <v>0</v>
      </c>
      <c r="AQ284" s="64"/>
      <c r="AR284" s="64"/>
      <c r="AS284" s="64"/>
      <c r="AT284" s="64"/>
      <c r="AU284" s="64"/>
      <c r="AV284" s="64"/>
      <c r="AW284" s="64"/>
      <c r="AX284" s="64"/>
    </row>
    <row r="285" spans="1:50" ht="18.75" customHeight="1" thickTop="1">
      <c r="A285" s="288">
        <v>90</v>
      </c>
      <c r="B285" s="304"/>
      <c r="C285" s="288" t="str">
        <f>IF(B285="","",VLOOKUP(B285,'登録データ（女）'!$A$3:$X$2000,2,FALSE))</f>
        <v/>
      </c>
      <c r="D285" s="288" t="str">
        <f>IF(B285="","",VLOOKUP(B285,'登録データ（女）'!$A$3:$X$2000,3,FALSE))</f>
        <v/>
      </c>
      <c r="E285" s="179" t="str">
        <f>IF(B285="","",VLOOKUP(B285,'登録データ（女）'!$A$3:$X$2000,7,FALSE))</f>
        <v/>
      </c>
      <c r="F285" s="288" t="s">
        <v>6158</v>
      </c>
      <c r="G285" s="291"/>
      <c r="H285" s="477"/>
      <c r="I285" s="285"/>
      <c r="J285" s="288" t="str">
        <f>IF(G285="","",IF(AH285=2,"","分"))</f>
        <v/>
      </c>
      <c r="K285" s="285"/>
      <c r="L285" s="288" t="str">
        <f>IF(OR(G285="",G285="七種競技"),"",IF(AH285=2,"m","秒"))</f>
        <v/>
      </c>
      <c r="M285" s="285"/>
      <c r="N285" s="285"/>
      <c r="O285" s="291"/>
      <c r="P285" s="292"/>
      <c r="Q285" s="293"/>
      <c r="R285" s="471"/>
      <c r="S285" s="468"/>
      <c r="V285" s="66"/>
      <c r="W285" s="75">
        <f>IF(B285="",0,IF(VLOOKUP(B285,'登録データ（女）'!$A$3:$AT$2000,28,FALSE)=1,0,1))</f>
        <v>0</v>
      </c>
      <c r="X285" s="69">
        <f>IF(B285="",1,0)</f>
        <v>1</v>
      </c>
      <c r="Y285" s="69">
        <f>IF(C285="",1,0)</f>
        <v>1</v>
      </c>
      <c r="Z285" s="69">
        <f>IF(D285="",1,0)</f>
        <v>1</v>
      </c>
      <c r="AA285" s="69">
        <f>IF(E285="",1,0)</f>
        <v>1</v>
      </c>
      <c r="AB285" s="69">
        <f>IF(E286="",1,0)</f>
        <v>1</v>
      </c>
      <c r="AC285" s="62">
        <f>SUM(X285:AB285)</f>
        <v>5</v>
      </c>
      <c r="AD285" s="172">
        <f t="shared" ca="1" si="295"/>
        <v>0</v>
      </c>
      <c r="AE285" s="108">
        <f t="shared" si="296"/>
        <v>0</v>
      </c>
      <c r="AF285" s="175" t="str">
        <f>IF(G285="","0",VLOOKUP(G285,'登録データ（男）'!$V$4:$W$21,2,FALSE))</f>
        <v>0</v>
      </c>
      <c r="AG285" s="62" t="str">
        <f t="shared" si="297"/>
        <v>00</v>
      </c>
      <c r="AH285" s="172" t="str">
        <f t="shared" si="298"/>
        <v>0</v>
      </c>
      <c r="AI285" s="62" t="str">
        <f t="shared" si="299"/>
        <v>000000</v>
      </c>
      <c r="AJ285" s="172" t="str">
        <f t="shared" ca="1" si="300"/>
        <v/>
      </c>
      <c r="AK285" s="62">
        <f t="shared" si="303"/>
        <v>0</v>
      </c>
      <c r="AL285" s="107" t="str">
        <f>IF(H285="","0",VALUE(VLOOKUP(H285,'登録データ（男）'!$V$4:$X$23,3,FALSE)))</f>
        <v>0</v>
      </c>
      <c r="AM285" s="62">
        <f t="shared" si="301"/>
        <v>0</v>
      </c>
      <c r="AN285" s="62">
        <f t="shared" si="304"/>
        <v>0</v>
      </c>
      <c r="AO285" s="69" t="str">
        <f ca="1">IF(OFFSET(B285,-MOD(ROW(B285),3),0)&lt;&gt;"",IF(RIGHT(H285,1)=")",VALUE(VLOOKUP(OFFSET(B285,-MOD(ROW(B285),3),0),'登録データ（女）'!B285,8,FALSE)),"0"),"0")</f>
        <v>0</v>
      </c>
      <c r="AP285" s="69">
        <f t="shared" ca="1" si="302"/>
        <v>0</v>
      </c>
      <c r="AQ285" s="64" t="str">
        <f t="shared" ref="AQ285" si="314">IF(AR285="","",RANK(AR285,$AR$18:$AR$467,1))</f>
        <v/>
      </c>
      <c r="AR285" s="64" t="str">
        <f>IF(R285="","",B285)</f>
        <v/>
      </c>
      <c r="AS285" s="64" t="str">
        <f t="shared" ref="AS285" si="315">IF(AT285="","",RANK(AT285,$AT$18:$AT$467,1))</f>
        <v/>
      </c>
      <c r="AT285" s="64" t="str">
        <f>IF(S285="","",B285)</f>
        <v/>
      </c>
      <c r="AU285" s="64" t="str">
        <f t="shared" ref="AU285" si="316">IF(AV285="","",RANK(AV285,$AV$18:$AV$467,1))</f>
        <v/>
      </c>
      <c r="AV285" s="64" t="str">
        <f>IF(OR(H285="七種競技",H286="七種競技",H287="七種競技"),B285,"")</f>
        <v/>
      </c>
      <c r="AW285" s="64"/>
      <c r="AX285" s="64">
        <f>B285</f>
        <v>0</v>
      </c>
    </row>
    <row r="286" spans="1:50" ht="18.75" customHeight="1">
      <c r="A286" s="289"/>
      <c r="B286" s="305"/>
      <c r="C286" s="289"/>
      <c r="D286" s="289"/>
      <c r="E286" s="174" t="str">
        <f>IF(B285="","",VLOOKUP(B285,'登録データ（女）'!$A$3:$X$2000,4,FALSE))</f>
        <v/>
      </c>
      <c r="F286" s="289"/>
      <c r="G286" s="294"/>
      <c r="H286" s="478"/>
      <c r="I286" s="286"/>
      <c r="J286" s="289"/>
      <c r="K286" s="286"/>
      <c r="L286" s="289"/>
      <c r="M286" s="286"/>
      <c r="N286" s="286"/>
      <c r="O286" s="294"/>
      <c r="P286" s="295"/>
      <c r="Q286" s="296"/>
      <c r="R286" s="472"/>
      <c r="S286" s="469"/>
      <c r="V286" s="66"/>
      <c r="W286" s="75"/>
      <c r="X286" s="69"/>
      <c r="Y286" s="69"/>
      <c r="Z286" s="69"/>
      <c r="AA286" s="69"/>
      <c r="AB286" s="69"/>
      <c r="AC286" s="62"/>
      <c r="AD286" s="172">
        <f t="shared" ca="1" si="295"/>
        <v>0</v>
      </c>
      <c r="AE286" s="108">
        <f t="shared" si="296"/>
        <v>0</v>
      </c>
      <c r="AF286" s="175" t="str">
        <f>IF(G286="","0",VLOOKUP(G286,'登録データ（男）'!$V$4:$W$21,2,FALSE))</f>
        <v>0</v>
      </c>
      <c r="AG286" s="62" t="str">
        <f t="shared" si="297"/>
        <v>00</v>
      </c>
      <c r="AH286" s="172" t="str">
        <f t="shared" si="298"/>
        <v>0</v>
      </c>
      <c r="AI286" s="62" t="str">
        <f t="shared" si="299"/>
        <v>000000</v>
      </c>
      <c r="AJ286" s="172" t="str">
        <f t="shared" ca="1" si="300"/>
        <v/>
      </c>
      <c r="AK286" s="62">
        <f t="shared" si="303"/>
        <v>0</v>
      </c>
      <c r="AL286" s="107" t="str">
        <f>IF(H286="","0",VALUE(VLOOKUP(H286,'登録データ（男）'!$V$4:$X$23,3,FALSE)))</f>
        <v>0</v>
      </c>
      <c r="AM286" s="62">
        <f t="shared" si="301"/>
        <v>0</v>
      </c>
      <c r="AN286" s="62">
        <f t="shared" si="304"/>
        <v>0</v>
      </c>
      <c r="AO286" s="69" t="str">
        <f ca="1">IF(OFFSET(B286,-MOD(ROW(B286),3),0)&lt;&gt;"",IF(RIGHT(H286,1)=")",VALUE(VLOOKUP(OFFSET(B286,-MOD(ROW(B286),3),0),'登録データ（女）'!B286,8,FALSE)),"0"),"0")</f>
        <v>0</v>
      </c>
      <c r="AP286" s="69">
        <f t="shared" ca="1" si="302"/>
        <v>0</v>
      </c>
      <c r="AQ286" s="64"/>
      <c r="AR286" s="64"/>
      <c r="AS286" s="64"/>
      <c r="AT286" s="64"/>
      <c r="AU286" s="64"/>
      <c r="AV286" s="64"/>
      <c r="AW286" s="64"/>
      <c r="AX286" s="64"/>
    </row>
    <row r="287" spans="1:50" ht="18.75" customHeight="1" thickBot="1">
      <c r="A287" s="290"/>
      <c r="B287" s="306"/>
      <c r="C287" s="290"/>
      <c r="D287" s="290"/>
      <c r="E287" s="87" t="s">
        <v>1919</v>
      </c>
      <c r="F287" s="290"/>
      <c r="G287" s="222"/>
      <c r="H287" s="479"/>
      <c r="I287" s="287"/>
      <c r="J287" s="290"/>
      <c r="K287" s="287"/>
      <c r="L287" s="290"/>
      <c r="M287" s="287"/>
      <c r="N287" s="287"/>
      <c r="O287" s="222"/>
      <c r="P287" s="223"/>
      <c r="Q287" s="297"/>
      <c r="R287" s="473"/>
      <c r="S287" s="470"/>
      <c r="V287" s="66"/>
      <c r="W287" s="75"/>
      <c r="X287" s="69"/>
      <c r="Y287" s="69"/>
      <c r="Z287" s="69"/>
      <c r="AA287" s="69"/>
      <c r="AB287" s="69"/>
      <c r="AC287" s="62"/>
      <c r="AD287" s="172">
        <f t="shared" ca="1" si="295"/>
        <v>0</v>
      </c>
      <c r="AE287" s="108">
        <f t="shared" si="296"/>
        <v>0</v>
      </c>
      <c r="AF287" s="175" t="str">
        <f>IF(G287="","0",VLOOKUP(G287,'登録データ（男）'!$V$4:$W$21,2,FALSE))</f>
        <v>0</v>
      </c>
      <c r="AG287" s="62" t="str">
        <f t="shared" si="297"/>
        <v>00</v>
      </c>
      <c r="AH287" s="172" t="str">
        <f t="shared" si="298"/>
        <v>0</v>
      </c>
      <c r="AI287" s="62" t="str">
        <f t="shared" si="299"/>
        <v>000000</v>
      </c>
      <c r="AJ287" s="172" t="str">
        <f t="shared" ca="1" si="300"/>
        <v/>
      </c>
      <c r="AK287" s="62">
        <f t="shared" si="303"/>
        <v>0</v>
      </c>
      <c r="AL287" s="107" t="str">
        <f>IF(H287="","0",VALUE(VLOOKUP(H287,'登録データ（男）'!$V$4:$X$23,3,FALSE)))</f>
        <v>0</v>
      </c>
      <c r="AM287" s="62">
        <f t="shared" si="301"/>
        <v>0</v>
      </c>
      <c r="AN287" s="62">
        <f t="shared" si="304"/>
        <v>0</v>
      </c>
      <c r="AO287" s="69" t="str">
        <f ca="1">IF(OFFSET(B287,-MOD(ROW(B287),3),0)&lt;&gt;"",IF(RIGHT(H287,1)=")",VALUE(VLOOKUP(OFFSET(B287,-MOD(ROW(B287),3),0),'登録データ（女）'!B287,8,FALSE)),"0"),"0")</f>
        <v>0</v>
      </c>
      <c r="AP287" s="69">
        <f t="shared" ca="1" si="302"/>
        <v>0</v>
      </c>
      <c r="AQ287" s="64"/>
      <c r="AR287" s="64"/>
      <c r="AS287" s="64"/>
      <c r="AT287" s="64"/>
      <c r="AU287" s="64"/>
      <c r="AV287" s="64"/>
      <c r="AW287" s="64"/>
      <c r="AX287" s="64"/>
    </row>
    <row r="288" spans="1:50" ht="18.75" customHeight="1" thickTop="1">
      <c r="A288" s="288">
        <v>91</v>
      </c>
      <c r="B288" s="304"/>
      <c r="C288" s="288" t="str">
        <f>IF(B288="","",VLOOKUP(B288,'登録データ（女）'!$A$3:$X$2000,2,FALSE))</f>
        <v/>
      </c>
      <c r="D288" s="288" t="str">
        <f>IF(B288="","",VLOOKUP(B288,'登録データ（女）'!$A$3:$X$2000,3,FALSE))</f>
        <v/>
      </c>
      <c r="E288" s="179" t="str">
        <f>IF(B288="","",VLOOKUP(B288,'登録データ（女）'!$A$3:$X$2000,7,FALSE))</f>
        <v/>
      </c>
      <c r="F288" s="288" t="s">
        <v>6158</v>
      </c>
      <c r="G288" s="291"/>
      <c r="H288" s="477"/>
      <c r="I288" s="285"/>
      <c r="J288" s="288" t="str">
        <f>IF(G288="","",IF(AH288=2,"","分"))</f>
        <v/>
      </c>
      <c r="K288" s="285"/>
      <c r="L288" s="288" t="str">
        <f>IF(OR(G288="",G288="七種競技"),"",IF(AH288=2,"m","秒"))</f>
        <v/>
      </c>
      <c r="M288" s="285"/>
      <c r="N288" s="285"/>
      <c r="O288" s="291"/>
      <c r="P288" s="292"/>
      <c r="Q288" s="293"/>
      <c r="R288" s="471"/>
      <c r="S288" s="468"/>
      <c r="V288" s="66"/>
      <c r="W288" s="75">
        <f>IF(B288="",0,IF(VLOOKUP(B288,'登録データ（女）'!$A$3:$AT$2000,28,FALSE)=1,0,1))</f>
        <v>0</v>
      </c>
      <c r="X288" s="69">
        <f>IF(B288="",1,0)</f>
        <v>1</v>
      </c>
      <c r="Y288" s="69">
        <f>IF(C288="",1,0)</f>
        <v>1</v>
      </c>
      <c r="Z288" s="69">
        <f>IF(D288="",1,0)</f>
        <v>1</v>
      </c>
      <c r="AA288" s="69">
        <f>IF(E288="",1,0)</f>
        <v>1</v>
      </c>
      <c r="AB288" s="69">
        <f>IF(E289="",1,0)</f>
        <v>1</v>
      </c>
      <c r="AC288" s="62">
        <f>SUM(X288:AB288)</f>
        <v>5</v>
      </c>
      <c r="AD288" s="172">
        <f t="shared" ca="1" si="295"/>
        <v>0</v>
      </c>
      <c r="AE288" s="108">
        <f t="shared" si="296"/>
        <v>0</v>
      </c>
      <c r="AF288" s="175" t="str">
        <f>IF(G288="","0",VLOOKUP(G288,'登録データ（男）'!$V$4:$W$21,2,FALSE))</f>
        <v>0</v>
      </c>
      <c r="AG288" s="62" t="str">
        <f t="shared" si="297"/>
        <v>00</v>
      </c>
      <c r="AH288" s="172" t="str">
        <f t="shared" si="298"/>
        <v>0</v>
      </c>
      <c r="AI288" s="62" t="str">
        <f t="shared" si="299"/>
        <v>000000</v>
      </c>
      <c r="AJ288" s="172" t="str">
        <f t="shared" ca="1" si="300"/>
        <v/>
      </c>
      <c r="AK288" s="62">
        <f t="shared" si="303"/>
        <v>0</v>
      </c>
      <c r="AL288" s="107" t="str">
        <f>IF(H288="","0",VALUE(VLOOKUP(H288,'登録データ（男）'!$V$4:$X$23,3,FALSE)))</f>
        <v>0</v>
      </c>
      <c r="AM288" s="62">
        <f t="shared" si="301"/>
        <v>0</v>
      </c>
      <c r="AN288" s="62">
        <f t="shared" si="304"/>
        <v>0</v>
      </c>
      <c r="AO288" s="69" t="str">
        <f ca="1">IF(OFFSET(B288,-MOD(ROW(B288),3),0)&lt;&gt;"",IF(RIGHT(H288,1)=")",VALUE(VLOOKUP(OFFSET(B288,-MOD(ROW(B288),3),0),'登録データ（女）'!B288,8,FALSE)),"0"),"0")</f>
        <v>0</v>
      </c>
      <c r="AP288" s="69">
        <f t="shared" ca="1" si="302"/>
        <v>0</v>
      </c>
      <c r="AQ288" s="64" t="str">
        <f t="shared" ref="AQ288" si="317">IF(AR288="","",RANK(AR288,$AR$18:$AR$467,1))</f>
        <v/>
      </c>
      <c r="AR288" s="64" t="str">
        <f>IF(R288="","",B288)</f>
        <v/>
      </c>
      <c r="AS288" s="64" t="str">
        <f t="shared" ref="AS288" si="318">IF(AT288="","",RANK(AT288,$AT$18:$AT$467,1))</f>
        <v/>
      </c>
      <c r="AT288" s="64" t="str">
        <f>IF(S288="","",B288)</f>
        <v/>
      </c>
      <c r="AU288" s="64" t="str">
        <f t="shared" ref="AU288" si="319">IF(AV288="","",RANK(AV288,$AV$18:$AV$467,1))</f>
        <v/>
      </c>
      <c r="AV288" s="64" t="str">
        <f>IF(OR(H288="七種競技",H289="七種競技",H290="七種競技"),B288,"")</f>
        <v/>
      </c>
      <c r="AW288" s="64"/>
      <c r="AX288" s="64">
        <f>B288</f>
        <v>0</v>
      </c>
    </row>
    <row r="289" spans="1:50" ht="18.75" customHeight="1">
      <c r="A289" s="289"/>
      <c r="B289" s="305"/>
      <c r="C289" s="289"/>
      <c r="D289" s="289"/>
      <c r="E289" s="174" t="str">
        <f>IF(B288="","",VLOOKUP(B288,'登録データ（女）'!$A$3:$X$2000,4,FALSE))</f>
        <v/>
      </c>
      <c r="F289" s="289"/>
      <c r="G289" s="294"/>
      <c r="H289" s="478"/>
      <c r="I289" s="286"/>
      <c r="J289" s="289"/>
      <c r="K289" s="286"/>
      <c r="L289" s="289"/>
      <c r="M289" s="286"/>
      <c r="N289" s="286"/>
      <c r="O289" s="294"/>
      <c r="P289" s="295"/>
      <c r="Q289" s="296"/>
      <c r="R289" s="472"/>
      <c r="S289" s="469"/>
      <c r="V289" s="66"/>
      <c r="W289" s="75"/>
      <c r="X289" s="69"/>
      <c r="Y289" s="69"/>
      <c r="Z289" s="69"/>
      <c r="AA289" s="69"/>
      <c r="AB289" s="69"/>
      <c r="AC289" s="62"/>
      <c r="AD289" s="172">
        <f t="shared" ca="1" si="295"/>
        <v>0</v>
      </c>
      <c r="AE289" s="108">
        <f t="shared" si="296"/>
        <v>0</v>
      </c>
      <c r="AF289" s="175" t="str">
        <f>IF(G289="","0",VLOOKUP(G289,'登録データ（男）'!$V$4:$W$21,2,FALSE))</f>
        <v>0</v>
      </c>
      <c r="AG289" s="62" t="str">
        <f t="shared" si="297"/>
        <v>00</v>
      </c>
      <c r="AH289" s="172" t="str">
        <f t="shared" si="298"/>
        <v>0</v>
      </c>
      <c r="AI289" s="62" t="str">
        <f t="shared" si="299"/>
        <v>000000</v>
      </c>
      <c r="AJ289" s="172" t="str">
        <f t="shared" ca="1" si="300"/>
        <v/>
      </c>
      <c r="AK289" s="62">
        <f t="shared" si="303"/>
        <v>0</v>
      </c>
      <c r="AL289" s="107" t="str">
        <f>IF(H289="","0",VALUE(VLOOKUP(H289,'登録データ（男）'!$V$4:$X$23,3,FALSE)))</f>
        <v>0</v>
      </c>
      <c r="AM289" s="62">
        <f t="shared" si="301"/>
        <v>0</v>
      </c>
      <c r="AN289" s="62">
        <f t="shared" si="304"/>
        <v>0</v>
      </c>
      <c r="AO289" s="69" t="str">
        <f ca="1">IF(OFFSET(B289,-MOD(ROW(B289),3),0)&lt;&gt;"",IF(RIGHT(H289,1)=")",VALUE(VLOOKUP(OFFSET(B289,-MOD(ROW(B289),3),0),'登録データ（女）'!B289,8,FALSE)),"0"),"0")</f>
        <v>0</v>
      </c>
      <c r="AP289" s="69">
        <f t="shared" ca="1" si="302"/>
        <v>0</v>
      </c>
      <c r="AQ289" s="64"/>
      <c r="AR289" s="64"/>
      <c r="AS289" s="64"/>
      <c r="AT289" s="64"/>
      <c r="AU289" s="64"/>
      <c r="AV289" s="64"/>
      <c r="AW289" s="64"/>
      <c r="AX289" s="64"/>
    </row>
    <row r="290" spans="1:50" ht="18.75" customHeight="1" thickBot="1">
      <c r="A290" s="290"/>
      <c r="B290" s="306"/>
      <c r="C290" s="290"/>
      <c r="D290" s="290"/>
      <c r="E290" s="87" t="s">
        <v>1919</v>
      </c>
      <c r="F290" s="290"/>
      <c r="G290" s="222"/>
      <c r="H290" s="479"/>
      <c r="I290" s="287"/>
      <c r="J290" s="290"/>
      <c r="K290" s="287"/>
      <c r="L290" s="290"/>
      <c r="M290" s="287"/>
      <c r="N290" s="287"/>
      <c r="O290" s="222"/>
      <c r="P290" s="223"/>
      <c r="Q290" s="297"/>
      <c r="R290" s="473"/>
      <c r="S290" s="470"/>
      <c r="V290" s="66"/>
      <c r="W290" s="75"/>
      <c r="X290" s="69"/>
      <c r="Y290" s="69"/>
      <c r="Z290" s="69"/>
      <c r="AA290" s="69"/>
      <c r="AB290" s="69"/>
      <c r="AC290" s="62"/>
      <c r="AD290" s="172">
        <f t="shared" ca="1" si="295"/>
        <v>0</v>
      </c>
      <c r="AE290" s="108">
        <f t="shared" si="296"/>
        <v>0</v>
      </c>
      <c r="AF290" s="175" t="str">
        <f>IF(G290="","0",VLOOKUP(G290,'登録データ（男）'!$V$4:$W$21,2,FALSE))</f>
        <v>0</v>
      </c>
      <c r="AG290" s="62" t="str">
        <f t="shared" si="297"/>
        <v>00</v>
      </c>
      <c r="AH290" s="172" t="str">
        <f t="shared" si="298"/>
        <v>0</v>
      </c>
      <c r="AI290" s="62" t="str">
        <f t="shared" si="299"/>
        <v>000000</v>
      </c>
      <c r="AJ290" s="172" t="str">
        <f t="shared" ca="1" si="300"/>
        <v/>
      </c>
      <c r="AK290" s="62">
        <f t="shared" si="303"/>
        <v>0</v>
      </c>
      <c r="AL290" s="107" t="str">
        <f>IF(H290="","0",VALUE(VLOOKUP(H290,'登録データ（男）'!$V$4:$X$23,3,FALSE)))</f>
        <v>0</v>
      </c>
      <c r="AM290" s="62">
        <f t="shared" si="301"/>
        <v>0</v>
      </c>
      <c r="AN290" s="62">
        <f t="shared" si="304"/>
        <v>0</v>
      </c>
      <c r="AO290" s="69" t="str">
        <f ca="1">IF(OFFSET(B290,-MOD(ROW(B290),3),0)&lt;&gt;"",IF(RIGHT(H290,1)=")",VALUE(VLOOKUP(OFFSET(B290,-MOD(ROW(B290),3),0),'登録データ（女）'!B290,8,FALSE)),"0"),"0")</f>
        <v>0</v>
      </c>
      <c r="AP290" s="69">
        <f t="shared" ca="1" si="302"/>
        <v>0</v>
      </c>
      <c r="AQ290" s="64"/>
      <c r="AR290" s="64"/>
      <c r="AS290" s="64"/>
      <c r="AT290" s="64"/>
      <c r="AU290" s="64"/>
      <c r="AV290" s="64"/>
      <c r="AW290" s="64"/>
      <c r="AX290" s="64"/>
    </row>
    <row r="291" spans="1:50" ht="18.75" customHeight="1" thickTop="1">
      <c r="A291" s="288">
        <v>92</v>
      </c>
      <c r="B291" s="304"/>
      <c r="C291" s="288" t="str">
        <f>IF(B291="","",VLOOKUP(B291,'登録データ（女）'!$A$3:$X$2000,2,FALSE))</f>
        <v/>
      </c>
      <c r="D291" s="288" t="str">
        <f>IF(B291="","",VLOOKUP(B291,'登録データ（女）'!$A$3:$X$2000,3,FALSE))</f>
        <v/>
      </c>
      <c r="E291" s="179" t="str">
        <f>IF(B291="","",VLOOKUP(B291,'登録データ（女）'!$A$3:$X$2000,7,FALSE))</f>
        <v/>
      </c>
      <c r="F291" s="288" t="s">
        <v>6158</v>
      </c>
      <c r="G291" s="291"/>
      <c r="H291" s="477"/>
      <c r="I291" s="285"/>
      <c r="J291" s="288" t="str">
        <f>IF(G291="","",IF(AH291=2,"","分"))</f>
        <v/>
      </c>
      <c r="K291" s="285"/>
      <c r="L291" s="288" t="str">
        <f>IF(OR(G291="",G291="七種競技"),"",IF(AH291=2,"m","秒"))</f>
        <v/>
      </c>
      <c r="M291" s="285"/>
      <c r="N291" s="285"/>
      <c r="O291" s="291"/>
      <c r="P291" s="292"/>
      <c r="Q291" s="293"/>
      <c r="R291" s="471"/>
      <c r="S291" s="468"/>
      <c r="V291" s="66"/>
      <c r="W291" s="75">
        <f>IF(B291="",0,IF(VLOOKUP(B291,'登録データ（女）'!$A$3:$AT$2000,28,FALSE)=1,0,1))</f>
        <v>0</v>
      </c>
      <c r="X291" s="69">
        <f>IF(B291="",1,0)</f>
        <v>1</v>
      </c>
      <c r="Y291" s="69">
        <f>IF(C291="",1,0)</f>
        <v>1</v>
      </c>
      <c r="Z291" s="69">
        <f>IF(D291="",1,0)</f>
        <v>1</v>
      </c>
      <c r="AA291" s="69">
        <f>IF(E291="",1,0)</f>
        <v>1</v>
      </c>
      <c r="AB291" s="69">
        <f>IF(E292="",1,0)</f>
        <v>1</v>
      </c>
      <c r="AC291" s="62">
        <f>SUM(X291:AB291)</f>
        <v>5</v>
      </c>
      <c r="AD291" s="172">
        <f t="shared" ca="1" si="295"/>
        <v>0</v>
      </c>
      <c r="AE291" s="108">
        <f t="shared" si="296"/>
        <v>0</v>
      </c>
      <c r="AF291" s="175" t="str">
        <f>IF(G291="","0",VLOOKUP(G291,'登録データ（男）'!$V$4:$W$21,2,FALSE))</f>
        <v>0</v>
      </c>
      <c r="AG291" s="62" t="str">
        <f t="shared" si="297"/>
        <v>00</v>
      </c>
      <c r="AH291" s="172" t="str">
        <f t="shared" si="298"/>
        <v>0</v>
      </c>
      <c r="AI291" s="62" t="str">
        <f t="shared" si="299"/>
        <v>000000</v>
      </c>
      <c r="AJ291" s="172" t="str">
        <f t="shared" ca="1" si="300"/>
        <v/>
      </c>
      <c r="AK291" s="62">
        <f t="shared" si="303"/>
        <v>0</v>
      </c>
      <c r="AL291" s="107" t="str">
        <f>IF(H291="","0",VALUE(VLOOKUP(H291,'登録データ（男）'!$V$4:$X$23,3,FALSE)))</f>
        <v>0</v>
      </c>
      <c r="AM291" s="62">
        <f t="shared" si="301"/>
        <v>0</v>
      </c>
      <c r="AN291" s="62">
        <f t="shared" si="304"/>
        <v>0</v>
      </c>
      <c r="AO291" s="69" t="str">
        <f ca="1">IF(OFFSET(B291,-MOD(ROW(B291),3),0)&lt;&gt;"",IF(RIGHT(H291,1)=")",VALUE(VLOOKUP(OFFSET(B291,-MOD(ROW(B291),3),0),'登録データ（女）'!B291,8,FALSE)),"0"),"0")</f>
        <v>0</v>
      </c>
      <c r="AP291" s="69">
        <f t="shared" ca="1" si="302"/>
        <v>0</v>
      </c>
      <c r="AQ291" s="64" t="str">
        <f t="shared" ref="AQ291" si="320">IF(AR291="","",RANK(AR291,$AR$18:$AR$467,1))</f>
        <v/>
      </c>
      <c r="AR291" s="64" t="str">
        <f>IF(R291="","",B291)</f>
        <v/>
      </c>
      <c r="AS291" s="64" t="str">
        <f t="shared" ref="AS291" si="321">IF(AT291="","",RANK(AT291,$AT$18:$AT$467,1))</f>
        <v/>
      </c>
      <c r="AT291" s="64" t="str">
        <f>IF(S291="","",B291)</f>
        <v/>
      </c>
      <c r="AU291" s="64" t="str">
        <f t="shared" ref="AU291" si="322">IF(AV291="","",RANK(AV291,$AV$18:$AV$467,1))</f>
        <v/>
      </c>
      <c r="AV291" s="64" t="str">
        <f>IF(OR(H291="七種競技",H292="七種競技",H293="七種競技"),B291,"")</f>
        <v/>
      </c>
      <c r="AW291" s="64"/>
      <c r="AX291" s="64">
        <f>B291</f>
        <v>0</v>
      </c>
    </row>
    <row r="292" spans="1:50" ht="18.75" customHeight="1">
      <c r="A292" s="289"/>
      <c r="B292" s="305"/>
      <c r="C292" s="289"/>
      <c r="D292" s="289"/>
      <c r="E292" s="174" t="str">
        <f>IF(B291="","",VLOOKUP(B291,'登録データ（女）'!$A$3:$X$2000,4,FALSE))</f>
        <v/>
      </c>
      <c r="F292" s="289"/>
      <c r="G292" s="294"/>
      <c r="H292" s="478"/>
      <c r="I292" s="286"/>
      <c r="J292" s="289"/>
      <c r="K292" s="286"/>
      <c r="L292" s="289"/>
      <c r="M292" s="286"/>
      <c r="N292" s="286"/>
      <c r="O292" s="294"/>
      <c r="P292" s="295"/>
      <c r="Q292" s="296"/>
      <c r="R292" s="472"/>
      <c r="S292" s="469"/>
      <c r="V292" s="66"/>
      <c r="W292" s="75"/>
      <c r="X292" s="69"/>
      <c r="Y292" s="69"/>
      <c r="Z292" s="69"/>
      <c r="AA292" s="69"/>
      <c r="AB292" s="69"/>
      <c r="AC292" s="62"/>
      <c r="AD292" s="172">
        <f t="shared" ca="1" si="295"/>
        <v>0</v>
      </c>
      <c r="AE292" s="108">
        <f t="shared" si="296"/>
        <v>0</v>
      </c>
      <c r="AF292" s="175" t="str">
        <f>IF(G292="","0",VLOOKUP(G292,'登録データ（男）'!$V$4:$W$21,2,FALSE))</f>
        <v>0</v>
      </c>
      <c r="AG292" s="62" t="str">
        <f t="shared" si="297"/>
        <v>00</v>
      </c>
      <c r="AH292" s="172" t="str">
        <f t="shared" si="298"/>
        <v>0</v>
      </c>
      <c r="AI292" s="62" t="str">
        <f t="shared" si="299"/>
        <v>000000</v>
      </c>
      <c r="AJ292" s="172" t="str">
        <f t="shared" ca="1" si="300"/>
        <v/>
      </c>
      <c r="AK292" s="62">
        <f t="shared" si="303"/>
        <v>0</v>
      </c>
      <c r="AL292" s="107" t="str">
        <f>IF(H292="","0",VALUE(VLOOKUP(H292,'登録データ（男）'!$V$4:$X$23,3,FALSE)))</f>
        <v>0</v>
      </c>
      <c r="AM292" s="62">
        <f t="shared" si="301"/>
        <v>0</v>
      </c>
      <c r="AN292" s="62">
        <f t="shared" si="304"/>
        <v>0</v>
      </c>
      <c r="AO292" s="69" t="str">
        <f ca="1">IF(OFFSET(B292,-MOD(ROW(B292),3),0)&lt;&gt;"",IF(RIGHT(H292,1)=")",VALUE(VLOOKUP(OFFSET(B292,-MOD(ROW(B292),3),0),'登録データ（女）'!B292,8,FALSE)),"0"),"0")</f>
        <v>0</v>
      </c>
      <c r="AP292" s="69">
        <f t="shared" ca="1" si="302"/>
        <v>0</v>
      </c>
      <c r="AQ292" s="64"/>
      <c r="AR292" s="64"/>
      <c r="AS292" s="64"/>
      <c r="AT292" s="64"/>
      <c r="AU292" s="64"/>
      <c r="AV292" s="64"/>
      <c r="AW292" s="64"/>
      <c r="AX292" s="64"/>
    </row>
    <row r="293" spans="1:50" ht="18.75" customHeight="1" thickBot="1">
      <c r="A293" s="290"/>
      <c r="B293" s="306"/>
      <c r="C293" s="290"/>
      <c r="D293" s="290"/>
      <c r="E293" s="87" t="s">
        <v>1919</v>
      </c>
      <c r="F293" s="290"/>
      <c r="G293" s="222"/>
      <c r="H293" s="479"/>
      <c r="I293" s="287"/>
      <c r="J293" s="290"/>
      <c r="K293" s="287"/>
      <c r="L293" s="290"/>
      <c r="M293" s="287"/>
      <c r="N293" s="287"/>
      <c r="O293" s="222"/>
      <c r="P293" s="223"/>
      <c r="Q293" s="297"/>
      <c r="R293" s="473"/>
      <c r="S293" s="470"/>
      <c r="V293" s="66"/>
      <c r="W293" s="75"/>
      <c r="X293" s="69"/>
      <c r="Y293" s="69"/>
      <c r="Z293" s="69"/>
      <c r="AA293" s="69"/>
      <c r="AB293" s="69"/>
      <c r="AC293" s="62"/>
      <c r="AD293" s="172">
        <f t="shared" ca="1" si="295"/>
        <v>0</v>
      </c>
      <c r="AE293" s="108">
        <f t="shared" si="296"/>
        <v>0</v>
      </c>
      <c r="AF293" s="175" t="str">
        <f>IF(G293="","0",VLOOKUP(G293,'登録データ（男）'!$V$4:$W$21,2,FALSE))</f>
        <v>0</v>
      </c>
      <c r="AG293" s="62" t="str">
        <f t="shared" si="297"/>
        <v>00</v>
      </c>
      <c r="AH293" s="172" t="str">
        <f t="shared" si="298"/>
        <v>0</v>
      </c>
      <c r="AI293" s="62" t="str">
        <f t="shared" si="299"/>
        <v>000000</v>
      </c>
      <c r="AJ293" s="172" t="str">
        <f t="shared" ca="1" si="300"/>
        <v/>
      </c>
      <c r="AK293" s="62">
        <f t="shared" si="303"/>
        <v>0</v>
      </c>
      <c r="AL293" s="107" t="str">
        <f>IF(H293="","0",VALUE(VLOOKUP(H293,'登録データ（男）'!$V$4:$X$23,3,FALSE)))</f>
        <v>0</v>
      </c>
      <c r="AM293" s="62">
        <f t="shared" si="301"/>
        <v>0</v>
      </c>
      <c r="AN293" s="62">
        <f t="shared" si="304"/>
        <v>0</v>
      </c>
      <c r="AO293" s="69" t="str">
        <f ca="1">IF(OFFSET(B293,-MOD(ROW(B293),3),0)&lt;&gt;"",IF(RIGHT(H293,1)=")",VALUE(VLOOKUP(OFFSET(B293,-MOD(ROW(B293),3),0),'登録データ（女）'!B293,8,FALSE)),"0"),"0")</f>
        <v>0</v>
      </c>
      <c r="AP293" s="69">
        <f t="shared" ca="1" si="302"/>
        <v>0</v>
      </c>
      <c r="AQ293" s="64"/>
      <c r="AR293" s="64"/>
      <c r="AS293" s="64"/>
      <c r="AT293" s="64"/>
      <c r="AU293" s="64"/>
      <c r="AV293" s="64"/>
      <c r="AW293" s="64"/>
      <c r="AX293" s="64"/>
    </row>
    <row r="294" spans="1:50" ht="18.75" customHeight="1" thickTop="1">
      <c r="A294" s="288">
        <v>93</v>
      </c>
      <c r="B294" s="304"/>
      <c r="C294" s="288" t="str">
        <f>IF(B294="","",VLOOKUP(B294,'登録データ（女）'!$A$3:$X$2000,2,FALSE))</f>
        <v/>
      </c>
      <c r="D294" s="288" t="str">
        <f>IF(B294="","",VLOOKUP(B294,'登録データ（女）'!$A$3:$X$2000,3,FALSE))</f>
        <v/>
      </c>
      <c r="E294" s="179" t="str">
        <f>IF(B294="","",VLOOKUP(B294,'登録データ（女）'!$A$3:$X$2000,7,FALSE))</f>
        <v/>
      </c>
      <c r="F294" s="288" t="s">
        <v>6158</v>
      </c>
      <c r="G294" s="291"/>
      <c r="H294" s="477"/>
      <c r="I294" s="285"/>
      <c r="J294" s="288" t="str">
        <f>IF(G294="","",IF(AH294=2,"","分"))</f>
        <v/>
      </c>
      <c r="K294" s="285"/>
      <c r="L294" s="288" t="str">
        <f>IF(OR(G294="",G294="七種競技"),"",IF(AH294=2,"m","秒"))</f>
        <v/>
      </c>
      <c r="M294" s="285"/>
      <c r="N294" s="285"/>
      <c r="O294" s="291"/>
      <c r="P294" s="292"/>
      <c r="Q294" s="293"/>
      <c r="R294" s="471"/>
      <c r="S294" s="468"/>
      <c r="V294" s="66"/>
      <c r="W294" s="75">
        <f>IF(B294="",0,IF(VLOOKUP(B294,'登録データ（女）'!$A$3:$AT$2000,28,FALSE)=1,0,1))</f>
        <v>0</v>
      </c>
      <c r="X294" s="69">
        <f>IF(B294="",1,0)</f>
        <v>1</v>
      </c>
      <c r="Y294" s="69">
        <f>IF(C294="",1,0)</f>
        <v>1</v>
      </c>
      <c r="Z294" s="69">
        <f>IF(D294="",1,0)</f>
        <v>1</v>
      </c>
      <c r="AA294" s="69">
        <f>IF(E294="",1,0)</f>
        <v>1</v>
      </c>
      <c r="AB294" s="69">
        <f>IF(E295="",1,0)</f>
        <v>1</v>
      </c>
      <c r="AC294" s="62">
        <f>SUM(X294:AB294)</f>
        <v>5</v>
      </c>
      <c r="AD294" s="172">
        <f t="shared" ca="1" si="295"/>
        <v>0</v>
      </c>
      <c r="AE294" s="108">
        <f t="shared" si="296"/>
        <v>0</v>
      </c>
      <c r="AF294" s="175" t="str">
        <f>IF(G294="","0",VLOOKUP(G294,'登録データ（男）'!$V$4:$W$21,2,FALSE))</f>
        <v>0</v>
      </c>
      <c r="AG294" s="62" t="str">
        <f t="shared" si="297"/>
        <v>00</v>
      </c>
      <c r="AH294" s="172" t="str">
        <f t="shared" si="298"/>
        <v>0</v>
      </c>
      <c r="AI294" s="62" t="str">
        <f t="shared" si="299"/>
        <v>000000</v>
      </c>
      <c r="AJ294" s="172" t="str">
        <f t="shared" ca="1" si="300"/>
        <v/>
      </c>
      <c r="AK294" s="62">
        <f t="shared" si="303"/>
        <v>0</v>
      </c>
      <c r="AL294" s="107" t="str">
        <f>IF(H294="","0",VALUE(VLOOKUP(H294,'登録データ（男）'!$V$4:$X$23,3,FALSE)))</f>
        <v>0</v>
      </c>
      <c r="AM294" s="62">
        <f t="shared" si="301"/>
        <v>0</v>
      </c>
      <c r="AN294" s="62">
        <f t="shared" si="304"/>
        <v>0</v>
      </c>
      <c r="AO294" s="69" t="str">
        <f ca="1">IF(OFFSET(B294,-MOD(ROW(B294),3),0)&lt;&gt;"",IF(RIGHT(H294,1)=")",VALUE(VLOOKUP(OFFSET(B294,-MOD(ROW(B294),3),0),'登録データ（女）'!B294,8,FALSE)),"0"),"0")</f>
        <v>0</v>
      </c>
      <c r="AP294" s="69">
        <f t="shared" ca="1" si="302"/>
        <v>0</v>
      </c>
      <c r="AQ294" s="64" t="str">
        <f t="shared" ref="AQ294" si="323">IF(AR294="","",RANK(AR294,$AR$18:$AR$467,1))</f>
        <v/>
      </c>
      <c r="AR294" s="64" t="str">
        <f>IF(R294="","",B294)</f>
        <v/>
      </c>
      <c r="AS294" s="64" t="str">
        <f t="shared" ref="AS294" si="324">IF(AT294="","",RANK(AT294,$AT$18:$AT$467,1))</f>
        <v/>
      </c>
      <c r="AT294" s="64" t="str">
        <f>IF(S294="","",B294)</f>
        <v/>
      </c>
      <c r="AU294" s="64" t="str">
        <f t="shared" ref="AU294" si="325">IF(AV294="","",RANK(AV294,$AV$18:$AV$467,1))</f>
        <v/>
      </c>
      <c r="AV294" s="64" t="str">
        <f>IF(OR(H294="七種競技",H295="七種競技",H296="七種競技"),B294,"")</f>
        <v/>
      </c>
      <c r="AW294" s="64"/>
      <c r="AX294" s="64">
        <f>B294</f>
        <v>0</v>
      </c>
    </row>
    <row r="295" spans="1:50" ht="18.75" customHeight="1">
      <c r="A295" s="289"/>
      <c r="B295" s="305"/>
      <c r="C295" s="289"/>
      <c r="D295" s="289"/>
      <c r="E295" s="174" t="str">
        <f>IF(B294="","",VLOOKUP(B294,'登録データ（女）'!$A$3:$X$2000,4,FALSE))</f>
        <v/>
      </c>
      <c r="F295" s="289"/>
      <c r="G295" s="294"/>
      <c r="H295" s="478"/>
      <c r="I295" s="286"/>
      <c r="J295" s="289"/>
      <c r="K295" s="286"/>
      <c r="L295" s="289"/>
      <c r="M295" s="286"/>
      <c r="N295" s="286"/>
      <c r="O295" s="294"/>
      <c r="P295" s="295"/>
      <c r="Q295" s="296"/>
      <c r="R295" s="472"/>
      <c r="S295" s="469"/>
      <c r="V295" s="66"/>
      <c r="W295" s="75"/>
      <c r="X295" s="69"/>
      <c r="Y295" s="69"/>
      <c r="Z295" s="69"/>
      <c r="AA295" s="69"/>
      <c r="AB295" s="69"/>
      <c r="AC295" s="62"/>
      <c r="AD295" s="172">
        <f t="shared" ca="1" si="295"/>
        <v>0</v>
      </c>
      <c r="AE295" s="108">
        <f t="shared" si="296"/>
        <v>0</v>
      </c>
      <c r="AF295" s="175" t="str">
        <f>IF(G295="","0",VLOOKUP(G295,'登録データ（男）'!$V$4:$W$21,2,FALSE))</f>
        <v>0</v>
      </c>
      <c r="AG295" s="62" t="str">
        <f t="shared" si="297"/>
        <v>00</v>
      </c>
      <c r="AH295" s="172" t="str">
        <f t="shared" si="298"/>
        <v>0</v>
      </c>
      <c r="AI295" s="62" t="str">
        <f t="shared" si="299"/>
        <v>000000</v>
      </c>
      <c r="AJ295" s="172" t="str">
        <f t="shared" ca="1" si="300"/>
        <v/>
      </c>
      <c r="AK295" s="62">
        <f t="shared" si="303"/>
        <v>0</v>
      </c>
      <c r="AL295" s="107" t="str">
        <f>IF(H295="","0",VALUE(VLOOKUP(H295,'登録データ（男）'!$V$4:$X$23,3,FALSE)))</f>
        <v>0</v>
      </c>
      <c r="AM295" s="62">
        <f t="shared" si="301"/>
        <v>0</v>
      </c>
      <c r="AN295" s="62">
        <f t="shared" si="304"/>
        <v>0</v>
      </c>
      <c r="AO295" s="69" t="str">
        <f ca="1">IF(OFFSET(B295,-MOD(ROW(B295),3),0)&lt;&gt;"",IF(RIGHT(H295,1)=")",VALUE(VLOOKUP(OFFSET(B295,-MOD(ROW(B295),3),0),'登録データ（女）'!B295,8,FALSE)),"0"),"0")</f>
        <v>0</v>
      </c>
      <c r="AP295" s="69">
        <f t="shared" ca="1" si="302"/>
        <v>0</v>
      </c>
      <c r="AQ295" s="64"/>
      <c r="AR295" s="64"/>
      <c r="AS295" s="64"/>
      <c r="AT295" s="64"/>
      <c r="AU295" s="64"/>
      <c r="AV295" s="64"/>
      <c r="AW295" s="64"/>
      <c r="AX295" s="64"/>
    </row>
    <row r="296" spans="1:50" ht="18.75" customHeight="1" thickBot="1">
      <c r="A296" s="290"/>
      <c r="B296" s="306"/>
      <c r="C296" s="290"/>
      <c r="D296" s="290"/>
      <c r="E296" s="87" t="s">
        <v>1919</v>
      </c>
      <c r="F296" s="290"/>
      <c r="G296" s="222"/>
      <c r="H296" s="479"/>
      <c r="I296" s="287"/>
      <c r="J296" s="290"/>
      <c r="K296" s="287"/>
      <c r="L296" s="290"/>
      <c r="M296" s="287"/>
      <c r="N296" s="287"/>
      <c r="O296" s="222"/>
      <c r="P296" s="223"/>
      <c r="Q296" s="297"/>
      <c r="R296" s="473"/>
      <c r="S296" s="470"/>
      <c r="V296" s="66"/>
      <c r="W296" s="75"/>
      <c r="X296" s="69"/>
      <c r="Y296" s="69"/>
      <c r="Z296" s="69"/>
      <c r="AA296" s="69"/>
      <c r="AB296" s="69"/>
      <c r="AC296" s="62"/>
      <c r="AD296" s="172">
        <f t="shared" ca="1" si="295"/>
        <v>0</v>
      </c>
      <c r="AE296" s="108">
        <f t="shared" si="296"/>
        <v>0</v>
      </c>
      <c r="AF296" s="175" t="str">
        <f>IF(G296="","0",VLOOKUP(G296,'登録データ（男）'!$V$4:$W$21,2,FALSE))</f>
        <v>0</v>
      </c>
      <c r="AG296" s="62" t="str">
        <f t="shared" si="297"/>
        <v>00</v>
      </c>
      <c r="AH296" s="172" t="str">
        <f t="shared" si="298"/>
        <v>0</v>
      </c>
      <c r="AI296" s="62" t="str">
        <f t="shared" si="299"/>
        <v>000000</v>
      </c>
      <c r="AJ296" s="172" t="str">
        <f t="shared" ca="1" si="300"/>
        <v/>
      </c>
      <c r="AK296" s="62">
        <f t="shared" si="303"/>
        <v>0</v>
      </c>
      <c r="AL296" s="107" t="str">
        <f>IF(H296="","0",VALUE(VLOOKUP(H296,'登録データ（男）'!$V$4:$X$23,3,FALSE)))</f>
        <v>0</v>
      </c>
      <c r="AM296" s="62">
        <f t="shared" si="301"/>
        <v>0</v>
      </c>
      <c r="AN296" s="62">
        <f t="shared" si="304"/>
        <v>0</v>
      </c>
      <c r="AO296" s="69" t="str">
        <f ca="1">IF(OFFSET(B296,-MOD(ROW(B296),3),0)&lt;&gt;"",IF(RIGHT(H296,1)=")",VALUE(VLOOKUP(OFFSET(B296,-MOD(ROW(B296),3),0),'登録データ（女）'!B296,8,FALSE)),"0"),"0")</f>
        <v>0</v>
      </c>
      <c r="AP296" s="69">
        <f t="shared" ca="1" si="302"/>
        <v>0</v>
      </c>
      <c r="AQ296" s="64"/>
      <c r="AR296" s="64"/>
      <c r="AS296" s="64"/>
      <c r="AT296" s="64"/>
      <c r="AU296" s="64"/>
      <c r="AV296" s="64"/>
      <c r="AW296" s="64"/>
      <c r="AX296" s="64"/>
    </row>
    <row r="297" spans="1:50" ht="18.75" customHeight="1" thickTop="1">
      <c r="A297" s="288">
        <v>94</v>
      </c>
      <c r="B297" s="304"/>
      <c r="C297" s="288" t="str">
        <f>IF(B297="","",VLOOKUP(B297,'登録データ（女）'!$A$3:$X$2000,2,FALSE))</f>
        <v/>
      </c>
      <c r="D297" s="288" t="str">
        <f>IF(B297="","",VLOOKUP(B297,'登録データ（女）'!$A$3:$X$2000,3,FALSE))</f>
        <v/>
      </c>
      <c r="E297" s="179" t="str">
        <f>IF(B297="","",VLOOKUP(B297,'登録データ（女）'!$A$3:$X$2000,7,FALSE))</f>
        <v/>
      </c>
      <c r="F297" s="288" t="s">
        <v>6158</v>
      </c>
      <c r="G297" s="291"/>
      <c r="H297" s="477"/>
      <c r="I297" s="285"/>
      <c r="J297" s="288" t="str">
        <f>IF(G297="","",IF(AH297=2,"","分"))</f>
        <v/>
      </c>
      <c r="K297" s="285"/>
      <c r="L297" s="288" t="str">
        <f>IF(OR(G297="",G297="七種競技"),"",IF(AH297=2,"m","秒"))</f>
        <v/>
      </c>
      <c r="M297" s="285"/>
      <c r="N297" s="285"/>
      <c r="O297" s="291"/>
      <c r="P297" s="292"/>
      <c r="Q297" s="293"/>
      <c r="R297" s="471"/>
      <c r="S297" s="468"/>
      <c r="V297" s="66"/>
      <c r="W297" s="75">
        <f>IF(B297="",0,IF(VLOOKUP(B297,'登録データ（女）'!$A$3:$AT$2000,28,FALSE)=1,0,1))</f>
        <v>0</v>
      </c>
      <c r="X297" s="69">
        <f>IF(B297="",1,0)</f>
        <v>1</v>
      </c>
      <c r="Y297" s="69">
        <f>IF(C297="",1,0)</f>
        <v>1</v>
      </c>
      <c r="Z297" s="69">
        <f>IF(D297="",1,0)</f>
        <v>1</v>
      </c>
      <c r="AA297" s="69">
        <f>IF(E297="",1,0)</f>
        <v>1</v>
      </c>
      <c r="AB297" s="69">
        <f>IF(E298="",1,0)</f>
        <v>1</v>
      </c>
      <c r="AC297" s="62">
        <f>SUM(X297:AB297)</f>
        <v>5</v>
      </c>
      <c r="AD297" s="172">
        <f t="shared" ca="1" si="295"/>
        <v>0</v>
      </c>
      <c r="AE297" s="108">
        <f t="shared" si="296"/>
        <v>0</v>
      </c>
      <c r="AF297" s="175" t="str">
        <f>IF(G297="","0",VLOOKUP(G297,'登録データ（男）'!$V$4:$W$21,2,FALSE))</f>
        <v>0</v>
      </c>
      <c r="AG297" s="62" t="str">
        <f t="shared" si="297"/>
        <v>00</v>
      </c>
      <c r="AH297" s="172" t="str">
        <f t="shared" si="298"/>
        <v>0</v>
      </c>
      <c r="AI297" s="62" t="str">
        <f t="shared" si="299"/>
        <v>000000</v>
      </c>
      <c r="AJ297" s="172" t="str">
        <f t="shared" ca="1" si="300"/>
        <v/>
      </c>
      <c r="AK297" s="62">
        <f t="shared" si="303"/>
        <v>0</v>
      </c>
      <c r="AL297" s="107" t="str">
        <f>IF(H297="","0",VALUE(VLOOKUP(H297,'登録データ（男）'!$V$4:$X$23,3,FALSE)))</f>
        <v>0</v>
      </c>
      <c r="AM297" s="62">
        <f t="shared" si="301"/>
        <v>0</v>
      </c>
      <c r="AN297" s="62">
        <f t="shared" si="304"/>
        <v>0</v>
      </c>
      <c r="AO297" s="69" t="str">
        <f ca="1">IF(OFFSET(B297,-MOD(ROW(B297),3),0)&lt;&gt;"",IF(RIGHT(H297,1)=")",VALUE(VLOOKUP(OFFSET(B297,-MOD(ROW(B297),3),0),'登録データ（女）'!B297,8,FALSE)),"0"),"0")</f>
        <v>0</v>
      </c>
      <c r="AP297" s="69">
        <f t="shared" ca="1" si="302"/>
        <v>0</v>
      </c>
      <c r="AQ297" s="64" t="str">
        <f t="shared" ref="AQ297" si="326">IF(AR297="","",RANK(AR297,$AR$18:$AR$467,1))</f>
        <v/>
      </c>
      <c r="AR297" s="64" t="str">
        <f>IF(R297="","",B297)</f>
        <v/>
      </c>
      <c r="AS297" s="64" t="str">
        <f t="shared" ref="AS297" si="327">IF(AT297="","",RANK(AT297,$AT$18:$AT$467,1))</f>
        <v/>
      </c>
      <c r="AT297" s="64" t="str">
        <f>IF(S297="","",B297)</f>
        <v/>
      </c>
      <c r="AU297" s="64" t="str">
        <f t="shared" ref="AU297" si="328">IF(AV297="","",RANK(AV297,$AV$18:$AV$467,1))</f>
        <v/>
      </c>
      <c r="AV297" s="64" t="str">
        <f>IF(OR(H297="七種競技",H298="七種競技",H299="七種競技"),B297,"")</f>
        <v/>
      </c>
      <c r="AW297" s="64"/>
      <c r="AX297" s="64">
        <f>B297</f>
        <v>0</v>
      </c>
    </row>
    <row r="298" spans="1:50" ht="18.75" customHeight="1">
      <c r="A298" s="289"/>
      <c r="B298" s="305"/>
      <c r="C298" s="289"/>
      <c r="D298" s="289"/>
      <c r="E298" s="174" t="str">
        <f>IF(B297="","",VLOOKUP(B297,'登録データ（女）'!$A$3:$X$2000,4,FALSE))</f>
        <v/>
      </c>
      <c r="F298" s="289"/>
      <c r="G298" s="294"/>
      <c r="H298" s="478"/>
      <c r="I298" s="286"/>
      <c r="J298" s="289"/>
      <c r="K298" s="286"/>
      <c r="L298" s="289"/>
      <c r="M298" s="286"/>
      <c r="N298" s="286"/>
      <c r="O298" s="294"/>
      <c r="P298" s="295"/>
      <c r="Q298" s="296"/>
      <c r="R298" s="472"/>
      <c r="S298" s="469"/>
      <c r="V298" s="66"/>
      <c r="W298" s="75"/>
      <c r="X298" s="69"/>
      <c r="Y298" s="69"/>
      <c r="Z298" s="69"/>
      <c r="AA298" s="69"/>
      <c r="AB298" s="69"/>
      <c r="AC298" s="62"/>
      <c r="AD298" s="172">
        <f t="shared" ca="1" si="295"/>
        <v>0</v>
      </c>
      <c r="AE298" s="108">
        <f t="shared" si="296"/>
        <v>0</v>
      </c>
      <c r="AF298" s="175" t="str">
        <f>IF(G298="","0",VLOOKUP(G298,'登録データ（男）'!$V$4:$W$21,2,FALSE))</f>
        <v>0</v>
      </c>
      <c r="AG298" s="62" t="str">
        <f t="shared" si="297"/>
        <v>00</v>
      </c>
      <c r="AH298" s="172" t="str">
        <f t="shared" si="298"/>
        <v>0</v>
      </c>
      <c r="AI298" s="62" t="str">
        <f t="shared" si="299"/>
        <v>000000</v>
      </c>
      <c r="AJ298" s="172" t="str">
        <f t="shared" ca="1" si="300"/>
        <v/>
      </c>
      <c r="AK298" s="62">
        <f t="shared" si="303"/>
        <v>0</v>
      </c>
      <c r="AL298" s="107" t="str">
        <f>IF(H298="","0",VALUE(VLOOKUP(H298,'登録データ（男）'!$V$4:$X$23,3,FALSE)))</f>
        <v>0</v>
      </c>
      <c r="AM298" s="62">
        <f t="shared" si="301"/>
        <v>0</v>
      </c>
      <c r="AN298" s="62">
        <f t="shared" si="304"/>
        <v>0</v>
      </c>
      <c r="AO298" s="69" t="str">
        <f ca="1">IF(OFFSET(B298,-MOD(ROW(B298),3),0)&lt;&gt;"",IF(RIGHT(H298,1)=")",VALUE(VLOOKUP(OFFSET(B298,-MOD(ROW(B298),3),0),'登録データ（女）'!B298,8,FALSE)),"0"),"0")</f>
        <v>0</v>
      </c>
      <c r="AP298" s="69">
        <f t="shared" ca="1" si="302"/>
        <v>0</v>
      </c>
      <c r="AQ298" s="64"/>
      <c r="AR298" s="64"/>
      <c r="AS298" s="64"/>
      <c r="AT298" s="64"/>
      <c r="AU298" s="64"/>
      <c r="AV298" s="64"/>
      <c r="AW298" s="64"/>
      <c r="AX298" s="64"/>
    </row>
    <row r="299" spans="1:50" ht="18.75" customHeight="1" thickBot="1">
      <c r="A299" s="290"/>
      <c r="B299" s="306"/>
      <c r="C299" s="290"/>
      <c r="D299" s="290"/>
      <c r="E299" s="87" t="s">
        <v>1919</v>
      </c>
      <c r="F299" s="290"/>
      <c r="G299" s="222"/>
      <c r="H299" s="479"/>
      <c r="I299" s="287"/>
      <c r="J299" s="290"/>
      <c r="K299" s="287"/>
      <c r="L299" s="290"/>
      <c r="M299" s="287"/>
      <c r="N299" s="287"/>
      <c r="O299" s="222"/>
      <c r="P299" s="223"/>
      <c r="Q299" s="297"/>
      <c r="R299" s="473"/>
      <c r="S299" s="470"/>
      <c r="V299" s="66"/>
      <c r="W299" s="75"/>
      <c r="X299" s="69"/>
      <c r="Y299" s="69"/>
      <c r="Z299" s="69"/>
      <c r="AA299" s="69"/>
      <c r="AB299" s="69"/>
      <c r="AC299" s="62"/>
      <c r="AD299" s="172">
        <f t="shared" ca="1" si="295"/>
        <v>0</v>
      </c>
      <c r="AE299" s="108">
        <f t="shared" si="296"/>
        <v>0</v>
      </c>
      <c r="AF299" s="175" t="str">
        <f>IF(G299="","0",VLOOKUP(G299,'登録データ（男）'!$V$4:$W$21,2,FALSE))</f>
        <v>0</v>
      </c>
      <c r="AG299" s="62" t="str">
        <f t="shared" si="297"/>
        <v>00</v>
      </c>
      <c r="AH299" s="172" t="str">
        <f t="shared" si="298"/>
        <v>0</v>
      </c>
      <c r="AI299" s="62" t="str">
        <f t="shared" si="299"/>
        <v>000000</v>
      </c>
      <c r="AJ299" s="172" t="str">
        <f t="shared" ca="1" si="300"/>
        <v/>
      </c>
      <c r="AK299" s="62">
        <f t="shared" si="303"/>
        <v>0</v>
      </c>
      <c r="AL299" s="107" t="str">
        <f>IF(H299="","0",VALUE(VLOOKUP(H299,'登録データ（男）'!$V$4:$X$23,3,FALSE)))</f>
        <v>0</v>
      </c>
      <c r="AM299" s="62">
        <f t="shared" si="301"/>
        <v>0</v>
      </c>
      <c r="AN299" s="62">
        <f t="shared" si="304"/>
        <v>0</v>
      </c>
      <c r="AO299" s="69" t="str">
        <f ca="1">IF(OFFSET(B299,-MOD(ROW(B299),3),0)&lt;&gt;"",IF(RIGHT(H299,1)=")",VALUE(VLOOKUP(OFFSET(B299,-MOD(ROW(B299),3),0),'登録データ（女）'!B299,8,FALSE)),"0"),"0")</f>
        <v>0</v>
      </c>
      <c r="AP299" s="69">
        <f t="shared" ca="1" si="302"/>
        <v>0</v>
      </c>
      <c r="AQ299" s="64"/>
      <c r="AR299" s="64"/>
      <c r="AS299" s="64"/>
      <c r="AT299" s="64"/>
      <c r="AU299" s="64"/>
      <c r="AV299" s="64"/>
      <c r="AW299" s="64"/>
      <c r="AX299" s="64"/>
    </row>
    <row r="300" spans="1:50" ht="18.75" customHeight="1" thickTop="1">
      <c r="A300" s="288">
        <v>95</v>
      </c>
      <c r="B300" s="304"/>
      <c r="C300" s="288" t="str">
        <f>IF(B300="","",VLOOKUP(B300,'登録データ（女）'!$A$3:$X$2000,2,FALSE))</f>
        <v/>
      </c>
      <c r="D300" s="288" t="str">
        <f>IF(B300="","",VLOOKUP(B300,'登録データ（女）'!$A$3:$X$2000,3,FALSE))</f>
        <v/>
      </c>
      <c r="E300" s="179" t="str">
        <f>IF(B300="","",VLOOKUP(B300,'登録データ（女）'!$A$3:$X$2000,7,FALSE))</f>
        <v/>
      </c>
      <c r="F300" s="288" t="s">
        <v>6158</v>
      </c>
      <c r="G300" s="291"/>
      <c r="H300" s="477"/>
      <c r="I300" s="285"/>
      <c r="J300" s="288" t="str">
        <f>IF(G300="","",IF(AH300=2,"","分"))</f>
        <v/>
      </c>
      <c r="K300" s="285"/>
      <c r="L300" s="288" t="str">
        <f>IF(OR(G300="",G300="七種競技"),"",IF(AH300=2,"m","秒"))</f>
        <v/>
      </c>
      <c r="M300" s="285"/>
      <c r="N300" s="285"/>
      <c r="O300" s="291"/>
      <c r="P300" s="292"/>
      <c r="Q300" s="293"/>
      <c r="R300" s="471"/>
      <c r="S300" s="468"/>
      <c r="V300" s="66"/>
      <c r="W300" s="75">
        <f>IF(B300="",0,IF(VLOOKUP(B300,'登録データ（女）'!$A$3:$AT$2000,28,FALSE)=1,0,1))</f>
        <v>0</v>
      </c>
      <c r="X300" s="69">
        <f>IF(B300="",1,0)</f>
        <v>1</v>
      </c>
      <c r="Y300" s="69">
        <f>IF(C300="",1,0)</f>
        <v>1</v>
      </c>
      <c r="Z300" s="69">
        <f>IF(D300="",1,0)</f>
        <v>1</v>
      </c>
      <c r="AA300" s="69">
        <f>IF(E300="",1,0)</f>
        <v>1</v>
      </c>
      <c r="AB300" s="69">
        <f>IF(E301="",1,0)</f>
        <v>1</v>
      </c>
      <c r="AC300" s="62">
        <f>SUM(X300:AB300)</f>
        <v>5</v>
      </c>
      <c r="AD300" s="172">
        <f t="shared" ca="1" si="295"/>
        <v>0</v>
      </c>
      <c r="AE300" s="108">
        <f t="shared" si="296"/>
        <v>0</v>
      </c>
      <c r="AF300" s="175" t="str">
        <f>IF(G300="","0",VLOOKUP(G300,'登録データ（男）'!$V$4:$W$21,2,FALSE))</f>
        <v>0</v>
      </c>
      <c r="AG300" s="62" t="str">
        <f t="shared" si="297"/>
        <v>00</v>
      </c>
      <c r="AH300" s="172" t="str">
        <f t="shared" si="298"/>
        <v>0</v>
      </c>
      <c r="AI300" s="62" t="str">
        <f t="shared" si="299"/>
        <v>000000</v>
      </c>
      <c r="AJ300" s="172" t="str">
        <f t="shared" ca="1" si="300"/>
        <v/>
      </c>
      <c r="AK300" s="62">
        <f t="shared" si="303"/>
        <v>0</v>
      </c>
      <c r="AL300" s="107" t="str">
        <f>IF(H300="","0",VALUE(VLOOKUP(H300,'登録データ（男）'!$V$4:$X$23,3,FALSE)))</f>
        <v>0</v>
      </c>
      <c r="AM300" s="62">
        <f t="shared" si="301"/>
        <v>0</v>
      </c>
      <c r="AN300" s="62">
        <f t="shared" si="304"/>
        <v>0</v>
      </c>
      <c r="AO300" s="69" t="str">
        <f ca="1">IF(OFFSET(B300,-MOD(ROW(B300),3),0)&lt;&gt;"",IF(RIGHT(H300,1)=")",VALUE(VLOOKUP(OFFSET(B300,-MOD(ROW(B300),3),0),'登録データ（女）'!B300,8,FALSE)),"0"),"0")</f>
        <v>0</v>
      </c>
      <c r="AP300" s="69">
        <f t="shared" ca="1" si="302"/>
        <v>0</v>
      </c>
      <c r="AQ300" s="64" t="str">
        <f t="shared" ref="AQ300" si="329">IF(AR300="","",RANK(AR300,$AR$18:$AR$467,1))</f>
        <v/>
      </c>
      <c r="AR300" s="64" t="str">
        <f>IF(R300="","",B300)</f>
        <v/>
      </c>
      <c r="AS300" s="64" t="str">
        <f t="shared" ref="AS300" si="330">IF(AT300="","",RANK(AT300,$AT$18:$AT$467,1))</f>
        <v/>
      </c>
      <c r="AT300" s="64" t="str">
        <f>IF(S300="","",B300)</f>
        <v/>
      </c>
      <c r="AU300" s="64" t="str">
        <f t="shared" ref="AU300" si="331">IF(AV300="","",RANK(AV300,$AV$18:$AV$467,1))</f>
        <v/>
      </c>
      <c r="AV300" s="64" t="str">
        <f>IF(OR(H300="七種競技",H301="七種競技",H302="七種競技"),B300,"")</f>
        <v/>
      </c>
      <c r="AW300" s="64"/>
      <c r="AX300" s="64">
        <f>B300</f>
        <v>0</v>
      </c>
    </row>
    <row r="301" spans="1:50" ht="18.75" customHeight="1">
      <c r="A301" s="289"/>
      <c r="B301" s="305"/>
      <c r="C301" s="289"/>
      <c r="D301" s="289"/>
      <c r="E301" s="174" t="str">
        <f>IF(B300="","",VLOOKUP(B300,'登録データ（女）'!$A$3:$X$2000,4,FALSE))</f>
        <v/>
      </c>
      <c r="F301" s="289"/>
      <c r="G301" s="294"/>
      <c r="H301" s="478"/>
      <c r="I301" s="286"/>
      <c r="J301" s="289"/>
      <c r="K301" s="286"/>
      <c r="L301" s="289"/>
      <c r="M301" s="286"/>
      <c r="N301" s="286"/>
      <c r="O301" s="294"/>
      <c r="P301" s="295"/>
      <c r="Q301" s="296"/>
      <c r="R301" s="472"/>
      <c r="S301" s="469"/>
      <c r="V301" s="66"/>
      <c r="W301" s="75"/>
      <c r="X301" s="69"/>
      <c r="Y301" s="69"/>
      <c r="Z301" s="69"/>
      <c r="AA301" s="69"/>
      <c r="AB301" s="69"/>
      <c r="AC301" s="62"/>
      <c r="AD301" s="172">
        <f t="shared" ca="1" si="295"/>
        <v>0</v>
      </c>
      <c r="AE301" s="108">
        <f t="shared" si="296"/>
        <v>0</v>
      </c>
      <c r="AF301" s="175" t="str">
        <f>IF(G301="","0",VLOOKUP(G301,'登録データ（男）'!$V$4:$W$21,2,FALSE))</f>
        <v>0</v>
      </c>
      <c r="AG301" s="62" t="str">
        <f t="shared" si="297"/>
        <v>00</v>
      </c>
      <c r="AH301" s="172" t="str">
        <f t="shared" si="298"/>
        <v>0</v>
      </c>
      <c r="AI301" s="62" t="str">
        <f t="shared" si="299"/>
        <v>000000</v>
      </c>
      <c r="AJ301" s="172" t="str">
        <f t="shared" ca="1" si="300"/>
        <v/>
      </c>
      <c r="AK301" s="62">
        <f t="shared" si="303"/>
        <v>0</v>
      </c>
      <c r="AL301" s="107" t="str">
        <f>IF(H301="","0",VALUE(VLOOKUP(H301,'登録データ（男）'!$V$4:$X$23,3,FALSE)))</f>
        <v>0</v>
      </c>
      <c r="AM301" s="62">
        <f t="shared" si="301"/>
        <v>0</v>
      </c>
      <c r="AN301" s="62">
        <f t="shared" si="304"/>
        <v>0</v>
      </c>
      <c r="AO301" s="69" t="str">
        <f ca="1">IF(OFFSET(B301,-MOD(ROW(B301),3),0)&lt;&gt;"",IF(RIGHT(H301,1)=")",VALUE(VLOOKUP(OFFSET(B301,-MOD(ROW(B301),3),0),'登録データ（女）'!B301,8,FALSE)),"0"),"0")</f>
        <v>0</v>
      </c>
      <c r="AP301" s="69">
        <f t="shared" ca="1" si="302"/>
        <v>0</v>
      </c>
      <c r="AQ301" s="64"/>
      <c r="AR301" s="64"/>
      <c r="AS301" s="64"/>
      <c r="AT301" s="64"/>
      <c r="AU301" s="64"/>
      <c r="AV301" s="64"/>
      <c r="AW301" s="64"/>
      <c r="AX301" s="64"/>
    </row>
    <row r="302" spans="1:50" ht="18.75" customHeight="1" thickBot="1">
      <c r="A302" s="290"/>
      <c r="B302" s="306"/>
      <c r="C302" s="290"/>
      <c r="D302" s="290"/>
      <c r="E302" s="87" t="s">
        <v>1919</v>
      </c>
      <c r="F302" s="290"/>
      <c r="G302" s="222"/>
      <c r="H302" s="479"/>
      <c r="I302" s="287"/>
      <c r="J302" s="290"/>
      <c r="K302" s="287"/>
      <c r="L302" s="290"/>
      <c r="M302" s="287"/>
      <c r="N302" s="287"/>
      <c r="O302" s="222"/>
      <c r="P302" s="223"/>
      <c r="Q302" s="297"/>
      <c r="R302" s="473"/>
      <c r="S302" s="470"/>
      <c r="V302" s="66"/>
      <c r="W302" s="75"/>
      <c r="X302" s="69"/>
      <c r="Y302" s="69"/>
      <c r="Z302" s="69"/>
      <c r="AA302" s="69"/>
      <c r="AB302" s="69"/>
      <c r="AC302" s="62"/>
      <c r="AD302" s="172">
        <f t="shared" ca="1" si="295"/>
        <v>0</v>
      </c>
      <c r="AE302" s="108">
        <f t="shared" si="296"/>
        <v>0</v>
      </c>
      <c r="AF302" s="175" t="str">
        <f>IF(G302="","0",VLOOKUP(G302,'登録データ（男）'!$V$4:$W$21,2,FALSE))</f>
        <v>0</v>
      </c>
      <c r="AG302" s="62" t="str">
        <f t="shared" si="297"/>
        <v>00</v>
      </c>
      <c r="AH302" s="172" t="str">
        <f t="shared" si="298"/>
        <v>0</v>
      </c>
      <c r="AI302" s="62" t="str">
        <f t="shared" si="299"/>
        <v>000000</v>
      </c>
      <c r="AJ302" s="172" t="str">
        <f t="shared" ca="1" si="300"/>
        <v/>
      </c>
      <c r="AK302" s="62">
        <f t="shared" si="303"/>
        <v>0</v>
      </c>
      <c r="AL302" s="107" t="str">
        <f>IF(H302="","0",VALUE(VLOOKUP(H302,'登録データ（男）'!$V$4:$X$23,3,FALSE)))</f>
        <v>0</v>
      </c>
      <c r="AM302" s="62">
        <f t="shared" si="301"/>
        <v>0</v>
      </c>
      <c r="AN302" s="62">
        <f t="shared" si="304"/>
        <v>0</v>
      </c>
      <c r="AO302" s="69" t="str">
        <f ca="1">IF(OFFSET(B302,-MOD(ROW(B302),3),0)&lt;&gt;"",IF(RIGHT(H302,1)=")",VALUE(VLOOKUP(OFFSET(B302,-MOD(ROW(B302),3),0),'登録データ（女）'!B302,8,FALSE)),"0"),"0")</f>
        <v>0</v>
      </c>
      <c r="AP302" s="69">
        <f t="shared" ca="1" si="302"/>
        <v>0</v>
      </c>
      <c r="AQ302" s="64"/>
      <c r="AR302" s="64"/>
      <c r="AS302" s="64"/>
      <c r="AT302" s="64"/>
      <c r="AU302" s="64"/>
      <c r="AV302" s="64"/>
      <c r="AW302" s="64"/>
      <c r="AX302" s="64"/>
    </row>
    <row r="303" spans="1:50" ht="18.75" customHeight="1" thickTop="1">
      <c r="A303" s="288">
        <v>96</v>
      </c>
      <c r="B303" s="304"/>
      <c r="C303" s="288" t="str">
        <f>IF(B303="","",VLOOKUP(B303,'登録データ（女）'!$A$3:$X$2000,2,FALSE))</f>
        <v/>
      </c>
      <c r="D303" s="288" t="str">
        <f>IF(B303="","",VLOOKUP(B303,'登録データ（女）'!$A$3:$X$2000,3,FALSE))</f>
        <v/>
      </c>
      <c r="E303" s="179" t="str">
        <f>IF(B303="","",VLOOKUP(B303,'登録データ（女）'!$A$3:$X$2000,7,FALSE))</f>
        <v/>
      </c>
      <c r="F303" s="288" t="s">
        <v>6158</v>
      </c>
      <c r="G303" s="291"/>
      <c r="H303" s="477"/>
      <c r="I303" s="285"/>
      <c r="J303" s="288" t="str">
        <f>IF(G303="","",IF(AH303=2,"","分"))</f>
        <v/>
      </c>
      <c r="K303" s="285"/>
      <c r="L303" s="288" t="str">
        <f>IF(OR(G303="",G303="七種競技"),"",IF(AH303=2,"m","秒"))</f>
        <v/>
      </c>
      <c r="M303" s="285"/>
      <c r="N303" s="285"/>
      <c r="O303" s="291"/>
      <c r="P303" s="292"/>
      <c r="Q303" s="293"/>
      <c r="R303" s="471"/>
      <c r="S303" s="468"/>
      <c r="V303" s="66"/>
      <c r="W303" s="75">
        <f>IF(B303="",0,IF(VLOOKUP(B303,'登録データ（女）'!$A$3:$AT$2000,28,FALSE)=1,0,1))</f>
        <v>0</v>
      </c>
      <c r="X303" s="69">
        <f>IF(B303="",1,0)</f>
        <v>1</v>
      </c>
      <c r="Y303" s="69">
        <f>IF(C303="",1,0)</f>
        <v>1</v>
      </c>
      <c r="Z303" s="69">
        <f>IF(D303="",1,0)</f>
        <v>1</v>
      </c>
      <c r="AA303" s="69">
        <f>IF(E303="",1,0)</f>
        <v>1</v>
      </c>
      <c r="AB303" s="69">
        <f>IF(E304="",1,0)</f>
        <v>1</v>
      </c>
      <c r="AC303" s="62">
        <f>SUM(X303:AB303)</f>
        <v>5</v>
      </c>
      <c r="AD303" s="172">
        <f t="shared" ca="1" si="295"/>
        <v>0</v>
      </c>
      <c r="AE303" s="108">
        <f t="shared" si="296"/>
        <v>0</v>
      </c>
      <c r="AF303" s="175" t="str">
        <f>IF(G303="","0",VLOOKUP(G303,'登録データ（男）'!$V$4:$W$21,2,FALSE))</f>
        <v>0</v>
      </c>
      <c r="AG303" s="62" t="str">
        <f t="shared" si="297"/>
        <v>00</v>
      </c>
      <c r="AH303" s="172" t="str">
        <f t="shared" si="298"/>
        <v>0</v>
      </c>
      <c r="AI303" s="62" t="str">
        <f t="shared" si="299"/>
        <v>000000</v>
      </c>
      <c r="AJ303" s="172" t="str">
        <f t="shared" ca="1" si="300"/>
        <v/>
      </c>
      <c r="AK303" s="62">
        <f t="shared" si="303"/>
        <v>0</v>
      </c>
      <c r="AL303" s="107" t="str">
        <f>IF(H303="","0",VALUE(VLOOKUP(H303,'登録データ（男）'!$V$4:$X$23,3,FALSE)))</f>
        <v>0</v>
      </c>
      <c r="AM303" s="62">
        <f t="shared" si="301"/>
        <v>0</v>
      </c>
      <c r="AN303" s="62">
        <f t="shared" si="304"/>
        <v>0</v>
      </c>
      <c r="AO303" s="69" t="str">
        <f ca="1">IF(OFFSET(B303,-MOD(ROW(B303),3),0)&lt;&gt;"",IF(RIGHT(H303,1)=")",VALUE(VLOOKUP(OFFSET(B303,-MOD(ROW(B303),3),0),'登録データ（女）'!B303,8,FALSE)),"0"),"0")</f>
        <v>0</v>
      </c>
      <c r="AP303" s="69">
        <f t="shared" ca="1" si="302"/>
        <v>0</v>
      </c>
      <c r="AQ303" s="64" t="str">
        <f t="shared" ref="AQ303" si="332">IF(AR303="","",RANK(AR303,$AR$18:$AR$467,1))</f>
        <v/>
      </c>
      <c r="AR303" s="64" t="str">
        <f>IF(R303="","",B303)</f>
        <v/>
      </c>
      <c r="AS303" s="64" t="str">
        <f t="shared" ref="AS303" si="333">IF(AT303="","",RANK(AT303,$AT$18:$AT$467,1))</f>
        <v/>
      </c>
      <c r="AT303" s="64" t="str">
        <f>IF(S303="","",B303)</f>
        <v/>
      </c>
      <c r="AU303" s="64" t="str">
        <f t="shared" ref="AU303" si="334">IF(AV303="","",RANK(AV303,$AV$18:$AV$467,1))</f>
        <v/>
      </c>
      <c r="AV303" s="64" t="str">
        <f>IF(OR(H303="七種競技",H304="七種競技",H305="七種競技"),B303,"")</f>
        <v/>
      </c>
      <c r="AW303" s="64"/>
      <c r="AX303" s="64">
        <f>B303</f>
        <v>0</v>
      </c>
    </row>
    <row r="304" spans="1:50" ht="18.75" customHeight="1">
      <c r="A304" s="289"/>
      <c r="B304" s="305"/>
      <c r="C304" s="289"/>
      <c r="D304" s="289"/>
      <c r="E304" s="174" t="str">
        <f>IF(B303="","",VLOOKUP(B303,'登録データ（女）'!$A$3:$X$2000,4,FALSE))</f>
        <v/>
      </c>
      <c r="F304" s="289"/>
      <c r="G304" s="294"/>
      <c r="H304" s="478"/>
      <c r="I304" s="286"/>
      <c r="J304" s="289"/>
      <c r="K304" s="286"/>
      <c r="L304" s="289"/>
      <c r="M304" s="286"/>
      <c r="N304" s="286"/>
      <c r="O304" s="294"/>
      <c r="P304" s="295"/>
      <c r="Q304" s="296"/>
      <c r="R304" s="472"/>
      <c r="S304" s="469"/>
      <c r="V304" s="66"/>
      <c r="W304" s="75"/>
      <c r="X304" s="69"/>
      <c r="Y304" s="69"/>
      <c r="Z304" s="69"/>
      <c r="AA304" s="69"/>
      <c r="AB304" s="69"/>
      <c r="AC304" s="62"/>
      <c r="AD304" s="172">
        <f t="shared" ca="1" si="295"/>
        <v>0</v>
      </c>
      <c r="AE304" s="108">
        <f t="shared" si="296"/>
        <v>0</v>
      </c>
      <c r="AF304" s="175" t="str">
        <f>IF(G304="","0",VLOOKUP(G304,'登録データ（男）'!$V$4:$W$21,2,FALSE))</f>
        <v>0</v>
      </c>
      <c r="AG304" s="62" t="str">
        <f t="shared" si="297"/>
        <v>00</v>
      </c>
      <c r="AH304" s="172" t="str">
        <f t="shared" si="298"/>
        <v>0</v>
      </c>
      <c r="AI304" s="62" t="str">
        <f t="shared" si="299"/>
        <v>000000</v>
      </c>
      <c r="AJ304" s="172" t="str">
        <f t="shared" ca="1" si="300"/>
        <v/>
      </c>
      <c r="AK304" s="62">
        <f t="shared" si="303"/>
        <v>0</v>
      </c>
      <c r="AL304" s="107" t="str">
        <f>IF(H304="","0",VALUE(VLOOKUP(H304,'登録データ（男）'!$V$4:$X$23,3,FALSE)))</f>
        <v>0</v>
      </c>
      <c r="AM304" s="62">
        <f t="shared" si="301"/>
        <v>0</v>
      </c>
      <c r="AN304" s="62">
        <f t="shared" si="304"/>
        <v>0</v>
      </c>
      <c r="AO304" s="69" t="str">
        <f ca="1">IF(OFFSET(B304,-MOD(ROW(B304),3),0)&lt;&gt;"",IF(RIGHT(H304,1)=")",VALUE(VLOOKUP(OFFSET(B304,-MOD(ROW(B304),3),0),'登録データ（女）'!B304,8,FALSE)),"0"),"0")</f>
        <v>0</v>
      </c>
      <c r="AP304" s="69">
        <f t="shared" ca="1" si="302"/>
        <v>0</v>
      </c>
      <c r="AQ304" s="64"/>
      <c r="AR304" s="64"/>
      <c r="AS304" s="64"/>
      <c r="AT304" s="64"/>
      <c r="AU304" s="64"/>
      <c r="AV304" s="64"/>
      <c r="AW304" s="64"/>
      <c r="AX304" s="64"/>
    </row>
    <row r="305" spans="1:50" ht="18.75" customHeight="1" thickBot="1">
      <c r="A305" s="290"/>
      <c r="B305" s="306"/>
      <c r="C305" s="290"/>
      <c r="D305" s="290"/>
      <c r="E305" s="87" t="s">
        <v>1919</v>
      </c>
      <c r="F305" s="290"/>
      <c r="G305" s="222"/>
      <c r="H305" s="479"/>
      <c r="I305" s="287"/>
      <c r="J305" s="290"/>
      <c r="K305" s="287"/>
      <c r="L305" s="290"/>
      <c r="M305" s="287"/>
      <c r="N305" s="287"/>
      <c r="O305" s="222"/>
      <c r="P305" s="223"/>
      <c r="Q305" s="297"/>
      <c r="R305" s="473"/>
      <c r="S305" s="470"/>
      <c r="V305" s="66"/>
      <c r="W305" s="75"/>
      <c r="X305" s="69"/>
      <c r="Y305" s="69"/>
      <c r="Z305" s="69"/>
      <c r="AA305" s="69"/>
      <c r="AB305" s="69"/>
      <c r="AC305" s="62"/>
      <c r="AD305" s="172">
        <f t="shared" ca="1" si="295"/>
        <v>0</v>
      </c>
      <c r="AE305" s="108">
        <f t="shared" si="296"/>
        <v>0</v>
      </c>
      <c r="AF305" s="175" t="str">
        <f>IF(G305="","0",VLOOKUP(G305,'登録データ（男）'!$V$4:$W$21,2,FALSE))</f>
        <v>0</v>
      </c>
      <c r="AG305" s="62" t="str">
        <f t="shared" si="297"/>
        <v>00</v>
      </c>
      <c r="AH305" s="172" t="str">
        <f t="shared" si="298"/>
        <v>0</v>
      </c>
      <c r="AI305" s="62" t="str">
        <f t="shared" si="299"/>
        <v>000000</v>
      </c>
      <c r="AJ305" s="172" t="str">
        <f t="shared" ca="1" si="300"/>
        <v/>
      </c>
      <c r="AK305" s="62">
        <f t="shared" si="303"/>
        <v>0</v>
      </c>
      <c r="AL305" s="107" t="str">
        <f>IF(H305="","0",VALUE(VLOOKUP(H305,'登録データ（男）'!$V$4:$X$23,3,FALSE)))</f>
        <v>0</v>
      </c>
      <c r="AM305" s="62">
        <f t="shared" si="301"/>
        <v>0</v>
      </c>
      <c r="AN305" s="62">
        <f t="shared" si="304"/>
        <v>0</v>
      </c>
      <c r="AO305" s="69" t="str">
        <f ca="1">IF(OFFSET(B305,-MOD(ROW(B305),3),0)&lt;&gt;"",IF(RIGHT(H305,1)=")",VALUE(VLOOKUP(OFFSET(B305,-MOD(ROW(B305),3),0),'登録データ（女）'!B305,8,FALSE)),"0"),"0")</f>
        <v>0</v>
      </c>
      <c r="AP305" s="69">
        <f t="shared" ca="1" si="302"/>
        <v>0</v>
      </c>
      <c r="AQ305" s="64"/>
      <c r="AR305" s="64"/>
      <c r="AS305" s="64"/>
      <c r="AT305" s="64"/>
      <c r="AU305" s="64"/>
      <c r="AV305" s="64"/>
      <c r="AW305" s="64"/>
      <c r="AX305" s="64"/>
    </row>
    <row r="306" spans="1:50" ht="18.75" customHeight="1" thickTop="1">
      <c r="A306" s="288">
        <v>97</v>
      </c>
      <c r="B306" s="304"/>
      <c r="C306" s="288" t="str">
        <f>IF(B306="","",VLOOKUP(B306,'登録データ（女）'!$A$3:$X$2000,2,FALSE))</f>
        <v/>
      </c>
      <c r="D306" s="288" t="str">
        <f>IF(B306="","",VLOOKUP(B306,'登録データ（女）'!$A$3:$X$2000,3,FALSE))</f>
        <v/>
      </c>
      <c r="E306" s="179" t="str">
        <f>IF(B306="","",VLOOKUP(B306,'登録データ（女）'!$A$3:$X$2000,7,FALSE))</f>
        <v/>
      </c>
      <c r="F306" s="288" t="s">
        <v>6158</v>
      </c>
      <c r="G306" s="291"/>
      <c r="H306" s="477"/>
      <c r="I306" s="285"/>
      <c r="J306" s="288" t="str">
        <f>IF(G306="","",IF(AH306=2,"","分"))</f>
        <v/>
      </c>
      <c r="K306" s="285"/>
      <c r="L306" s="288" t="str">
        <f>IF(OR(G306="",G306="七種競技"),"",IF(AH306=2,"m","秒"))</f>
        <v/>
      </c>
      <c r="M306" s="285"/>
      <c r="N306" s="285"/>
      <c r="O306" s="291"/>
      <c r="P306" s="292"/>
      <c r="Q306" s="293"/>
      <c r="R306" s="471"/>
      <c r="S306" s="468"/>
      <c r="V306" s="66"/>
      <c r="W306" s="75">
        <f>IF(B306="",0,IF(VLOOKUP(B306,'登録データ（女）'!$A$3:$AT$2000,28,FALSE)=1,0,1))</f>
        <v>0</v>
      </c>
      <c r="X306" s="69">
        <f>IF(B306="",1,0)</f>
        <v>1</v>
      </c>
      <c r="Y306" s="69">
        <f>IF(C306="",1,0)</f>
        <v>1</v>
      </c>
      <c r="Z306" s="69">
        <f>IF(D306="",1,0)</f>
        <v>1</v>
      </c>
      <c r="AA306" s="69">
        <f>IF(E306="",1,0)</f>
        <v>1</v>
      </c>
      <c r="AB306" s="69">
        <f>IF(E307="",1,0)</f>
        <v>1</v>
      </c>
      <c r="AC306" s="62">
        <f>SUM(X306:AB306)</f>
        <v>5</v>
      </c>
      <c r="AD306" s="172">
        <f t="shared" ca="1" si="295"/>
        <v>0</v>
      </c>
      <c r="AE306" s="108">
        <f t="shared" si="296"/>
        <v>0</v>
      </c>
      <c r="AF306" s="175" t="str">
        <f>IF(G306="","0",VLOOKUP(G306,'登録データ（男）'!$V$4:$W$21,2,FALSE))</f>
        <v>0</v>
      </c>
      <c r="AG306" s="62" t="str">
        <f t="shared" si="297"/>
        <v>00</v>
      </c>
      <c r="AH306" s="172" t="str">
        <f t="shared" si="298"/>
        <v>0</v>
      </c>
      <c r="AI306" s="62" t="str">
        <f t="shared" si="299"/>
        <v>000000</v>
      </c>
      <c r="AJ306" s="172" t="str">
        <f t="shared" ca="1" si="300"/>
        <v/>
      </c>
      <c r="AK306" s="62">
        <f t="shared" si="303"/>
        <v>0</v>
      </c>
      <c r="AL306" s="107" t="str">
        <f>IF(H306="","0",VALUE(VLOOKUP(H306,'登録データ（男）'!$V$4:$X$23,3,FALSE)))</f>
        <v>0</v>
      </c>
      <c r="AM306" s="62">
        <f t="shared" si="301"/>
        <v>0</v>
      </c>
      <c r="AN306" s="62">
        <f t="shared" si="304"/>
        <v>0</v>
      </c>
      <c r="AO306" s="69" t="str">
        <f ca="1">IF(OFFSET(B306,-MOD(ROW(B306),3),0)&lt;&gt;"",IF(RIGHT(H306,1)=")",VALUE(VLOOKUP(OFFSET(B306,-MOD(ROW(B306),3),0),'登録データ（女）'!B306,8,FALSE)),"0"),"0")</f>
        <v>0</v>
      </c>
      <c r="AP306" s="69">
        <f t="shared" ca="1" si="302"/>
        <v>0</v>
      </c>
      <c r="AQ306" s="64" t="str">
        <f t="shared" ref="AQ306" si="335">IF(AR306="","",RANK(AR306,$AR$18:$AR$467,1))</f>
        <v/>
      </c>
      <c r="AR306" s="64" t="str">
        <f>IF(R306="","",B306)</f>
        <v/>
      </c>
      <c r="AS306" s="64" t="str">
        <f t="shared" ref="AS306" si="336">IF(AT306="","",RANK(AT306,$AT$18:$AT$467,1))</f>
        <v/>
      </c>
      <c r="AT306" s="64" t="str">
        <f>IF(S306="","",B306)</f>
        <v/>
      </c>
      <c r="AU306" s="64" t="str">
        <f t="shared" ref="AU306" si="337">IF(AV306="","",RANK(AV306,$AV$18:$AV$467,1))</f>
        <v/>
      </c>
      <c r="AV306" s="64" t="str">
        <f>IF(OR(H306="七種競技",H307="七種競技",H308="七種競技"),B306,"")</f>
        <v/>
      </c>
      <c r="AW306" s="64"/>
      <c r="AX306" s="64">
        <f>B306</f>
        <v>0</v>
      </c>
    </row>
    <row r="307" spans="1:50" ht="18.75" customHeight="1">
      <c r="A307" s="289"/>
      <c r="B307" s="305"/>
      <c r="C307" s="289"/>
      <c r="D307" s="289"/>
      <c r="E307" s="174" t="str">
        <f>IF(B306="","",VLOOKUP(B306,'登録データ（女）'!$A$3:$X$2000,4,FALSE))</f>
        <v/>
      </c>
      <c r="F307" s="289"/>
      <c r="G307" s="294"/>
      <c r="H307" s="478"/>
      <c r="I307" s="286"/>
      <c r="J307" s="289"/>
      <c r="K307" s="286"/>
      <c r="L307" s="289"/>
      <c r="M307" s="286"/>
      <c r="N307" s="286"/>
      <c r="O307" s="294"/>
      <c r="P307" s="295"/>
      <c r="Q307" s="296"/>
      <c r="R307" s="472"/>
      <c r="S307" s="469"/>
      <c r="V307" s="66"/>
      <c r="W307" s="75"/>
      <c r="X307" s="69"/>
      <c r="Y307" s="69"/>
      <c r="Z307" s="69"/>
      <c r="AA307" s="69"/>
      <c r="AB307" s="69"/>
      <c r="AC307" s="62"/>
      <c r="AD307" s="172">
        <f t="shared" ca="1" si="295"/>
        <v>0</v>
      </c>
      <c r="AE307" s="108">
        <f t="shared" si="296"/>
        <v>0</v>
      </c>
      <c r="AF307" s="175" t="str">
        <f>IF(G307="","0",VLOOKUP(G307,'登録データ（男）'!$V$4:$W$21,2,FALSE))</f>
        <v>0</v>
      </c>
      <c r="AG307" s="62" t="str">
        <f t="shared" si="297"/>
        <v>00</v>
      </c>
      <c r="AH307" s="172" t="str">
        <f t="shared" si="298"/>
        <v>0</v>
      </c>
      <c r="AI307" s="62" t="str">
        <f t="shared" si="299"/>
        <v>000000</v>
      </c>
      <c r="AJ307" s="172" t="str">
        <f t="shared" ca="1" si="300"/>
        <v/>
      </c>
      <c r="AK307" s="62">
        <f t="shared" si="303"/>
        <v>0</v>
      </c>
      <c r="AL307" s="107" t="str">
        <f>IF(H307="","0",VALUE(VLOOKUP(H307,'登録データ（男）'!$V$4:$X$23,3,FALSE)))</f>
        <v>0</v>
      </c>
      <c r="AM307" s="62">
        <f t="shared" si="301"/>
        <v>0</v>
      </c>
      <c r="AN307" s="62">
        <f t="shared" si="304"/>
        <v>0</v>
      </c>
      <c r="AO307" s="69" t="str">
        <f ca="1">IF(OFFSET(B307,-MOD(ROW(B307),3),0)&lt;&gt;"",IF(RIGHT(H307,1)=")",VALUE(VLOOKUP(OFFSET(B307,-MOD(ROW(B307),3),0),'登録データ（女）'!B307,8,FALSE)),"0"),"0")</f>
        <v>0</v>
      </c>
      <c r="AP307" s="69">
        <f t="shared" ca="1" si="302"/>
        <v>0</v>
      </c>
      <c r="AQ307" s="64"/>
      <c r="AR307" s="64"/>
      <c r="AS307" s="64"/>
      <c r="AT307" s="64"/>
      <c r="AU307" s="64"/>
      <c r="AV307" s="64"/>
      <c r="AW307" s="64"/>
      <c r="AX307" s="64"/>
    </row>
    <row r="308" spans="1:50" ht="18.75" customHeight="1" thickBot="1">
      <c r="A308" s="290"/>
      <c r="B308" s="306"/>
      <c r="C308" s="290"/>
      <c r="D308" s="290"/>
      <c r="E308" s="87" t="s">
        <v>1919</v>
      </c>
      <c r="F308" s="290"/>
      <c r="G308" s="222"/>
      <c r="H308" s="479"/>
      <c r="I308" s="287"/>
      <c r="J308" s="290"/>
      <c r="K308" s="287"/>
      <c r="L308" s="290"/>
      <c r="M308" s="287"/>
      <c r="N308" s="287"/>
      <c r="O308" s="222"/>
      <c r="P308" s="223"/>
      <c r="Q308" s="297"/>
      <c r="R308" s="473"/>
      <c r="S308" s="470"/>
      <c r="V308" s="66"/>
      <c r="W308" s="75"/>
      <c r="X308" s="69"/>
      <c r="Y308" s="69"/>
      <c r="Z308" s="69"/>
      <c r="AA308" s="69"/>
      <c r="AB308" s="69"/>
      <c r="AC308" s="62"/>
      <c r="AD308" s="172">
        <f t="shared" ca="1" si="295"/>
        <v>0</v>
      </c>
      <c r="AE308" s="108">
        <f t="shared" si="296"/>
        <v>0</v>
      </c>
      <c r="AF308" s="175" t="str">
        <f>IF(G308="","0",VLOOKUP(G308,'登録データ（男）'!$V$4:$W$21,2,FALSE))</f>
        <v>0</v>
      </c>
      <c r="AG308" s="62" t="str">
        <f t="shared" si="297"/>
        <v>00</v>
      </c>
      <c r="AH308" s="172" t="str">
        <f t="shared" si="298"/>
        <v>0</v>
      </c>
      <c r="AI308" s="62" t="str">
        <f t="shared" si="299"/>
        <v>000000</v>
      </c>
      <c r="AJ308" s="172" t="str">
        <f t="shared" ca="1" si="300"/>
        <v/>
      </c>
      <c r="AK308" s="62">
        <f t="shared" si="303"/>
        <v>0</v>
      </c>
      <c r="AL308" s="107" t="str">
        <f>IF(H308="","0",VALUE(VLOOKUP(H308,'登録データ（男）'!$V$4:$X$23,3,FALSE)))</f>
        <v>0</v>
      </c>
      <c r="AM308" s="62">
        <f t="shared" si="301"/>
        <v>0</v>
      </c>
      <c r="AN308" s="62">
        <f t="shared" si="304"/>
        <v>0</v>
      </c>
      <c r="AO308" s="69" t="str">
        <f ca="1">IF(OFFSET(B308,-MOD(ROW(B308),3),0)&lt;&gt;"",IF(RIGHT(H308,1)=")",VALUE(VLOOKUP(OFFSET(B308,-MOD(ROW(B308),3),0),'登録データ（女）'!B308,8,FALSE)),"0"),"0")</f>
        <v>0</v>
      </c>
      <c r="AP308" s="69">
        <f t="shared" ca="1" si="302"/>
        <v>0</v>
      </c>
      <c r="AQ308" s="64"/>
      <c r="AR308" s="64"/>
      <c r="AS308" s="64"/>
      <c r="AT308" s="64"/>
      <c r="AU308" s="64"/>
      <c r="AV308" s="64"/>
      <c r="AW308" s="64"/>
      <c r="AX308" s="64"/>
    </row>
    <row r="309" spans="1:50" ht="18.75" customHeight="1" thickTop="1">
      <c r="A309" s="288">
        <v>98</v>
      </c>
      <c r="B309" s="304"/>
      <c r="C309" s="288" t="str">
        <f>IF(B309="","",VLOOKUP(B309,'登録データ（女）'!$A$3:$X$2000,2,FALSE))</f>
        <v/>
      </c>
      <c r="D309" s="288" t="str">
        <f>IF(B309="","",VLOOKUP(B309,'登録データ（女）'!$A$3:$X$2000,3,FALSE))</f>
        <v/>
      </c>
      <c r="E309" s="179" t="str">
        <f>IF(B309="","",VLOOKUP(B309,'登録データ（女）'!$A$3:$X$2000,7,FALSE))</f>
        <v/>
      </c>
      <c r="F309" s="288" t="s">
        <v>6158</v>
      </c>
      <c r="G309" s="291"/>
      <c r="H309" s="477"/>
      <c r="I309" s="285"/>
      <c r="J309" s="288" t="str">
        <f>IF(G309="","",IF(AH309=2,"","分"))</f>
        <v/>
      </c>
      <c r="K309" s="285"/>
      <c r="L309" s="288" t="str">
        <f>IF(OR(G309="",G309="七種競技"),"",IF(AH309=2,"m","秒"))</f>
        <v/>
      </c>
      <c r="M309" s="285"/>
      <c r="N309" s="285"/>
      <c r="O309" s="291"/>
      <c r="P309" s="292"/>
      <c r="Q309" s="293"/>
      <c r="R309" s="471"/>
      <c r="S309" s="468"/>
      <c r="V309" s="66"/>
      <c r="W309" s="75">
        <f>IF(B309="",0,IF(VLOOKUP(B309,'登録データ（女）'!$A$3:$AT$2000,28,FALSE)=1,0,1))</f>
        <v>0</v>
      </c>
      <c r="X309" s="69">
        <f>IF(B309="",1,0)</f>
        <v>1</v>
      </c>
      <c r="Y309" s="69">
        <f>IF(C309="",1,0)</f>
        <v>1</v>
      </c>
      <c r="Z309" s="69">
        <f>IF(D309="",1,0)</f>
        <v>1</v>
      </c>
      <c r="AA309" s="69">
        <f>IF(E309="",1,0)</f>
        <v>1</v>
      </c>
      <c r="AB309" s="69">
        <f>IF(E310="",1,0)</f>
        <v>1</v>
      </c>
      <c r="AC309" s="62">
        <f>SUM(X309:AB309)</f>
        <v>5</v>
      </c>
      <c r="AD309" s="172">
        <f t="shared" ca="1" si="295"/>
        <v>0</v>
      </c>
      <c r="AE309" s="108">
        <f t="shared" si="296"/>
        <v>0</v>
      </c>
      <c r="AF309" s="175" t="str">
        <f>IF(G309="","0",VLOOKUP(G309,'登録データ（男）'!$V$4:$W$21,2,FALSE))</f>
        <v>0</v>
      </c>
      <c r="AG309" s="62" t="str">
        <f t="shared" si="297"/>
        <v>00</v>
      </c>
      <c r="AH309" s="172" t="str">
        <f t="shared" si="298"/>
        <v>0</v>
      </c>
      <c r="AI309" s="62" t="str">
        <f t="shared" si="299"/>
        <v>000000</v>
      </c>
      <c r="AJ309" s="172" t="str">
        <f t="shared" ca="1" si="300"/>
        <v/>
      </c>
      <c r="AK309" s="62">
        <f t="shared" si="303"/>
        <v>0</v>
      </c>
      <c r="AL309" s="107" t="str">
        <f>IF(H309="","0",VALUE(VLOOKUP(H309,'登録データ（男）'!$V$4:$X$23,3,FALSE)))</f>
        <v>0</v>
      </c>
      <c r="AM309" s="62">
        <f t="shared" si="301"/>
        <v>0</v>
      </c>
      <c r="AN309" s="62">
        <f t="shared" si="304"/>
        <v>0</v>
      </c>
      <c r="AO309" s="69" t="str">
        <f ca="1">IF(OFFSET(B309,-MOD(ROW(B309),3),0)&lt;&gt;"",IF(RIGHT(H309,1)=")",VALUE(VLOOKUP(OFFSET(B309,-MOD(ROW(B309),3),0),'登録データ（女）'!B309,8,FALSE)),"0"),"0")</f>
        <v>0</v>
      </c>
      <c r="AP309" s="69">
        <f t="shared" ca="1" si="302"/>
        <v>0</v>
      </c>
      <c r="AQ309" s="64" t="str">
        <f t="shared" ref="AQ309" si="338">IF(AR309="","",RANK(AR309,$AR$18:$AR$467,1))</f>
        <v/>
      </c>
      <c r="AR309" s="64" t="str">
        <f>IF(R309="","",B309)</f>
        <v/>
      </c>
      <c r="AS309" s="64" t="str">
        <f t="shared" ref="AS309" si="339">IF(AT309="","",RANK(AT309,$AT$18:$AT$467,1))</f>
        <v/>
      </c>
      <c r="AT309" s="64" t="str">
        <f>IF(S309="","",B309)</f>
        <v/>
      </c>
      <c r="AU309" s="64" t="str">
        <f t="shared" ref="AU309" si="340">IF(AV309="","",RANK(AV309,$AV$18:$AV$467,1))</f>
        <v/>
      </c>
      <c r="AV309" s="64" t="str">
        <f>IF(OR(H309="七種競技",H310="七種競技",H311="七種競技"),B309,"")</f>
        <v/>
      </c>
      <c r="AW309" s="64"/>
      <c r="AX309" s="64">
        <f>B309</f>
        <v>0</v>
      </c>
    </row>
    <row r="310" spans="1:50" ht="18.75" customHeight="1">
      <c r="A310" s="289"/>
      <c r="B310" s="305"/>
      <c r="C310" s="289"/>
      <c r="D310" s="289"/>
      <c r="E310" s="174" t="str">
        <f>IF(B309="","",VLOOKUP(B309,'登録データ（女）'!$A$3:$X$2000,4,FALSE))</f>
        <v/>
      </c>
      <c r="F310" s="289"/>
      <c r="G310" s="294"/>
      <c r="H310" s="478"/>
      <c r="I310" s="286"/>
      <c r="J310" s="289"/>
      <c r="K310" s="286"/>
      <c r="L310" s="289"/>
      <c r="M310" s="286"/>
      <c r="N310" s="286"/>
      <c r="O310" s="294"/>
      <c r="P310" s="295"/>
      <c r="Q310" s="296"/>
      <c r="R310" s="472"/>
      <c r="S310" s="469"/>
      <c r="V310" s="66"/>
      <c r="W310" s="75"/>
      <c r="X310" s="69"/>
      <c r="Y310" s="69"/>
      <c r="Z310" s="69"/>
      <c r="AA310" s="69"/>
      <c r="AB310" s="69"/>
      <c r="AC310" s="62"/>
      <c r="AD310" s="172">
        <f t="shared" ca="1" si="295"/>
        <v>0</v>
      </c>
      <c r="AE310" s="108">
        <f t="shared" si="296"/>
        <v>0</v>
      </c>
      <c r="AF310" s="175" t="str">
        <f>IF(G310="","0",VLOOKUP(G310,'登録データ（男）'!$V$4:$W$21,2,FALSE))</f>
        <v>0</v>
      </c>
      <c r="AG310" s="62" t="str">
        <f t="shared" si="297"/>
        <v>00</v>
      </c>
      <c r="AH310" s="172" t="str">
        <f t="shared" si="298"/>
        <v>0</v>
      </c>
      <c r="AI310" s="62" t="str">
        <f t="shared" si="299"/>
        <v>000000</v>
      </c>
      <c r="AJ310" s="172" t="str">
        <f t="shared" ca="1" si="300"/>
        <v/>
      </c>
      <c r="AK310" s="62">
        <f t="shared" si="303"/>
        <v>0</v>
      </c>
      <c r="AL310" s="107" t="str">
        <f>IF(H310="","0",VALUE(VLOOKUP(H310,'登録データ（男）'!$V$4:$X$23,3,FALSE)))</f>
        <v>0</v>
      </c>
      <c r="AM310" s="62">
        <f t="shared" si="301"/>
        <v>0</v>
      </c>
      <c r="AN310" s="62">
        <f t="shared" si="304"/>
        <v>0</v>
      </c>
      <c r="AO310" s="69" t="str">
        <f ca="1">IF(OFFSET(B310,-MOD(ROW(B310),3),0)&lt;&gt;"",IF(RIGHT(H310,1)=")",VALUE(VLOOKUP(OFFSET(B310,-MOD(ROW(B310),3),0),'登録データ（女）'!B310,8,FALSE)),"0"),"0")</f>
        <v>0</v>
      </c>
      <c r="AP310" s="69">
        <f t="shared" ca="1" si="302"/>
        <v>0</v>
      </c>
      <c r="AQ310" s="64"/>
      <c r="AR310" s="64"/>
      <c r="AS310" s="64"/>
      <c r="AT310" s="64"/>
      <c r="AU310" s="64"/>
      <c r="AV310" s="64"/>
      <c r="AW310" s="64"/>
      <c r="AX310" s="64"/>
    </row>
    <row r="311" spans="1:50" ht="18.75" customHeight="1" thickBot="1">
      <c r="A311" s="290"/>
      <c r="B311" s="306"/>
      <c r="C311" s="290"/>
      <c r="D311" s="290"/>
      <c r="E311" s="87" t="s">
        <v>1919</v>
      </c>
      <c r="F311" s="290"/>
      <c r="G311" s="222"/>
      <c r="H311" s="479"/>
      <c r="I311" s="287"/>
      <c r="J311" s="290"/>
      <c r="K311" s="287"/>
      <c r="L311" s="290"/>
      <c r="M311" s="287"/>
      <c r="N311" s="287"/>
      <c r="O311" s="222"/>
      <c r="P311" s="223"/>
      <c r="Q311" s="297"/>
      <c r="R311" s="473"/>
      <c r="S311" s="470"/>
      <c r="V311" s="66"/>
      <c r="W311" s="75"/>
      <c r="X311" s="69"/>
      <c r="Y311" s="69"/>
      <c r="Z311" s="69"/>
      <c r="AA311" s="69"/>
      <c r="AB311" s="69"/>
      <c r="AC311" s="62"/>
      <c r="AD311" s="172">
        <f t="shared" ca="1" si="295"/>
        <v>0</v>
      </c>
      <c r="AE311" s="108">
        <f t="shared" si="296"/>
        <v>0</v>
      </c>
      <c r="AF311" s="175" t="str">
        <f>IF(G311="","0",VLOOKUP(G311,'登録データ（男）'!$V$4:$W$21,2,FALSE))</f>
        <v>0</v>
      </c>
      <c r="AG311" s="62" t="str">
        <f t="shared" si="297"/>
        <v>00</v>
      </c>
      <c r="AH311" s="172" t="str">
        <f t="shared" si="298"/>
        <v>0</v>
      </c>
      <c r="AI311" s="62" t="str">
        <f t="shared" si="299"/>
        <v>000000</v>
      </c>
      <c r="AJ311" s="172" t="str">
        <f t="shared" ca="1" si="300"/>
        <v/>
      </c>
      <c r="AK311" s="62">
        <f t="shared" si="303"/>
        <v>0</v>
      </c>
      <c r="AL311" s="107" t="str">
        <f>IF(H311="","0",VALUE(VLOOKUP(H311,'登録データ（男）'!$V$4:$X$23,3,FALSE)))</f>
        <v>0</v>
      </c>
      <c r="AM311" s="62">
        <f t="shared" si="301"/>
        <v>0</v>
      </c>
      <c r="AN311" s="62">
        <f t="shared" si="304"/>
        <v>0</v>
      </c>
      <c r="AO311" s="69" t="str">
        <f ca="1">IF(OFFSET(B311,-MOD(ROW(B311),3),0)&lt;&gt;"",IF(RIGHT(H311,1)=")",VALUE(VLOOKUP(OFFSET(B311,-MOD(ROW(B311),3),0),'登録データ（女）'!B311,8,FALSE)),"0"),"0")</f>
        <v>0</v>
      </c>
      <c r="AP311" s="69">
        <f t="shared" ca="1" si="302"/>
        <v>0</v>
      </c>
      <c r="AQ311" s="64"/>
      <c r="AR311" s="64"/>
      <c r="AS311" s="64"/>
      <c r="AT311" s="64"/>
      <c r="AU311" s="64"/>
      <c r="AV311" s="64"/>
      <c r="AW311" s="64"/>
      <c r="AX311" s="64"/>
    </row>
    <row r="312" spans="1:50" ht="18" customHeight="1" thickTop="1">
      <c r="A312" s="288">
        <v>99</v>
      </c>
      <c r="B312" s="304"/>
      <c r="C312" s="288" t="str">
        <f>IF(B312="","",VLOOKUP(B312,'登録データ（女）'!$A$3:$X$2000,2,FALSE))</f>
        <v/>
      </c>
      <c r="D312" s="288" t="str">
        <f>IF(B312="","",VLOOKUP(B312,'登録データ（女）'!$A$3:$X$2000,3,FALSE))</f>
        <v/>
      </c>
      <c r="E312" s="179" t="str">
        <f>IF(B312="","",VLOOKUP(B312,'登録データ（女）'!$A$3:$X$2000,7,FALSE))</f>
        <v/>
      </c>
      <c r="F312" s="288" t="s">
        <v>6158</v>
      </c>
      <c r="G312" s="291"/>
      <c r="H312" s="477"/>
      <c r="I312" s="285"/>
      <c r="J312" s="288" t="str">
        <f>IF(G312="","",IF(AH312=2,"","分"))</f>
        <v/>
      </c>
      <c r="K312" s="285"/>
      <c r="L312" s="288" t="str">
        <f>IF(OR(G312="",G312="七種競技"),"",IF(AH312=2,"m","秒"))</f>
        <v/>
      </c>
      <c r="M312" s="285"/>
      <c r="N312" s="285"/>
      <c r="O312" s="291"/>
      <c r="P312" s="292"/>
      <c r="Q312" s="293"/>
      <c r="R312" s="471"/>
      <c r="S312" s="468"/>
      <c r="V312" s="66"/>
      <c r="W312" s="75">
        <f>IF(B312="",0,IF(VLOOKUP(B312,'登録データ（女）'!$A$3:$AT$2000,28,FALSE)=1,0,1))</f>
        <v>0</v>
      </c>
      <c r="X312" s="69">
        <f>IF(B312="",1,0)</f>
        <v>1</v>
      </c>
      <c r="Y312" s="69">
        <f>IF(C312="",1,0)</f>
        <v>1</v>
      </c>
      <c r="Z312" s="69">
        <f>IF(D312="",1,0)</f>
        <v>1</v>
      </c>
      <c r="AA312" s="69">
        <f>IF(E312="",1,0)</f>
        <v>1</v>
      </c>
      <c r="AB312" s="69">
        <f>IF(E313="",1,0)</f>
        <v>1</v>
      </c>
      <c r="AC312" s="62">
        <f>SUM(X312:AB312)</f>
        <v>5</v>
      </c>
      <c r="AD312" s="172">
        <f t="shared" ca="1" si="295"/>
        <v>0</v>
      </c>
      <c r="AE312" s="108">
        <f t="shared" si="296"/>
        <v>0</v>
      </c>
      <c r="AF312" s="175" t="str">
        <f>IF(G312="","0",VLOOKUP(G312,'登録データ（男）'!$V$4:$W$21,2,FALSE))</f>
        <v>0</v>
      </c>
      <c r="AG312" s="62" t="str">
        <f t="shared" si="297"/>
        <v>00</v>
      </c>
      <c r="AH312" s="172" t="str">
        <f t="shared" si="298"/>
        <v>0</v>
      </c>
      <c r="AI312" s="62" t="str">
        <f t="shared" si="299"/>
        <v>000000</v>
      </c>
      <c r="AJ312" s="172" t="str">
        <f t="shared" ca="1" si="300"/>
        <v/>
      </c>
      <c r="AK312" s="62">
        <f t="shared" si="303"/>
        <v>0</v>
      </c>
      <c r="AL312" s="107" t="str">
        <f>IF(H312="","0",VALUE(VLOOKUP(H312,'登録データ（男）'!$V$4:$X$23,3,FALSE)))</f>
        <v>0</v>
      </c>
      <c r="AM312" s="62">
        <f t="shared" si="301"/>
        <v>0</v>
      </c>
      <c r="AN312" s="62">
        <f t="shared" si="304"/>
        <v>0</v>
      </c>
      <c r="AO312" s="69" t="str">
        <f ca="1">IF(OFFSET(B312,-MOD(ROW(B312),3),0)&lt;&gt;"",IF(RIGHT(H312,1)=")",VALUE(VLOOKUP(OFFSET(B312,-MOD(ROW(B312),3),0),'登録データ（女）'!B312,8,FALSE)),"0"),"0")</f>
        <v>0</v>
      </c>
      <c r="AP312" s="69">
        <f t="shared" ca="1" si="302"/>
        <v>0</v>
      </c>
      <c r="AQ312" s="64" t="str">
        <f t="shared" ref="AQ312" si="341">IF(AR312="","",RANK(AR312,$AR$18:$AR$467,1))</f>
        <v/>
      </c>
      <c r="AR312" s="64" t="str">
        <f>IF(R312="","",B312)</f>
        <v/>
      </c>
      <c r="AS312" s="64" t="str">
        <f t="shared" ref="AS312" si="342">IF(AT312="","",RANK(AT312,$AT$18:$AT$467,1))</f>
        <v/>
      </c>
      <c r="AT312" s="64" t="str">
        <f>IF(S312="","",B312)</f>
        <v/>
      </c>
      <c r="AU312" s="64" t="str">
        <f t="shared" ref="AU312" si="343">IF(AV312="","",RANK(AV312,$AV$18:$AV$467,1))</f>
        <v/>
      </c>
      <c r="AV312" s="64" t="str">
        <f>IF(OR(H312="七種競技",H313="七種競技",H314="七種競技"),B312,"")</f>
        <v/>
      </c>
      <c r="AW312" s="64"/>
      <c r="AX312" s="64">
        <f>B312</f>
        <v>0</v>
      </c>
    </row>
    <row r="313" spans="1:50" ht="18" customHeight="1">
      <c r="A313" s="289"/>
      <c r="B313" s="305"/>
      <c r="C313" s="289"/>
      <c r="D313" s="289"/>
      <c r="E313" s="174" t="str">
        <f>IF(B312="","",VLOOKUP(B312,'登録データ（女）'!$A$3:$X$2000,4,FALSE))</f>
        <v/>
      </c>
      <c r="F313" s="289"/>
      <c r="G313" s="294"/>
      <c r="H313" s="478"/>
      <c r="I313" s="286"/>
      <c r="J313" s="289"/>
      <c r="K313" s="286"/>
      <c r="L313" s="289"/>
      <c r="M313" s="286"/>
      <c r="N313" s="286"/>
      <c r="O313" s="294"/>
      <c r="P313" s="295"/>
      <c r="Q313" s="296"/>
      <c r="R313" s="472"/>
      <c r="S313" s="469"/>
      <c r="V313" s="66"/>
      <c r="W313" s="75"/>
      <c r="X313" s="69"/>
      <c r="Y313" s="69"/>
      <c r="Z313" s="69"/>
      <c r="AA313" s="69"/>
      <c r="AB313" s="69"/>
      <c r="AC313" s="62"/>
      <c r="AD313" s="172">
        <f t="shared" ca="1" si="295"/>
        <v>0</v>
      </c>
      <c r="AE313" s="108">
        <f t="shared" si="296"/>
        <v>0</v>
      </c>
      <c r="AF313" s="175" t="str">
        <f>IF(G313="","0",VLOOKUP(G313,'登録データ（男）'!$V$4:$W$21,2,FALSE))</f>
        <v>0</v>
      </c>
      <c r="AG313" s="62" t="str">
        <f t="shared" si="297"/>
        <v>00</v>
      </c>
      <c r="AH313" s="172" t="str">
        <f t="shared" si="298"/>
        <v>0</v>
      </c>
      <c r="AI313" s="62" t="str">
        <f t="shared" si="299"/>
        <v>000000</v>
      </c>
      <c r="AJ313" s="172" t="str">
        <f t="shared" ca="1" si="300"/>
        <v/>
      </c>
      <c r="AK313" s="62">
        <f t="shared" si="303"/>
        <v>0</v>
      </c>
      <c r="AL313" s="107" t="str">
        <f>IF(H313="","0",VALUE(VLOOKUP(H313,'登録データ（男）'!$V$4:$X$23,3,FALSE)))</f>
        <v>0</v>
      </c>
      <c r="AM313" s="62">
        <f t="shared" si="301"/>
        <v>0</v>
      </c>
      <c r="AN313" s="62">
        <f t="shared" si="304"/>
        <v>0</v>
      </c>
      <c r="AO313" s="69" t="str">
        <f ca="1">IF(OFFSET(B313,-MOD(ROW(B313),3),0)&lt;&gt;"",IF(RIGHT(H313,1)=")",VALUE(VLOOKUP(OFFSET(B313,-MOD(ROW(B313),3),0),'登録データ（女）'!B313,8,FALSE)),"0"),"0")</f>
        <v>0</v>
      </c>
      <c r="AP313" s="69">
        <f t="shared" ca="1" si="302"/>
        <v>0</v>
      </c>
      <c r="AQ313" s="64"/>
      <c r="AR313" s="64"/>
      <c r="AS313" s="64"/>
      <c r="AT313" s="64"/>
      <c r="AU313" s="64"/>
      <c r="AV313" s="64"/>
      <c r="AW313" s="64"/>
      <c r="AX313" s="64"/>
    </row>
    <row r="314" spans="1:50" ht="18.75" customHeight="1" thickBot="1">
      <c r="A314" s="290"/>
      <c r="B314" s="306"/>
      <c r="C314" s="290"/>
      <c r="D314" s="290"/>
      <c r="E314" s="87" t="s">
        <v>1919</v>
      </c>
      <c r="F314" s="290"/>
      <c r="G314" s="222"/>
      <c r="H314" s="479"/>
      <c r="I314" s="287"/>
      <c r="J314" s="290"/>
      <c r="K314" s="287"/>
      <c r="L314" s="290"/>
      <c r="M314" s="287"/>
      <c r="N314" s="287"/>
      <c r="O314" s="222"/>
      <c r="P314" s="223"/>
      <c r="Q314" s="297"/>
      <c r="R314" s="473"/>
      <c r="S314" s="470"/>
      <c r="V314" s="66"/>
      <c r="W314" s="75"/>
      <c r="X314" s="69"/>
      <c r="Y314" s="69"/>
      <c r="Z314" s="69"/>
      <c r="AA314" s="69"/>
      <c r="AB314" s="69"/>
      <c r="AC314" s="62"/>
      <c r="AD314" s="172">
        <f t="shared" ca="1" si="295"/>
        <v>0</v>
      </c>
      <c r="AE314" s="108">
        <f t="shared" si="296"/>
        <v>0</v>
      </c>
      <c r="AF314" s="175" t="str">
        <f>IF(G314="","0",VLOOKUP(G314,'登録データ（男）'!$V$4:$W$21,2,FALSE))</f>
        <v>0</v>
      </c>
      <c r="AG314" s="62" t="str">
        <f t="shared" si="297"/>
        <v>00</v>
      </c>
      <c r="AH314" s="172" t="str">
        <f t="shared" si="298"/>
        <v>0</v>
      </c>
      <c r="AI314" s="62" t="str">
        <f t="shared" si="299"/>
        <v>000000</v>
      </c>
      <c r="AJ314" s="172" t="str">
        <f t="shared" ca="1" si="300"/>
        <v/>
      </c>
      <c r="AK314" s="62">
        <f t="shared" si="303"/>
        <v>0</v>
      </c>
      <c r="AL314" s="107" t="str">
        <f>IF(H314="","0",VALUE(VLOOKUP(H314,'登録データ（男）'!$V$4:$X$23,3,FALSE)))</f>
        <v>0</v>
      </c>
      <c r="AM314" s="62">
        <f t="shared" si="301"/>
        <v>0</v>
      </c>
      <c r="AN314" s="62">
        <f t="shared" si="304"/>
        <v>0</v>
      </c>
      <c r="AO314" s="69" t="str">
        <f ca="1">IF(OFFSET(B314,-MOD(ROW(B314),3),0)&lt;&gt;"",IF(RIGHT(H314,1)=")",VALUE(VLOOKUP(OFFSET(B314,-MOD(ROW(B314),3),0),'登録データ（女）'!B314,8,FALSE)),"0"),"0")</f>
        <v>0</v>
      </c>
      <c r="AP314" s="69">
        <f t="shared" ca="1" si="302"/>
        <v>0</v>
      </c>
      <c r="AQ314" s="64"/>
      <c r="AR314" s="64"/>
      <c r="AS314" s="64"/>
      <c r="AT314" s="64"/>
      <c r="AU314" s="64"/>
      <c r="AV314" s="64"/>
      <c r="AW314" s="64"/>
      <c r="AX314" s="64"/>
    </row>
    <row r="315" spans="1:50" ht="18" customHeight="1" thickTop="1">
      <c r="A315" s="288">
        <v>100</v>
      </c>
      <c r="B315" s="304"/>
      <c r="C315" s="288" t="str">
        <f>IF(B315="","",VLOOKUP(B315,'登録データ（女）'!$A$3:$X$2000,2,FALSE))</f>
        <v/>
      </c>
      <c r="D315" s="288" t="str">
        <f>IF(B315="","",VLOOKUP(B315,'登録データ（女）'!$A$3:$X$2000,3,FALSE))</f>
        <v/>
      </c>
      <c r="E315" s="179" t="str">
        <f>IF(B315="","",VLOOKUP(B315,'登録データ（女）'!$A$3:$X$2000,7,FALSE))</f>
        <v/>
      </c>
      <c r="F315" s="288" t="s">
        <v>6158</v>
      </c>
      <c r="G315" s="291"/>
      <c r="H315" s="477"/>
      <c r="I315" s="285"/>
      <c r="J315" s="288" t="str">
        <f>IF(G315="","",IF(AH315=2,"","分"))</f>
        <v/>
      </c>
      <c r="K315" s="285"/>
      <c r="L315" s="288" t="str">
        <f>IF(OR(G315="",G315="七種競技"),"",IF(AH315=2,"m","秒"))</f>
        <v/>
      </c>
      <c r="M315" s="285"/>
      <c r="N315" s="285"/>
      <c r="O315" s="291"/>
      <c r="P315" s="292"/>
      <c r="Q315" s="293"/>
      <c r="R315" s="471"/>
      <c r="S315" s="468"/>
      <c r="V315" s="66"/>
      <c r="W315" s="75">
        <f>IF(B315="",0,IF(VLOOKUP(B315,'登録データ（女）'!$A$3:$AT$2000,28,FALSE)=1,0,1))</f>
        <v>0</v>
      </c>
      <c r="X315" s="69">
        <f>IF(B315="",1,0)</f>
        <v>1</v>
      </c>
      <c r="Y315" s="69">
        <f>IF(C315="",1,0)</f>
        <v>1</v>
      </c>
      <c r="Z315" s="69">
        <f>IF(D315="",1,0)</f>
        <v>1</v>
      </c>
      <c r="AA315" s="69">
        <f>IF(E315="",1,0)</f>
        <v>1</v>
      </c>
      <c r="AB315" s="69">
        <f>IF(E316="",1,0)</f>
        <v>1</v>
      </c>
      <c r="AC315" s="62">
        <f>SUM(X315:AB315)</f>
        <v>5</v>
      </c>
      <c r="AD315" s="172">
        <f t="shared" ca="1" si="295"/>
        <v>0</v>
      </c>
      <c r="AE315" s="108">
        <f t="shared" si="296"/>
        <v>0</v>
      </c>
      <c r="AF315" s="175" t="str">
        <f>IF(G315="","0",VLOOKUP(G315,'登録データ（男）'!$V$4:$W$21,2,FALSE))</f>
        <v>0</v>
      </c>
      <c r="AG315" s="62" t="str">
        <f t="shared" si="297"/>
        <v>00</v>
      </c>
      <c r="AH315" s="172" t="str">
        <f t="shared" si="298"/>
        <v>0</v>
      </c>
      <c r="AI315" s="62" t="str">
        <f t="shared" si="299"/>
        <v>000000</v>
      </c>
      <c r="AJ315" s="172" t="str">
        <f t="shared" ca="1" si="300"/>
        <v/>
      </c>
      <c r="AK315" s="62">
        <f t="shared" si="303"/>
        <v>0</v>
      </c>
      <c r="AL315" s="107" t="str">
        <f>IF(H315="","0",VALUE(VLOOKUP(H315,'登録データ（男）'!$V$4:$X$23,3,FALSE)))</f>
        <v>0</v>
      </c>
      <c r="AM315" s="62">
        <f t="shared" si="301"/>
        <v>0</v>
      </c>
      <c r="AN315" s="62">
        <f t="shared" si="304"/>
        <v>0</v>
      </c>
      <c r="AO315" s="69" t="str">
        <f ca="1">IF(OFFSET(B315,-MOD(ROW(B315),3),0)&lt;&gt;"",IF(RIGHT(H315,1)=")",VALUE(VLOOKUP(OFFSET(B315,-MOD(ROW(B315),3),0),'登録データ（女）'!B315,8,FALSE)),"0"),"0")</f>
        <v>0</v>
      </c>
      <c r="AP315" s="69">
        <f t="shared" ca="1" si="302"/>
        <v>0</v>
      </c>
      <c r="AQ315" s="64" t="str">
        <f t="shared" ref="AQ315" si="344">IF(AR315="","",RANK(AR315,$AR$18:$AR$467,1))</f>
        <v/>
      </c>
      <c r="AR315" s="64" t="str">
        <f>IF(R315="","",B315)</f>
        <v/>
      </c>
      <c r="AS315" s="64" t="str">
        <f t="shared" ref="AS315" si="345">IF(AT315="","",RANK(AT315,$AT$18:$AT$467,1))</f>
        <v/>
      </c>
      <c r="AT315" s="64" t="str">
        <f>IF(S315="","",B315)</f>
        <v/>
      </c>
      <c r="AU315" s="64" t="str">
        <f t="shared" ref="AU315" si="346">IF(AV315="","",RANK(AV315,$AV$18:$AV$467,1))</f>
        <v/>
      </c>
      <c r="AV315" s="64" t="str">
        <f>IF(OR(H315="七種競技",H316="七種競技",H317="七種競技"),B315,"")</f>
        <v/>
      </c>
      <c r="AW315" s="64"/>
      <c r="AX315" s="64">
        <f>B315</f>
        <v>0</v>
      </c>
    </row>
    <row r="316" spans="1:50" ht="18.75" customHeight="1">
      <c r="A316" s="289"/>
      <c r="B316" s="305"/>
      <c r="C316" s="289"/>
      <c r="D316" s="289"/>
      <c r="E316" s="174" t="str">
        <f>IF(B315="","",VLOOKUP(B315,'登録データ（女）'!$A$3:$X$2000,4,FALSE))</f>
        <v/>
      </c>
      <c r="F316" s="289"/>
      <c r="G316" s="294"/>
      <c r="H316" s="478"/>
      <c r="I316" s="286"/>
      <c r="J316" s="289"/>
      <c r="K316" s="286"/>
      <c r="L316" s="289"/>
      <c r="M316" s="286"/>
      <c r="N316" s="286"/>
      <c r="O316" s="294"/>
      <c r="P316" s="295"/>
      <c r="Q316" s="296"/>
      <c r="R316" s="472"/>
      <c r="S316" s="469"/>
      <c r="V316" s="66"/>
      <c r="W316" s="75"/>
      <c r="X316" s="69"/>
      <c r="Y316" s="69"/>
      <c r="Z316" s="69"/>
      <c r="AA316" s="69"/>
      <c r="AB316" s="69"/>
      <c r="AC316" s="62"/>
      <c r="AD316" s="172">
        <f t="shared" ca="1" si="295"/>
        <v>0</v>
      </c>
      <c r="AE316" s="108">
        <f t="shared" si="296"/>
        <v>0</v>
      </c>
      <c r="AF316" s="175" t="str">
        <f>IF(G316="","0",VLOOKUP(G316,'登録データ（男）'!$V$4:$W$21,2,FALSE))</f>
        <v>0</v>
      </c>
      <c r="AG316" s="62" t="str">
        <f t="shared" si="297"/>
        <v>00</v>
      </c>
      <c r="AH316" s="172" t="str">
        <f t="shared" si="298"/>
        <v>0</v>
      </c>
      <c r="AI316" s="62" t="str">
        <f t="shared" si="299"/>
        <v>000000</v>
      </c>
      <c r="AJ316" s="172" t="str">
        <f t="shared" ca="1" si="300"/>
        <v/>
      </c>
      <c r="AK316" s="62">
        <f t="shared" si="303"/>
        <v>0</v>
      </c>
      <c r="AL316" s="107" t="str">
        <f>IF(H316="","0",VALUE(VLOOKUP(H316,'登録データ（男）'!$V$4:$X$23,3,FALSE)))</f>
        <v>0</v>
      </c>
      <c r="AM316" s="62">
        <f t="shared" si="301"/>
        <v>0</v>
      </c>
      <c r="AN316" s="62">
        <f t="shared" si="304"/>
        <v>0</v>
      </c>
      <c r="AO316" s="69" t="str">
        <f ca="1">IF(OFFSET(B316,-MOD(ROW(B316),3),0)&lt;&gt;"",IF(RIGHT(H316,1)=")",VALUE(VLOOKUP(OFFSET(B316,-MOD(ROW(B316),3),0),'登録データ（女）'!B316,8,FALSE)),"0"),"0")</f>
        <v>0</v>
      </c>
      <c r="AP316" s="69">
        <f t="shared" ca="1" si="302"/>
        <v>0</v>
      </c>
      <c r="AQ316" s="64"/>
      <c r="AR316" s="64"/>
      <c r="AS316" s="64"/>
      <c r="AT316" s="64"/>
      <c r="AU316" s="64"/>
      <c r="AV316" s="64"/>
      <c r="AW316" s="64"/>
      <c r="AX316" s="64"/>
    </row>
    <row r="317" spans="1:50" ht="18" customHeight="1" thickBot="1">
      <c r="A317" s="290"/>
      <c r="B317" s="306"/>
      <c r="C317" s="290"/>
      <c r="D317" s="290"/>
      <c r="E317" s="87" t="s">
        <v>1919</v>
      </c>
      <c r="F317" s="290"/>
      <c r="G317" s="222"/>
      <c r="H317" s="479"/>
      <c r="I317" s="287"/>
      <c r="J317" s="290"/>
      <c r="K317" s="287"/>
      <c r="L317" s="290"/>
      <c r="M317" s="287"/>
      <c r="N317" s="287"/>
      <c r="O317" s="222"/>
      <c r="P317" s="223"/>
      <c r="Q317" s="297"/>
      <c r="R317" s="473"/>
      <c r="S317" s="470"/>
      <c r="V317" s="66"/>
      <c r="W317" s="75"/>
      <c r="X317" s="69"/>
      <c r="Y317" s="69"/>
      <c r="Z317" s="69"/>
      <c r="AA317" s="69"/>
      <c r="AB317" s="69"/>
      <c r="AC317" s="62"/>
      <c r="AD317" s="172">
        <f t="shared" ca="1" si="295"/>
        <v>0</v>
      </c>
      <c r="AE317" s="108">
        <f t="shared" si="296"/>
        <v>0</v>
      </c>
      <c r="AF317" s="175" t="str">
        <f>IF(G317="","0",VLOOKUP(G317,'登録データ（男）'!$V$4:$W$21,2,FALSE))</f>
        <v>0</v>
      </c>
      <c r="AG317" s="62" t="str">
        <f t="shared" si="297"/>
        <v>00</v>
      </c>
      <c r="AH317" s="172" t="str">
        <f t="shared" si="298"/>
        <v>0</v>
      </c>
      <c r="AI317" s="62" t="str">
        <f t="shared" si="299"/>
        <v>000000</v>
      </c>
      <c r="AJ317" s="172" t="str">
        <f t="shared" ca="1" si="300"/>
        <v/>
      </c>
      <c r="AK317" s="62">
        <f t="shared" si="303"/>
        <v>0</v>
      </c>
      <c r="AL317" s="107" t="str">
        <f>IF(H317="","0",VALUE(VLOOKUP(H317,'登録データ（男）'!$V$4:$X$23,3,FALSE)))</f>
        <v>0</v>
      </c>
      <c r="AM317" s="62">
        <f t="shared" si="301"/>
        <v>0</v>
      </c>
      <c r="AN317" s="62">
        <f t="shared" si="304"/>
        <v>0</v>
      </c>
      <c r="AO317" s="69" t="str">
        <f ca="1">IF(OFFSET(B317,-MOD(ROW(B317),3),0)&lt;&gt;"",IF(RIGHT(H317,1)=")",VALUE(VLOOKUP(OFFSET(B317,-MOD(ROW(B317),3),0),'登録データ（女）'!B317,8,FALSE)),"0"),"0")</f>
        <v>0</v>
      </c>
      <c r="AP317" s="69">
        <f t="shared" ca="1" si="302"/>
        <v>0</v>
      </c>
      <c r="AQ317" s="64"/>
      <c r="AR317" s="64"/>
      <c r="AS317" s="64"/>
      <c r="AT317" s="64"/>
      <c r="AU317" s="64"/>
      <c r="AV317" s="64"/>
      <c r="AW317" s="64"/>
      <c r="AX317" s="64"/>
    </row>
    <row r="318" spans="1:50" ht="18" customHeight="1" thickTop="1">
      <c r="A318" s="288">
        <v>101</v>
      </c>
      <c r="B318" s="304"/>
      <c r="C318" s="288" t="str">
        <f>IF(B318="","",VLOOKUP(B318,'登録データ（女）'!$A$3:$X$2000,2,FALSE))</f>
        <v/>
      </c>
      <c r="D318" s="288" t="str">
        <f>IF(B318="","",VLOOKUP(B318,'登録データ（女）'!$A$3:$X$2000,3,FALSE))</f>
        <v/>
      </c>
      <c r="E318" s="179" t="str">
        <f>IF(B318="","",VLOOKUP(B318,'登録データ（女）'!$A$3:$X$2000,7,FALSE))</f>
        <v/>
      </c>
      <c r="F318" s="288" t="s">
        <v>6158</v>
      </c>
      <c r="G318" s="291"/>
      <c r="H318" s="477"/>
      <c r="I318" s="285"/>
      <c r="J318" s="288" t="str">
        <f>IF(G318="","",IF(AH318=2,"","分"))</f>
        <v/>
      </c>
      <c r="K318" s="285"/>
      <c r="L318" s="288" t="str">
        <f>IF(OR(G318="",G318="七種競技"),"",IF(AH318=2,"m","秒"))</f>
        <v/>
      </c>
      <c r="M318" s="285"/>
      <c r="N318" s="285"/>
      <c r="O318" s="291"/>
      <c r="P318" s="292"/>
      <c r="Q318" s="293"/>
      <c r="R318" s="471"/>
      <c r="S318" s="468"/>
      <c r="V318" s="66"/>
      <c r="W318" s="75">
        <f>IF(B318="",0,IF(VLOOKUP(B318,'登録データ（女）'!$A$3:$AT$2000,28,FALSE)=1,0,1))</f>
        <v>0</v>
      </c>
      <c r="X318" s="69">
        <f>IF(B318="",1,0)</f>
        <v>1</v>
      </c>
      <c r="Y318" s="69">
        <f>IF(C318="",1,0)</f>
        <v>1</v>
      </c>
      <c r="Z318" s="69">
        <f>IF(D318="",1,0)</f>
        <v>1</v>
      </c>
      <c r="AA318" s="69">
        <f>IF(E318="",1,0)</f>
        <v>1</v>
      </c>
      <c r="AB318" s="69">
        <f>IF(E319="",1,0)</f>
        <v>1</v>
      </c>
      <c r="AC318" s="62">
        <f>SUM(X318:AB318)</f>
        <v>5</v>
      </c>
      <c r="AD318" s="172">
        <f t="shared" ca="1" si="295"/>
        <v>0</v>
      </c>
      <c r="AE318" s="108">
        <f t="shared" si="296"/>
        <v>0</v>
      </c>
      <c r="AF318" s="175" t="str">
        <f>IF(G318="","0",VLOOKUP(G318,'登録データ（男）'!$V$4:$W$21,2,FALSE))</f>
        <v>0</v>
      </c>
      <c r="AG318" s="62" t="str">
        <f t="shared" si="297"/>
        <v>00</v>
      </c>
      <c r="AH318" s="172" t="str">
        <f t="shared" si="298"/>
        <v>0</v>
      </c>
      <c r="AI318" s="62" t="str">
        <f t="shared" si="299"/>
        <v>000000</v>
      </c>
      <c r="AJ318" s="172" t="str">
        <f t="shared" ca="1" si="300"/>
        <v/>
      </c>
      <c r="AK318" s="62">
        <f t="shared" si="303"/>
        <v>0</v>
      </c>
      <c r="AL318" s="107" t="str">
        <f>IF(H318="","0",VALUE(VLOOKUP(H318,'登録データ（男）'!$V$4:$X$23,3,FALSE)))</f>
        <v>0</v>
      </c>
      <c r="AM318" s="62">
        <f t="shared" si="301"/>
        <v>0</v>
      </c>
      <c r="AN318" s="62">
        <f t="shared" si="304"/>
        <v>0</v>
      </c>
      <c r="AO318" s="69" t="str">
        <f ca="1">IF(OFFSET(B318,-MOD(ROW(B318),3),0)&lt;&gt;"",IF(RIGHT(H318,1)=")",VALUE(VLOOKUP(OFFSET(B318,-MOD(ROW(B318),3),0),'登録データ（女）'!B318,8,FALSE)),"0"),"0")</f>
        <v>0</v>
      </c>
      <c r="AP318" s="69">
        <f t="shared" ca="1" si="302"/>
        <v>0</v>
      </c>
      <c r="AQ318" s="64" t="str">
        <f t="shared" ref="AQ318" si="347">IF(AR318="","",RANK(AR318,$AR$18:$AR$467,1))</f>
        <v/>
      </c>
      <c r="AR318" s="64" t="str">
        <f>IF(R318="","",B318)</f>
        <v/>
      </c>
      <c r="AS318" s="64" t="str">
        <f t="shared" ref="AS318" si="348">IF(AT318="","",RANK(AT318,$AT$18:$AT$467,1))</f>
        <v/>
      </c>
      <c r="AT318" s="64" t="str">
        <f>IF(S318="","",B318)</f>
        <v/>
      </c>
      <c r="AU318" s="64" t="str">
        <f t="shared" ref="AU318" si="349">IF(AV318="","",RANK(AV318,$AV$18:$AV$467,1))</f>
        <v/>
      </c>
      <c r="AV318" s="64" t="str">
        <f>IF(OR(H318="七種競技",H319="七種競技",H320="七種競技"),B318,"")</f>
        <v/>
      </c>
      <c r="AW318" s="64"/>
      <c r="AX318" s="64">
        <f>B318</f>
        <v>0</v>
      </c>
    </row>
    <row r="319" spans="1:50" ht="18.75" customHeight="1">
      <c r="A319" s="289"/>
      <c r="B319" s="305"/>
      <c r="C319" s="289"/>
      <c r="D319" s="289"/>
      <c r="E319" s="174" t="str">
        <f>IF(B318="","",VLOOKUP(B318,'登録データ（女）'!$A$3:$X$2000,4,FALSE))</f>
        <v/>
      </c>
      <c r="F319" s="289"/>
      <c r="G319" s="294"/>
      <c r="H319" s="478"/>
      <c r="I319" s="286"/>
      <c r="J319" s="289"/>
      <c r="K319" s="286"/>
      <c r="L319" s="289"/>
      <c r="M319" s="286"/>
      <c r="N319" s="286"/>
      <c r="O319" s="294"/>
      <c r="P319" s="295"/>
      <c r="Q319" s="296"/>
      <c r="R319" s="472"/>
      <c r="S319" s="469"/>
      <c r="V319" s="66"/>
      <c r="W319" s="75"/>
      <c r="X319" s="69"/>
      <c r="Y319" s="69"/>
      <c r="Z319" s="69"/>
      <c r="AA319" s="69"/>
      <c r="AB319" s="69"/>
      <c r="AC319" s="62"/>
      <c r="AD319" s="172">
        <f t="shared" ca="1" si="295"/>
        <v>0</v>
      </c>
      <c r="AE319" s="108">
        <f t="shared" si="296"/>
        <v>0</v>
      </c>
      <c r="AF319" s="175" t="str">
        <f>IF(G319="","0",VLOOKUP(G319,'登録データ（男）'!$V$4:$W$21,2,FALSE))</f>
        <v>0</v>
      </c>
      <c r="AG319" s="62" t="str">
        <f t="shared" si="297"/>
        <v>00</v>
      </c>
      <c r="AH319" s="172" t="str">
        <f t="shared" si="298"/>
        <v>0</v>
      </c>
      <c r="AI319" s="62" t="str">
        <f t="shared" si="299"/>
        <v>000000</v>
      </c>
      <c r="AJ319" s="172" t="str">
        <f t="shared" ca="1" si="300"/>
        <v/>
      </c>
      <c r="AK319" s="62">
        <f t="shared" si="303"/>
        <v>0</v>
      </c>
      <c r="AL319" s="107" t="str">
        <f>IF(H319="","0",VALUE(VLOOKUP(H319,'登録データ（男）'!$V$4:$X$23,3,FALSE)))</f>
        <v>0</v>
      </c>
      <c r="AM319" s="62">
        <f t="shared" si="301"/>
        <v>0</v>
      </c>
      <c r="AN319" s="62">
        <f t="shared" si="304"/>
        <v>0</v>
      </c>
      <c r="AO319" s="69" t="str">
        <f ca="1">IF(OFFSET(B319,-MOD(ROW(B319),3),0)&lt;&gt;"",IF(RIGHT(H319,1)=")",VALUE(VLOOKUP(OFFSET(B319,-MOD(ROW(B319),3),0),'登録データ（女）'!B319,8,FALSE)),"0"),"0")</f>
        <v>0</v>
      </c>
      <c r="AP319" s="69">
        <f t="shared" ca="1" si="302"/>
        <v>0</v>
      </c>
      <c r="AQ319" s="64"/>
      <c r="AR319" s="64"/>
      <c r="AS319" s="64"/>
      <c r="AT319" s="64"/>
      <c r="AU319" s="64"/>
      <c r="AV319" s="64"/>
      <c r="AW319" s="64"/>
      <c r="AX319" s="64"/>
    </row>
    <row r="320" spans="1:50" ht="18" customHeight="1" thickBot="1">
      <c r="A320" s="290"/>
      <c r="B320" s="306"/>
      <c r="C320" s="290"/>
      <c r="D320" s="290"/>
      <c r="E320" s="87" t="s">
        <v>1919</v>
      </c>
      <c r="F320" s="290"/>
      <c r="G320" s="222"/>
      <c r="H320" s="479"/>
      <c r="I320" s="287"/>
      <c r="J320" s="290"/>
      <c r="K320" s="287"/>
      <c r="L320" s="290"/>
      <c r="M320" s="287"/>
      <c r="N320" s="287"/>
      <c r="O320" s="222"/>
      <c r="P320" s="223"/>
      <c r="Q320" s="297"/>
      <c r="R320" s="473"/>
      <c r="S320" s="470"/>
      <c r="V320" s="66"/>
      <c r="W320" s="75"/>
      <c r="X320" s="69"/>
      <c r="Y320" s="69"/>
      <c r="Z320" s="69"/>
      <c r="AA320" s="69"/>
      <c r="AB320" s="69"/>
      <c r="AC320" s="62"/>
      <c r="AD320" s="172">
        <f t="shared" ca="1" si="295"/>
        <v>0</v>
      </c>
      <c r="AE320" s="108">
        <f t="shared" si="296"/>
        <v>0</v>
      </c>
      <c r="AF320" s="175" t="str">
        <f>IF(G320="","0",VLOOKUP(G320,'登録データ（男）'!$V$4:$W$21,2,FALSE))</f>
        <v>0</v>
      </c>
      <c r="AG320" s="62" t="str">
        <f t="shared" si="297"/>
        <v>00</v>
      </c>
      <c r="AH320" s="172" t="str">
        <f t="shared" si="298"/>
        <v>0</v>
      </c>
      <c r="AI320" s="62" t="str">
        <f t="shared" si="299"/>
        <v>000000</v>
      </c>
      <c r="AJ320" s="172" t="str">
        <f t="shared" ca="1" si="300"/>
        <v/>
      </c>
      <c r="AK320" s="62">
        <f t="shared" si="303"/>
        <v>0</v>
      </c>
      <c r="AL320" s="107" t="str">
        <f>IF(H320="","0",VALUE(VLOOKUP(H320,'登録データ（男）'!$V$4:$X$23,3,FALSE)))</f>
        <v>0</v>
      </c>
      <c r="AM320" s="62">
        <f t="shared" si="301"/>
        <v>0</v>
      </c>
      <c r="AN320" s="62">
        <f t="shared" si="304"/>
        <v>0</v>
      </c>
      <c r="AO320" s="69" t="str">
        <f ca="1">IF(OFFSET(B320,-MOD(ROW(B320),3),0)&lt;&gt;"",IF(RIGHT(H320,1)=")",VALUE(VLOOKUP(OFFSET(B320,-MOD(ROW(B320),3),0),'登録データ（女）'!B320,8,FALSE)),"0"),"0")</f>
        <v>0</v>
      </c>
      <c r="AP320" s="69">
        <f t="shared" ca="1" si="302"/>
        <v>0</v>
      </c>
      <c r="AQ320" s="64"/>
      <c r="AR320" s="64"/>
      <c r="AS320" s="64"/>
      <c r="AT320" s="64"/>
      <c r="AU320" s="64"/>
      <c r="AV320" s="64"/>
      <c r="AW320" s="64"/>
      <c r="AX320" s="64"/>
    </row>
    <row r="321" spans="1:50" ht="18" customHeight="1" thickTop="1">
      <c r="A321" s="288">
        <v>102</v>
      </c>
      <c r="B321" s="304"/>
      <c r="C321" s="288" t="str">
        <f>IF(B321="","",VLOOKUP(B321,'登録データ（女）'!$A$3:$X$2000,2,FALSE))</f>
        <v/>
      </c>
      <c r="D321" s="288" t="str">
        <f>IF(B321="","",VLOOKUP(B321,'登録データ（女）'!$A$3:$X$2000,3,FALSE))</f>
        <v/>
      </c>
      <c r="E321" s="179" t="str">
        <f>IF(B321="","",VLOOKUP(B321,'登録データ（女）'!$A$3:$X$2000,7,FALSE))</f>
        <v/>
      </c>
      <c r="F321" s="288" t="s">
        <v>6158</v>
      </c>
      <c r="G321" s="291"/>
      <c r="H321" s="477"/>
      <c r="I321" s="285"/>
      <c r="J321" s="288" t="str">
        <f>IF(G321="","",IF(AH321=2,"","分"))</f>
        <v/>
      </c>
      <c r="K321" s="285"/>
      <c r="L321" s="288" t="str">
        <f>IF(OR(G321="",G321="七種競技"),"",IF(AH321=2,"m","秒"))</f>
        <v/>
      </c>
      <c r="M321" s="285"/>
      <c r="N321" s="285"/>
      <c r="O321" s="291"/>
      <c r="P321" s="292"/>
      <c r="Q321" s="293"/>
      <c r="R321" s="471"/>
      <c r="S321" s="468"/>
      <c r="V321" s="66"/>
      <c r="W321" s="75">
        <f>IF(B321="",0,IF(VLOOKUP(B321,'登録データ（女）'!$A$3:$AT$2000,28,FALSE)=1,0,1))</f>
        <v>0</v>
      </c>
      <c r="X321" s="69">
        <f>IF(B321="",1,0)</f>
        <v>1</v>
      </c>
      <c r="Y321" s="69">
        <f>IF(C321="",1,0)</f>
        <v>1</v>
      </c>
      <c r="Z321" s="69">
        <f>IF(D321="",1,0)</f>
        <v>1</v>
      </c>
      <c r="AA321" s="69">
        <f>IF(E321="",1,0)</f>
        <v>1</v>
      </c>
      <c r="AB321" s="69">
        <f>IF(E322="",1,0)</f>
        <v>1</v>
      </c>
      <c r="AC321" s="62">
        <f>SUM(X321:AB321)</f>
        <v>5</v>
      </c>
      <c r="AD321" s="172">
        <f t="shared" ca="1" si="295"/>
        <v>0</v>
      </c>
      <c r="AE321" s="108">
        <f t="shared" si="296"/>
        <v>0</v>
      </c>
      <c r="AF321" s="175" t="str">
        <f>IF(G321="","0",VLOOKUP(G321,'登録データ（男）'!$V$4:$W$21,2,FALSE))</f>
        <v>0</v>
      </c>
      <c r="AG321" s="62" t="str">
        <f t="shared" si="297"/>
        <v>00</v>
      </c>
      <c r="AH321" s="172" t="str">
        <f t="shared" si="298"/>
        <v>0</v>
      </c>
      <c r="AI321" s="62" t="str">
        <f t="shared" si="299"/>
        <v>000000</v>
      </c>
      <c r="AJ321" s="172" t="str">
        <f t="shared" ca="1" si="300"/>
        <v/>
      </c>
      <c r="AK321" s="62">
        <f t="shared" si="303"/>
        <v>0</v>
      </c>
      <c r="AL321" s="107" t="str">
        <f>IF(H321="","0",VALUE(VLOOKUP(H321,'登録データ（男）'!$V$4:$X$23,3,FALSE)))</f>
        <v>0</v>
      </c>
      <c r="AM321" s="62">
        <f t="shared" si="301"/>
        <v>0</v>
      </c>
      <c r="AN321" s="62">
        <f t="shared" si="304"/>
        <v>0</v>
      </c>
      <c r="AO321" s="69" t="str">
        <f ca="1">IF(OFFSET(B321,-MOD(ROW(B321),3),0)&lt;&gt;"",IF(RIGHT(H321,1)=")",VALUE(VLOOKUP(OFFSET(B321,-MOD(ROW(B321),3),0),'登録データ（女）'!B321,8,FALSE)),"0"),"0")</f>
        <v>0</v>
      </c>
      <c r="AP321" s="69">
        <f t="shared" ca="1" si="302"/>
        <v>0</v>
      </c>
      <c r="AQ321" s="64" t="str">
        <f t="shared" ref="AQ321" si="350">IF(AR321="","",RANK(AR321,$AR$18:$AR$467,1))</f>
        <v/>
      </c>
      <c r="AR321" s="64" t="str">
        <f>IF(R321="","",B321)</f>
        <v/>
      </c>
      <c r="AS321" s="64" t="str">
        <f t="shared" ref="AS321" si="351">IF(AT321="","",RANK(AT321,$AT$18:$AT$467,1))</f>
        <v/>
      </c>
      <c r="AT321" s="64" t="str">
        <f>IF(S321="","",B321)</f>
        <v/>
      </c>
      <c r="AU321" s="64" t="str">
        <f t="shared" ref="AU321" si="352">IF(AV321="","",RANK(AV321,$AV$18:$AV$467,1))</f>
        <v/>
      </c>
      <c r="AV321" s="64" t="str">
        <f>IF(OR(H321="七種競技",H322="七種競技",H323="七種競技"),B321,"")</f>
        <v/>
      </c>
      <c r="AW321" s="64"/>
      <c r="AX321" s="64">
        <f>B321</f>
        <v>0</v>
      </c>
    </row>
    <row r="322" spans="1:50" ht="18" customHeight="1">
      <c r="A322" s="289"/>
      <c r="B322" s="305"/>
      <c r="C322" s="289"/>
      <c r="D322" s="289"/>
      <c r="E322" s="174" t="str">
        <f>IF(B321="","",VLOOKUP(B321,'登録データ（女）'!$A$3:$X$2000,4,FALSE))</f>
        <v/>
      </c>
      <c r="F322" s="289"/>
      <c r="G322" s="294"/>
      <c r="H322" s="478"/>
      <c r="I322" s="286"/>
      <c r="J322" s="289"/>
      <c r="K322" s="286"/>
      <c r="L322" s="289"/>
      <c r="M322" s="286"/>
      <c r="N322" s="286"/>
      <c r="O322" s="294"/>
      <c r="P322" s="295"/>
      <c r="Q322" s="296"/>
      <c r="R322" s="472"/>
      <c r="S322" s="469"/>
      <c r="V322" s="66"/>
      <c r="W322" s="75"/>
      <c r="X322" s="69"/>
      <c r="Y322" s="69"/>
      <c r="Z322" s="69"/>
      <c r="AA322" s="69"/>
      <c r="AB322" s="69"/>
      <c r="AC322" s="62"/>
      <c r="AD322" s="172">
        <f t="shared" ca="1" si="295"/>
        <v>0</v>
      </c>
      <c r="AE322" s="108">
        <f t="shared" si="296"/>
        <v>0</v>
      </c>
      <c r="AF322" s="175" t="str">
        <f>IF(G322="","0",VLOOKUP(G322,'登録データ（男）'!$V$4:$W$21,2,FALSE))</f>
        <v>0</v>
      </c>
      <c r="AG322" s="62" t="str">
        <f t="shared" si="297"/>
        <v>00</v>
      </c>
      <c r="AH322" s="172" t="str">
        <f t="shared" si="298"/>
        <v>0</v>
      </c>
      <c r="AI322" s="62" t="str">
        <f t="shared" si="299"/>
        <v>000000</v>
      </c>
      <c r="AJ322" s="172" t="str">
        <f t="shared" ca="1" si="300"/>
        <v/>
      </c>
      <c r="AK322" s="62">
        <f t="shared" si="303"/>
        <v>0</v>
      </c>
      <c r="AL322" s="107" t="str">
        <f>IF(H322="","0",VALUE(VLOOKUP(H322,'登録データ（男）'!$V$4:$X$23,3,FALSE)))</f>
        <v>0</v>
      </c>
      <c r="AM322" s="62">
        <f t="shared" si="301"/>
        <v>0</v>
      </c>
      <c r="AN322" s="62">
        <f t="shared" si="304"/>
        <v>0</v>
      </c>
      <c r="AO322" s="69" t="str">
        <f ca="1">IF(OFFSET(B322,-MOD(ROW(B322),3),0)&lt;&gt;"",IF(RIGHT(H322,1)=")",VALUE(VLOOKUP(OFFSET(B322,-MOD(ROW(B322),3),0),'登録データ（女）'!B322,8,FALSE)),"0"),"0")</f>
        <v>0</v>
      </c>
      <c r="AP322" s="69">
        <f t="shared" ca="1" si="302"/>
        <v>0</v>
      </c>
      <c r="AQ322" s="64"/>
      <c r="AR322" s="64"/>
      <c r="AS322" s="64"/>
      <c r="AT322" s="64"/>
      <c r="AU322" s="64"/>
      <c r="AV322" s="64"/>
      <c r="AW322" s="64"/>
      <c r="AX322" s="64"/>
    </row>
    <row r="323" spans="1:50" ht="18.75" customHeight="1" thickBot="1">
      <c r="A323" s="290"/>
      <c r="B323" s="306"/>
      <c r="C323" s="290"/>
      <c r="D323" s="290"/>
      <c r="E323" s="87" t="s">
        <v>1919</v>
      </c>
      <c r="F323" s="290"/>
      <c r="G323" s="222"/>
      <c r="H323" s="479"/>
      <c r="I323" s="287"/>
      <c r="J323" s="290"/>
      <c r="K323" s="287"/>
      <c r="L323" s="290"/>
      <c r="M323" s="287"/>
      <c r="N323" s="287"/>
      <c r="O323" s="222"/>
      <c r="P323" s="223"/>
      <c r="Q323" s="297"/>
      <c r="R323" s="473"/>
      <c r="S323" s="470"/>
      <c r="V323" s="66"/>
      <c r="W323" s="75"/>
      <c r="X323" s="69"/>
      <c r="Y323" s="69"/>
      <c r="Z323" s="69"/>
      <c r="AA323" s="69"/>
      <c r="AB323" s="69"/>
      <c r="AC323" s="62"/>
      <c r="AD323" s="172">
        <f t="shared" ca="1" si="295"/>
        <v>0</v>
      </c>
      <c r="AE323" s="108">
        <f t="shared" si="296"/>
        <v>0</v>
      </c>
      <c r="AF323" s="175" t="str">
        <f>IF(G323="","0",VLOOKUP(G323,'登録データ（男）'!$V$4:$W$21,2,FALSE))</f>
        <v>0</v>
      </c>
      <c r="AG323" s="62" t="str">
        <f t="shared" si="297"/>
        <v>00</v>
      </c>
      <c r="AH323" s="172" t="str">
        <f t="shared" si="298"/>
        <v>0</v>
      </c>
      <c r="AI323" s="62" t="str">
        <f t="shared" si="299"/>
        <v>000000</v>
      </c>
      <c r="AJ323" s="172" t="str">
        <f t="shared" ca="1" si="300"/>
        <v/>
      </c>
      <c r="AK323" s="62">
        <f t="shared" si="303"/>
        <v>0</v>
      </c>
      <c r="AL323" s="107" t="str">
        <f>IF(H323="","0",VALUE(VLOOKUP(H323,'登録データ（男）'!$V$4:$X$23,3,FALSE)))</f>
        <v>0</v>
      </c>
      <c r="AM323" s="62">
        <f t="shared" si="301"/>
        <v>0</v>
      </c>
      <c r="AN323" s="62">
        <f t="shared" si="304"/>
        <v>0</v>
      </c>
      <c r="AO323" s="69" t="str">
        <f ca="1">IF(OFFSET(B323,-MOD(ROW(B323),3),0)&lt;&gt;"",IF(RIGHT(H323,1)=")",VALUE(VLOOKUP(OFFSET(B323,-MOD(ROW(B323),3),0),'登録データ（女）'!B323,8,FALSE)),"0"),"0")</f>
        <v>0</v>
      </c>
      <c r="AP323" s="69">
        <f t="shared" ca="1" si="302"/>
        <v>0</v>
      </c>
      <c r="AQ323" s="64"/>
      <c r="AR323" s="64"/>
      <c r="AS323" s="64"/>
      <c r="AT323" s="64"/>
      <c r="AU323" s="64"/>
      <c r="AV323" s="64"/>
      <c r="AW323" s="64"/>
      <c r="AX323" s="64"/>
    </row>
    <row r="324" spans="1:50" ht="18" customHeight="1" thickTop="1">
      <c r="A324" s="288">
        <v>103</v>
      </c>
      <c r="B324" s="304"/>
      <c r="C324" s="288" t="str">
        <f>IF(B324="","",VLOOKUP(B324,'登録データ（女）'!$A$3:$X$2000,2,FALSE))</f>
        <v/>
      </c>
      <c r="D324" s="288" t="str">
        <f>IF(B324="","",VLOOKUP(B324,'登録データ（女）'!$A$3:$X$2000,3,FALSE))</f>
        <v/>
      </c>
      <c r="E324" s="179" t="str">
        <f>IF(B324="","",VLOOKUP(B324,'登録データ（女）'!$A$3:$X$2000,7,FALSE))</f>
        <v/>
      </c>
      <c r="F324" s="288" t="s">
        <v>6158</v>
      </c>
      <c r="G324" s="291"/>
      <c r="H324" s="477"/>
      <c r="I324" s="285"/>
      <c r="J324" s="288" t="str">
        <f>IF(G324="","",IF(AH324=2,"","分"))</f>
        <v/>
      </c>
      <c r="K324" s="285"/>
      <c r="L324" s="288" t="str">
        <f>IF(OR(G324="",G324="七種競技"),"",IF(AH324=2,"m","秒"))</f>
        <v/>
      </c>
      <c r="M324" s="285"/>
      <c r="N324" s="285"/>
      <c r="O324" s="291"/>
      <c r="P324" s="292"/>
      <c r="Q324" s="293"/>
      <c r="R324" s="471"/>
      <c r="S324" s="468"/>
      <c r="V324" s="66"/>
      <c r="W324" s="75">
        <f>IF(B324="",0,IF(VLOOKUP(B324,'登録データ（女）'!$A$3:$AT$2000,28,FALSE)=1,0,1))</f>
        <v>0</v>
      </c>
      <c r="X324" s="69">
        <f>IF(B324="",1,0)</f>
        <v>1</v>
      </c>
      <c r="Y324" s="69">
        <f>IF(C324="",1,0)</f>
        <v>1</v>
      </c>
      <c r="Z324" s="69">
        <f>IF(D324="",1,0)</f>
        <v>1</v>
      </c>
      <c r="AA324" s="69">
        <f>IF(E324="",1,0)</f>
        <v>1</v>
      </c>
      <c r="AB324" s="69">
        <f>IF(E325="",1,0)</f>
        <v>1</v>
      </c>
      <c r="AC324" s="62">
        <f>SUM(X324:AB324)</f>
        <v>5</v>
      </c>
      <c r="AD324" s="172">
        <f t="shared" ca="1" si="295"/>
        <v>0</v>
      </c>
      <c r="AE324" s="108">
        <f t="shared" si="296"/>
        <v>0</v>
      </c>
      <c r="AF324" s="175" t="str">
        <f>IF(G324="","0",VLOOKUP(G324,'登録データ（男）'!$V$4:$W$21,2,FALSE))</f>
        <v>0</v>
      </c>
      <c r="AG324" s="62" t="str">
        <f t="shared" si="297"/>
        <v>00</v>
      </c>
      <c r="AH324" s="172" t="str">
        <f t="shared" si="298"/>
        <v>0</v>
      </c>
      <c r="AI324" s="62" t="str">
        <f t="shared" si="299"/>
        <v>000000</v>
      </c>
      <c r="AJ324" s="172" t="str">
        <f t="shared" ca="1" si="300"/>
        <v/>
      </c>
      <c r="AK324" s="62">
        <f t="shared" si="303"/>
        <v>0</v>
      </c>
      <c r="AL324" s="107" t="str">
        <f>IF(H324="","0",VALUE(VLOOKUP(H324,'登録データ（男）'!$V$4:$X$23,3,FALSE)))</f>
        <v>0</v>
      </c>
      <c r="AM324" s="62">
        <f t="shared" si="301"/>
        <v>0</v>
      </c>
      <c r="AN324" s="62">
        <f t="shared" si="304"/>
        <v>0</v>
      </c>
      <c r="AO324" s="69" t="str">
        <f ca="1">IF(OFFSET(B324,-MOD(ROW(B324),3),0)&lt;&gt;"",IF(RIGHT(H324,1)=")",VALUE(VLOOKUP(OFFSET(B324,-MOD(ROW(B324),3),0),'登録データ（女）'!B324,8,FALSE)),"0"),"0")</f>
        <v>0</v>
      </c>
      <c r="AP324" s="69">
        <f t="shared" ca="1" si="302"/>
        <v>0</v>
      </c>
      <c r="AQ324" s="64" t="str">
        <f t="shared" ref="AQ324" si="353">IF(AR324="","",RANK(AR324,$AR$18:$AR$467,1))</f>
        <v/>
      </c>
      <c r="AR324" s="64" t="str">
        <f>IF(R324="","",B324)</f>
        <v/>
      </c>
      <c r="AS324" s="64" t="str">
        <f t="shared" ref="AS324" si="354">IF(AT324="","",RANK(AT324,$AT$18:$AT$467,1))</f>
        <v/>
      </c>
      <c r="AT324" s="64" t="str">
        <f>IF(S324="","",B324)</f>
        <v/>
      </c>
      <c r="AU324" s="64" t="str">
        <f t="shared" ref="AU324" si="355">IF(AV324="","",RANK(AV324,$AV$18:$AV$467,1))</f>
        <v/>
      </c>
      <c r="AV324" s="64" t="str">
        <f>IF(OR(H324="七種競技",H325="七種競技",H326="七種競技"),B324,"")</f>
        <v/>
      </c>
      <c r="AW324" s="64"/>
      <c r="AX324" s="64">
        <f>B324</f>
        <v>0</v>
      </c>
    </row>
    <row r="325" spans="1:50" ht="18" customHeight="1">
      <c r="A325" s="289"/>
      <c r="B325" s="305"/>
      <c r="C325" s="289"/>
      <c r="D325" s="289"/>
      <c r="E325" s="174" t="str">
        <f>IF(B324="","",VLOOKUP(B324,'登録データ（女）'!$A$3:$X$2000,4,FALSE))</f>
        <v/>
      </c>
      <c r="F325" s="289"/>
      <c r="G325" s="294"/>
      <c r="H325" s="478"/>
      <c r="I325" s="286"/>
      <c r="J325" s="289"/>
      <c r="K325" s="286"/>
      <c r="L325" s="289"/>
      <c r="M325" s="286"/>
      <c r="N325" s="286"/>
      <c r="O325" s="294"/>
      <c r="P325" s="295"/>
      <c r="Q325" s="296"/>
      <c r="R325" s="472"/>
      <c r="S325" s="469"/>
      <c r="V325" s="66"/>
      <c r="W325" s="75"/>
      <c r="X325" s="69"/>
      <c r="Y325" s="69"/>
      <c r="Z325" s="69"/>
      <c r="AA325" s="69"/>
      <c r="AB325" s="69"/>
      <c r="AC325" s="62"/>
      <c r="AD325" s="172">
        <f t="shared" ca="1" si="295"/>
        <v>0</v>
      </c>
      <c r="AE325" s="108">
        <f t="shared" si="296"/>
        <v>0</v>
      </c>
      <c r="AF325" s="175" t="str">
        <f>IF(G325="","0",VLOOKUP(G325,'登録データ（男）'!$V$4:$W$21,2,FALSE))</f>
        <v>0</v>
      </c>
      <c r="AG325" s="62" t="str">
        <f t="shared" si="297"/>
        <v>00</v>
      </c>
      <c r="AH325" s="172" t="str">
        <f t="shared" si="298"/>
        <v>0</v>
      </c>
      <c r="AI325" s="62" t="str">
        <f t="shared" si="299"/>
        <v>000000</v>
      </c>
      <c r="AJ325" s="172" t="str">
        <f t="shared" ca="1" si="300"/>
        <v/>
      </c>
      <c r="AK325" s="62">
        <f t="shared" si="303"/>
        <v>0</v>
      </c>
      <c r="AL325" s="107" t="str">
        <f>IF(H325="","0",VALUE(VLOOKUP(H325,'登録データ（男）'!$V$4:$X$23,3,FALSE)))</f>
        <v>0</v>
      </c>
      <c r="AM325" s="62">
        <f t="shared" si="301"/>
        <v>0</v>
      </c>
      <c r="AN325" s="62">
        <f t="shared" si="304"/>
        <v>0</v>
      </c>
      <c r="AO325" s="69" t="str">
        <f ca="1">IF(OFFSET(B325,-MOD(ROW(B325),3),0)&lt;&gt;"",IF(RIGHT(H325,1)=")",VALUE(VLOOKUP(OFFSET(B325,-MOD(ROW(B325),3),0),'登録データ（女）'!B325,8,FALSE)),"0"),"0")</f>
        <v>0</v>
      </c>
      <c r="AP325" s="69">
        <f t="shared" ca="1" si="302"/>
        <v>0</v>
      </c>
      <c r="AQ325" s="64"/>
      <c r="AR325" s="64"/>
      <c r="AS325" s="64"/>
      <c r="AT325" s="64"/>
      <c r="AU325" s="64"/>
      <c r="AV325" s="64"/>
      <c r="AW325" s="64"/>
      <c r="AX325" s="64"/>
    </row>
    <row r="326" spans="1:50" ht="18" customHeight="1" thickBot="1">
      <c r="A326" s="290"/>
      <c r="B326" s="306"/>
      <c r="C326" s="290"/>
      <c r="D326" s="290"/>
      <c r="E326" s="87" t="s">
        <v>1919</v>
      </c>
      <c r="F326" s="290"/>
      <c r="G326" s="222"/>
      <c r="H326" s="479"/>
      <c r="I326" s="287"/>
      <c r="J326" s="290"/>
      <c r="K326" s="287"/>
      <c r="L326" s="290"/>
      <c r="M326" s="287"/>
      <c r="N326" s="287"/>
      <c r="O326" s="222"/>
      <c r="P326" s="223"/>
      <c r="Q326" s="297"/>
      <c r="R326" s="473"/>
      <c r="S326" s="470"/>
      <c r="V326" s="66"/>
      <c r="W326" s="75"/>
      <c r="X326" s="69"/>
      <c r="Y326" s="69"/>
      <c r="Z326" s="69"/>
      <c r="AA326" s="69"/>
      <c r="AB326" s="69"/>
      <c r="AC326" s="62"/>
      <c r="AD326" s="172">
        <f t="shared" ca="1" si="295"/>
        <v>0</v>
      </c>
      <c r="AE326" s="108">
        <f t="shared" si="296"/>
        <v>0</v>
      </c>
      <c r="AF326" s="175" t="str">
        <f>IF(G326="","0",VLOOKUP(G326,'登録データ（男）'!$V$4:$W$21,2,FALSE))</f>
        <v>0</v>
      </c>
      <c r="AG326" s="62" t="str">
        <f t="shared" si="297"/>
        <v>00</v>
      </c>
      <c r="AH326" s="172" t="str">
        <f t="shared" si="298"/>
        <v>0</v>
      </c>
      <c r="AI326" s="62" t="str">
        <f t="shared" si="299"/>
        <v>000000</v>
      </c>
      <c r="AJ326" s="172" t="str">
        <f t="shared" ca="1" si="300"/>
        <v/>
      </c>
      <c r="AK326" s="62">
        <f t="shared" si="303"/>
        <v>0</v>
      </c>
      <c r="AL326" s="107" t="str">
        <f>IF(H326="","0",VALUE(VLOOKUP(H326,'登録データ（男）'!$V$4:$X$23,3,FALSE)))</f>
        <v>0</v>
      </c>
      <c r="AM326" s="62">
        <f t="shared" si="301"/>
        <v>0</v>
      </c>
      <c r="AN326" s="62">
        <f t="shared" si="304"/>
        <v>0</v>
      </c>
      <c r="AO326" s="69" t="str">
        <f ca="1">IF(OFFSET(B326,-MOD(ROW(B326),3),0)&lt;&gt;"",IF(RIGHT(H326,1)=")",VALUE(VLOOKUP(OFFSET(B326,-MOD(ROW(B326),3),0),'登録データ（女）'!B326,8,FALSE)),"0"),"0")</f>
        <v>0</v>
      </c>
      <c r="AP326" s="69">
        <f t="shared" ca="1" si="302"/>
        <v>0</v>
      </c>
      <c r="AQ326" s="64"/>
      <c r="AR326" s="64"/>
      <c r="AS326" s="64"/>
      <c r="AT326" s="64"/>
      <c r="AU326" s="64"/>
      <c r="AV326" s="64"/>
      <c r="AW326" s="64"/>
      <c r="AX326" s="64"/>
    </row>
    <row r="327" spans="1:50" ht="18" customHeight="1" thickTop="1">
      <c r="A327" s="288">
        <v>104</v>
      </c>
      <c r="B327" s="304"/>
      <c r="C327" s="288" t="str">
        <f>IF(B327="","",VLOOKUP(B327,'登録データ（女）'!$A$3:$X$2000,2,FALSE))</f>
        <v/>
      </c>
      <c r="D327" s="288" t="str">
        <f>IF(B327="","",VLOOKUP(B327,'登録データ（女）'!$A$3:$X$2000,3,FALSE))</f>
        <v/>
      </c>
      <c r="E327" s="179" t="str">
        <f>IF(B327="","",VLOOKUP(B327,'登録データ（女）'!$A$3:$X$2000,7,FALSE))</f>
        <v/>
      </c>
      <c r="F327" s="288" t="s">
        <v>6158</v>
      </c>
      <c r="G327" s="291"/>
      <c r="H327" s="477"/>
      <c r="I327" s="285"/>
      <c r="J327" s="288" t="str">
        <f>IF(G327="","",IF(AH327=2,"","分"))</f>
        <v/>
      </c>
      <c r="K327" s="285"/>
      <c r="L327" s="288" t="str">
        <f>IF(OR(G327="",G327="七種競技"),"",IF(AH327=2,"m","秒"))</f>
        <v/>
      </c>
      <c r="M327" s="285"/>
      <c r="N327" s="285"/>
      <c r="O327" s="291"/>
      <c r="P327" s="292"/>
      <c r="Q327" s="293"/>
      <c r="R327" s="471"/>
      <c r="S327" s="468"/>
      <c r="V327" s="66"/>
      <c r="W327" s="75">
        <f>IF(B327="",0,IF(VLOOKUP(B327,'登録データ（女）'!$A$3:$AT$2000,28,FALSE)=1,0,1))</f>
        <v>0</v>
      </c>
      <c r="X327" s="69">
        <f>IF(B327="",1,0)</f>
        <v>1</v>
      </c>
      <c r="Y327" s="69">
        <f>IF(C327="",1,0)</f>
        <v>1</v>
      </c>
      <c r="Z327" s="69">
        <f>IF(D327="",1,0)</f>
        <v>1</v>
      </c>
      <c r="AA327" s="69">
        <f>IF(E327="",1,0)</f>
        <v>1</v>
      </c>
      <c r="AB327" s="69">
        <f>IF(E328="",1,0)</f>
        <v>1</v>
      </c>
      <c r="AC327" s="62">
        <f>SUM(X327:AB327)</f>
        <v>5</v>
      </c>
      <c r="AD327" s="172">
        <f t="shared" ca="1" si="295"/>
        <v>0</v>
      </c>
      <c r="AE327" s="108">
        <f t="shared" si="296"/>
        <v>0</v>
      </c>
      <c r="AF327" s="175" t="str">
        <f>IF(G327="","0",VLOOKUP(G327,'登録データ（男）'!$V$4:$W$21,2,FALSE))</f>
        <v>0</v>
      </c>
      <c r="AG327" s="62" t="str">
        <f t="shared" si="297"/>
        <v>00</v>
      </c>
      <c r="AH327" s="172" t="str">
        <f t="shared" si="298"/>
        <v>0</v>
      </c>
      <c r="AI327" s="62" t="str">
        <f t="shared" si="299"/>
        <v>000000</v>
      </c>
      <c r="AJ327" s="172" t="str">
        <f t="shared" ca="1" si="300"/>
        <v/>
      </c>
      <c r="AK327" s="62">
        <f t="shared" si="303"/>
        <v>0</v>
      </c>
      <c r="AL327" s="107" t="str">
        <f>IF(H327="","0",VALUE(VLOOKUP(H327,'登録データ（男）'!$V$4:$X$23,3,FALSE)))</f>
        <v>0</v>
      </c>
      <c r="AM327" s="62">
        <f t="shared" si="301"/>
        <v>0</v>
      </c>
      <c r="AN327" s="62">
        <f t="shared" si="304"/>
        <v>0</v>
      </c>
      <c r="AO327" s="69" t="str">
        <f ca="1">IF(OFFSET(B327,-MOD(ROW(B327),3),0)&lt;&gt;"",IF(RIGHT(H327,1)=")",VALUE(VLOOKUP(OFFSET(B327,-MOD(ROW(B327),3),0),'登録データ（女）'!B327,8,FALSE)),"0"),"0")</f>
        <v>0</v>
      </c>
      <c r="AP327" s="69">
        <f t="shared" ca="1" si="302"/>
        <v>0</v>
      </c>
      <c r="AQ327" s="64" t="str">
        <f t="shared" ref="AQ327" si="356">IF(AR327="","",RANK(AR327,$AR$18:$AR$467,1))</f>
        <v/>
      </c>
      <c r="AR327" s="64" t="str">
        <f>IF(R327="","",B327)</f>
        <v/>
      </c>
      <c r="AS327" s="64" t="str">
        <f t="shared" ref="AS327" si="357">IF(AT327="","",RANK(AT327,$AT$18:$AT$467,1))</f>
        <v/>
      </c>
      <c r="AT327" s="64" t="str">
        <f>IF(S327="","",B327)</f>
        <v/>
      </c>
      <c r="AU327" s="64" t="str">
        <f t="shared" ref="AU327" si="358">IF(AV327="","",RANK(AV327,$AV$18:$AV$467,1))</f>
        <v/>
      </c>
      <c r="AV327" s="64" t="str">
        <f>IF(OR(H327="七種競技",H328="七種競技",H329="七種競技"),B327,"")</f>
        <v/>
      </c>
      <c r="AW327" s="64"/>
      <c r="AX327" s="64">
        <f>B327</f>
        <v>0</v>
      </c>
    </row>
    <row r="328" spans="1:50" ht="18" customHeight="1">
      <c r="A328" s="289"/>
      <c r="B328" s="305"/>
      <c r="C328" s="289"/>
      <c r="D328" s="289"/>
      <c r="E328" s="174" t="str">
        <f>IF(B327="","",VLOOKUP(B327,'登録データ（女）'!$A$3:$X$2000,4,FALSE))</f>
        <v/>
      </c>
      <c r="F328" s="289"/>
      <c r="G328" s="294"/>
      <c r="H328" s="478"/>
      <c r="I328" s="286"/>
      <c r="J328" s="289"/>
      <c r="K328" s="286"/>
      <c r="L328" s="289"/>
      <c r="M328" s="286"/>
      <c r="N328" s="286"/>
      <c r="O328" s="294"/>
      <c r="P328" s="295"/>
      <c r="Q328" s="296"/>
      <c r="R328" s="472"/>
      <c r="S328" s="469"/>
      <c r="V328" s="66"/>
      <c r="W328" s="75"/>
      <c r="X328" s="69"/>
      <c r="Y328" s="69"/>
      <c r="Z328" s="69"/>
      <c r="AA328" s="69"/>
      <c r="AB328" s="69"/>
      <c r="AC328" s="62"/>
      <c r="AD328" s="172">
        <f t="shared" ca="1" si="295"/>
        <v>0</v>
      </c>
      <c r="AE328" s="108">
        <f t="shared" si="296"/>
        <v>0</v>
      </c>
      <c r="AF328" s="175" t="str">
        <f>IF(G328="","0",VLOOKUP(G328,'登録データ（男）'!$V$4:$W$21,2,FALSE))</f>
        <v>0</v>
      </c>
      <c r="AG328" s="62" t="str">
        <f t="shared" si="297"/>
        <v>00</v>
      </c>
      <c r="AH328" s="172" t="str">
        <f t="shared" si="298"/>
        <v>0</v>
      </c>
      <c r="AI328" s="62" t="str">
        <f t="shared" si="299"/>
        <v>000000</v>
      </c>
      <c r="AJ328" s="172" t="str">
        <f t="shared" ca="1" si="300"/>
        <v/>
      </c>
      <c r="AK328" s="62">
        <f t="shared" si="303"/>
        <v>0</v>
      </c>
      <c r="AL328" s="107" t="str">
        <f>IF(H328="","0",VALUE(VLOOKUP(H328,'登録データ（男）'!$V$4:$X$23,3,FALSE)))</f>
        <v>0</v>
      </c>
      <c r="AM328" s="62">
        <f t="shared" si="301"/>
        <v>0</v>
      </c>
      <c r="AN328" s="62">
        <f t="shared" si="304"/>
        <v>0</v>
      </c>
      <c r="AO328" s="69" t="str">
        <f ca="1">IF(OFFSET(B328,-MOD(ROW(B328),3),0)&lt;&gt;"",IF(RIGHT(H328,1)=")",VALUE(VLOOKUP(OFFSET(B328,-MOD(ROW(B328),3),0),'登録データ（女）'!B328,8,FALSE)),"0"),"0")</f>
        <v>0</v>
      </c>
      <c r="AP328" s="69">
        <f t="shared" ca="1" si="302"/>
        <v>0</v>
      </c>
      <c r="AQ328" s="64"/>
      <c r="AR328" s="64"/>
      <c r="AS328" s="64"/>
      <c r="AT328" s="64"/>
      <c r="AU328" s="64"/>
      <c r="AV328" s="64"/>
      <c r="AW328" s="64"/>
      <c r="AX328" s="64"/>
    </row>
    <row r="329" spans="1:50" ht="18.75" customHeight="1" thickBot="1">
      <c r="A329" s="290"/>
      <c r="B329" s="306"/>
      <c r="C329" s="290"/>
      <c r="D329" s="290"/>
      <c r="E329" s="87" t="s">
        <v>1919</v>
      </c>
      <c r="F329" s="290"/>
      <c r="G329" s="222"/>
      <c r="H329" s="479"/>
      <c r="I329" s="287"/>
      <c r="J329" s="290"/>
      <c r="K329" s="287"/>
      <c r="L329" s="290"/>
      <c r="M329" s="287"/>
      <c r="N329" s="287"/>
      <c r="O329" s="222"/>
      <c r="P329" s="223"/>
      <c r="Q329" s="297"/>
      <c r="R329" s="473"/>
      <c r="S329" s="470"/>
      <c r="V329" s="66"/>
      <c r="W329" s="75"/>
      <c r="X329" s="69"/>
      <c r="Y329" s="69"/>
      <c r="Z329" s="69"/>
      <c r="AA329" s="69"/>
      <c r="AB329" s="69"/>
      <c r="AC329" s="62"/>
      <c r="AD329" s="172">
        <f t="shared" ca="1" si="295"/>
        <v>0</v>
      </c>
      <c r="AE329" s="108">
        <f t="shared" si="296"/>
        <v>0</v>
      </c>
      <c r="AF329" s="175" t="str">
        <f>IF(G329="","0",VLOOKUP(G329,'登録データ（男）'!$V$4:$W$21,2,FALSE))</f>
        <v>0</v>
      </c>
      <c r="AG329" s="62" t="str">
        <f t="shared" si="297"/>
        <v>00</v>
      </c>
      <c r="AH329" s="172" t="str">
        <f t="shared" si="298"/>
        <v>0</v>
      </c>
      <c r="AI329" s="62" t="str">
        <f t="shared" si="299"/>
        <v>000000</v>
      </c>
      <c r="AJ329" s="172" t="str">
        <f t="shared" ca="1" si="300"/>
        <v/>
      </c>
      <c r="AK329" s="62">
        <f t="shared" si="303"/>
        <v>0</v>
      </c>
      <c r="AL329" s="107" t="str">
        <f>IF(H329="","0",VALUE(VLOOKUP(H329,'登録データ（男）'!$V$4:$X$23,3,FALSE)))</f>
        <v>0</v>
      </c>
      <c r="AM329" s="62">
        <f t="shared" si="301"/>
        <v>0</v>
      </c>
      <c r="AN329" s="62">
        <f t="shared" si="304"/>
        <v>0</v>
      </c>
      <c r="AO329" s="69" t="str">
        <f ca="1">IF(OFFSET(B329,-MOD(ROW(B329),3),0)&lt;&gt;"",IF(RIGHT(H329,1)=")",VALUE(VLOOKUP(OFFSET(B329,-MOD(ROW(B329),3),0),'登録データ（女）'!B329,8,FALSE)),"0"),"0")</f>
        <v>0</v>
      </c>
      <c r="AP329" s="69">
        <f t="shared" ca="1" si="302"/>
        <v>0</v>
      </c>
      <c r="AQ329" s="64"/>
      <c r="AR329" s="64"/>
      <c r="AS329" s="64"/>
      <c r="AT329" s="64"/>
      <c r="AU329" s="64"/>
      <c r="AV329" s="64"/>
      <c r="AW329" s="64"/>
      <c r="AX329" s="64"/>
    </row>
    <row r="330" spans="1:50" ht="18" customHeight="1" thickTop="1">
      <c r="A330" s="288">
        <v>105</v>
      </c>
      <c r="B330" s="304"/>
      <c r="C330" s="288" t="str">
        <f>IF(B330="","",VLOOKUP(B330,'登録データ（女）'!$A$3:$X$2000,2,FALSE))</f>
        <v/>
      </c>
      <c r="D330" s="288" t="str">
        <f>IF(B330="","",VLOOKUP(B330,'登録データ（女）'!$A$3:$X$2000,3,FALSE))</f>
        <v/>
      </c>
      <c r="E330" s="179" t="str">
        <f>IF(B330="","",VLOOKUP(B330,'登録データ（女）'!$A$3:$X$2000,7,FALSE))</f>
        <v/>
      </c>
      <c r="F330" s="288" t="s">
        <v>6158</v>
      </c>
      <c r="G330" s="291"/>
      <c r="H330" s="477"/>
      <c r="I330" s="285"/>
      <c r="J330" s="288" t="str">
        <f>IF(G330="","",IF(AH330=2,"","分"))</f>
        <v/>
      </c>
      <c r="K330" s="285"/>
      <c r="L330" s="288" t="str">
        <f>IF(OR(G330="",G330="七種競技"),"",IF(AH330=2,"m","秒"))</f>
        <v/>
      </c>
      <c r="M330" s="285"/>
      <c r="N330" s="285"/>
      <c r="O330" s="291"/>
      <c r="P330" s="292"/>
      <c r="Q330" s="293"/>
      <c r="R330" s="471"/>
      <c r="S330" s="468"/>
      <c r="V330" s="66"/>
      <c r="W330" s="75">
        <f>IF(B330="",0,IF(VLOOKUP(B330,'登録データ（女）'!$A$3:$AT$2000,28,FALSE)=1,0,1))</f>
        <v>0</v>
      </c>
      <c r="X330" s="69">
        <f>IF(B330="",1,0)</f>
        <v>1</v>
      </c>
      <c r="Y330" s="69">
        <f>IF(C330="",1,0)</f>
        <v>1</v>
      </c>
      <c r="Z330" s="69">
        <f>IF(D330="",1,0)</f>
        <v>1</v>
      </c>
      <c r="AA330" s="69">
        <f>IF(E330="",1,0)</f>
        <v>1</v>
      </c>
      <c r="AB330" s="69">
        <f>IF(E331="",1,0)</f>
        <v>1</v>
      </c>
      <c r="AC330" s="62">
        <f>SUM(X330:AB330)</f>
        <v>5</v>
      </c>
      <c r="AD330" s="172">
        <f t="shared" ca="1" si="295"/>
        <v>0</v>
      </c>
      <c r="AE330" s="108">
        <f t="shared" si="296"/>
        <v>0</v>
      </c>
      <c r="AF330" s="175" t="str">
        <f>IF(G330="","0",VLOOKUP(G330,'登録データ（男）'!$V$4:$W$21,2,FALSE))</f>
        <v>0</v>
      </c>
      <c r="AG330" s="62" t="str">
        <f t="shared" si="297"/>
        <v>00</v>
      </c>
      <c r="AH330" s="172" t="str">
        <f t="shared" si="298"/>
        <v>0</v>
      </c>
      <c r="AI330" s="62" t="str">
        <f t="shared" si="299"/>
        <v>000000</v>
      </c>
      <c r="AJ330" s="172" t="str">
        <f t="shared" ca="1" si="300"/>
        <v/>
      </c>
      <c r="AK330" s="62">
        <f t="shared" si="303"/>
        <v>0</v>
      </c>
      <c r="AL330" s="107" t="str">
        <f>IF(H330="","0",VALUE(VLOOKUP(H330,'登録データ（男）'!$V$4:$X$23,3,FALSE)))</f>
        <v>0</v>
      </c>
      <c r="AM330" s="62">
        <f t="shared" si="301"/>
        <v>0</v>
      </c>
      <c r="AN330" s="62">
        <f t="shared" si="304"/>
        <v>0</v>
      </c>
      <c r="AO330" s="69" t="str">
        <f ca="1">IF(OFFSET(B330,-MOD(ROW(B330),3),0)&lt;&gt;"",IF(RIGHT(H330,1)=")",VALUE(VLOOKUP(OFFSET(B330,-MOD(ROW(B330),3),0),'登録データ（女）'!B330,8,FALSE)),"0"),"0")</f>
        <v>0</v>
      </c>
      <c r="AP330" s="69">
        <f t="shared" ca="1" si="302"/>
        <v>0</v>
      </c>
      <c r="AQ330" s="64" t="str">
        <f t="shared" ref="AQ330" si="359">IF(AR330="","",RANK(AR330,$AR$18:$AR$467,1))</f>
        <v/>
      </c>
      <c r="AR330" s="64" t="str">
        <f>IF(R330="","",B330)</f>
        <v/>
      </c>
      <c r="AS330" s="64" t="str">
        <f t="shared" ref="AS330" si="360">IF(AT330="","",RANK(AT330,$AT$18:$AT$467,1))</f>
        <v/>
      </c>
      <c r="AT330" s="64" t="str">
        <f>IF(S330="","",B330)</f>
        <v/>
      </c>
      <c r="AU330" s="64" t="str">
        <f t="shared" ref="AU330" si="361">IF(AV330="","",RANK(AV330,$AV$18:$AV$467,1))</f>
        <v/>
      </c>
      <c r="AV330" s="64" t="str">
        <f>IF(OR(H330="七種競技",H331="七種競技",H332="七種競技"),B330,"")</f>
        <v/>
      </c>
      <c r="AW330" s="64"/>
      <c r="AX330" s="64">
        <f>B330</f>
        <v>0</v>
      </c>
    </row>
    <row r="331" spans="1:50" ht="18" customHeight="1">
      <c r="A331" s="289"/>
      <c r="B331" s="305"/>
      <c r="C331" s="289"/>
      <c r="D331" s="289"/>
      <c r="E331" s="174" t="str">
        <f>IF(B330="","",VLOOKUP(B330,'登録データ（女）'!$A$3:$X$2000,4,FALSE))</f>
        <v/>
      </c>
      <c r="F331" s="289"/>
      <c r="G331" s="294"/>
      <c r="H331" s="478"/>
      <c r="I331" s="286"/>
      <c r="J331" s="289"/>
      <c r="K331" s="286"/>
      <c r="L331" s="289"/>
      <c r="M331" s="286"/>
      <c r="N331" s="286"/>
      <c r="O331" s="294"/>
      <c r="P331" s="295"/>
      <c r="Q331" s="296"/>
      <c r="R331" s="472"/>
      <c r="S331" s="469"/>
      <c r="V331" s="66"/>
      <c r="W331" s="75"/>
      <c r="X331" s="69"/>
      <c r="Y331" s="69"/>
      <c r="Z331" s="69"/>
      <c r="AA331" s="69"/>
      <c r="AB331" s="69"/>
      <c r="AC331" s="62"/>
      <c r="AD331" s="172">
        <f t="shared" ca="1" si="295"/>
        <v>0</v>
      </c>
      <c r="AE331" s="108">
        <f t="shared" si="296"/>
        <v>0</v>
      </c>
      <c r="AF331" s="175" t="str">
        <f>IF(G331="","0",VLOOKUP(G331,'登録データ（男）'!$V$4:$W$21,2,FALSE))</f>
        <v>0</v>
      </c>
      <c r="AG331" s="62" t="str">
        <f t="shared" si="297"/>
        <v>00</v>
      </c>
      <c r="AH331" s="172" t="str">
        <f t="shared" si="298"/>
        <v>0</v>
      </c>
      <c r="AI331" s="62" t="str">
        <f t="shared" si="299"/>
        <v>000000</v>
      </c>
      <c r="AJ331" s="172" t="str">
        <f t="shared" ca="1" si="300"/>
        <v/>
      </c>
      <c r="AK331" s="62">
        <f t="shared" si="303"/>
        <v>0</v>
      </c>
      <c r="AL331" s="107" t="str">
        <f>IF(H331="","0",VALUE(VLOOKUP(H331,'登録データ（男）'!$V$4:$X$23,3,FALSE)))</f>
        <v>0</v>
      </c>
      <c r="AM331" s="62">
        <f t="shared" si="301"/>
        <v>0</v>
      </c>
      <c r="AN331" s="62">
        <f t="shared" si="304"/>
        <v>0</v>
      </c>
      <c r="AO331" s="69" t="str">
        <f ca="1">IF(OFFSET(B331,-MOD(ROW(B331),3),0)&lt;&gt;"",IF(RIGHT(H331,1)=")",VALUE(VLOOKUP(OFFSET(B331,-MOD(ROW(B331),3),0),'登録データ（女）'!B331,8,FALSE)),"0"),"0")</f>
        <v>0</v>
      </c>
      <c r="AP331" s="69">
        <f t="shared" ca="1" si="302"/>
        <v>0</v>
      </c>
      <c r="AQ331" s="64"/>
      <c r="AR331" s="64"/>
      <c r="AS331" s="64"/>
      <c r="AT331" s="64"/>
      <c r="AU331" s="64"/>
      <c r="AV331" s="64"/>
      <c r="AW331" s="64"/>
      <c r="AX331" s="64"/>
    </row>
    <row r="332" spans="1:50" ht="18" customHeight="1" thickBot="1">
      <c r="A332" s="290"/>
      <c r="B332" s="306"/>
      <c r="C332" s="290"/>
      <c r="D332" s="290"/>
      <c r="E332" s="87" t="s">
        <v>1919</v>
      </c>
      <c r="F332" s="290"/>
      <c r="G332" s="222"/>
      <c r="H332" s="479"/>
      <c r="I332" s="287"/>
      <c r="J332" s="290"/>
      <c r="K332" s="287"/>
      <c r="L332" s="290"/>
      <c r="M332" s="287"/>
      <c r="N332" s="287"/>
      <c r="O332" s="222"/>
      <c r="P332" s="223"/>
      <c r="Q332" s="297"/>
      <c r="R332" s="473"/>
      <c r="S332" s="470"/>
      <c r="V332" s="66"/>
      <c r="W332" s="75"/>
      <c r="X332" s="69"/>
      <c r="Y332" s="69"/>
      <c r="Z332" s="69"/>
      <c r="AA332" s="69"/>
      <c r="AB332" s="69"/>
      <c r="AC332" s="62"/>
      <c r="AD332" s="172">
        <f t="shared" ca="1" si="295"/>
        <v>0</v>
      </c>
      <c r="AE332" s="108">
        <f t="shared" si="296"/>
        <v>0</v>
      </c>
      <c r="AF332" s="175" t="str">
        <f>IF(G332="","0",VLOOKUP(G332,'登録データ（男）'!$V$4:$W$21,2,FALSE))</f>
        <v>0</v>
      </c>
      <c r="AG332" s="62" t="str">
        <f t="shared" si="297"/>
        <v>00</v>
      </c>
      <c r="AH332" s="172" t="str">
        <f t="shared" si="298"/>
        <v>0</v>
      </c>
      <c r="AI332" s="62" t="str">
        <f t="shared" si="299"/>
        <v>000000</v>
      </c>
      <c r="AJ332" s="172" t="str">
        <f t="shared" ca="1" si="300"/>
        <v/>
      </c>
      <c r="AK332" s="62">
        <f t="shared" si="303"/>
        <v>0</v>
      </c>
      <c r="AL332" s="107" t="str">
        <f>IF(H332="","0",VALUE(VLOOKUP(H332,'登録データ（男）'!$V$4:$X$23,3,FALSE)))</f>
        <v>0</v>
      </c>
      <c r="AM332" s="62">
        <f t="shared" si="301"/>
        <v>0</v>
      </c>
      <c r="AN332" s="62">
        <f t="shared" si="304"/>
        <v>0</v>
      </c>
      <c r="AO332" s="69" t="str">
        <f ca="1">IF(OFFSET(B332,-MOD(ROW(B332),3),0)&lt;&gt;"",IF(RIGHT(H332,1)=")",VALUE(VLOOKUP(OFFSET(B332,-MOD(ROW(B332),3),0),'登録データ（女）'!B332,8,FALSE)),"0"),"0")</f>
        <v>0</v>
      </c>
      <c r="AP332" s="69">
        <f t="shared" ca="1" si="302"/>
        <v>0</v>
      </c>
      <c r="AQ332" s="64"/>
      <c r="AR332" s="64"/>
      <c r="AS332" s="64"/>
      <c r="AT332" s="64"/>
      <c r="AU332" s="64"/>
      <c r="AV332" s="64"/>
      <c r="AW332" s="64"/>
      <c r="AX332" s="64"/>
    </row>
    <row r="333" spans="1:50" ht="18" customHeight="1" thickTop="1">
      <c r="A333" s="288">
        <v>106</v>
      </c>
      <c r="B333" s="304"/>
      <c r="C333" s="288" t="str">
        <f>IF(B333="","",VLOOKUP(B333,'登録データ（女）'!$A$3:$X$2000,2,FALSE))</f>
        <v/>
      </c>
      <c r="D333" s="288" t="str">
        <f>IF(B333="","",VLOOKUP(B333,'登録データ（女）'!$A$3:$X$2000,3,FALSE))</f>
        <v/>
      </c>
      <c r="E333" s="179" t="str">
        <f>IF(B333="","",VLOOKUP(B333,'登録データ（女）'!$A$3:$X$2000,7,FALSE))</f>
        <v/>
      </c>
      <c r="F333" s="288" t="s">
        <v>6158</v>
      </c>
      <c r="G333" s="291"/>
      <c r="H333" s="477"/>
      <c r="I333" s="285"/>
      <c r="J333" s="288" t="str">
        <f>IF(G333="","",IF(AH333=2,"","分"))</f>
        <v/>
      </c>
      <c r="K333" s="285"/>
      <c r="L333" s="288" t="str">
        <f>IF(OR(G333="",G333="七種競技"),"",IF(AH333=2,"m","秒"))</f>
        <v/>
      </c>
      <c r="M333" s="285"/>
      <c r="N333" s="285"/>
      <c r="O333" s="291"/>
      <c r="P333" s="292"/>
      <c r="Q333" s="293"/>
      <c r="R333" s="471"/>
      <c r="S333" s="468"/>
      <c r="V333" s="66"/>
      <c r="W333" s="75">
        <f>IF(B333="",0,IF(VLOOKUP(B333,'登録データ（女）'!$A$3:$AT$2000,28,FALSE)=1,0,1))</f>
        <v>0</v>
      </c>
      <c r="X333" s="69">
        <f>IF(B333="",1,0)</f>
        <v>1</v>
      </c>
      <c r="Y333" s="69">
        <f>IF(C333="",1,0)</f>
        <v>1</v>
      </c>
      <c r="Z333" s="69">
        <f>IF(D333="",1,0)</f>
        <v>1</v>
      </c>
      <c r="AA333" s="69">
        <f>IF(E333="",1,0)</f>
        <v>1</v>
      </c>
      <c r="AB333" s="69">
        <f>IF(E334="",1,0)</f>
        <v>1</v>
      </c>
      <c r="AC333" s="62">
        <f>SUM(X333:AB333)</f>
        <v>5</v>
      </c>
      <c r="AD333" s="172">
        <f t="shared" ca="1" si="295"/>
        <v>0</v>
      </c>
      <c r="AE333" s="108">
        <f t="shared" si="296"/>
        <v>0</v>
      </c>
      <c r="AF333" s="175" t="str">
        <f>IF(G333="","0",VLOOKUP(G333,'登録データ（男）'!$V$4:$W$21,2,FALSE))</f>
        <v>0</v>
      </c>
      <c r="AG333" s="62" t="str">
        <f t="shared" si="297"/>
        <v>00</v>
      </c>
      <c r="AH333" s="172" t="str">
        <f t="shared" si="298"/>
        <v>0</v>
      </c>
      <c r="AI333" s="62" t="str">
        <f t="shared" si="299"/>
        <v>000000</v>
      </c>
      <c r="AJ333" s="172" t="str">
        <f t="shared" ca="1" si="300"/>
        <v/>
      </c>
      <c r="AK333" s="62">
        <f t="shared" si="303"/>
        <v>0</v>
      </c>
      <c r="AL333" s="107" t="str">
        <f>IF(H333="","0",VALUE(VLOOKUP(H333,'登録データ（男）'!$V$4:$X$23,3,FALSE)))</f>
        <v>0</v>
      </c>
      <c r="AM333" s="62">
        <f t="shared" si="301"/>
        <v>0</v>
      </c>
      <c r="AN333" s="62">
        <f t="shared" si="304"/>
        <v>0</v>
      </c>
      <c r="AO333" s="69" t="str">
        <f ca="1">IF(OFFSET(B333,-MOD(ROW(B333),3),0)&lt;&gt;"",IF(RIGHT(H333,1)=")",VALUE(VLOOKUP(OFFSET(B333,-MOD(ROW(B333),3),0),'登録データ（女）'!B333,8,FALSE)),"0"),"0")</f>
        <v>0</v>
      </c>
      <c r="AP333" s="69">
        <f t="shared" ca="1" si="302"/>
        <v>0</v>
      </c>
      <c r="AQ333" s="64" t="str">
        <f t="shared" ref="AQ333" si="362">IF(AR333="","",RANK(AR333,$AR$18:$AR$467,1))</f>
        <v/>
      </c>
      <c r="AR333" s="64" t="str">
        <f>IF(R333="","",B333)</f>
        <v/>
      </c>
      <c r="AS333" s="64" t="str">
        <f t="shared" ref="AS333" si="363">IF(AT333="","",RANK(AT333,$AT$18:$AT$467,1))</f>
        <v/>
      </c>
      <c r="AT333" s="64" t="str">
        <f>IF(S333="","",B333)</f>
        <v/>
      </c>
      <c r="AU333" s="64" t="str">
        <f t="shared" ref="AU333" si="364">IF(AV333="","",RANK(AV333,$AV$18:$AV$467,1))</f>
        <v/>
      </c>
      <c r="AV333" s="64" t="str">
        <f>IF(OR(H333="七種競技",H334="七種競技",H335="七種競技"),B333,"")</f>
        <v/>
      </c>
      <c r="AW333" s="64"/>
      <c r="AX333" s="64">
        <f>B333</f>
        <v>0</v>
      </c>
    </row>
    <row r="334" spans="1:50" ht="18" customHeight="1">
      <c r="A334" s="289"/>
      <c r="B334" s="305"/>
      <c r="C334" s="289"/>
      <c r="D334" s="289"/>
      <c r="E334" s="174" t="str">
        <f>IF(B333="","",VLOOKUP(B333,'登録データ（女）'!$A$3:$X$2000,4,FALSE))</f>
        <v/>
      </c>
      <c r="F334" s="289"/>
      <c r="G334" s="294"/>
      <c r="H334" s="478"/>
      <c r="I334" s="286"/>
      <c r="J334" s="289"/>
      <c r="K334" s="286"/>
      <c r="L334" s="289"/>
      <c r="M334" s="286"/>
      <c r="N334" s="286"/>
      <c r="O334" s="294"/>
      <c r="P334" s="295"/>
      <c r="Q334" s="296"/>
      <c r="R334" s="472"/>
      <c r="S334" s="469"/>
      <c r="V334" s="66"/>
      <c r="W334" s="75"/>
      <c r="X334" s="69"/>
      <c r="Y334" s="69"/>
      <c r="Z334" s="69"/>
      <c r="AA334" s="69"/>
      <c r="AB334" s="69"/>
      <c r="AC334" s="62"/>
      <c r="AD334" s="172">
        <f t="shared" ca="1" si="295"/>
        <v>0</v>
      </c>
      <c r="AE334" s="108">
        <f t="shared" si="296"/>
        <v>0</v>
      </c>
      <c r="AF334" s="175" t="str">
        <f>IF(G334="","0",VLOOKUP(G334,'登録データ（男）'!$V$4:$W$21,2,FALSE))</f>
        <v>0</v>
      </c>
      <c r="AG334" s="62" t="str">
        <f t="shared" si="297"/>
        <v>00</v>
      </c>
      <c r="AH334" s="172" t="str">
        <f t="shared" si="298"/>
        <v>0</v>
      </c>
      <c r="AI334" s="62" t="str">
        <f t="shared" si="299"/>
        <v>000000</v>
      </c>
      <c r="AJ334" s="172" t="str">
        <f t="shared" ca="1" si="300"/>
        <v/>
      </c>
      <c r="AK334" s="62">
        <f t="shared" si="303"/>
        <v>0</v>
      </c>
      <c r="AL334" s="107" t="str">
        <f>IF(H334="","0",VALUE(VLOOKUP(H334,'登録データ（男）'!$V$4:$X$23,3,FALSE)))</f>
        <v>0</v>
      </c>
      <c r="AM334" s="62">
        <f t="shared" si="301"/>
        <v>0</v>
      </c>
      <c r="AN334" s="62">
        <f t="shared" si="304"/>
        <v>0</v>
      </c>
      <c r="AO334" s="69" t="str">
        <f ca="1">IF(OFFSET(B334,-MOD(ROW(B334),3),0)&lt;&gt;"",IF(RIGHT(H334,1)=")",VALUE(VLOOKUP(OFFSET(B334,-MOD(ROW(B334),3),0),'登録データ（女）'!B334,8,FALSE)),"0"),"0")</f>
        <v>0</v>
      </c>
      <c r="AP334" s="69">
        <f t="shared" ca="1" si="302"/>
        <v>0</v>
      </c>
      <c r="AQ334" s="64"/>
      <c r="AR334" s="64"/>
      <c r="AS334" s="64"/>
      <c r="AT334" s="64"/>
      <c r="AU334" s="64"/>
      <c r="AV334" s="64"/>
      <c r="AW334" s="64"/>
      <c r="AX334" s="64"/>
    </row>
    <row r="335" spans="1:50" ht="18" customHeight="1" thickBot="1">
      <c r="A335" s="290"/>
      <c r="B335" s="306"/>
      <c r="C335" s="290"/>
      <c r="D335" s="290"/>
      <c r="E335" s="87" t="s">
        <v>1919</v>
      </c>
      <c r="F335" s="290"/>
      <c r="G335" s="222"/>
      <c r="H335" s="479"/>
      <c r="I335" s="287"/>
      <c r="J335" s="290"/>
      <c r="K335" s="287"/>
      <c r="L335" s="290"/>
      <c r="M335" s="287"/>
      <c r="N335" s="287"/>
      <c r="O335" s="222"/>
      <c r="P335" s="223"/>
      <c r="Q335" s="297"/>
      <c r="R335" s="473"/>
      <c r="S335" s="470"/>
      <c r="V335" s="66"/>
      <c r="W335" s="75"/>
      <c r="X335" s="69"/>
      <c r="Y335" s="69"/>
      <c r="Z335" s="69"/>
      <c r="AA335" s="69"/>
      <c r="AB335" s="69"/>
      <c r="AC335" s="62"/>
      <c r="AD335" s="172">
        <f t="shared" ca="1" si="295"/>
        <v>0</v>
      </c>
      <c r="AE335" s="108">
        <f t="shared" si="296"/>
        <v>0</v>
      </c>
      <c r="AF335" s="175" t="str">
        <f>IF(G335="","0",VLOOKUP(G335,'登録データ（男）'!$V$4:$W$21,2,FALSE))</f>
        <v>0</v>
      </c>
      <c r="AG335" s="62" t="str">
        <f t="shared" si="297"/>
        <v>00</v>
      </c>
      <c r="AH335" s="172" t="str">
        <f t="shared" si="298"/>
        <v>0</v>
      </c>
      <c r="AI335" s="62" t="str">
        <f t="shared" si="299"/>
        <v>000000</v>
      </c>
      <c r="AJ335" s="172" t="str">
        <f t="shared" ca="1" si="300"/>
        <v/>
      </c>
      <c r="AK335" s="62">
        <f t="shared" si="303"/>
        <v>0</v>
      </c>
      <c r="AL335" s="107" t="str">
        <f>IF(H335="","0",VALUE(VLOOKUP(H335,'登録データ（男）'!$V$4:$X$23,3,FALSE)))</f>
        <v>0</v>
      </c>
      <c r="AM335" s="62">
        <f t="shared" si="301"/>
        <v>0</v>
      </c>
      <c r="AN335" s="62">
        <f t="shared" si="304"/>
        <v>0</v>
      </c>
      <c r="AO335" s="69" t="str">
        <f ca="1">IF(OFFSET(B335,-MOD(ROW(B335),3),0)&lt;&gt;"",IF(RIGHT(H335,1)=")",VALUE(VLOOKUP(OFFSET(B335,-MOD(ROW(B335),3),0),'登録データ（女）'!B335,8,FALSE)),"0"),"0")</f>
        <v>0</v>
      </c>
      <c r="AP335" s="69">
        <f t="shared" ca="1" si="302"/>
        <v>0</v>
      </c>
      <c r="AQ335" s="64"/>
      <c r="AR335" s="64"/>
      <c r="AS335" s="64"/>
      <c r="AT335" s="64"/>
      <c r="AU335" s="64"/>
      <c r="AV335" s="64"/>
      <c r="AW335" s="64"/>
      <c r="AX335" s="64"/>
    </row>
    <row r="336" spans="1:50" ht="18" customHeight="1" thickTop="1">
      <c r="A336" s="288">
        <v>107</v>
      </c>
      <c r="B336" s="304"/>
      <c r="C336" s="288" t="str">
        <f>IF(B336="","",VLOOKUP(B336,'登録データ（女）'!$A$3:$X$2000,2,FALSE))</f>
        <v/>
      </c>
      <c r="D336" s="288" t="str">
        <f>IF(B336="","",VLOOKUP(B336,'登録データ（女）'!$A$3:$X$2000,3,FALSE))</f>
        <v/>
      </c>
      <c r="E336" s="179" t="str">
        <f>IF(B336="","",VLOOKUP(B336,'登録データ（女）'!$A$3:$X$2000,7,FALSE))</f>
        <v/>
      </c>
      <c r="F336" s="288" t="s">
        <v>6158</v>
      </c>
      <c r="G336" s="291"/>
      <c r="H336" s="477"/>
      <c r="I336" s="285"/>
      <c r="J336" s="288" t="str">
        <f>IF(G336="","",IF(AH336=2,"","分"))</f>
        <v/>
      </c>
      <c r="K336" s="285"/>
      <c r="L336" s="288" t="str">
        <f>IF(OR(G336="",G336="七種競技"),"",IF(AH336=2,"m","秒"))</f>
        <v/>
      </c>
      <c r="M336" s="285"/>
      <c r="N336" s="285"/>
      <c r="O336" s="291"/>
      <c r="P336" s="292"/>
      <c r="Q336" s="293"/>
      <c r="R336" s="471"/>
      <c r="S336" s="468"/>
      <c r="V336" s="66"/>
      <c r="W336" s="75">
        <f>IF(B336="",0,IF(VLOOKUP(B336,'登録データ（女）'!$A$3:$AT$2000,28,FALSE)=1,0,1))</f>
        <v>0</v>
      </c>
      <c r="X336" s="69">
        <f>IF(B336="",1,0)</f>
        <v>1</v>
      </c>
      <c r="Y336" s="69">
        <f>IF(C336="",1,0)</f>
        <v>1</v>
      </c>
      <c r="Z336" s="69">
        <f>IF(D336="",1,0)</f>
        <v>1</v>
      </c>
      <c r="AA336" s="69">
        <f>IF(E336="",1,0)</f>
        <v>1</v>
      </c>
      <c r="AB336" s="69">
        <f>IF(E337="",1,0)</f>
        <v>1</v>
      </c>
      <c r="AC336" s="62">
        <f>SUM(X336:AB336)</f>
        <v>5</v>
      </c>
      <c r="AD336" s="172">
        <f t="shared" ca="1" si="295"/>
        <v>0</v>
      </c>
      <c r="AE336" s="108">
        <f t="shared" si="296"/>
        <v>0</v>
      </c>
      <c r="AF336" s="175" t="str">
        <f>IF(G336="","0",VLOOKUP(G336,'登録データ（男）'!$V$4:$W$21,2,FALSE))</f>
        <v>0</v>
      </c>
      <c r="AG336" s="62" t="str">
        <f t="shared" si="297"/>
        <v>00</v>
      </c>
      <c r="AH336" s="172" t="str">
        <f t="shared" si="298"/>
        <v>0</v>
      </c>
      <c r="AI336" s="62" t="str">
        <f t="shared" si="299"/>
        <v>000000</v>
      </c>
      <c r="AJ336" s="172" t="str">
        <f t="shared" ca="1" si="300"/>
        <v/>
      </c>
      <c r="AK336" s="62">
        <f t="shared" si="303"/>
        <v>0</v>
      </c>
      <c r="AL336" s="107" t="str">
        <f>IF(H336="","0",VALUE(VLOOKUP(H336,'登録データ（男）'!$V$4:$X$23,3,FALSE)))</f>
        <v>0</v>
      </c>
      <c r="AM336" s="62">
        <f t="shared" si="301"/>
        <v>0</v>
      </c>
      <c r="AN336" s="62">
        <f t="shared" si="304"/>
        <v>0</v>
      </c>
      <c r="AO336" s="69" t="str">
        <f ca="1">IF(OFFSET(B336,-MOD(ROW(B336),3),0)&lt;&gt;"",IF(RIGHT(H336,1)=")",VALUE(VLOOKUP(OFFSET(B336,-MOD(ROW(B336),3),0),'登録データ（女）'!B336,8,FALSE)),"0"),"0")</f>
        <v>0</v>
      </c>
      <c r="AP336" s="69">
        <f t="shared" ca="1" si="302"/>
        <v>0</v>
      </c>
      <c r="AQ336" s="64" t="str">
        <f t="shared" ref="AQ336" si="365">IF(AR336="","",RANK(AR336,$AR$18:$AR$467,1))</f>
        <v/>
      </c>
      <c r="AR336" s="64" t="str">
        <f>IF(R336="","",B336)</f>
        <v/>
      </c>
      <c r="AS336" s="64" t="str">
        <f t="shared" ref="AS336" si="366">IF(AT336="","",RANK(AT336,$AT$18:$AT$467,1))</f>
        <v/>
      </c>
      <c r="AT336" s="64" t="str">
        <f>IF(S336="","",B336)</f>
        <v/>
      </c>
      <c r="AU336" s="64" t="str">
        <f t="shared" ref="AU336" si="367">IF(AV336="","",RANK(AV336,$AV$18:$AV$467,1))</f>
        <v/>
      </c>
      <c r="AV336" s="64" t="str">
        <f>IF(OR(H336="七種競技",H337="七種競技",H338="七種競技"),B336,"")</f>
        <v/>
      </c>
      <c r="AW336" s="64"/>
      <c r="AX336" s="64">
        <f>B336</f>
        <v>0</v>
      </c>
    </row>
    <row r="337" spans="1:50" ht="18" customHeight="1">
      <c r="A337" s="289"/>
      <c r="B337" s="305"/>
      <c r="C337" s="289"/>
      <c r="D337" s="289"/>
      <c r="E337" s="174" t="str">
        <f>IF(B336="","",VLOOKUP(B336,'登録データ（女）'!$A$3:$X$2000,4,FALSE))</f>
        <v/>
      </c>
      <c r="F337" s="289"/>
      <c r="G337" s="294"/>
      <c r="H337" s="478"/>
      <c r="I337" s="286"/>
      <c r="J337" s="289"/>
      <c r="K337" s="286"/>
      <c r="L337" s="289"/>
      <c r="M337" s="286"/>
      <c r="N337" s="286"/>
      <c r="O337" s="294"/>
      <c r="P337" s="295"/>
      <c r="Q337" s="296"/>
      <c r="R337" s="472"/>
      <c r="S337" s="469"/>
      <c r="V337" s="66"/>
      <c r="W337" s="75"/>
      <c r="X337" s="69"/>
      <c r="Y337" s="69"/>
      <c r="Z337" s="69"/>
      <c r="AA337" s="69"/>
      <c r="AB337" s="69"/>
      <c r="AC337" s="62"/>
      <c r="AD337" s="172">
        <f t="shared" ca="1" si="295"/>
        <v>0</v>
      </c>
      <c r="AE337" s="108">
        <f t="shared" si="296"/>
        <v>0</v>
      </c>
      <c r="AF337" s="175" t="str">
        <f>IF(G337="","0",VLOOKUP(G337,'登録データ（男）'!$V$4:$W$21,2,FALSE))</f>
        <v>0</v>
      </c>
      <c r="AG337" s="62" t="str">
        <f t="shared" si="297"/>
        <v>00</v>
      </c>
      <c r="AH337" s="172" t="str">
        <f t="shared" si="298"/>
        <v>0</v>
      </c>
      <c r="AI337" s="62" t="str">
        <f t="shared" si="299"/>
        <v>000000</v>
      </c>
      <c r="AJ337" s="172" t="str">
        <f t="shared" ca="1" si="300"/>
        <v/>
      </c>
      <c r="AK337" s="62">
        <f t="shared" si="303"/>
        <v>0</v>
      </c>
      <c r="AL337" s="107" t="str">
        <f>IF(H337="","0",VALUE(VLOOKUP(H337,'登録データ（男）'!$V$4:$X$23,3,FALSE)))</f>
        <v>0</v>
      </c>
      <c r="AM337" s="62">
        <f t="shared" si="301"/>
        <v>0</v>
      </c>
      <c r="AN337" s="62">
        <f t="shared" si="304"/>
        <v>0</v>
      </c>
      <c r="AO337" s="69" t="str">
        <f ca="1">IF(OFFSET(B337,-MOD(ROW(B337),3),0)&lt;&gt;"",IF(RIGHT(H337,1)=")",VALUE(VLOOKUP(OFFSET(B337,-MOD(ROW(B337),3),0),'登録データ（女）'!B337,8,FALSE)),"0"),"0")</f>
        <v>0</v>
      </c>
      <c r="AP337" s="69">
        <f t="shared" ca="1" si="302"/>
        <v>0</v>
      </c>
      <c r="AQ337" s="64"/>
      <c r="AR337" s="64"/>
      <c r="AS337" s="64"/>
      <c r="AT337" s="64"/>
      <c r="AU337" s="64"/>
      <c r="AV337" s="64"/>
      <c r="AW337" s="64"/>
      <c r="AX337" s="64"/>
    </row>
    <row r="338" spans="1:50" ht="18.75" customHeight="1" thickBot="1">
      <c r="A338" s="290"/>
      <c r="B338" s="306"/>
      <c r="C338" s="290"/>
      <c r="D338" s="290"/>
      <c r="E338" s="87" t="s">
        <v>1919</v>
      </c>
      <c r="F338" s="290"/>
      <c r="G338" s="222"/>
      <c r="H338" s="479"/>
      <c r="I338" s="287"/>
      <c r="J338" s="290"/>
      <c r="K338" s="287"/>
      <c r="L338" s="290"/>
      <c r="M338" s="287"/>
      <c r="N338" s="287"/>
      <c r="O338" s="222"/>
      <c r="P338" s="223"/>
      <c r="Q338" s="297"/>
      <c r="R338" s="473"/>
      <c r="S338" s="470"/>
      <c r="V338" s="66"/>
      <c r="W338" s="75"/>
      <c r="X338" s="69"/>
      <c r="Y338" s="69"/>
      <c r="Z338" s="69"/>
      <c r="AA338" s="69"/>
      <c r="AB338" s="69"/>
      <c r="AC338" s="62"/>
      <c r="AD338" s="172">
        <f t="shared" ref="AD338:AD401" ca="1" si="368">COUNTIF(OFFSET(G338,-MOD(ROW(G338),3),0,3,1),G338)</f>
        <v>0</v>
      </c>
      <c r="AE338" s="108">
        <f t="shared" ref="AE338:AE401" si="369">IF(OR(RIGHT(G338,1)="m",RIGHT(G338,1)="H",RIGHT(G338,1)="C"),IF(VALUE(K338)&gt;59,1,0),0)</f>
        <v>0</v>
      </c>
      <c r="AF338" s="175" t="str">
        <f>IF(G338="","0",VLOOKUP(G338,'登録データ（男）'!$V$4:$W$21,2,FALSE))</f>
        <v>0</v>
      </c>
      <c r="AG338" s="62" t="str">
        <f t="shared" ref="AG338:AG401" si="370">IF(M338="","00",IF(LEN(M338)=1,M338*10,M338))</f>
        <v>00</v>
      </c>
      <c r="AH338" s="172" t="str">
        <f t="shared" ref="AH338:AH401" si="371">IF(G338="","0",IF(OR(RIGHT(G338,1)="m",RIGHT(G338,1)="H",RIGHT(G338,1)="W",RIGHT(G338,1)="C",RIGHT(G338,1)=")"),1,2))</f>
        <v>0</v>
      </c>
      <c r="AI338" s="62" t="str">
        <f t="shared" ref="AI338:AI401" si="372">IF(AH338=2,IF(K338="","0000",CONCATENATE(RIGHT(K338+100,2),RIGHT(AG338+100,2))),IF(K338="","000000",CONCATENATE(RIGHT(I338+100,2),RIGHT(K338+100,2),RIGHT(AG338+100,2))))</f>
        <v>000000</v>
      </c>
      <c r="AJ338" s="172" t="str">
        <f t="shared" ref="AJ338:AJ401" ca="1" si="373">IF(G338="","",IF(OFFSET(B338,-MOD(ROW(B338),3),0)="","0",CONCATENATE(AF338," ",IF(AH338=1,RIGHT(AI338+10000000,7),RIGHT(AI338+100000,5)))))</f>
        <v/>
      </c>
      <c r="AK338" s="62">
        <f t="shared" si="303"/>
        <v>0</v>
      </c>
      <c r="AL338" s="107" t="str">
        <f>IF(H338="","0",VALUE(VLOOKUP(H338,'登録データ（男）'!$V$4:$X$23,3,FALSE)))</f>
        <v>0</v>
      </c>
      <c r="AM338" s="62">
        <f t="shared" ref="AM338:AM401" si="374">IF(H338="",0,IF(H338="七種競技",0,IF(K338&lt;&gt;"",0,1)))</f>
        <v>0</v>
      </c>
      <c r="AN338" s="62">
        <f t="shared" si="304"/>
        <v>0</v>
      </c>
      <c r="AO338" s="69" t="str">
        <f ca="1">IF(OFFSET(B338,-MOD(ROW(B338),3),0)&lt;&gt;"",IF(RIGHT(H338,1)=")",VALUE(VLOOKUP(OFFSET(B338,-MOD(ROW(B338),3),0),'登録データ（女）'!B338,8,FALSE)),"0"),"0")</f>
        <v>0</v>
      </c>
      <c r="AP338" s="69">
        <f t="shared" ref="AP338:AP401" ca="1" si="375">IF(AO338=0,0,IF(RIGHT(H338,1)&lt;&gt;")",0,IF(VALUE(LEFT(AO338,2))&gt;96,0,1)))</f>
        <v>0</v>
      </c>
      <c r="AQ338" s="64"/>
      <c r="AR338" s="64"/>
      <c r="AS338" s="64"/>
      <c r="AT338" s="64"/>
      <c r="AU338" s="64"/>
      <c r="AV338" s="64"/>
      <c r="AW338" s="64"/>
      <c r="AX338" s="64"/>
    </row>
    <row r="339" spans="1:50" ht="18.75" customHeight="1" thickTop="1">
      <c r="A339" s="288">
        <v>108</v>
      </c>
      <c r="B339" s="304"/>
      <c r="C339" s="288" t="str">
        <f>IF(B339="","",VLOOKUP(B339,'登録データ（女）'!$A$3:$X$2000,2,FALSE))</f>
        <v/>
      </c>
      <c r="D339" s="288" t="str">
        <f>IF(B339="","",VLOOKUP(B339,'登録データ（女）'!$A$3:$X$2000,3,FALSE))</f>
        <v/>
      </c>
      <c r="E339" s="179" t="str">
        <f>IF(B339="","",VLOOKUP(B339,'登録データ（女）'!$A$3:$X$2000,7,FALSE))</f>
        <v/>
      </c>
      <c r="F339" s="288" t="s">
        <v>6158</v>
      </c>
      <c r="G339" s="291"/>
      <c r="H339" s="477"/>
      <c r="I339" s="285"/>
      <c r="J339" s="288" t="str">
        <f>IF(G339="","",IF(AH339=2,"","分"))</f>
        <v/>
      </c>
      <c r="K339" s="285"/>
      <c r="L339" s="288" t="str">
        <f>IF(OR(G339="",G339="七種競技"),"",IF(AH339=2,"m","秒"))</f>
        <v/>
      </c>
      <c r="M339" s="285"/>
      <c r="N339" s="285"/>
      <c r="O339" s="291"/>
      <c r="P339" s="292"/>
      <c r="Q339" s="293"/>
      <c r="R339" s="471"/>
      <c r="S339" s="468"/>
      <c r="V339" s="66"/>
      <c r="W339" s="75">
        <f>IF(B339="",0,IF(VLOOKUP(B339,'登録データ（女）'!$A$3:$AT$2000,28,FALSE)=1,0,1))</f>
        <v>0</v>
      </c>
      <c r="X339" s="69">
        <f>IF(B339="",1,0)</f>
        <v>1</v>
      </c>
      <c r="Y339" s="69">
        <f>IF(C339="",1,0)</f>
        <v>1</v>
      </c>
      <c r="Z339" s="69">
        <f>IF(D339="",1,0)</f>
        <v>1</v>
      </c>
      <c r="AA339" s="69">
        <f>IF(E339="",1,0)</f>
        <v>1</v>
      </c>
      <c r="AB339" s="69">
        <f>IF(E340="",1,0)</f>
        <v>1</v>
      </c>
      <c r="AC339" s="62">
        <f>SUM(X339:AB339)</f>
        <v>5</v>
      </c>
      <c r="AD339" s="172">
        <f t="shared" ca="1" si="368"/>
        <v>0</v>
      </c>
      <c r="AE339" s="108">
        <f t="shared" si="369"/>
        <v>0</v>
      </c>
      <c r="AF339" s="175" t="str">
        <f>IF(G339="","0",VLOOKUP(G339,'登録データ（男）'!$V$4:$W$21,2,FALSE))</f>
        <v>0</v>
      </c>
      <c r="AG339" s="62" t="str">
        <f t="shared" si="370"/>
        <v>00</v>
      </c>
      <c r="AH339" s="172" t="str">
        <f t="shared" si="371"/>
        <v>0</v>
      </c>
      <c r="AI339" s="62" t="str">
        <f t="shared" si="372"/>
        <v>000000</v>
      </c>
      <c r="AJ339" s="172" t="str">
        <f t="shared" ca="1" si="373"/>
        <v/>
      </c>
      <c r="AK339" s="62">
        <f t="shared" ref="AK339:AK402" si="376">VALUE(AI339)</f>
        <v>0</v>
      </c>
      <c r="AL339" s="107" t="str">
        <f>IF(H339="","0",VALUE(VLOOKUP(H339,'登録データ（男）'!$V$4:$X$23,3,FALSE)))</f>
        <v>0</v>
      </c>
      <c r="AM339" s="62">
        <f t="shared" si="374"/>
        <v>0</v>
      </c>
      <c r="AN339" s="62">
        <f t="shared" ref="AN339:AN402" si="377">IF(AK339&gt;AL339,1,0)</f>
        <v>0</v>
      </c>
      <c r="AO339" s="69" t="str">
        <f ca="1">IF(OFFSET(B339,-MOD(ROW(B339),3),0)&lt;&gt;"",IF(RIGHT(H339,1)=")",VALUE(VLOOKUP(OFFSET(B339,-MOD(ROW(B339),3),0),'登録データ（女）'!B339,8,FALSE)),"0"),"0")</f>
        <v>0</v>
      </c>
      <c r="AP339" s="69">
        <f t="shared" ca="1" si="375"/>
        <v>0</v>
      </c>
      <c r="AQ339" s="64" t="str">
        <f t="shared" ref="AQ339" si="378">IF(AR339="","",RANK(AR339,$AR$18:$AR$467,1))</f>
        <v/>
      </c>
      <c r="AR339" s="64" t="str">
        <f>IF(R339="","",B339)</f>
        <v/>
      </c>
      <c r="AS339" s="64" t="str">
        <f t="shared" ref="AS339" si="379">IF(AT339="","",RANK(AT339,$AT$18:$AT$467,1))</f>
        <v/>
      </c>
      <c r="AT339" s="64" t="str">
        <f>IF(S339="","",B339)</f>
        <v/>
      </c>
      <c r="AU339" s="64" t="str">
        <f t="shared" ref="AU339" si="380">IF(AV339="","",RANK(AV339,$AV$18:$AV$467,1))</f>
        <v/>
      </c>
      <c r="AV339" s="64" t="str">
        <f>IF(OR(H339="七種競技",H340="七種競技",H341="七種競技"),B339,"")</f>
        <v/>
      </c>
      <c r="AW339" s="64"/>
      <c r="AX339" s="64">
        <f>B339</f>
        <v>0</v>
      </c>
    </row>
    <row r="340" spans="1:50" ht="18.75" customHeight="1">
      <c r="A340" s="289"/>
      <c r="B340" s="305"/>
      <c r="C340" s="289"/>
      <c r="D340" s="289"/>
      <c r="E340" s="174" t="str">
        <f>IF(B339="","",VLOOKUP(B339,'登録データ（女）'!$A$3:$X$2000,4,FALSE))</f>
        <v/>
      </c>
      <c r="F340" s="289"/>
      <c r="G340" s="294"/>
      <c r="H340" s="478"/>
      <c r="I340" s="286"/>
      <c r="J340" s="289"/>
      <c r="K340" s="286"/>
      <c r="L340" s="289"/>
      <c r="M340" s="286"/>
      <c r="N340" s="286"/>
      <c r="O340" s="294"/>
      <c r="P340" s="295"/>
      <c r="Q340" s="296"/>
      <c r="R340" s="472"/>
      <c r="S340" s="469"/>
      <c r="V340" s="66"/>
      <c r="W340" s="75"/>
      <c r="X340" s="69"/>
      <c r="Y340" s="69"/>
      <c r="Z340" s="69"/>
      <c r="AA340" s="69"/>
      <c r="AB340" s="69"/>
      <c r="AC340" s="62"/>
      <c r="AD340" s="172">
        <f t="shared" ca="1" si="368"/>
        <v>0</v>
      </c>
      <c r="AE340" s="108">
        <f t="shared" si="369"/>
        <v>0</v>
      </c>
      <c r="AF340" s="175" t="str">
        <f>IF(G340="","0",VLOOKUP(G340,'登録データ（男）'!$V$4:$W$21,2,FALSE))</f>
        <v>0</v>
      </c>
      <c r="AG340" s="62" t="str">
        <f t="shared" si="370"/>
        <v>00</v>
      </c>
      <c r="AH340" s="172" t="str">
        <f t="shared" si="371"/>
        <v>0</v>
      </c>
      <c r="AI340" s="62" t="str">
        <f t="shared" si="372"/>
        <v>000000</v>
      </c>
      <c r="AJ340" s="172" t="str">
        <f t="shared" ca="1" si="373"/>
        <v/>
      </c>
      <c r="AK340" s="62">
        <f t="shared" si="376"/>
        <v>0</v>
      </c>
      <c r="AL340" s="107" t="str">
        <f>IF(H340="","0",VALUE(VLOOKUP(H340,'登録データ（男）'!$V$4:$X$23,3,FALSE)))</f>
        <v>0</v>
      </c>
      <c r="AM340" s="62">
        <f t="shared" si="374"/>
        <v>0</v>
      </c>
      <c r="AN340" s="62">
        <f t="shared" si="377"/>
        <v>0</v>
      </c>
      <c r="AO340" s="69" t="str">
        <f ca="1">IF(OFFSET(B340,-MOD(ROW(B340),3),0)&lt;&gt;"",IF(RIGHT(H340,1)=")",VALUE(VLOOKUP(OFFSET(B340,-MOD(ROW(B340),3),0),'登録データ（女）'!B340,8,FALSE)),"0"),"0")</f>
        <v>0</v>
      </c>
      <c r="AP340" s="69">
        <f t="shared" ca="1" si="375"/>
        <v>0</v>
      </c>
      <c r="AQ340" s="64"/>
      <c r="AR340" s="64"/>
      <c r="AS340" s="64"/>
      <c r="AT340" s="64"/>
      <c r="AU340" s="64"/>
      <c r="AV340" s="64"/>
      <c r="AW340" s="64"/>
      <c r="AX340" s="64"/>
    </row>
    <row r="341" spans="1:50" ht="18" customHeight="1" thickBot="1">
      <c r="A341" s="290"/>
      <c r="B341" s="306"/>
      <c r="C341" s="290"/>
      <c r="D341" s="290"/>
      <c r="E341" s="87" t="s">
        <v>1919</v>
      </c>
      <c r="F341" s="290"/>
      <c r="G341" s="222"/>
      <c r="H341" s="479"/>
      <c r="I341" s="287"/>
      <c r="J341" s="290"/>
      <c r="K341" s="287"/>
      <c r="L341" s="290"/>
      <c r="M341" s="287"/>
      <c r="N341" s="287"/>
      <c r="O341" s="222"/>
      <c r="P341" s="223"/>
      <c r="Q341" s="297"/>
      <c r="R341" s="473"/>
      <c r="S341" s="470"/>
      <c r="V341" s="66"/>
      <c r="W341" s="75"/>
      <c r="X341" s="69"/>
      <c r="Y341" s="69"/>
      <c r="Z341" s="69"/>
      <c r="AA341" s="69"/>
      <c r="AB341" s="69"/>
      <c r="AC341" s="62"/>
      <c r="AD341" s="172">
        <f t="shared" ca="1" si="368"/>
        <v>0</v>
      </c>
      <c r="AE341" s="108">
        <f t="shared" si="369"/>
        <v>0</v>
      </c>
      <c r="AF341" s="175" t="str">
        <f>IF(G341="","0",VLOOKUP(G341,'登録データ（男）'!$V$4:$W$21,2,FALSE))</f>
        <v>0</v>
      </c>
      <c r="AG341" s="62" t="str">
        <f t="shared" si="370"/>
        <v>00</v>
      </c>
      <c r="AH341" s="172" t="str">
        <f t="shared" si="371"/>
        <v>0</v>
      </c>
      <c r="AI341" s="62" t="str">
        <f t="shared" si="372"/>
        <v>000000</v>
      </c>
      <c r="AJ341" s="172" t="str">
        <f t="shared" ca="1" si="373"/>
        <v/>
      </c>
      <c r="AK341" s="62">
        <f t="shared" si="376"/>
        <v>0</v>
      </c>
      <c r="AL341" s="107" t="str">
        <f>IF(H341="","0",VALUE(VLOOKUP(H341,'登録データ（男）'!$V$4:$X$23,3,FALSE)))</f>
        <v>0</v>
      </c>
      <c r="AM341" s="62">
        <f t="shared" si="374"/>
        <v>0</v>
      </c>
      <c r="AN341" s="62">
        <f t="shared" si="377"/>
        <v>0</v>
      </c>
      <c r="AO341" s="69" t="str">
        <f ca="1">IF(OFFSET(B341,-MOD(ROW(B341),3),0)&lt;&gt;"",IF(RIGHT(H341,1)=")",VALUE(VLOOKUP(OFFSET(B341,-MOD(ROW(B341),3),0),'登録データ（女）'!B341,8,FALSE)),"0"),"0")</f>
        <v>0</v>
      </c>
      <c r="AP341" s="69">
        <f t="shared" ca="1" si="375"/>
        <v>0</v>
      </c>
      <c r="AQ341" s="64"/>
      <c r="AR341" s="64"/>
      <c r="AS341" s="64"/>
      <c r="AT341" s="64"/>
      <c r="AU341" s="64"/>
      <c r="AV341" s="64"/>
      <c r="AW341" s="64"/>
      <c r="AX341" s="64"/>
    </row>
    <row r="342" spans="1:50" ht="18.75" customHeight="1" thickTop="1">
      <c r="A342" s="288">
        <v>109</v>
      </c>
      <c r="B342" s="304"/>
      <c r="C342" s="288" t="str">
        <f>IF(B342="","",VLOOKUP(B342,'登録データ（女）'!$A$3:$X$2000,2,FALSE))</f>
        <v/>
      </c>
      <c r="D342" s="288" t="str">
        <f>IF(B342="","",VLOOKUP(B342,'登録データ（女）'!$A$3:$X$2000,3,FALSE))</f>
        <v/>
      </c>
      <c r="E342" s="179" t="str">
        <f>IF(B342="","",VLOOKUP(B342,'登録データ（女）'!$A$3:$X$2000,7,FALSE))</f>
        <v/>
      </c>
      <c r="F342" s="288" t="s">
        <v>6158</v>
      </c>
      <c r="G342" s="291"/>
      <c r="H342" s="477"/>
      <c r="I342" s="285"/>
      <c r="J342" s="288" t="str">
        <f>IF(G342="","",IF(AH342=2,"","分"))</f>
        <v/>
      </c>
      <c r="K342" s="285"/>
      <c r="L342" s="288" t="str">
        <f>IF(OR(G342="",G342="七種競技"),"",IF(AH342=2,"m","秒"))</f>
        <v/>
      </c>
      <c r="M342" s="285"/>
      <c r="N342" s="285"/>
      <c r="O342" s="291"/>
      <c r="P342" s="292"/>
      <c r="Q342" s="293"/>
      <c r="R342" s="471"/>
      <c r="S342" s="468"/>
      <c r="V342" s="66"/>
      <c r="W342" s="75">
        <f>IF(B342="",0,IF(VLOOKUP(B342,'登録データ（女）'!$A$3:$AT$2000,28,FALSE)=1,0,1))</f>
        <v>0</v>
      </c>
      <c r="X342" s="69">
        <f>IF(B342="",1,0)</f>
        <v>1</v>
      </c>
      <c r="Y342" s="69">
        <f>IF(C342="",1,0)</f>
        <v>1</v>
      </c>
      <c r="Z342" s="69">
        <f>IF(D342="",1,0)</f>
        <v>1</v>
      </c>
      <c r="AA342" s="69">
        <f>IF(E342="",1,0)</f>
        <v>1</v>
      </c>
      <c r="AB342" s="69">
        <f>IF(E343="",1,0)</f>
        <v>1</v>
      </c>
      <c r="AC342" s="62">
        <f>SUM(X342:AB342)</f>
        <v>5</v>
      </c>
      <c r="AD342" s="172">
        <f t="shared" ca="1" si="368"/>
        <v>0</v>
      </c>
      <c r="AE342" s="108">
        <f t="shared" si="369"/>
        <v>0</v>
      </c>
      <c r="AF342" s="175" t="str">
        <f>IF(G342="","0",VLOOKUP(G342,'登録データ（男）'!$V$4:$W$21,2,FALSE))</f>
        <v>0</v>
      </c>
      <c r="AG342" s="62" t="str">
        <f t="shared" si="370"/>
        <v>00</v>
      </c>
      <c r="AH342" s="172" t="str">
        <f t="shared" si="371"/>
        <v>0</v>
      </c>
      <c r="AI342" s="62" t="str">
        <f t="shared" si="372"/>
        <v>000000</v>
      </c>
      <c r="AJ342" s="172" t="str">
        <f t="shared" ca="1" si="373"/>
        <v/>
      </c>
      <c r="AK342" s="62">
        <f t="shared" si="376"/>
        <v>0</v>
      </c>
      <c r="AL342" s="107" t="str">
        <f>IF(H342="","0",VALUE(VLOOKUP(H342,'登録データ（男）'!$V$4:$X$23,3,FALSE)))</f>
        <v>0</v>
      </c>
      <c r="AM342" s="62">
        <f t="shared" si="374"/>
        <v>0</v>
      </c>
      <c r="AN342" s="62">
        <f t="shared" si="377"/>
        <v>0</v>
      </c>
      <c r="AO342" s="69" t="str">
        <f ca="1">IF(OFFSET(B342,-MOD(ROW(B342),3),0)&lt;&gt;"",IF(RIGHT(H342,1)=")",VALUE(VLOOKUP(OFFSET(B342,-MOD(ROW(B342),3),0),'登録データ（女）'!B342,8,FALSE)),"0"),"0")</f>
        <v>0</v>
      </c>
      <c r="AP342" s="69">
        <f t="shared" ca="1" si="375"/>
        <v>0</v>
      </c>
      <c r="AQ342" s="64" t="str">
        <f t="shared" ref="AQ342" si="381">IF(AR342="","",RANK(AR342,$AR$18:$AR$467,1))</f>
        <v/>
      </c>
      <c r="AR342" s="64" t="str">
        <f>IF(R342="","",B342)</f>
        <v/>
      </c>
      <c r="AS342" s="64" t="str">
        <f t="shared" ref="AS342" si="382">IF(AT342="","",RANK(AT342,$AT$18:$AT$467,1))</f>
        <v/>
      </c>
      <c r="AT342" s="64" t="str">
        <f>IF(S342="","",B342)</f>
        <v/>
      </c>
      <c r="AU342" s="64" t="str">
        <f t="shared" ref="AU342" si="383">IF(AV342="","",RANK(AV342,$AV$18:$AV$467,1))</f>
        <v/>
      </c>
      <c r="AV342" s="64" t="str">
        <f>IF(OR(H342="七種競技",H343="七種競技",H344="七種競技"),B342,"")</f>
        <v/>
      </c>
      <c r="AW342" s="64"/>
      <c r="AX342" s="64">
        <f>B342</f>
        <v>0</v>
      </c>
    </row>
    <row r="343" spans="1:50" ht="18.75" customHeight="1">
      <c r="A343" s="289"/>
      <c r="B343" s="305"/>
      <c r="C343" s="289"/>
      <c r="D343" s="289"/>
      <c r="E343" s="174" t="str">
        <f>IF(B342="","",VLOOKUP(B342,'登録データ（女）'!$A$3:$X$2000,4,FALSE))</f>
        <v/>
      </c>
      <c r="F343" s="289"/>
      <c r="G343" s="294"/>
      <c r="H343" s="478"/>
      <c r="I343" s="286"/>
      <c r="J343" s="289"/>
      <c r="K343" s="286"/>
      <c r="L343" s="289"/>
      <c r="M343" s="286"/>
      <c r="N343" s="286"/>
      <c r="O343" s="294"/>
      <c r="P343" s="295"/>
      <c r="Q343" s="296"/>
      <c r="R343" s="472"/>
      <c r="S343" s="469"/>
      <c r="V343" s="66"/>
      <c r="W343" s="75"/>
      <c r="X343" s="69"/>
      <c r="Y343" s="69"/>
      <c r="Z343" s="69"/>
      <c r="AA343" s="69"/>
      <c r="AB343" s="69"/>
      <c r="AC343" s="62"/>
      <c r="AD343" s="172">
        <f t="shared" ca="1" si="368"/>
        <v>0</v>
      </c>
      <c r="AE343" s="108">
        <f t="shared" si="369"/>
        <v>0</v>
      </c>
      <c r="AF343" s="175" t="str">
        <f>IF(G343="","0",VLOOKUP(G343,'登録データ（男）'!$V$4:$W$21,2,FALSE))</f>
        <v>0</v>
      </c>
      <c r="AG343" s="62" t="str">
        <f t="shared" si="370"/>
        <v>00</v>
      </c>
      <c r="AH343" s="172" t="str">
        <f t="shared" si="371"/>
        <v>0</v>
      </c>
      <c r="AI343" s="62" t="str">
        <f t="shared" si="372"/>
        <v>000000</v>
      </c>
      <c r="AJ343" s="172" t="str">
        <f t="shared" ca="1" si="373"/>
        <v/>
      </c>
      <c r="AK343" s="62">
        <f t="shared" si="376"/>
        <v>0</v>
      </c>
      <c r="AL343" s="107" t="str">
        <f>IF(H343="","0",VALUE(VLOOKUP(H343,'登録データ（男）'!$V$4:$X$23,3,FALSE)))</f>
        <v>0</v>
      </c>
      <c r="AM343" s="62">
        <f t="shared" si="374"/>
        <v>0</v>
      </c>
      <c r="AN343" s="62">
        <f t="shared" si="377"/>
        <v>0</v>
      </c>
      <c r="AO343" s="69" t="str">
        <f ca="1">IF(OFFSET(B343,-MOD(ROW(B343),3),0)&lt;&gt;"",IF(RIGHT(H343,1)=")",VALUE(VLOOKUP(OFFSET(B343,-MOD(ROW(B343),3),0),'登録データ（女）'!B343,8,FALSE)),"0"),"0")</f>
        <v>0</v>
      </c>
      <c r="AP343" s="69">
        <f t="shared" ca="1" si="375"/>
        <v>0</v>
      </c>
      <c r="AQ343" s="64"/>
      <c r="AR343" s="64"/>
      <c r="AS343" s="64"/>
      <c r="AT343" s="64"/>
      <c r="AU343" s="64"/>
      <c r="AV343" s="64"/>
      <c r="AW343" s="64"/>
      <c r="AX343" s="64"/>
    </row>
    <row r="344" spans="1:50" ht="18" customHeight="1" thickBot="1">
      <c r="A344" s="290"/>
      <c r="B344" s="306"/>
      <c r="C344" s="290"/>
      <c r="D344" s="290"/>
      <c r="E344" s="87" t="s">
        <v>1919</v>
      </c>
      <c r="F344" s="290"/>
      <c r="G344" s="222"/>
      <c r="H344" s="479"/>
      <c r="I344" s="287"/>
      <c r="J344" s="290"/>
      <c r="K344" s="287"/>
      <c r="L344" s="290"/>
      <c r="M344" s="287"/>
      <c r="N344" s="287"/>
      <c r="O344" s="222"/>
      <c r="P344" s="223"/>
      <c r="Q344" s="297"/>
      <c r="R344" s="473"/>
      <c r="S344" s="470"/>
      <c r="V344" s="66"/>
      <c r="W344" s="75"/>
      <c r="X344" s="69"/>
      <c r="Y344" s="69"/>
      <c r="Z344" s="69"/>
      <c r="AA344" s="69"/>
      <c r="AB344" s="69"/>
      <c r="AC344" s="62"/>
      <c r="AD344" s="172">
        <f t="shared" ca="1" si="368"/>
        <v>0</v>
      </c>
      <c r="AE344" s="108">
        <f t="shared" si="369"/>
        <v>0</v>
      </c>
      <c r="AF344" s="175" t="str">
        <f>IF(G344="","0",VLOOKUP(G344,'登録データ（男）'!$V$4:$W$21,2,FALSE))</f>
        <v>0</v>
      </c>
      <c r="AG344" s="62" t="str">
        <f t="shared" si="370"/>
        <v>00</v>
      </c>
      <c r="AH344" s="172" t="str">
        <f t="shared" si="371"/>
        <v>0</v>
      </c>
      <c r="AI344" s="62" t="str">
        <f t="shared" si="372"/>
        <v>000000</v>
      </c>
      <c r="AJ344" s="172" t="str">
        <f t="shared" ca="1" si="373"/>
        <v/>
      </c>
      <c r="AK344" s="62">
        <f t="shared" si="376"/>
        <v>0</v>
      </c>
      <c r="AL344" s="107" t="str">
        <f>IF(H344="","0",VALUE(VLOOKUP(H344,'登録データ（男）'!$V$4:$X$23,3,FALSE)))</f>
        <v>0</v>
      </c>
      <c r="AM344" s="62">
        <f t="shared" si="374"/>
        <v>0</v>
      </c>
      <c r="AN344" s="62">
        <f t="shared" si="377"/>
        <v>0</v>
      </c>
      <c r="AO344" s="69" t="str">
        <f ca="1">IF(OFFSET(B344,-MOD(ROW(B344),3),0)&lt;&gt;"",IF(RIGHT(H344,1)=")",VALUE(VLOOKUP(OFFSET(B344,-MOD(ROW(B344),3),0),'登録データ（女）'!B344,8,FALSE)),"0"),"0")</f>
        <v>0</v>
      </c>
      <c r="AP344" s="69">
        <f t="shared" ca="1" si="375"/>
        <v>0</v>
      </c>
      <c r="AQ344" s="64"/>
      <c r="AR344" s="64"/>
      <c r="AS344" s="64"/>
      <c r="AT344" s="64"/>
      <c r="AU344" s="64"/>
      <c r="AV344" s="64"/>
      <c r="AW344" s="64"/>
      <c r="AX344" s="64"/>
    </row>
    <row r="345" spans="1:50" ht="18.75" customHeight="1" thickTop="1">
      <c r="A345" s="288">
        <v>110</v>
      </c>
      <c r="B345" s="304"/>
      <c r="C345" s="288" t="str">
        <f>IF(B345="","",VLOOKUP(B345,'登録データ（女）'!$A$3:$X$2000,2,FALSE))</f>
        <v/>
      </c>
      <c r="D345" s="288" t="str">
        <f>IF(B345="","",VLOOKUP(B345,'登録データ（女）'!$A$3:$X$2000,3,FALSE))</f>
        <v/>
      </c>
      <c r="E345" s="179" t="str">
        <f>IF(B345="","",VLOOKUP(B345,'登録データ（女）'!$A$3:$X$2000,7,FALSE))</f>
        <v/>
      </c>
      <c r="F345" s="288" t="s">
        <v>6158</v>
      </c>
      <c r="G345" s="291"/>
      <c r="H345" s="477"/>
      <c r="I345" s="285"/>
      <c r="J345" s="288" t="str">
        <f>IF(G345="","",IF(AH345=2,"","分"))</f>
        <v/>
      </c>
      <c r="K345" s="285"/>
      <c r="L345" s="288" t="str">
        <f>IF(OR(G345="",G345="七種競技"),"",IF(AH345=2,"m","秒"))</f>
        <v/>
      </c>
      <c r="M345" s="285"/>
      <c r="N345" s="285"/>
      <c r="O345" s="291"/>
      <c r="P345" s="292"/>
      <c r="Q345" s="293"/>
      <c r="R345" s="471"/>
      <c r="S345" s="468"/>
      <c r="V345" s="66"/>
      <c r="W345" s="75">
        <f>IF(B345="",0,IF(VLOOKUP(B345,'登録データ（女）'!$A$3:$AT$2000,28,FALSE)=1,0,1))</f>
        <v>0</v>
      </c>
      <c r="X345" s="69">
        <f>IF(B345="",1,0)</f>
        <v>1</v>
      </c>
      <c r="Y345" s="69">
        <f>IF(C345="",1,0)</f>
        <v>1</v>
      </c>
      <c r="Z345" s="69">
        <f>IF(D345="",1,0)</f>
        <v>1</v>
      </c>
      <c r="AA345" s="69">
        <f>IF(E345="",1,0)</f>
        <v>1</v>
      </c>
      <c r="AB345" s="69">
        <f>IF(E346="",1,0)</f>
        <v>1</v>
      </c>
      <c r="AC345" s="62">
        <f>SUM(X345:AB345)</f>
        <v>5</v>
      </c>
      <c r="AD345" s="172">
        <f t="shared" ca="1" si="368"/>
        <v>0</v>
      </c>
      <c r="AE345" s="108">
        <f t="shared" si="369"/>
        <v>0</v>
      </c>
      <c r="AF345" s="175" t="str">
        <f>IF(G345="","0",VLOOKUP(G345,'登録データ（男）'!$V$4:$W$21,2,FALSE))</f>
        <v>0</v>
      </c>
      <c r="AG345" s="62" t="str">
        <f t="shared" si="370"/>
        <v>00</v>
      </c>
      <c r="AH345" s="172" t="str">
        <f t="shared" si="371"/>
        <v>0</v>
      </c>
      <c r="AI345" s="62" t="str">
        <f t="shared" si="372"/>
        <v>000000</v>
      </c>
      <c r="AJ345" s="172" t="str">
        <f t="shared" ca="1" si="373"/>
        <v/>
      </c>
      <c r="AK345" s="62">
        <f t="shared" si="376"/>
        <v>0</v>
      </c>
      <c r="AL345" s="107" t="str">
        <f>IF(H345="","0",VALUE(VLOOKUP(H345,'登録データ（男）'!$V$4:$X$23,3,FALSE)))</f>
        <v>0</v>
      </c>
      <c r="AM345" s="62">
        <f t="shared" si="374"/>
        <v>0</v>
      </c>
      <c r="AN345" s="62">
        <f t="shared" si="377"/>
        <v>0</v>
      </c>
      <c r="AO345" s="69" t="str">
        <f ca="1">IF(OFFSET(B345,-MOD(ROW(B345),3),0)&lt;&gt;"",IF(RIGHT(H345,1)=")",VALUE(VLOOKUP(OFFSET(B345,-MOD(ROW(B345),3),0),'登録データ（女）'!B345,8,FALSE)),"0"),"0")</f>
        <v>0</v>
      </c>
      <c r="AP345" s="69">
        <f t="shared" ca="1" si="375"/>
        <v>0</v>
      </c>
      <c r="AQ345" s="64" t="str">
        <f t="shared" ref="AQ345" si="384">IF(AR345="","",RANK(AR345,$AR$18:$AR$467,1))</f>
        <v/>
      </c>
      <c r="AR345" s="64" t="str">
        <f>IF(R345="","",B345)</f>
        <v/>
      </c>
      <c r="AS345" s="64" t="str">
        <f t="shared" ref="AS345" si="385">IF(AT345="","",RANK(AT345,$AT$18:$AT$467,1))</f>
        <v/>
      </c>
      <c r="AT345" s="64" t="str">
        <f>IF(S345="","",B345)</f>
        <v/>
      </c>
      <c r="AU345" s="64" t="str">
        <f t="shared" ref="AU345" si="386">IF(AV345="","",RANK(AV345,$AV$18:$AV$467,1))</f>
        <v/>
      </c>
      <c r="AV345" s="64" t="str">
        <f>IF(OR(H345="七種競技",H346="七種競技",H347="七種競技"),B345,"")</f>
        <v/>
      </c>
      <c r="AW345" s="64"/>
      <c r="AX345" s="64">
        <f>B345</f>
        <v>0</v>
      </c>
    </row>
    <row r="346" spans="1:50" ht="18" customHeight="1">
      <c r="A346" s="289"/>
      <c r="B346" s="305"/>
      <c r="C346" s="289"/>
      <c r="D346" s="289"/>
      <c r="E346" s="174" t="str">
        <f>IF(B345="","",VLOOKUP(B345,'登録データ（女）'!$A$3:$X$2000,4,FALSE))</f>
        <v/>
      </c>
      <c r="F346" s="289"/>
      <c r="G346" s="294"/>
      <c r="H346" s="478"/>
      <c r="I346" s="286"/>
      <c r="J346" s="289"/>
      <c r="K346" s="286"/>
      <c r="L346" s="289"/>
      <c r="M346" s="286"/>
      <c r="N346" s="286"/>
      <c r="O346" s="294"/>
      <c r="P346" s="295"/>
      <c r="Q346" s="296"/>
      <c r="R346" s="472"/>
      <c r="S346" s="469"/>
      <c r="V346" s="66"/>
      <c r="W346" s="75"/>
      <c r="X346" s="69"/>
      <c r="Y346" s="69"/>
      <c r="Z346" s="69"/>
      <c r="AA346" s="69"/>
      <c r="AB346" s="69"/>
      <c r="AC346" s="62"/>
      <c r="AD346" s="172">
        <f t="shared" ca="1" si="368"/>
        <v>0</v>
      </c>
      <c r="AE346" s="108">
        <f t="shared" si="369"/>
        <v>0</v>
      </c>
      <c r="AF346" s="175" t="str">
        <f>IF(G346="","0",VLOOKUP(G346,'登録データ（男）'!$V$4:$W$21,2,FALSE))</f>
        <v>0</v>
      </c>
      <c r="AG346" s="62" t="str">
        <f t="shared" si="370"/>
        <v>00</v>
      </c>
      <c r="AH346" s="172" t="str">
        <f t="shared" si="371"/>
        <v>0</v>
      </c>
      <c r="AI346" s="62" t="str">
        <f t="shared" si="372"/>
        <v>000000</v>
      </c>
      <c r="AJ346" s="172" t="str">
        <f t="shared" ca="1" si="373"/>
        <v/>
      </c>
      <c r="AK346" s="62">
        <f t="shared" si="376"/>
        <v>0</v>
      </c>
      <c r="AL346" s="107" t="str">
        <f>IF(H346="","0",VALUE(VLOOKUP(H346,'登録データ（男）'!$V$4:$X$23,3,FALSE)))</f>
        <v>0</v>
      </c>
      <c r="AM346" s="62">
        <f t="shared" si="374"/>
        <v>0</v>
      </c>
      <c r="AN346" s="62">
        <f t="shared" si="377"/>
        <v>0</v>
      </c>
      <c r="AO346" s="69" t="str">
        <f ca="1">IF(OFFSET(B346,-MOD(ROW(B346),3),0)&lt;&gt;"",IF(RIGHT(H346,1)=")",VALUE(VLOOKUP(OFFSET(B346,-MOD(ROW(B346),3),0),'登録データ（女）'!B346,8,FALSE)),"0"),"0")</f>
        <v>0</v>
      </c>
      <c r="AP346" s="69">
        <f t="shared" ca="1" si="375"/>
        <v>0</v>
      </c>
      <c r="AQ346" s="64"/>
      <c r="AR346" s="64"/>
      <c r="AS346" s="64"/>
      <c r="AT346" s="64"/>
      <c r="AU346" s="64"/>
      <c r="AV346" s="64"/>
      <c r="AW346" s="64"/>
      <c r="AX346" s="64"/>
    </row>
    <row r="347" spans="1:50" ht="18.75" customHeight="1" thickBot="1">
      <c r="A347" s="290"/>
      <c r="B347" s="306"/>
      <c r="C347" s="290"/>
      <c r="D347" s="290"/>
      <c r="E347" s="87" t="s">
        <v>1919</v>
      </c>
      <c r="F347" s="290"/>
      <c r="G347" s="222"/>
      <c r="H347" s="479"/>
      <c r="I347" s="287"/>
      <c r="J347" s="290"/>
      <c r="K347" s="287"/>
      <c r="L347" s="290"/>
      <c r="M347" s="287"/>
      <c r="N347" s="287"/>
      <c r="O347" s="222"/>
      <c r="P347" s="223"/>
      <c r="Q347" s="297"/>
      <c r="R347" s="473"/>
      <c r="S347" s="470"/>
      <c r="V347" s="66"/>
      <c r="W347" s="75"/>
      <c r="X347" s="69"/>
      <c r="Y347" s="69"/>
      <c r="Z347" s="69"/>
      <c r="AA347" s="69"/>
      <c r="AB347" s="69"/>
      <c r="AC347" s="62"/>
      <c r="AD347" s="172">
        <f t="shared" ca="1" si="368"/>
        <v>0</v>
      </c>
      <c r="AE347" s="108">
        <f t="shared" si="369"/>
        <v>0</v>
      </c>
      <c r="AF347" s="175" t="str">
        <f>IF(G347="","0",VLOOKUP(G347,'登録データ（男）'!$V$4:$W$21,2,FALSE))</f>
        <v>0</v>
      </c>
      <c r="AG347" s="62" t="str">
        <f t="shared" si="370"/>
        <v>00</v>
      </c>
      <c r="AH347" s="172" t="str">
        <f t="shared" si="371"/>
        <v>0</v>
      </c>
      <c r="AI347" s="62" t="str">
        <f t="shared" si="372"/>
        <v>000000</v>
      </c>
      <c r="AJ347" s="172" t="str">
        <f t="shared" ca="1" si="373"/>
        <v/>
      </c>
      <c r="AK347" s="62">
        <f t="shared" si="376"/>
        <v>0</v>
      </c>
      <c r="AL347" s="107" t="str">
        <f>IF(H347="","0",VALUE(VLOOKUP(H347,'登録データ（男）'!$V$4:$X$23,3,FALSE)))</f>
        <v>0</v>
      </c>
      <c r="AM347" s="62">
        <f t="shared" si="374"/>
        <v>0</v>
      </c>
      <c r="AN347" s="62">
        <f t="shared" si="377"/>
        <v>0</v>
      </c>
      <c r="AO347" s="69" t="str">
        <f ca="1">IF(OFFSET(B347,-MOD(ROW(B347),3),0)&lt;&gt;"",IF(RIGHT(H347,1)=")",VALUE(VLOOKUP(OFFSET(B347,-MOD(ROW(B347),3),0),'登録データ（女）'!B347,8,FALSE)),"0"),"0")</f>
        <v>0</v>
      </c>
      <c r="AP347" s="69">
        <f t="shared" ca="1" si="375"/>
        <v>0</v>
      </c>
      <c r="AQ347" s="64"/>
      <c r="AR347" s="64"/>
      <c r="AS347" s="64"/>
      <c r="AT347" s="64"/>
      <c r="AU347" s="64"/>
      <c r="AV347" s="64"/>
      <c r="AW347" s="64"/>
      <c r="AX347" s="64"/>
    </row>
    <row r="348" spans="1:50" ht="18.75" customHeight="1" thickTop="1">
      <c r="A348" s="288">
        <v>111</v>
      </c>
      <c r="B348" s="304"/>
      <c r="C348" s="288" t="str">
        <f>IF(B348="","",VLOOKUP(B348,'登録データ（女）'!$A$3:$X$2000,2,FALSE))</f>
        <v/>
      </c>
      <c r="D348" s="288" t="str">
        <f>IF(B348="","",VLOOKUP(B348,'登録データ（女）'!$A$3:$X$2000,3,FALSE))</f>
        <v/>
      </c>
      <c r="E348" s="179" t="str">
        <f>IF(B348="","",VLOOKUP(B348,'登録データ（女）'!$A$3:$X$2000,7,FALSE))</f>
        <v/>
      </c>
      <c r="F348" s="288" t="s">
        <v>6158</v>
      </c>
      <c r="G348" s="291"/>
      <c r="H348" s="477"/>
      <c r="I348" s="285"/>
      <c r="J348" s="288" t="str">
        <f>IF(G348="","",IF(AH348=2,"","分"))</f>
        <v/>
      </c>
      <c r="K348" s="285"/>
      <c r="L348" s="288" t="str">
        <f>IF(OR(G348="",G348="七種競技"),"",IF(AH348=2,"m","秒"))</f>
        <v/>
      </c>
      <c r="M348" s="285"/>
      <c r="N348" s="285"/>
      <c r="O348" s="291"/>
      <c r="P348" s="292"/>
      <c r="Q348" s="293"/>
      <c r="R348" s="471"/>
      <c r="S348" s="468"/>
      <c r="V348" s="66"/>
      <c r="W348" s="75">
        <f>IF(B348="",0,IF(VLOOKUP(B348,'登録データ（女）'!$A$3:$AT$2000,28,FALSE)=1,0,1))</f>
        <v>0</v>
      </c>
      <c r="X348" s="69">
        <f>IF(B348="",1,0)</f>
        <v>1</v>
      </c>
      <c r="Y348" s="69">
        <f>IF(C348="",1,0)</f>
        <v>1</v>
      </c>
      <c r="Z348" s="69">
        <f>IF(D348="",1,0)</f>
        <v>1</v>
      </c>
      <c r="AA348" s="69">
        <f>IF(E348="",1,0)</f>
        <v>1</v>
      </c>
      <c r="AB348" s="69">
        <f>IF(E349="",1,0)</f>
        <v>1</v>
      </c>
      <c r="AC348" s="62">
        <f>SUM(X348:AB348)</f>
        <v>5</v>
      </c>
      <c r="AD348" s="172">
        <f t="shared" ca="1" si="368"/>
        <v>0</v>
      </c>
      <c r="AE348" s="108">
        <f t="shared" si="369"/>
        <v>0</v>
      </c>
      <c r="AF348" s="175" t="str">
        <f>IF(G348="","0",VLOOKUP(G348,'登録データ（男）'!$V$4:$W$21,2,FALSE))</f>
        <v>0</v>
      </c>
      <c r="AG348" s="62" t="str">
        <f t="shared" si="370"/>
        <v>00</v>
      </c>
      <c r="AH348" s="172" t="str">
        <f t="shared" si="371"/>
        <v>0</v>
      </c>
      <c r="AI348" s="62" t="str">
        <f t="shared" si="372"/>
        <v>000000</v>
      </c>
      <c r="AJ348" s="172" t="str">
        <f t="shared" ca="1" si="373"/>
        <v/>
      </c>
      <c r="AK348" s="62">
        <f t="shared" si="376"/>
        <v>0</v>
      </c>
      <c r="AL348" s="107" t="str">
        <f>IF(H348="","0",VALUE(VLOOKUP(H348,'登録データ（男）'!$V$4:$X$23,3,FALSE)))</f>
        <v>0</v>
      </c>
      <c r="AM348" s="62">
        <f t="shared" si="374"/>
        <v>0</v>
      </c>
      <c r="AN348" s="62">
        <f t="shared" si="377"/>
        <v>0</v>
      </c>
      <c r="AO348" s="69" t="str">
        <f ca="1">IF(OFFSET(B348,-MOD(ROW(B348),3),0)&lt;&gt;"",IF(RIGHT(H348,1)=")",VALUE(VLOOKUP(OFFSET(B348,-MOD(ROW(B348),3),0),'登録データ（女）'!B348,8,FALSE)),"0"),"0")</f>
        <v>0</v>
      </c>
      <c r="AP348" s="69">
        <f t="shared" ca="1" si="375"/>
        <v>0</v>
      </c>
      <c r="AQ348" s="64" t="str">
        <f t="shared" ref="AQ348" si="387">IF(AR348="","",RANK(AR348,$AR$18:$AR$467,1))</f>
        <v/>
      </c>
      <c r="AR348" s="64" t="str">
        <f>IF(R348="","",B348)</f>
        <v/>
      </c>
      <c r="AS348" s="64" t="str">
        <f t="shared" ref="AS348" si="388">IF(AT348="","",RANK(AT348,$AT$18:$AT$467,1))</f>
        <v/>
      </c>
      <c r="AT348" s="64" t="str">
        <f>IF(S348="","",B348)</f>
        <v/>
      </c>
      <c r="AU348" s="64" t="str">
        <f t="shared" ref="AU348" si="389">IF(AV348="","",RANK(AV348,$AV$18:$AV$467,1))</f>
        <v/>
      </c>
      <c r="AV348" s="64" t="str">
        <f>IF(OR(H348="七種競技",H349="七種競技",H350="七種競技"),B348,"")</f>
        <v/>
      </c>
      <c r="AW348" s="64"/>
      <c r="AX348" s="64">
        <f>B348</f>
        <v>0</v>
      </c>
    </row>
    <row r="349" spans="1:50" ht="18.75" customHeight="1">
      <c r="A349" s="289"/>
      <c r="B349" s="305"/>
      <c r="C349" s="289"/>
      <c r="D349" s="289"/>
      <c r="E349" s="174" t="str">
        <f>IF(B348="","",VLOOKUP(B348,'登録データ（女）'!$A$3:$X$2000,4,FALSE))</f>
        <v/>
      </c>
      <c r="F349" s="289"/>
      <c r="G349" s="294"/>
      <c r="H349" s="478"/>
      <c r="I349" s="286"/>
      <c r="J349" s="289"/>
      <c r="K349" s="286"/>
      <c r="L349" s="289"/>
      <c r="M349" s="286"/>
      <c r="N349" s="286"/>
      <c r="O349" s="294"/>
      <c r="P349" s="295"/>
      <c r="Q349" s="296"/>
      <c r="R349" s="472"/>
      <c r="S349" s="469"/>
      <c r="V349" s="66"/>
      <c r="W349" s="75"/>
      <c r="X349" s="69"/>
      <c r="Y349" s="69"/>
      <c r="Z349" s="69"/>
      <c r="AA349" s="69"/>
      <c r="AB349" s="69"/>
      <c r="AC349" s="62"/>
      <c r="AD349" s="172">
        <f t="shared" ca="1" si="368"/>
        <v>0</v>
      </c>
      <c r="AE349" s="108">
        <f t="shared" si="369"/>
        <v>0</v>
      </c>
      <c r="AF349" s="175" t="str">
        <f>IF(G349="","0",VLOOKUP(G349,'登録データ（男）'!$V$4:$W$21,2,FALSE))</f>
        <v>0</v>
      </c>
      <c r="AG349" s="62" t="str">
        <f t="shared" si="370"/>
        <v>00</v>
      </c>
      <c r="AH349" s="172" t="str">
        <f t="shared" si="371"/>
        <v>0</v>
      </c>
      <c r="AI349" s="62" t="str">
        <f t="shared" si="372"/>
        <v>000000</v>
      </c>
      <c r="AJ349" s="172" t="str">
        <f t="shared" ca="1" si="373"/>
        <v/>
      </c>
      <c r="AK349" s="62">
        <f t="shared" si="376"/>
        <v>0</v>
      </c>
      <c r="AL349" s="107" t="str">
        <f>IF(H349="","0",VALUE(VLOOKUP(H349,'登録データ（男）'!$V$4:$X$23,3,FALSE)))</f>
        <v>0</v>
      </c>
      <c r="AM349" s="62">
        <f t="shared" si="374"/>
        <v>0</v>
      </c>
      <c r="AN349" s="62">
        <f t="shared" si="377"/>
        <v>0</v>
      </c>
      <c r="AO349" s="69" t="str">
        <f ca="1">IF(OFFSET(B349,-MOD(ROW(B349),3),0)&lt;&gt;"",IF(RIGHT(H349,1)=")",VALUE(VLOOKUP(OFFSET(B349,-MOD(ROW(B349),3),0),'登録データ（女）'!B349,8,FALSE)),"0"),"0")</f>
        <v>0</v>
      </c>
      <c r="AP349" s="69">
        <f t="shared" ca="1" si="375"/>
        <v>0</v>
      </c>
      <c r="AQ349" s="64"/>
      <c r="AR349" s="64"/>
      <c r="AS349" s="64"/>
      <c r="AT349" s="64"/>
      <c r="AU349" s="64"/>
      <c r="AV349" s="64"/>
      <c r="AW349" s="64"/>
      <c r="AX349" s="64"/>
    </row>
    <row r="350" spans="1:50" ht="18.75" customHeight="1" thickBot="1">
      <c r="A350" s="290"/>
      <c r="B350" s="306"/>
      <c r="C350" s="290"/>
      <c r="D350" s="290"/>
      <c r="E350" s="87" t="s">
        <v>1919</v>
      </c>
      <c r="F350" s="290"/>
      <c r="G350" s="222"/>
      <c r="H350" s="479"/>
      <c r="I350" s="287"/>
      <c r="J350" s="290"/>
      <c r="K350" s="287"/>
      <c r="L350" s="290"/>
      <c r="M350" s="287"/>
      <c r="N350" s="287"/>
      <c r="O350" s="222"/>
      <c r="P350" s="223"/>
      <c r="Q350" s="297"/>
      <c r="R350" s="473"/>
      <c r="S350" s="470"/>
      <c r="V350" s="66"/>
      <c r="W350" s="75"/>
      <c r="X350" s="69"/>
      <c r="Y350" s="69"/>
      <c r="Z350" s="69"/>
      <c r="AA350" s="69"/>
      <c r="AB350" s="69"/>
      <c r="AC350" s="62"/>
      <c r="AD350" s="172">
        <f t="shared" ca="1" si="368"/>
        <v>0</v>
      </c>
      <c r="AE350" s="108">
        <f t="shared" si="369"/>
        <v>0</v>
      </c>
      <c r="AF350" s="175" t="str">
        <f>IF(G350="","0",VLOOKUP(G350,'登録データ（男）'!$V$4:$W$21,2,FALSE))</f>
        <v>0</v>
      </c>
      <c r="AG350" s="62" t="str">
        <f t="shared" si="370"/>
        <v>00</v>
      </c>
      <c r="AH350" s="172" t="str">
        <f t="shared" si="371"/>
        <v>0</v>
      </c>
      <c r="AI350" s="62" t="str">
        <f t="shared" si="372"/>
        <v>000000</v>
      </c>
      <c r="AJ350" s="172" t="str">
        <f t="shared" ca="1" si="373"/>
        <v/>
      </c>
      <c r="AK350" s="62">
        <f t="shared" si="376"/>
        <v>0</v>
      </c>
      <c r="AL350" s="107" t="str">
        <f>IF(H350="","0",VALUE(VLOOKUP(H350,'登録データ（男）'!$V$4:$X$23,3,FALSE)))</f>
        <v>0</v>
      </c>
      <c r="AM350" s="62">
        <f t="shared" si="374"/>
        <v>0</v>
      </c>
      <c r="AN350" s="62">
        <f t="shared" si="377"/>
        <v>0</v>
      </c>
      <c r="AO350" s="69" t="str">
        <f ca="1">IF(OFFSET(B350,-MOD(ROW(B350),3),0)&lt;&gt;"",IF(RIGHT(H350,1)=")",VALUE(VLOOKUP(OFFSET(B350,-MOD(ROW(B350),3),0),'登録データ（女）'!B350,8,FALSE)),"0"),"0")</f>
        <v>0</v>
      </c>
      <c r="AP350" s="69">
        <f t="shared" ca="1" si="375"/>
        <v>0</v>
      </c>
      <c r="AQ350" s="64"/>
      <c r="AR350" s="64"/>
      <c r="AS350" s="64"/>
      <c r="AT350" s="64"/>
      <c r="AU350" s="64"/>
      <c r="AV350" s="64"/>
      <c r="AW350" s="64"/>
      <c r="AX350" s="64"/>
    </row>
    <row r="351" spans="1:50" ht="18.75" customHeight="1" thickTop="1">
      <c r="A351" s="288">
        <v>112</v>
      </c>
      <c r="B351" s="304"/>
      <c r="C351" s="288" t="str">
        <f>IF(B351="","",VLOOKUP(B351,'登録データ（女）'!$A$3:$X$2000,2,FALSE))</f>
        <v/>
      </c>
      <c r="D351" s="288" t="str">
        <f>IF(B351="","",VLOOKUP(B351,'登録データ（女）'!$A$3:$X$2000,3,FALSE))</f>
        <v/>
      </c>
      <c r="E351" s="179" t="str">
        <f>IF(B351="","",VLOOKUP(B351,'登録データ（女）'!$A$3:$X$2000,7,FALSE))</f>
        <v/>
      </c>
      <c r="F351" s="288" t="s">
        <v>6158</v>
      </c>
      <c r="G351" s="291"/>
      <c r="H351" s="477"/>
      <c r="I351" s="285"/>
      <c r="J351" s="288" t="str">
        <f>IF(G351="","",IF(AH351=2,"","分"))</f>
        <v/>
      </c>
      <c r="K351" s="285"/>
      <c r="L351" s="288" t="str">
        <f>IF(OR(G351="",G351="七種競技"),"",IF(AH351=2,"m","秒"))</f>
        <v/>
      </c>
      <c r="M351" s="285"/>
      <c r="N351" s="285"/>
      <c r="O351" s="291"/>
      <c r="P351" s="292"/>
      <c r="Q351" s="293"/>
      <c r="R351" s="471"/>
      <c r="S351" s="468"/>
      <c r="V351" s="66"/>
      <c r="W351" s="75">
        <f>IF(B351="",0,IF(VLOOKUP(B351,'登録データ（女）'!$A$3:$AT$2000,28,FALSE)=1,0,1))</f>
        <v>0</v>
      </c>
      <c r="X351" s="69">
        <f>IF(B351="",1,0)</f>
        <v>1</v>
      </c>
      <c r="Y351" s="69">
        <f>IF(C351="",1,0)</f>
        <v>1</v>
      </c>
      <c r="Z351" s="69">
        <f>IF(D351="",1,0)</f>
        <v>1</v>
      </c>
      <c r="AA351" s="69">
        <f>IF(E351="",1,0)</f>
        <v>1</v>
      </c>
      <c r="AB351" s="69">
        <f>IF(E352="",1,0)</f>
        <v>1</v>
      </c>
      <c r="AC351" s="62">
        <f>SUM(X351:AB351)</f>
        <v>5</v>
      </c>
      <c r="AD351" s="172">
        <f t="shared" ca="1" si="368"/>
        <v>0</v>
      </c>
      <c r="AE351" s="108">
        <f t="shared" si="369"/>
        <v>0</v>
      </c>
      <c r="AF351" s="175" t="str">
        <f>IF(G351="","0",VLOOKUP(G351,'登録データ（男）'!$V$4:$W$21,2,FALSE))</f>
        <v>0</v>
      </c>
      <c r="AG351" s="62" t="str">
        <f t="shared" si="370"/>
        <v>00</v>
      </c>
      <c r="AH351" s="172" t="str">
        <f t="shared" si="371"/>
        <v>0</v>
      </c>
      <c r="AI351" s="62" t="str">
        <f t="shared" si="372"/>
        <v>000000</v>
      </c>
      <c r="AJ351" s="172" t="str">
        <f t="shared" ca="1" si="373"/>
        <v/>
      </c>
      <c r="AK351" s="62">
        <f t="shared" si="376"/>
        <v>0</v>
      </c>
      <c r="AL351" s="107" t="str">
        <f>IF(H351="","0",VALUE(VLOOKUP(H351,'登録データ（男）'!$V$4:$X$23,3,FALSE)))</f>
        <v>0</v>
      </c>
      <c r="AM351" s="62">
        <f t="shared" si="374"/>
        <v>0</v>
      </c>
      <c r="AN351" s="62">
        <f t="shared" si="377"/>
        <v>0</v>
      </c>
      <c r="AO351" s="69" t="str">
        <f ca="1">IF(OFFSET(B351,-MOD(ROW(B351),3),0)&lt;&gt;"",IF(RIGHT(H351,1)=")",VALUE(VLOOKUP(OFFSET(B351,-MOD(ROW(B351),3),0),'登録データ（女）'!B351,8,FALSE)),"0"),"0")</f>
        <v>0</v>
      </c>
      <c r="AP351" s="69">
        <f t="shared" ca="1" si="375"/>
        <v>0</v>
      </c>
      <c r="AQ351" s="64" t="str">
        <f t="shared" ref="AQ351" si="390">IF(AR351="","",RANK(AR351,$AR$18:$AR$467,1))</f>
        <v/>
      </c>
      <c r="AR351" s="64" t="str">
        <f>IF(R351="","",B351)</f>
        <v/>
      </c>
      <c r="AS351" s="64" t="str">
        <f t="shared" ref="AS351" si="391">IF(AT351="","",RANK(AT351,$AT$18:$AT$467,1))</f>
        <v/>
      </c>
      <c r="AT351" s="64" t="str">
        <f>IF(S351="","",B351)</f>
        <v/>
      </c>
      <c r="AU351" s="64" t="str">
        <f t="shared" ref="AU351" si="392">IF(AV351="","",RANK(AV351,$AV$18:$AV$467,1))</f>
        <v/>
      </c>
      <c r="AV351" s="64" t="str">
        <f>IF(OR(H351="七種競技",H352="七種競技",H353="七種競技"),B351,"")</f>
        <v/>
      </c>
      <c r="AW351" s="64"/>
      <c r="AX351" s="64">
        <f>B351</f>
        <v>0</v>
      </c>
    </row>
    <row r="352" spans="1:50" ht="18.75" customHeight="1">
      <c r="A352" s="289"/>
      <c r="B352" s="305"/>
      <c r="C352" s="289"/>
      <c r="D352" s="289"/>
      <c r="E352" s="174" t="str">
        <f>IF(B351="","",VLOOKUP(B351,'登録データ（女）'!$A$3:$X$2000,4,FALSE))</f>
        <v/>
      </c>
      <c r="F352" s="289"/>
      <c r="G352" s="294"/>
      <c r="H352" s="478"/>
      <c r="I352" s="286"/>
      <c r="J352" s="289"/>
      <c r="K352" s="286"/>
      <c r="L352" s="289"/>
      <c r="M352" s="286"/>
      <c r="N352" s="286"/>
      <c r="O352" s="294"/>
      <c r="P352" s="295"/>
      <c r="Q352" s="296"/>
      <c r="R352" s="472"/>
      <c r="S352" s="469"/>
      <c r="V352" s="66"/>
      <c r="W352" s="75"/>
      <c r="X352" s="69"/>
      <c r="Y352" s="69"/>
      <c r="Z352" s="69"/>
      <c r="AA352" s="69"/>
      <c r="AB352" s="69"/>
      <c r="AC352" s="62"/>
      <c r="AD352" s="172">
        <f t="shared" ca="1" si="368"/>
        <v>0</v>
      </c>
      <c r="AE352" s="108">
        <f t="shared" si="369"/>
        <v>0</v>
      </c>
      <c r="AF352" s="175" t="str">
        <f>IF(G352="","0",VLOOKUP(G352,'登録データ（男）'!$V$4:$W$21,2,FALSE))</f>
        <v>0</v>
      </c>
      <c r="AG352" s="62" t="str">
        <f t="shared" si="370"/>
        <v>00</v>
      </c>
      <c r="AH352" s="172" t="str">
        <f t="shared" si="371"/>
        <v>0</v>
      </c>
      <c r="AI352" s="62" t="str">
        <f t="shared" si="372"/>
        <v>000000</v>
      </c>
      <c r="AJ352" s="172" t="str">
        <f t="shared" ca="1" si="373"/>
        <v/>
      </c>
      <c r="AK352" s="62">
        <f t="shared" si="376"/>
        <v>0</v>
      </c>
      <c r="AL352" s="107" t="str">
        <f>IF(H352="","0",VALUE(VLOOKUP(H352,'登録データ（男）'!$V$4:$X$23,3,FALSE)))</f>
        <v>0</v>
      </c>
      <c r="AM352" s="62">
        <f t="shared" si="374"/>
        <v>0</v>
      </c>
      <c r="AN352" s="62">
        <f t="shared" si="377"/>
        <v>0</v>
      </c>
      <c r="AO352" s="69" t="str">
        <f ca="1">IF(OFFSET(B352,-MOD(ROW(B352),3),0)&lt;&gt;"",IF(RIGHT(H352,1)=")",VALUE(VLOOKUP(OFFSET(B352,-MOD(ROW(B352),3),0),'登録データ（女）'!B352,8,FALSE)),"0"),"0")</f>
        <v>0</v>
      </c>
      <c r="AP352" s="69">
        <f t="shared" ca="1" si="375"/>
        <v>0</v>
      </c>
      <c r="AQ352" s="64"/>
      <c r="AR352" s="64"/>
      <c r="AS352" s="64"/>
      <c r="AT352" s="64"/>
      <c r="AU352" s="64"/>
      <c r="AV352" s="64"/>
      <c r="AW352" s="64"/>
      <c r="AX352" s="64"/>
    </row>
    <row r="353" spans="1:50" ht="18.75" customHeight="1" thickBot="1">
      <c r="A353" s="290"/>
      <c r="B353" s="306"/>
      <c r="C353" s="290"/>
      <c r="D353" s="290"/>
      <c r="E353" s="87" t="s">
        <v>1919</v>
      </c>
      <c r="F353" s="290"/>
      <c r="G353" s="222"/>
      <c r="H353" s="479"/>
      <c r="I353" s="287"/>
      <c r="J353" s="290"/>
      <c r="K353" s="287"/>
      <c r="L353" s="290"/>
      <c r="M353" s="287"/>
      <c r="N353" s="287"/>
      <c r="O353" s="222"/>
      <c r="P353" s="223"/>
      <c r="Q353" s="297"/>
      <c r="R353" s="473"/>
      <c r="S353" s="470"/>
      <c r="V353" s="66"/>
      <c r="W353" s="75"/>
      <c r="X353" s="69"/>
      <c r="Y353" s="69"/>
      <c r="Z353" s="69"/>
      <c r="AA353" s="69"/>
      <c r="AB353" s="69"/>
      <c r="AC353" s="62"/>
      <c r="AD353" s="172">
        <f t="shared" ca="1" si="368"/>
        <v>0</v>
      </c>
      <c r="AE353" s="108">
        <f t="shared" si="369"/>
        <v>0</v>
      </c>
      <c r="AF353" s="175" t="str">
        <f>IF(G353="","0",VLOOKUP(G353,'登録データ（男）'!$V$4:$W$21,2,FALSE))</f>
        <v>0</v>
      </c>
      <c r="AG353" s="62" t="str">
        <f t="shared" si="370"/>
        <v>00</v>
      </c>
      <c r="AH353" s="172" t="str">
        <f t="shared" si="371"/>
        <v>0</v>
      </c>
      <c r="AI353" s="62" t="str">
        <f t="shared" si="372"/>
        <v>000000</v>
      </c>
      <c r="AJ353" s="172" t="str">
        <f t="shared" ca="1" si="373"/>
        <v/>
      </c>
      <c r="AK353" s="62">
        <f t="shared" si="376"/>
        <v>0</v>
      </c>
      <c r="AL353" s="107" t="str">
        <f>IF(H353="","0",VALUE(VLOOKUP(H353,'登録データ（男）'!$V$4:$X$23,3,FALSE)))</f>
        <v>0</v>
      </c>
      <c r="AM353" s="62">
        <f t="shared" si="374"/>
        <v>0</v>
      </c>
      <c r="AN353" s="62">
        <f t="shared" si="377"/>
        <v>0</v>
      </c>
      <c r="AO353" s="69" t="str">
        <f ca="1">IF(OFFSET(B353,-MOD(ROW(B353),3),0)&lt;&gt;"",IF(RIGHT(H353,1)=")",VALUE(VLOOKUP(OFFSET(B353,-MOD(ROW(B353),3),0),'登録データ（女）'!B353,8,FALSE)),"0"),"0")</f>
        <v>0</v>
      </c>
      <c r="AP353" s="69">
        <f t="shared" ca="1" si="375"/>
        <v>0</v>
      </c>
      <c r="AQ353" s="64"/>
      <c r="AR353" s="64"/>
      <c r="AS353" s="64"/>
      <c r="AT353" s="64"/>
      <c r="AU353" s="64"/>
      <c r="AV353" s="64"/>
      <c r="AW353" s="64"/>
      <c r="AX353" s="64"/>
    </row>
    <row r="354" spans="1:50" ht="18.75" customHeight="1" thickTop="1">
      <c r="A354" s="288">
        <v>113</v>
      </c>
      <c r="B354" s="304"/>
      <c r="C354" s="288" t="str">
        <f>IF(B354="","",VLOOKUP(B354,'登録データ（女）'!$A$3:$X$2000,2,FALSE))</f>
        <v/>
      </c>
      <c r="D354" s="288" t="str">
        <f>IF(B354="","",VLOOKUP(B354,'登録データ（女）'!$A$3:$X$2000,3,FALSE))</f>
        <v/>
      </c>
      <c r="E354" s="179" t="str">
        <f>IF(B354="","",VLOOKUP(B354,'登録データ（女）'!$A$3:$X$2000,7,FALSE))</f>
        <v/>
      </c>
      <c r="F354" s="288" t="s">
        <v>6158</v>
      </c>
      <c r="G354" s="291"/>
      <c r="H354" s="477"/>
      <c r="I354" s="285"/>
      <c r="J354" s="288" t="str">
        <f>IF(G354="","",IF(AH354=2,"","分"))</f>
        <v/>
      </c>
      <c r="K354" s="285"/>
      <c r="L354" s="288" t="str">
        <f>IF(OR(G354="",G354="七種競技"),"",IF(AH354=2,"m","秒"))</f>
        <v/>
      </c>
      <c r="M354" s="285"/>
      <c r="N354" s="285"/>
      <c r="O354" s="291"/>
      <c r="P354" s="292"/>
      <c r="Q354" s="293"/>
      <c r="R354" s="471"/>
      <c r="S354" s="468"/>
      <c r="V354" s="66"/>
      <c r="W354" s="75">
        <f>IF(B354="",0,IF(VLOOKUP(B354,'登録データ（女）'!$A$3:$AT$2000,28,FALSE)=1,0,1))</f>
        <v>0</v>
      </c>
      <c r="X354" s="69">
        <f>IF(B354="",1,0)</f>
        <v>1</v>
      </c>
      <c r="Y354" s="69">
        <f>IF(C354="",1,0)</f>
        <v>1</v>
      </c>
      <c r="Z354" s="69">
        <f>IF(D354="",1,0)</f>
        <v>1</v>
      </c>
      <c r="AA354" s="69">
        <f>IF(E354="",1,0)</f>
        <v>1</v>
      </c>
      <c r="AB354" s="69">
        <f>IF(E355="",1,0)</f>
        <v>1</v>
      </c>
      <c r="AC354" s="62">
        <f>SUM(X354:AB354)</f>
        <v>5</v>
      </c>
      <c r="AD354" s="172">
        <f t="shared" ca="1" si="368"/>
        <v>0</v>
      </c>
      <c r="AE354" s="108">
        <f t="shared" si="369"/>
        <v>0</v>
      </c>
      <c r="AF354" s="175" t="str">
        <f>IF(G354="","0",VLOOKUP(G354,'登録データ（男）'!$V$4:$W$21,2,FALSE))</f>
        <v>0</v>
      </c>
      <c r="AG354" s="62" t="str">
        <f t="shared" si="370"/>
        <v>00</v>
      </c>
      <c r="AH354" s="172" t="str">
        <f t="shared" si="371"/>
        <v>0</v>
      </c>
      <c r="AI354" s="62" t="str">
        <f t="shared" si="372"/>
        <v>000000</v>
      </c>
      <c r="AJ354" s="172" t="str">
        <f t="shared" ca="1" si="373"/>
        <v/>
      </c>
      <c r="AK354" s="62">
        <f t="shared" si="376"/>
        <v>0</v>
      </c>
      <c r="AL354" s="107" t="str">
        <f>IF(H354="","0",VALUE(VLOOKUP(H354,'登録データ（男）'!$V$4:$X$23,3,FALSE)))</f>
        <v>0</v>
      </c>
      <c r="AM354" s="62">
        <f t="shared" si="374"/>
        <v>0</v>
      </c>
      <c r="AN354" s="62">
        <f t="shared" si="377"/>
        <v>0</v>
      </c>
      <c r="AO354" s="69" t="str">
        <f ca="1">IF(OFFSET(B354,-MOD(ROW(B354),3),0)&lt;&gt;"",IF(RIGHT(H354,1)=")",VALUE(VLOOKUP(OFFSET(B354,-MOD(ROW(B354),3),0),'登録データ（女）'!B354,8,FALSE)),"0"),"0")</f>
        <v>0</v>
      </c>
      <c r="AP354" s="69">
        <f t="shared" ca="1" si="375"/>
        <v>0</v>
      </c>
      <c r="AQ354" s="64" t="str">
        <f t="shared" ref="AQ354" si="393">IF(AR354="","",RANK(AR354,$AR$18:$AR$467,1))</f>
        <v/>
      </c>
      <c r="AR354" s="64" t="str">
        <f>IF(R354="","",B354)</f>
        <v/>
      </c>
      <c r="AS354" s="64" t="str">
        <f t="shared" ref="AS354" si="394">IF(AT354="","",RANK(AT354,$AT$18:$AT$467,1))</f>
        <v/>
      </c>
      <c r="AT354" s="64" t="str">
        <f>IF(S354="","",B354)</f>
        <v/>
      </c>
      <c r="AU354" s="64" t="str">
        <f t="shared" ref="AU354" si="395">IF(AV354="","",RANK(AV354,$AV$18:$AV$467,1))</f>
        <v/>
      </c>
      <c r="AV354" s="64" t="str">
        <f>IF(OR(H354="七種競技",H355="七種競技",H356="七種競技"),B354,"")</f>
        <v/>
      </c>
      <c r="AW354" s="64"/>
      <c r="AX354" s="64">
        <f>B354</f>
        <v>0</v>
      </c>
    </row>
    <row r="355" spans="1:50" ht="18.75" customHeight="1">
      <c r="A355" s="289"/>
      <c r="B355" s="305"/>
      <c r="C355" s="289"/>
      <c r="D355" s="289"/>
      <c r="E355" s="174" t="str">
        <f>IF(B354="","",VLOOKUP(B354,'登録データ（女）'!$A$3:$X$2000,4,FALSE))</f>
        <v/>
      </c>
      <c r="F355" s="289"/>
      <c r="G355" s="294"/>
      <c r="H355" s="478"/>
      <c r="I355" s="286"/>
      <c r="J355" s="289"/>
      <c r="K355" s="286"/>
      <c r="L355" s="289"/>
      <c r="M355" s="286"/>
      <c r="N355" s="286"/>
      <c r="O355" s="294"/>
      <c r="P355" s="295"/>
      <c r="Q355" s="296"/>
      <c r="R355" s="472"/>
      <c r="S355" s="469"/>
      <c r="V355" s="66"/>
      <c r="W355" s="75"/>
      <c r="X355" s="69"/>
      <c r="Y355" s="69"/>
      <c r="Z355" s="69"/>
      <c r="AA355" s="69"/>
      <c r="AB355" s="69"/>
      <c r="AC355" s="62"/>
      <c r="AD355" s="172">
        <f t="shared" ca="1" si="368"/>
        <v>0</v>
      </c>
      <c r="AE355" s="108">
        <f t="shared" si="369"/>
        <v>0</v>
      </c>
      <c r="AF355" s="175" t="str">
        <f>IF(G355="","0",VLOOKUP(G355,'登録データ（男）'!$V$4:$W$21,2,FALSE))</f>
        <v>0</v>
      </c>
      <c r="AG355" s="62" t="str">
        <f t="shared" si="370"/>
        <v>00</v>
      </c>
      <c r="AH355" s="172" t="str">
        <f t="shared" si="371"/>
        <v>0</v>
      </c>
      <c r="AI355" s="62" t="str">
        <f t="shared" si="372"/>
        <v>000000</v>
      </c>
      <c r="AJ355" s="172" t="str">
        <f t="shared" ca="1" si="373"/>
        <v/>
      </c>
      <c r="AK355" s="62">
        <f t="shared" si="376"/>
        <v>0</v>
      </c>
      <c r="AL355" s="107" t="str">
        <f>IF(H355="","0",VALUE(VLOOKUP(H355,'登録データ（男）'!$V$4:$X$23,3,FALSE)))</f>
        <v>0</v>
      </c>
      <c r="AM355" s="62">
        <f t="shared" si="374"/>
        <v>0</v>
      </c>
      <c r="AN355" s="62">
        <f t="shared" si="377"/>
        <v>0</v>
      </c>
      <c r="AO355" s="69" t="str">
        <f ca="1">IF(OFFSET(B355,-MOD(ROW(B355),3),0)&lt;&gt;"",IF(RIGHT(H355,1)=")",VALUE(VLOOKUP(OFFSET(B355,-MOD(ROW(B355),3),0),'登録データ（女）'!B355,8,FALSE)),"0"),"0")</f>
        <v>0</v>
      </c>
      <c r="AP355" s="69">
        <f t="shared" ca="1" si="375"/>
        <v>0</v>
      </c>
      <c r="AQ355" s="64"/>
      <c r="AR355" s="64"/>
      <c r="AS355" s="64"/>
      <c r="AT355" s="64"/>
      <c r="AU355" s="64"/>
      <c r="AV355" s="64"/>
      <c r="AW355" s="64"/>
      <c r="AX355" s="64"/>
    </row>
    <row r="356" spans="1:50" ht="18.75" customHeight="1" thickBot="1">
      <c r="A356" s="290"/>
      <c r="B356" s="306"/>
      <c r="C356" s="290"/>
      <c r="D356" s="290"/>
      <c r="E356" s="87" t="s">
        <v>1919</v>
      </c>
      <c r="F356" s="290"/>
      <c r="G356" s="222"/>
      <c r="H356" s="479"/>
      <c r="I356" s="287"/>
      <c r="J356" s="290"/>
      <c r="K356" s="287"/>
      <c r="L356" s="290"/>
      <c r="M356" s="287"/>
      <c r="N356" s="287"/>
      <c r="O356" s="222"/>
      <c r="P356" s="223"/>
      <c r="Q356" s="297"/>
      <c r="R356" s="473"/>
      <c r="S356" s="470"/>
      <c r="V356" s="66"/>
      <c r="W356" s="75"/>
      <c r="X356" s="69"/>
      <c r="Y356" s="69"/>
      <c r="Z356" s="69"/>
      <c r="AA356" s="69"/>
      <c r="AB356" s="69"/>
      <c r="AC356" s="62"/>
      <c r="AD356" s="172">
        <f t="shared" ca="1" si="368"/>
        <v>0</v>
      </c>
      <c r="AE356" s="108">
        <f t="shared" si="369"/>
        <v>0</v>
      </c>
      <c r="AF356" s="175" t="str">
        <f>IF(G356="","0",VLOOKUP(G356,'登録データ（男）'!$V$4:$W$21,2,FALSE))</f>
        <v>0</v>
      </c>
      <c r="AG356" s="62" t="str">
        <f t="shared" si="370"/>
        <v>00</v>
      </c>
      <c r="AH356" s="172" t="str">
        <f t="shared" si="371"/>
        <v>0</v>
      </c>
      <c r="AI356" s="62" t="str">
        <f t="shared" si="372"/>
        <v>000000</v>
      </c>
      <c r="AJ356" s="172" t="str">
        <f t="shared" ca="1" si="373"/>
        <v/>
      </c>
      <c r="AK356" s="62">
        <f t="shared" si="376"/>
        <v>0</v>
      </c>
      <c r="AL356" s="107" t="str">
        <f>IF(H356="","0",VALUE(VLOOKUP(H356,'登録データ（男）'!$V$4:$X$23,3,FALSE)))</f>
        <v>0</v>
      </c>
      <c r="AM356" s="62">
        <f t="shared" si="374"/>
        <v>0</v>
      </c>
      <c r="AN356" s="62">
        <f t="shared" si="377"/>
        <v>0</v>
      </c>
      <c r="AO356" s="69" t="str">
        <f ca="1">IF(OFFSET(B356,-MOD(ROW(B356),3),0)&lt;&gt;"",IF(RIGHT(H356,1)=")",VALUE(VLOOKUP(OFFSET(B356,-MOD(ROW(B356),3),0),'登録データ（女）'!B356,8,FALSE)),"0"),"0")</f>
        <v>0</v>
      </c>
      <c r="AP356" s="69">
        <f t="shared" ca="1" si="375"/>
        <v>0</v>
      </c>
      <c r="AQ356" s="64"/>
      <c r="AR356" s="64"/>
      <c r="AS356" s="64"/>
      <c r="AT356" s="64"/>
      <c r="AU356" s="64"/>
      <c r="AV356" s="64"/>
      <c r="AW356" s="64"/>
      <c r="AX356" s="64"/>
    </row>
    <row r="357" spans="1:50" ht="18.75" customHeight="1" thickTop="1">
      <c r="A357" s="288">
        <v>114</v>
      </c>
      <c r="B357" s="304"/>
      <c r="C357" s="288" t="str">
        <f>IF(B357="","",VLOOKUP(B357,'登録データ（女）'!$A$3:$X$2000,2,FALSE))</f>
        <v/>
      </c>
      <c r="D357" s="288" t="str">
        <f>IF(B357="","",VLOOKUP(B357,'登録データ（女）'!$A$3:$X$2000,3,FALSE))</f>
        <v/>
      </c>
      <c r="E357" s="179" t="str">
        <f>IF(B357="","",VLOOKUP(B357,'登録データ（女）'!$A$3:$X$2000,7,FALSE))</f>
        <v/>
      </c>
      <c r="F357" s="288" t="s">
        <v>6158</v>
      </c>
      <c r="G357" s="291"/>
      <c r="H357" s="477"/>
      <c r="I357" s="285"/>
      <c r="J357" s="288" t="str">
        <f>IF(G357="","",IF(AH357=2,"","分"))</f>
        <v/>
      </c>
      <c r="K357" s="285"/>
      <c r="L357" s="288" t="str">
        <f>IF(OR(G357="",G357="七種競技"),"",IF(AH357=2,"m","秒"))</f>
        <v/>
      </c>
      <c r="M357" s="285"/>
      <c r="N357" s="285"/>
      <c r="O357" s="291"/>
      <c r="P357" s="292"/>
      <c r="Q357" s="293"/>
      <c r="R357" s="471"/>
      <c r="S357" s="468"/>
      <c r="V357" s="66"/>
      <c r="W357" s="75">
        <f>IF(B357="",0,IF(VLOOKUP(B357,'登録データ（女）'!$A$3:$AT$2000,28,FALSE)=1,0,1))</f>
        <v>0</v>
      </c>
      <c r="X357" s="69">
        <f>IF(B357="",1,0)</f>
        <v>1</v>
      </c>
      <c r="Y357" s="69">
        <f>IF(C357="",1,0)</f>
        <v>1</v>
      </c>
      <c r="Z357" s="69">
        <f>IF(D357="",1,0)</f>
        <v>1</v>
      </c>
      <c r="AA357" s="69">
        <f>IF(E357="",1,0)</f>
        <v>1</v>
      </c>
      <c r="AB357" s="69">
        <f>IF(E358="",1,0)</f>
        <v>1</v>
      </c>
      <c r="AC357" s="62">
        <f>SUM(X357:AB357)</f>
        <v>5</v>
      </c>
      <c r="AD357" s="172">
        <f t="shared" ca="1" si="368"/>
        <v>0</v>
      </c>
      <c r="AE357" s="108">
        <f t="shared" si="369"/>
        <v>0</v>
      </c>
      <c r="AF357" s="175" t="str">
        <f>IF(G357="","0",VLOOKUP(G357,'登録データ（男）'!$V$4:$W$21,2,FALSE))</f>
        <v>0</v>
      </c>
      <c r="AG357" s="62" t="str">
        <f t="shared" si="370"/>
        <v>00</v>
      </c>
      <c r="AH357" s="172" t="str">
        <f t="shared" si="371"/>
        <v>0</v>
      </c>
      <c r="AI357" s="62" t="str">
        <f t="shared" si="372"/>
        <v>000000</v>
      </c>
      <c r="AJ357" s="172" t="str">
        <f t="shared" ca="1" si="373"/>
        <v/>
      </c>
      <c r="AK357" s="62">
        <f t="shared" si="376"/>
        <v>0</v>
      </c>
      <c r="AL357" s="107" t="str">
        <f>IF(H357="","0",VALUE(VLOOKUP(H357,'登録データ（男）'!$V$4:$X$23,3,FALSE)))</f>
        <v>0</v>
      </c>
      <c r="AM357" s="62">
        <f t="shared" si="374"/>
        <v>0</v>
      </c>
      <c r="AN357" s="62">
        <f t="shared" si="377"/>
        <v>0</v>
      </c>
      <c r="AO357" s="69" t="str">
        <f ca="1">IF(OFFSET(B357,-MOD(ROW(B357),3),0)&lt;&gt;"",IF(RIGHT(H357,1)=")",VALUE(VLOOKUP(OFFSET(B357,-MOD(ROW(B357),3),0),'登録データ（女）'!B357,8,FALSE)),"0"),"0")</f>
        <v>0</v>
      </c>
      <c r="AP357" s="69">
        <f t="shared" ca="1" si="375"/>
        <v>0</v>
      </c>
      <c r="AQ357" s="64" t="str">
        <f t="shared" ref="AQ357" si="396">IF(AR357="","",RANK(AR357,$AR$18:$AR$467,1))</f>
        <v/>
      </c>
      <c r="AR357" s="64" t="str">
        <f>IF(R357="","",B357)</f>
        <v/>
      </c>
      <c r="AS357" s="64" t="str">
        <f t="shared" ref="AS357" si="397">IF(AT357="","",RANK(AT357,$AT$18:$AT$467,1))</f>
        <v/>
      </c>
      <c r="AT357" s="64" t="str">
        <f>IF(S357="","",B357)</f>
        <v/>
      </c>
      <c r="AU357" s="64" t="str">
        <f t="shared" ref="AU357" si="398">IF(AV357="","",RANK(AV357,$AV$18:$AV$467,1))</f>
        <v/>
      </c>
      <c r="AV357" s="64" t="str">
        <f>IF(OR(H357="七種競技",H358="七種競技",H359="七種競技"),B357,"")</f>
        <v/>
      </c>
      <c r="AW357" s="64"/>
      <c r="AX357" s="64">
        <f>B357</f>
        <v>0</v>
      </c>
    </row>
    <row r="358" spans="1:50" ht="18.75" customHeight="1">
      <c r="A358" s="289"/>
      <c r="B358" s="305"/>
      <c r="C358" s="289"/>
      <c r="D358" s="289"/>
      <c r="E358" s="174" t="str">
        <f>IF(B357="","",VLOOKUP(B357,'登録データ（女）'!$A$3:$X$2000,4,FALSE))</f>
        <v/>
      </c>
      <c r="F358" s="289"/>
      <c r="G358" s="294"/>
      <c r="H358" s="478"/>
      <c r="I358" s="286"/>
      <c r="J358" s="289"/>
      <c r="K358" s="286"/>
      <c r="L358" s="289"/>
      <c r="M358" s="286"/>
      <c r="N358" s="286"/>
      <c r="O358" s="294"/>
      <c r="P358" s="295"/>
      <c r="Q358" s="296"/>
      <c r="R358" s="472"/>
      <c r="S358" s="469"/>
      <c r="V358" s="66"/>
      <c r="W358" s="75"/>
      <c r="X358" s="69"/>
      <c r="Y358" s="69"/>
      <c r="Z358" s="69"/>
      <c r="AA358" s="69"/>
      <c r="AB358" s="69"/>
      <c r="AC358" s="62"/>
      <c r="AD358" s="172">
        <f t="shared" ca="1" si="368"/>
        <v>0</v>
      </c>
      <c r="AE358" s="108">
        <f t="shared" si="369"/>
        <v>0</v>
      </c>
      <c r="AF358" s="175" t="str">
        <f>IF(G358="","0",VLOOKUP(G358,'登録データ（男）'!$V$4:$W$21,2,FALSE))</f>
        <v>0</v>
      </c>
      <c r="AG358" s="62" t="str">
        <f t="shared" si="370"/>
        <v>00</v>
      </c>
      <c r="AH358" s="172" t="str">
        <f t="shared" si="371"/>
        <v>0</v>
      </c>
      <c r="AI358" s="62" t="str">
        <f t="shared" si="372"/>
        <v>000000</v>
      </c>
      <c r="AJ358" s="172" t="str">
        <f t="shared" ca="1" si="373"/>
        <v/>
      </c>
      <c r="AK358" s="62">
        <f t="shared" si="376"/>
        <v>0</v>
      </c>
      <c r="AL358" s="107" t="str">
        <f>IF(H358="","0",VALUE(VLOOKUP(H358,'登録データ（男）'!$V$4:$X$23,3,FALSE)))</f>
        <v>0</v>
      </c>
      <c r="AM358" s="62">
        <f t="shared" si="374"/>
        <v>0</v>
      </c>
      <c r="AN358" s="62">
        <f t="shared" si="377"/>
        <v>0</v>
      </c>
      <c r="AO358" s="69" t="str">
        <f ca="1">IF(OFFSET(B358,-MOD(ROW(B358),3),0)&lt;&gt;"",IF(RIGHT(H358,1)=")",VALUE(VLOOKUP(OFFSET(B358,-MOD(ROW(B358),3),0),'登録データ（女）'!B358,8,FALSE)),"0"),"0")</f>
        <v>0</v>
      </c>
      <c r="AP358" s="69">
        <f t="shared" ca="1" si="375"/>
        <v>0</v>
      </c>
      <c r="AQ358" s="64"/>
      <c r="AR358" s="64"/>
      <c r="AS358" s="64"/>
      <c r="AT358" s="64"/>
      <c r="AU358" s="64"/>
      <c r="AV358" s="64"/>
      <c r="AW358" s="64"/>
      <c r="AX358" s="64"/>
    </row>
    <row r="359" spans="1:50" ht="18.75" customHeight="1" thickBot="1">
      <c r="A359" s="290"/>
      <c r="B359" s="306"/>
      <c r="C359" s="290"/>
      <c r="D359" s="290"/>
      <c r="E359" s="87" t="s">
        <v>1919</v>
      </c>
      <c r="F359" s="290"/>
      <c r="G359" s="222"/>
      <c r="H359" s="479"/>
      <c r="I359" s="287"/>
      <c r="J359" s="290"/>
      <c r="K359" s="287"/>
      <c r="L359" s="290"/>
      <c r="M359" s="287"/>
      <c r="N359" s="287"/>
      <c r="O359" s="222"/>
      <c r="P359" s="223"/>
      <c r="Q359" s="297"/>
      <c r="R359" s="473"/>
      <c r="S359" s="470"/>
      <c r="V359" s="66"/>
      <c r="W359" s="75"/>
      <c r="X359" s="69"/>
      <c r="Y359" s="69"/>
      <c r="Z359" s="69"/>
      <c r="AA359" s="69"/>
      <c r="AB359" s="69"/>
      <c r="AC359" s="62"/>
      <c r="AD359" s="172">
        <f t="shared" ca="1" si="368"/>
        <v>0</v>
      </c>
      <c r="AE359" s="108">
        <f t="shared" si="369"/>
        <v>0</v>
      </c>
      <c r="AF359" s="175" t="str">
        <f>IF(G359="","0",VLOOKUP(G359,'登録データ（男）'!$V$4:$W$21,2,FALSE))</f>
        <v>0</v>
      </c>
      <c r="AG359" s="62" t="str">
        <f t="shared" si="370"/>
        <v>00</v>
      </c>
      <c r="AH359" s="172" t="str">
        <f t="shared" si="371"/>
        <v>0</v>
      </c>
      <c r="AI359" s="62" t="str">
        <f t="shared" si="372"/>
        <v>000000</v>
      </c>
      <c r="AJ359" s="172" t="str">
        <f t="shared" ca="1" si="373"/>
        <v/>
      </c>
      <c r="AK359" s="62">
        <f t="shared" si="376"/>
        <v>0</v>
      </c>
      <c r="AL359" s="107" t="str">
        <f>IF(H359="","0",VALUE(VLOOKUP(H359,'登録データ（男）'!$V$4:$X$23,3,FALSE)))</f>
        <v>0</v>
      </c>
      <c r="AM359" s="62">
        <f t="shared" si="374"/>
        <v>0</v>
      </c>
      <c r="AN359" s="62">
        <f t="shared" si="377"/>
        <v>0</v>
      </c>
      <c r="AO359" s="69" t="str">
        <f ca="1">IF(OFFSET(B359,-MOD(ROW(B359),3),0)&lt;&gt;"",IF(RIGHT(H359,1)=")",VALUE(VLOOKUP(OFFSET(B359,-MOD(ROW(B359),3),0),'登録データ（女）'!B359,8,FALSE)),"0"),"0")</f>
        <v>0</v>
      </c>
      <c r="AP359" s="69">
        <f t="shared" ca="1" si="375"/>
        <v>0</v>
      </c>
      <c r="AQ359" s="64"/>
      <c r="AR359" s="64"/>
      <c r="AS359" s="64"/>
      <c r="AT359" s="64"/>
      <c r="AU359" s="64"/>
      <c r="AV359" s="64"/>
      <c r="AW359" s="64"/>
      <c r="AX359" s="64"/>
    </row>
    <row r="360" spans="1:50" ht="18.75" customHeight="1" thickTop="1">
      <c r="A360" s="288">
        <v>115</v>
      </c>
      <c r="B360" s="304"/>
      <c r="C360" s="288" t="str">
        <f>IF(B360="","",VLOOKUP(B360,'登録データ（女）'!$A$3:$X$2000,2,FALSE))</f>
        <v/>
      </c>
      <c r="D360" s="288" t="str">
        <f>IF(B360="","",VLOOKUP(B360,'登録データ（女）'!$A$3:$X$2000,3,FALSE))</f>
        <v/>
      </c>
      <c r="E360" s="179" t="str">
        <f>IF(B360="","",VLOOKUP(B360,'登録データ（女）'!$A$3:$X$2000,7,FALSE))</f>
        <v/>
      </c>
      <c r="F360" s="288" t="s">
        <v>6158</v>
      </c>
      <c r="G360" s="291"/>
      <c r="H360" s="477"/>
      <c r="I360" s="285"/>
      <c r="J360" s="288" t="str">
        <f>IF(G360="","",IF(AH360=2,"","分"))</f>
        <v/>
      </c>
      <c r="K360" s="285"/>
      <c r="L360" s="288" t="str">
        <f>IF(OR(G360="",G360="七種競技"),"",IF(AH360=2,"m","秒"))</f>
        <v/>
      </c>
      <c r="M360" s="285"/>
      <c r="N360" s="285"/>
      <c r="O360" s="291"/>
      <c r="P360" s="292"/>
      <c r="Q360" s="293"/>
      <c r="R360" s="471"/>
      <c r="S360" s="468"/>
      <c r="V360" s="66"/>
      <c r="W360" s="75">
        <f>IF(B360="",0,IF(VLOOKUP(B360,'登録データ（女）'!$A$3:$AT$2000,28,FALSE)=1,0,1))</f>
        <v>0</v>
      </c>
      <c r="X360" s="69">
        <f>IF(B360="",1,0)</f>
        <v>1</v>
      </c>
      <c r="Y360" s="69">
        <f>IF(C360="",1,0)</f>
        <v>1</v>
      </c>
      <c r="Z360" s="69">
        <f>IF(D360="",1,0)</f>
        <v>1</v>
      </c>
      <c r="AA360" s="69">
        <f>IF(E360="",1,0)</f>
        <v>1</v>
      </c>
      <c r="AB360" s="69">
        <f>IF(E361="",1,0)</f>
        <v>1</v>
      </c>
      <c r="AC360" s="62">
        <f>SUM(X360:AB360)</f>
        <v>5</v>
      </c>
      <c r="AD360" s="172">
        <f t="shared" ca="1" si="368"/>
        <v>0</v>
      </c>
      <c r="AE360" s="108">
        <f t="shared" si="369"/>
        <v>0</v>
      </c>
      <c r="AF360" s="175" t="str">
        <f>IF(G360="","0",VLOOKUP(G360,'登録データ（男）'!$V$4:$W$21,2,FALSE))</f>
        <v>0</v>
      </c>
      <c r="AG360" s="62" t="str">
        <f t="shared" si="370"/>
        <v>00</v>
      </c>
      <c r="AH360" s="172" t="str">
        <f t="shared" si="371"/>
        <v>0</v>
      </c>
      <c r="AI360" s="62" t="str">
        <f t="shared" si="372"/>
        <v>000000</v>
      </c>
      <c r="AJ360" s="172" t="str">
        <f t="shared" ca="1" si="373"/>
        <v/>
      </c>
      <c r="AK360" s="62">
        <f t="shared" si="376"/>
        <v>0</v>
      </c>
      <c r="AL360" s="107" t="str">
        <f>IF(H360="","0",VALUE(VLOOKUP(H360,'登録データ（男）'!$V$4:$X$23,3,FALSE)))</f>
        <v>0</v>
      </c>
      <c r="AM360" s="62">
        <f t="shared" si="374"/>
        <v>0</v>
      </c>
      <c r="AN360" s="62">
        <f t="shared" si="377"/>
        <v>0</v>
      </c>
      <c r="AO360" s="69" t="str">
        <f ca="1">IF(OFFSET(B360,-MOD(ROW(B360),3),0)&lt;&gt;"",IF(RIGHT(H360,1)=")",VALUE(VLOOKUP(OFFSET(B360,-MOD(ROW(B360),3),0),'登録データ（女）'!B360,8,FALSE)),"0"),"0")</f>
        <v>0</v>
      </c>
      <c r="AP360" s="69">
        <f t="shared" ca="1" si="375"/>
        <v>0</v>
      </c>
      <c r="AQ360" s="64" t="str">
        <f t="shared" ref="AQ360" si="399">IF(AR360="","",RANK(AR360,$AR$18:$AR$467,1))</f>
        <v/>
      </c>
      <c r="AR360" s="64" t="str">
        <f>IF(R360="","",B360)</f>
        <v/>
      </c>
      <c r="AS360" s="64" t="str">
        <f t="shared" ref="AS360" si="400">IF(AT360="","",RANK(AT360,$AT$18:$AT$467,1))</f>
        <v/>
      </c>
      <c r="AT360" s="64" t="str">
        <f>IF(S360="","",B360)</f>
        <v/>
      </c>
      <c r="AU360" s="64" t="str">
        <f t="shared" ref="AU360" si="401">IF(AV360="","",RANK(AV360,$AV$18:$AV$467,1))</f>
        <v/>
      </c>
      <c r="AV360" s="64" t="str">
        <f>IF(OR(H360="七種競技",H361="七種競技",H362="七種競技"),B360,"")</f>
        <v/>
      </c>
      <c r="AW360" s="64"/>
      <c r="AX360" s="64">
        <f>B360</f>
        <v>0</v>
      </c>
    </row>
    <row r="361" spans="1:50" ht="18.75" customHeight="1">
      <c r="A361" s="289"/>
      <c r="B361" s="305"/>
      <c r="C361" s="289"/>
      <c r="D361" s="289"/>
      <c r="E361" s="174" t="str">
        <f>IF(B360="","",VLOOKUP(B360,'登録データ（女）'!$A$3:$X$2000,4,FALSE))</f>
        <v/>
      </c>
      <c r="F361" s="289"/>
      <c r="G361" s="294"/>
      <c r="H361" s="478"/>
      <c r="I361" s="286"/>
      <c r="J361" s="289"/>
      <c r="K361" s="286"/>
      <c r="L361" s="289"/>
      <c r="M361" s="286"/>
      <c r="N361" s="286"/>
      <c r="O361" s="294"/>
      <c r="P361" s="295"/>
      <c r="Q361" s="296"/>
      <c r="R361" s="472"/>
      <c r="S361" s="469"/>
      <c r="V361" s="66"/>
      <c r="W361" s="75"/>
      <c r="X361" s="69"/>
      <c r="Y361" s="69"/>
      <c r="Z361" s="69"/>
      <c r="AA361" s="69"/>
      <c r="AB361" s="69"/>
      <c r="AC361" s="62"/>
      <c r="AD361" s="172">
        <f t="shared" ca="1" si="368"/>
        <v>0</v>
      </c>
      <c r="AE361" s="108">
        <f t="shared" si="369"/>
        <v>0</v>
      </c>
      <c r="AF361" s="175" t="str">
        <f>IF(G361="","0",VLOOKUP(G361,'登録データ（男）'!$V$4:$W$21,2,FALSE))</f>
        <v>0</v>
      </c>
      <c r="AG361" s="62" t="str">
        <f t="shared" si="370"/>
        <v>00</v>
      </c>
      <c r="AH361" s="172" t="str">
        <f t="shared" si="371"/>
        <v>0</v>
      </c>
      <c r="AI361" s="62" t="str">
        <f t="shared" si="372"/>
        <v>000000</v>
      </c>
      <c r="AJ361" s="172" t="str">
        <f t="shared" ca="1" si="373"/>
        <v/>
      </c>
      <c r="AK361" s="62">
        <f t="shared" si="376"/>
        <v>0</v>
      </c>
      <c r="AL361" s="107" t="str">
        <f>IF(H361="","0",VALUE(VLOOKUP(H361,'登録データ（男）'!$V$4:$X$23,3,FALSE)))</f>
        <v>0</v>
      </c>
      <c r="AM361" s="62">
        <f t="shared" si="374"/>
        <v>0</v>
      </c>
      <c r="AN361" s="62">
        <f t="shared" si="377"/>
        <v>0</v>
      </c>
      <c r="AO361" s="69" t="str">
        <f ca="1">IF(OFFSET(B361,-MOD(ROW(B361),3),0)&lt;&gt;"",IF(RIGHT(H361,1)=")",VALUE(VLOOKUP(OFFSET(B361,-MOD(ROW(B361),3),0),'登録データ（女）'!B361,8,FALSE)),"0"),"0")</f>
        <v>0</v>
      </c>
      <c r="AP361" s="69">
        <f t="shared" ca="1" si="375"/>
        <v>0</v>
      </c>
      <c r="AQ361" s="64"/>
      <c r="AR361" s="64"/>
      <c r="AS361" s="64"/>
      <c r="AT361" s="64"/>
      <c r="AU361" s="64"/>
      <c r="AV361" s="64"/>
      <c r="AW361" s="64"/>
      <c r="AX361" s="64"/>
    </row>
    <row r="362" spans="1:50" ht="18.75" customHeight="1" thickBot="1">
      <c r="A362" s="290"/>
      <c r="B362" s="306"/>
      <c r="C362" s="290"/>
      <c r="D362" s="290"/>
      <c r="E362" s="87" t="s">
        <v>1919</v>
      </c>
      <c r="F362" s="290"/>
      <c r="G362" s="222"/>
      <c r="H362" s="479"/>
      <c r="I362" s="287"/>
      <c r="J362" s="290"/>
      <c r="K362" s="287"/>
      <c r="L362" s="290"/>
      <c r="M362" s="287"/>
      <c r="N362" s="287"/>
      <c r="O362" s="222"/>
      <c r="P362" s="223"/>
      <c r="Q362" s="297"/>
      <c r="R362" s="473"/>
      <c r="S362" s="470"/>
      <c r="V362" s="66"/>
      <c r="W362" s="75"/>
      <c r="X362" s="69"/>
      <c r="Y362" s="69"/>
      <c r="Z362" s="69"/>
      <c r="AA362" s="69"/>
      <c r="AB362" s="69"/>
      <c r="AC362" s="62"/>
      <c r="AD362" s="172">
        <f t="shared" ca="1" si="368"/>
        <v>0</v>
      </c>
      <c r="AE362" s="108">
        <f t="shared" si="369"/>
        <v>0</v>
      </c>
      <c r="AF362" s="175" t="str">
        <f>IF(G362="","0",VLOOKUP(G362,'登録データ（男）'!$V$4:$W$21,2,FALSE))</f>
        <v>0</v>
      </c>
      <c r="AG362" s="62" t="str">
        <f t="shared" si="370"/>
        <v>00</v>
      </c>
      <c r="AH362" s="172" t="str">
        <f t="shared" si="371"/>
        <v>0</v>
      </c>
      <c r="AI362" s="62" t="str">
        <f t="shared" si="372"/>
        <v>000000</v>
      </c>
      <c r="AJ362" s="172" t="str">
        <f t="shared" ca="1" si="373"/>
        <v/>
      </c>
      <c r="AK362" s="62">
        <f t="shared" si="376"/>
        <v>0</v>
      </c>
      <c r="AL362" s="107" t="str">
        <f>IF(H362="","0",VALUE(VLOOKUP(H362,'登録データ（男）'!$V$4:$X$23,3,FALSE)))</f>
        <v>0</v>
      </c>
      <c r="AM362" s="62">
        <f t="shared" si="374"/>
        <v>0</v>
      </c>
      <c r="AN362" s="62">
        <f t="shared" si="377"/>
        <v>0</v>
      </c>
      <c r="AO362" s="69" t="str">
        <f ca="1">IF(OFFSET(B362,-MOD(ROW(B362),3),0)&lt;&gt;"",IF(RIGHT(H362,1)=")",VALUE(VLOOKUP(OFFSET(B362,-MOD(ROW(B362),3),0),'登録データ（女）'!B362,8,FALSE)),"0"),"0")</f>
        <v>0</v>
      </c>
      <c r="AP362" s="69">
        <f t="shared" ca="1" si="375"/>
        <v>0</v>
      </c>
      <c r="AQ362" s="64"/>
      <c r="AR362" s="64"/>
      <c r="AS362" s="64"/>
      <c r="AT362" s="64"/>
      <c r="AU362" s="64"/>
      <c r="AV362" s="64"/>
      <c r="AW362" s="64"/>
      <c r="AX362" s="64"/>
    </row>
    <row r="363" spans="1:50" ht="18.75" customHeight="1" thickTop="1">
      <c r="A363" s="288">
        <v>116</v>
      </c>
      <c r="B363" s="304"/>
      <c r="C363" s="288" t="str">
        <f>IF(B363="","",VLOOKUP(B363,'登録データ（女）'!$A$3:$X$2000,2,FALSE))</f>
        <v/>
      </c>
      <c r="D363" s="288" t="str">
        <f>IF(B363="","",VLOOKUP(B363,'登録データ（女）'!$A$3:$X$2000,3,FALSE))</f>
        <v/>
      </c>
      <c r="E363" s="179" t="str">
        <f>IF(B363="","",VLOOKUP(B363,'登録データ（女）'!$A$3:$X$2000,7,FALSE))</f>
        <v/>
      </c>
      <c r="F363" s="288" t="s">
        <v>6158</v>
      </c>
      <c r="G363" s="291"/>
      <c r="H363" s="477"/>
      <c r="I363" s="285"/>
      <c r="J363" s="288" t="str">
        <f>IF(G363="","",IF(AH363=2,"","分"))</f>
        <v/>
      </c>
      <c r="K363" s="285"/>
      <c r="L363" s="288" t="str">
        <f>IF(OR(G363="",G363="七種競技"),"",IF(AH363=2,"m","秒"))</f>
        <v/>
      </c>
      <c r="M363" s="285"/>
      <c r="N363" s="285"/>
      <c r="O363" s="291"/>
      <c r="P363" s="292"/>
      <c r="Q363" s="293"/>
      <c r="R363" s="471"/>
      <c r="S363" s="468"/>
      <c r="V363" s="66"/>
      <c r="W363" s="75">
        <f>IF(B363="",0,IF(VLOOKUP(B363,'登録データ（女）'!$A$3:$AT$2000,28,FALSE)=1,0,1))</f>
        <v>0</v>
      </c>
      <c r="X363" s="69">
        <f>IF(B363="",1,0)</f>
        <v>1</v>
      </c>
      <c r="Y363" s="69">
        <f>IF(C363="",1,0)</f>
        <v>1</v>
      </c>
      <c r="Z363" s="69">
        <f>IF(D363="",1,0)</f>
        <v>1</v>
      </c>
      <c r="AA363" s="69">
        <f>IF(E363="",1,0)</f>
        <v>1</v>
      </c>
      <c r="AB363" s="69">
        <f>IF(E364="",1,0)</f>
        <v>1</v>
      </c>
      <c r="AC363" s="62">
        <f>SUM(X363:AB363)</f>
        <v>5</v>
      </c>
      <c r="AD363" s="172">
        <f t="shared" ca="1" si="368"/>
        <v>0</v>
      </c>
      <c r="AE363" s="108">
        <f t="shared" si="369"/>
        <v>0</v>
      </c>
      <c r="AF363" s="175" t="str">
        <f>IF(G363="","0",VLOOKUP(G363,'登録データ（男）'!$V$4:$W$21,2,FALSE))</f>
        <v>0</v>
      </c>
      <c r="AG363" s="62" t="str">
        <f t="shared" si="370"/>
        <v>00</v>
      </c>
      <c r="AH363" s="172" t="str">
        <f t="shared" si="371"/>
        <v>0</v>
      </c>
      <c r="AI363" s="62" t="str">
        <f t="shared" si="372"/>
        <v>000000</v>
      </c>
      <c r="AJ363" s="172" t="str">
        <f t="shared" ca="1" si="373"/>
        <v/>
      </c>
      <c r="AK363" s="62">
        <f t="shared" si="376"/>
        <v>0</v>
      </c>
      <c r="AL363" s="107" t="str">
        <f>IF(H363="","0",VALUE(VLOOKUP(H363,'登録データ（男）'!$V$4:$X$23,3,FALSE)))</f>
        <v>0</v>
      </c>
      <c r="AM363" s="62">
        <f t="shared" si="374"/>
        <v>0</v>
      </c>
      <c r="AN363" s="62">
        <f t="shared" si="377"/>
        <v>0</v>
      </c>
      <c r="AO363" s="69" t="str">
        <f ca="1">IF(OFFSET(B363,-MOD(ROW(B363),3),0)&lt;&gt;"",IF(RIGHT(H363,1)=")",VALUE(VLOOKUP(OFFSET(B363,-MOD(ROW(B363),3),0),'登録データ（女）'!B363,8,FALSE)),"0"),"0")</f>
        <v>0</v>
      </c>
      <c r="AP363" s="69">
        <f t="shared" ca="1" si="375"/>
        <v>0</v>
      </c>
      <c r="AQ363" s="64" t="str">
        <f t="shared" ref="AQ363" si="402">IF(AR363="","",RANK(AR363,$AR$18:$AR$467,1))</f>
        <v/>
      </c>
      <c r="AR363" s="64" t="str">
        <f>IF(R363="","",B363)</f>
        <v/>
      </c>
      <c r="AS363" s="64" t="str">
        <f t="shared" ref="AS363" si="403">IF(AT363="","",RANK(AT363,$AT$18:$AT$467,1))</f>
        <v/>
      </c>
      <c r="AT363" s="64" t="str">
        <f>IF(S363="","",B363)</f>
        <v/>
      </c>
      <c r="AU363" s="64" t="str">
        <f t="shared" ref="AU363" si="404">IF(AV363="","",RANK(AV363,$AV$18:$AV$467,1))</f>
        <v/>
      </c>
      <c r="AV363" s="64" t="str">
        <f>IF(OR(H363="七種競技",H364="七種競技",H365="七種競技"),B363,"")</f>
        <v/>
      </c>
      <c r="AW363" s="64"/>
      <c r="AX363" s="64">
        <f>B363</f>
        <v>0</v>
      </c>
    </row>
    <row r="364" spans="1:50" ht="18.75" customHeight="1">
      <c r="A364" s="289"/>
      <c r="B364" s="305"/>
      <c r="C364" s="289"/>
      <c r="D364" s="289"/>
      <c r="E364" s="174" t="str">
        <f>IF(B363="","",VLOOKUP(B363,'登録データ（女）'!$A$3:$X$2000,4,FALSE))</f>
        <v/>
      </c>
      <c r="F364" s="289"/>
      <c r="G364" s="294"/>
      <c r="H364" s="478"/>
      <c r="I364" s="286"/>
      <c r="J364" s="289"/>
      <c r="K364" s="286"/>
      <c r="L364" s="289"/>
      <c r="M364" s="286"/>
      <c r="N364" s="286"/>
      <c r="O364" s="294"/>
      <c r="P364" s="295"/>
      <c r="Q364" s="296"/>
      <c r="R364" s="472"/>
      <c r="S364" s="469"/>
      <c r="V364" s="66"/>
      <c r="W364" s="75"/>
      <c r="X364" s="69"/>
      <c r="Y364" s="69"/>
      <c r="Z364" s="69"/>
      <c r="AA364" s="69"/>
      <c r="AB364" s="69"/>
      <c r="AC364" s="62"/>
      <c r="AD364" s="172">
        <f t="shared" ca="1" si="368"/>
        <v>0</v>
      </c>
      <c r="AE364" s="108">
        <f t="shared" si="369"/>
        <v>0</v>
      </c>
      <c r="AF364" s="175" t="str">
        <f>IF(G364="","0",VLOOKUP(G364,'登録データ（男）'!$V$4:$W$21,2,FALSE))</f>
        <v>0</v>
      </c>
      <c r="AG364" s="62" t="str">
        <f t="shared" si="370"/>
        <v>00</v>
      </c>
      <c r="AH364" s="172" t="str">
        <f t="shared" si="371"/>
        <v>0</v>
      </c>
      <c r="AI364" s="62" t="str">
        <f t="shared" si="372"/>
        <v>000000</v>
      </c>
      <c r="AJ364" s="172" t="str">
        <f t="shared" ca="1" si="373"/>
        <v/>
      </c>
      <c r="AK364" s="62">
        <f t="shared" si="376"/>
        <v>0</v>
      </c>
      <c r="AL364" s="107" t="str">
        <f>IF(H364="","0",VALUE(VLOOKUP(H364,'登録データ（男）'!$V$4:$X$23,3,FALSE)))</f>
        <v>0</v>
      </c>
      <c r="AM364" s="62">
        <f t="shared" si="374"/>
        <v>0</v>
      </c>
      <c r="AN364" s="62">
        <f t="shared" si="377"/>
        <v>0</v>
      </c>
      <c r="AO364" s="69" t="str">
        <f ca="1">IF(OFFSET(B364,-MOD(ROW(B364),3),0)&lt;&gt;"",IF(RIGHT(H364,1)=")",VALUE(VLOOKUP(OFFSET(B364,-MOD(ROW(B364),3),0),'登録データ（女）'!B364,8,FALSE)),"0"),"0")</f>
        <v>0</v>
      </c>
      <c r="AP364" s="69">
        <f t="shared" ca="1" si="375"/>
        <v>0</v>
      </c>
      <c r="AQ364" s="64"/>
      <c r="AR364" s="64"/>
      <c r="AS364" s="64"/>
      <c r="AT364" s="64"/>
      <c r="AU364" s="64"/>
      <c r="AV364" s="64"/>
      <c r="AW364" s="64"/>
      <c r="AX364" s="64"/>
    </row>
    <row r="365" spans="1:50" ht="18.75" customHeight="1" thickBot="1">
      <c r="A365" s="290"/>
      <c r="B365" s="306"/>
      <c r="C365" s="290"/>
      <c r="D365" s="290"/>
      <c r="E365" s="87" t="s">
        <v>1919</v>
      </c>
      <c r="F365" s="290"/>
      <c r="G365" s="222"/>
      <c r="H365" s="479"/>
      <c r="I365" s="287"/>
      <c r="J365" s="290"/>
      <c r="K365" s="287"/>
      <c r="L365" s="290"/>
      <c r="M365" s="287"/>
      <c r="N365" s="287"/>
      <c r="O365" s="222"/>
      <c r="P365" s="223"/>
      <c r="Q365" s="297"/>
      <c r="R365" s="473"/>
      <c r="S365" s="470"/>
      <c r="V365" s="66"/>
      <c r="W365" s="75"/>
      <c r="X365" s="69"/>
      <c r="Y365" s="69"/>
      <c r="Z365" s="69"/>
      <c r="AA365" s="69"/>
      <c r="AB365" s="69"/>
      <c r="AC365" s="62"/>
      <c r="AD365" s="172">
        <f t="shared" ca="1" si="368"/>
        <v>0</v>
      </c>
      <c r="AE365" s="108">
        <f t="shared" si="369"/>
        <v>0</v>
      </c>
      <c r="AF365" s="175" t="str">
        <f>IF(G365="","0",VLOOKUP(G365,'登録データ（男）'!$V$4:$W$21,2,FALSE))</f>
        <v>0</v>
      </c>
      <c r="AG365" s="62" t="str">
        <f t="shared" si="370"/>
        <v>00</v>
      </c>
      <c r="AH365" s="172" t="str">
        <f t="shared" si="371"/>
        <v>0</v>
      </c>
      <c r="AI365" s="62" t="str">
        <f t="shared" si="372"/>
        <v>000000</v>
      </c>
      <c r="AJ365" s="172" t="str">
        <f t="shared" ca="1" si="373"/>
        <v/>
      </c>
      <c r="AK365" s="62">
        <f t="shared" si="376"/>
        <v>0</v>
      </c>
      <c r="AL365" s="107" t="str">
        <f>IF(H365="","0",VALUE(VLOOKUP(H365,'登録データ（男）'!$V$4:$X$23,3,FALSE)))</f>
        <v>0</v>
      </c>
      <c r="AM365" s="62">
        <f t="shared" si="374"/>
        <v>0</v>
      </c>
      <c r="AN365" s="62">
        <f t="shared" si="377"/>
        <v>0</v>
      </c>
      <c r="AO365" s="69" t="str">
        <f ca="1">IF(OFFSET(B365,-MOD(ROW(B365),3),0)&lt;&gt;"",IF(RIGHT(H365,1)=")",VALUE(VLOOKUP(OFFSET(B365,-MOD(ROW(B365),3),0),'登録データ（女）'!B365,8,FALSE)),"0"),"0")</f>
        <v>0</v>
      </c>
      <c r="AP365" s="69">
        <f t="shared" ca="1" si="375"/>
        <v>0</v>
      </c>
      <c r="AQ365" s="64"/>
      <c r="AR365" s="64"/>
      <c r="AS365" s="64"/>
      <c r="AT365" s="64"/>
      <c r="AU365" s="64"/>
      <c r="AV365" s="64"/>
      <c r="AW365" s="64"/>
      <c r="AX365" s="64"/>
    </row>
    <row r="366" spans="1:50" ht="18.75" customHeight="1" thickTop="1">
      <c r="A366" s="288">
        <v>117</v>
      </c>
      <c r="B366" s="304"/>
      <c r="C366" s="288" t="str">
        <f>IF(B366="","",VLOOKUP(B366,'登録データ（女）'!$A$3:$X$2000,2,FALSE))</f>
        <v/>
      </c>
      <c r="D366" s="288" t="str">
        <f>IF(B366="","",VLOOKUP(B366,'登録データ（女）'!$A$3:$X$2000,3,FALSE))</f>
        <v/>
      </c>
      <c r="E366" s="179" t="str">
        <f>IF(B366="","",VLOOKUP(B366,'登録データ（女）'!$A$3:$X$2000,7,FALSE))</f>
        <v/>
      </c>
      <c r="F366" s="288" t="s">
        <v>6158</v>
      </c>
      <c r="G366" s="291"/>
      <c r="H366" s="477"/>
      <c r="I366" s="285"/>
      <c r="J366" s="288" t="str">
        <f>IF(G366="","",IF(AH366=2,"","分"))</f>
        <v/>
      </c>
      <c r="K366" s="285"/>
      <c r="L366" s="288" t="str">
        <f>IF(OR(G366="",G366="七種競技"),"",IF(AH366=2,"m","秒"))</f>
        <v/>
      </c>
      <c r="M366" s="285"/>
      <c r="N366" s="285"/>
      <c r="O366" s="291"/>
      <c r="P366" s="292"/>
      <c r="Q366" s="293"/>
      <c r="R366" s="471"/>
      <c r="S366" s="468"/>
      <c r="V366" s="66"/>
      <c r="W366" s="75">
        <f>IF(B366="",0,IF(VLOOKUP(B366,'登録データ（女）'!$A$3:$AT$2000,28,FALSE)=1,0,1))</f>
        <v>0</v>
      </c>
      <c r="X366" s="69">
        <f>IF(B366="",1,0)</f>
        <v>1</v>
      </c>
      <c r="Y366" s="69">
        <f>IF(C366="",1,0)</f>
        <v>1</v>
      </c>
      <c r="Z366" s="69">
        <f>IF(D366="",1,0)</f>
        <v>1</v>
      </c>
      <c r="AA366" s="69">
        <f>IF(E366="",1,0)</f>
        <v>1</v>
      </c>
      <c r="AB366" s="69">
        <f>IF(E367="",1,0)</f>
        <v>1</v>
      </c>
      <c r="AC366" s="62">
        <f>SUM(X366:AB366)</f>
        <v>5</v>
      </c>
      <c r="AD366" s="172">
        <f t="shared" ca="1" si="368"/>
        <v>0</v>
      </c>
      <c r="AE366" s="108">
        <f t="shared" si="369"/>
        <v>0</v>
      </c>
      <c r="AF366" s="175" t="str">
        <f>IF(G366="","0",VLOOKUP(G366,'登録データ（男）'!$V$4:$W$21,2,FALSE))</f>
        <v>0</v>
      </c>
      <c r="AG366" s="62" t="str">
        <f t="shared" si="370"/>
        <v>00</v>
      </c>
      <c r="AH366" s="172" t="str">
        <f t="shared" si="371"/>
        <v>0</v>
      </c>
      <c r="AI366" s="62" t="str">
        <f t="shared" si="372"/>
        <v>000000</v>
      </c>
      <c r="AJ366" s="172" t="str">
        <f t="shared" ca="1" si="373"/>
        <v/>
      </c>
      <c r="AK366" s="62">
        <f t="shared" si="376"/>
        <v>0</v>
      </c>
      <c r="AL366" s="107" t="str">
        <f>IF(H366="","0",VALUE(VLOOKUP(H366,'登録データ（男）'!$V$4:$X$23,3,FALSE)))</f>
        <v>0</v>
      </c>
      <c r="AM366" s="62">
        <f t="shared" si="374"/>
        <v>0</v>
      </c>
      <c r="AN366" s="62">
        <f t="shared" si="377"/>
        <v>0</v>
      </c>
      <c r="AO366" s="69" t="str">
        <f ca="1">IF(OFFSET(B366,-MOD(ROW(B366),3),0)&lt;&gt;"",IF(RIGHT(H366,1)=")",VALUE(VLOOKUP(OFFSET(B366,-MOD(ROW(B366),3),0),'登録データ（女）'!B366,8,FALSE)),"0"),"0")</f>
        <v>0</v>
      </c>
      <c r="AP366" s="69">
        <f t="shared" ca="1" si="375"/>
        <v>0</v>
      </c>
      <c r="AQ366" s="64" t="str">
        <f t="shared" ref="AQ366" si="405">IF(AR366="","",RANK(AR366,$AR$18:$AR$467,1))</f>
        <v/>
      </c>
      <c r="AR366" s="64" t="str">
        <f>IF(R366="","",B366)</f>
        <v/>
      </c>
      <c r="AS366" s="64" t="str">
        <f t="shared" ref="AS366" si="406">IF(AT366="","",RANK(AT366,$AT$18:$AT$467,1))</f>
        <v/>
      </c>
      <c r="AT366" s="64" t="str">
        <f>IF(S366="","",B366)</f>
        <v/>
      </c>
      <c r="AU366" s="64" t="str">
        <f t="shared" ref="AU366" si="407">IF(AV366="","",RANK(AV366,$AV$18:$AV$467,1))</f>
        <v/>
      </c>
      <c r="AV366" s="64" t="str">
        <f>IF(OR(H366="七種競技",H367="七種競技",H368="七種競技"),B366,"")</f>
        <v/>
      </c>
      <c r="AW366" s="64"/>
      <c r="AX366" s="64">
        <f>B366</f>
        <v>0</v>
      </c>
    </row>
    <row r="367" spans="1:50" ht="18.75" customHeight="1">
      <c r="A367" s="289"/>
      <c r="B367" s="305"/>
      <c r="C367" s="289"/>
      <c r="D367" s="289"/>
      <c r="E367" s="174" t="str">
        <f>IF(B366="","",VLOOKUP(B366,'登録データ（女）'!$A$3:$X$2000,4,FALSE))</f>
        <v/>
      </c>
      <c r="F367" s="289"/>
      <c r="G367" s="294"/>
      <c r="H367" s="478"/>
      <c r="I367" s="286"/>
      <c r="J367" s="289"/>
      <c r="K367" s="286"/>
      <c r="L367" s="289"/>
      <c r="M367" s="286"/>
      <c r="N367" s="286"/>
      <c r="O367" s="294"/>
      <c r="P367" s="295"/>
      <c r="Q367" s="296"/>
      <c r="R367" s="472"/>
      <c r="S367" s="469"/>
      <c r="V367" s="66"/>
      <c r="W367" s="75"/>
      <c r="X367" s="69"/>
      <c r="Y367" s="69"/>
      <c r="Z367" s="69"/>
      <c r="AA367" s="69"/>
      <c r="AB367" s="69"/>
      <c r="AC367" s="62"/>
      <c r="AD367" s="172">
        <f t="shared" ca="1" si="368"/>
        <v>0</v>
      </c>
      <c r="AE367" s="108">
        <f t="shared" si="369"/>
        <v>0</v>
      </c>
      <c r="AF367" s="175" t="str">
        <f>IF(G367="","0",VLOOKUP(G367,'登録データ（男）'!$V$4:$W$21,2,FALSE))</f>
        <v>0</v>
      </c>
      <c r="AG367" s="62" t="str">
        <f t="shared" si="370"/>
        <v>00</v>
      </c>
      <c r="AH367" s="172" t="str">
        <f t="shared" si="371"/>
        <v>0</v>
      </c>
      <c r="AI367" s="62" t="str">
        <f t="shared" si="372"/>
        <v>000000</v>
      </c>
      <c r="AJ367" s="172" t="str">
        <f t="shared" ca="1" si="373"/>
        <v/>
      </c>
      <c r="AK367" s="62">
        <f t="shared" si="376"/>
        <v>0</v>
      </c>
      <c r="AL367" s="107" t="str">
        <f>IF(H367="","0",VALUE(VLOOKUP(H367,'登録データ（男）'!$V$4:$X$23,3,FALSE)))</f>
        <v>0</v>
      </c>
      <c r="AM367" s="62">
        <f t="shared" si="374"/>
        <v>0</v>
      </c>
      <c r="AN367" s="62">
        <f t="shared" si="377"/>
        <v>0</v>
      </c>
      <c r="AO367" s="69" t="str">
        <f ca="1">IF(OFFSET(B367,-MOD(ROW(B367),3),0)&lt;&gt;"",IF(RIGHT(H367,1)=")",VALUE(VLOOKUP(OFFSET(B367,-MOD(ROW(B367),3),0),'登録データ（女）'!B367,8,FALSE)),"0"),"0")</f>
        <v>0</v>
      </c>
      <c r="AP367" s="69">
        <f t="shared" ca="1" si="375"/>
        <v>0</v>
      </c>
      <c r="AQ367" s="64"/>
      <c r="AR367" s="64"/>
      <c r="AS367" s="64"/>
      <c r="AT367" s="64"/>
      <c r="AU367" s="64"/>
      <c r="AV367" s="64"/>
      <c r="AW367" s="64"/>
      <c r="AX367" s="64"/>
    </row>
    <row r="368" spans="1:50" ht="18.75" customHeight="1" thickBot="1">
      <c r="A368" s="290"/>
      <c r="B368" s="306"/>
      <c r="C368" s="290"/>
      <c r="D368" s="290"/>
      <c r="E368" s="87" t="s">
        <v>1919</v>
      </c>
      <c r="F368" s="290"/>
      <c r="G368" s="222"/>
      <c r="H368" s="479"/>
      <c r="I368" s="287"/>
      <c r="J368" s="290"/>
      <c r="K368" s="287"/>
      <c r="L368" s="290"/>
      <c r="M368" s="287"/>
      <c r="N368" s="287"/>
      <c r="O368" s="222"/>
      <c r="P368" s="223"/>
      <c r="Q368" s="297"/>
      <c r="R368" s="473"/>
      <c r="S368" s="470"/>
      <c r="V368" s="66"/>
      <c r="W368" s="75"/>
      <c r="X368" s="69"/>
      <c r="Y368" s="69"/>
      <c r="Z368" s="69"/>
      <c r="AA368" s="69"/>
      <c r="AB368" s="69"/>
      <c r="AC368" s="62"/>
      <c r="AD368" s="172">
        <f t="shared" ca="1" si="368"/>
        <v>0</v>
      </c>
      <c r="AE368" s="108">
        <f t="shared" si="369"/>
        <v>0</v>
      </c>
      <c r="AF368" s="175" t="str">
        <f>IF(G368="","0",VLOOKUP(G368,'登録データ（男）'!$V$4:$W$21,2,FALSE))</f>
        <v>0</v>
      </c>
      <c r="AG368" s="62" t="str">
        <f t="shared" si="370"/>
        <v>00</v>
      </c>
      <c r="AH368" s="172" t="str">
        <f t="shared" si="371"/>
        <v>0</v>
      </c>
      <c r="AI368" s="62" t="str">
        <f t="shared" si="372"/>
        <v>000000</v>
      </c>
      <c r="AJ368" s="172" t="str">
        <f t="shared" ca="1" si="373"/>
        <v/>
      </c>
      <c r="AK368" s="62">
        <f t="shared" si="376"/>
        <v>0</v>
      </c>
      <c r="AL368" s="107" t="str">
        <f>IF(H368="","0",VALUE(VLOOKUP(H368,'登録データ（男）'!$V$4:$X$23,3,FALSE)))</f>
        <v>0</v>
      </c>
      <c r="AM368" s="62">
        <f t="shared" si="374"/>
        <v>0</v>
      </c>
      <c r="AN368" s="62">
        <f t="shared" si="377"/>
        <v>0</v>
      </c>
      <c r="AO368" s="69" t="str">
        <f ca="1">IF(OFFSET(B368,-MOD(ROW(B368),3),0)&lt;&gt;"",IF(RIGHT(H368,1)=")",VALUE(VLOOKUP(OFFSET(B368,-MOD(ROW(B368),3),0),'登録データ（女）'!B368,8,FALSE)),"0"),"0")</f>
        <v>0</v>
      </c>
      <c r="AP368" s="69">
        <f t="shared" ca="1" si="375"/>
        <v>0</v>
      </c>
      <c r="AQ368" s="64"/>
      <c r="AR368" s="64"/>
      <c r="AS368" s="64"/>
      <c r="AT368" s="64"/>
      <c r="AU368" s="64"/>
      <c r="AV368" s="64"/>
      <c r="AW368" s="64"/>
      <c r="AX368" s="64"/>
    </row>
    <row r="369" spans="1:50" ht="18.75" customHeight="1" thickTop="1">
      <c r="A369" s="288">
        <v>118</v>
      </c>
      <c r="B369" s="304"/>
      <c r="C369" s="288" t="str">
        <f>IF(B369="","",VLOOKUP(B369,'登録データ（女）'!$A$3:$X$2000,2,FALSE))</f>
        <v/>
      </c>
      <c r="D369" s="288" t="str">
        <f>IF(B369="","",VLOOKUP(B369,'登録データ（女）'!$A$3:$X$2000,3,FALSE))</f>
        <v/>
      </c>
      <c r="E369" s="179" t="str">
        <f>IF(B369="","",VLOOKUP(B369,'登録データ（女）'!$A$3:$X$2000,7,FALSE))</f>
        <v/>
      </c>
      <c r="F369" s="288" t="s">
        <v>6158</v>
      </c>
      <c r="G369" s="291"/>
      <c r="H369" s="477"/>
      <c r="I369" s="285"/>
      <c r="J369" s="288" t="str">
        <f>IF(G369="","",IF(AH369=2,"","分"))</f>
        <v/>
      </c>
      <c r="K369" s="285"/>
      <c r="L369" s="288" t="str">
        <f>IF(OR(G369="",G369="七種競技"),"",IF(AH369=2,"m","秒"))</f>
        <v/>
      </c>
      <c r="M369" s="285"/>
      <c r="N369" s="285"/>
      <c r="O369" s="291"/>
      <c r="P369" s="292"/>
      <c r="Q369" s="293"/>
      <c r="R369" s="471"/>
      <c r="S369" s="468"/>
      <c r="V369" s="66"/>
      <c r="W369" s="75">
        <f>IF(B369="",0,IF(VLOOKUP(B369,'登録データ（女）'!$A$3:$AT$2000,28,FALSE)=1,0,1))</f>
        <v>0</v>
      </c>
      <c r="X369" s="69">
        <f>IF(B369="",1,0)</f>
        <v>1</v>
      </c>
      <c r="Y369" s="69">
        <f>IF(C369="",1,0)</f>
        <v>1</v>
      </c>
      <c r="Z369" s="69">
        <f>IF(D369="",1,0)</f>
        <v>1</v>
      </c>
      <c r="AA369" s="69">
        <f>IF(E369="",1,0)</f>
        <v>1</v>
      </c>
      <c r="AB369" s="69">
        <f>IF(E370="",1,0)</f>
        <v>1</v>
      </c>
      <c r="AC369" s="62">
        <f>SUM(X369:AB369)</f>
        <v>5</v>
      </c>
      <c r="AD369" s="172">
        <f t="shared" ca="1" si="368"/>
        <v>0</v>
      </c>
      <c r="AE369" s="108">
        <f t="shared" si="369"/>
        <v>0</v>
      </c>
      <c r="AF369" s="175" t="str">
        <f>IF(G369="","0",VLOOKUP(G369,'登録データ（男）'!$V$4:$W$21,2,FALSE))</f>
        <v>0</v>
      </c>
      <c r="AG369" s="62" t="str">
        <f t="shared" si="370"/>
        <v>00</v>
      </c>
      <c r="AH369" s="172" t="str">
        <f t="shared" si="371"/>
        <v>0</v>
      </c>
      <c r="AI369" s="62" t="str">
        <f t="shared" si="372"/>
        <v>000000</v>
      </c>
      <c r="AJ369" s="172" t="str">
        <f t="shared" ca="1" si="373"/>
        <v/>
      </c>
      <c r="AK369" s="62">
        <f t="shared" si="376"/>
        <v>0</v>
      </c>
      <c r="AL369" s="107" t="str">
        <f>IF(H369="","0",VALUE(VLOOKUP(H369,'登録データ（男）'!$V$4:$X$23,3,FALSE)))</f>
        <v>0</v>
      </c>
      <c r="AM369" s="62">
        <f t="shared" si="374"/>
        <v>0</v>
      </c>
      <c r="AN369" s="62">
        <f t="shared" si="377"/>
        <v>0</v>
      </c>
      <c r="AO369" s="69" t="str">
        <f ca="1">IF(OFFSET(B369,-MOD(ROW(B369),3),0)&lt;&gt;"",IF(RIGHT(H369,1)=")",VALUE(VLOOKUP(OFFSET(B369,-MOD(ROW(B369),3),0),'登録データ（女）'!B369,8,FALSE)),"0"),"0")</f>
        <v>0</v>
      </c>
      <c r="AP369" s="69">
        <f t="shared" ca="1" si="375"/>
        <v>0</v>
      </c>
      <c r="AQ369" s="64" t="str">
        <f t="shared" ref="AQ369" si="408">IF(AR369="","",RANK(AR369,$AR$18:$AR$467,1))</f>
        <v/>
      </c>
      <c r="AR369" s="64" t="str">
        <f>IF(R369="","",B369)</f>
        <v/>
      </c>
      <c r="AS369" s="64" t="str">
        <f t="shared" ref="AS369" si="409">IF(AT369="","",RANK(AT369,$AT$18:$AT$467,1))</f>
        <v/>
      </c>
      <c r="AT369" s="64" t="str">
        <f>IF(S369="","",B369)</f>
        <v/>
      </c>
      <c r="AU369" s="64" t="str">
        <f t="shared" ref="AU369" si="410">IF(AV369="","",RANK(AV369,$AV$18:$AV$467,1))</f>
        <v/>
      </c>
      <c r="AV369" s="64" t="str">
        <f>IF(OR(H369="七種競技",H370="七種競技",H371="七種競技"),B369,"")</f>
        <v/>
      </c>
      <c r="AW369" s="64"/>
      <c r="AX369" s="64">
        <f>B369</f>
        <v>0</v>
      </c>
    </row>
    <row r="370" spans="1:50" ht="18.75" customHeight="1">
      <c r="A370" s="289"/>
      <c r="B370" s="305"/>
      <c r="C370" s="289"/>
      <c r="D370" s="289"/>
      <c r="E370" s="174" t="str">
        <f>IF(B369="","",VLOOKUP(B369,'登録データ（女）'!$A$3:$X$2000,4,FALSE))</f>
        <v/>
      </c>
      <c r="F370" s="289"/>
      <c r="G370" s="294"/>
      <c r="H370" s="478"/>
      <c r="I370" s="286"/>
      <c r="J370" s="289"/>
      <c r="K370" s="286"/>
      <c r="L370" s="289"/>
      <c r="M370" s="286"/>
      <c r="N370" s="286"/>
      <c r="O370" s="294"/>
      <c r="P370" s="295"/>
      <c r="Q370" s="296"/>
      <c r="R370" s="472"/>
      <c r="S370" s="469"/>
      <c r="V370" s="66"/>
      <c r="W370" s="75"/>
      <c r="X370" s="69"/>
      <c r="Y370" s="69"/>
      <c r="Z370" s="69"/>
      <c r="AA370" s="69"/>
      <c r="AB370" s="69"/>
      <c r="AC370" s="62"/>
      <c r="AD370" s="172">
        <f t="shared" ca="1" si="368"/>
        <v>0</v>
      </c>
      <c r="AE370" s="108">
        <f t="shared" si="369"/>
        <v>0</v>
      </c>
      <c r="AF370" s="175" t="str">
        <f>IF(G370="","0",VLOOKUP(G370,'登録データ（男）'!$V$4:$W$21,2,FALSE))</f>
        <v>0</v>
      </c>
      <c r="AG370" s="62" t="str">
        <f t="shared" si="370"/>
        <v>00</v>
      </c>
      <c r="AH370" s="172" t="str">
        <f t="shared" si="371"/>
        <v>0</v>
      </c>
      <c r="AI370" s="62" t="str">
        <f t="shared" si="372"/>
        <v>000000</v>
      </c>
      <c r="AJ370" s="172" t="str">
        <f t="shared" ca="1" si="373"/>
        <v/>
      </c>
      <c r="AK370" s="62">
        <f t="shared" si="376"/>
        <v>0</v>
      </c>
      <c r="AL370" s="107" t="str">
        <f>IF(H370="","0",VALUE(VLOOKUP(H370,'登録データ（男）'!$V$4:$X$23,3,FALSE)))</f>
        <v>0</v>
      </c>
      <c r="AM370" s="62">
        <f t="shared" si="374"/>
        <v>0</v>
      </c>
      <c r="AN370" s="62">
        <f t="shared" si="377"/>
        <v>0</v>
      </c>
      <c r="AO370" s="69" t="str">
        <f ca="1">IF(OFFSET(B370,-MOD(ROW(B370),3),0)&lt;&gt;"",IF(RIGHT(H370,1)=")",VALUE(VLOOKUP(OFFSET(B370,-MOD(ROW(B370),3),0),'登録データ（女）'!B370,8,FALSE)),"0"),"0")</f>
        <v>0</v>
      </c>
      <c r="AP370" s="69">
        <f t="shared" ca="1" si="375"/>
        <v>0</v>
      </c>
      <c r="AQ370" s="64"/>
      <c r="AR370" s="64"/>
      <c r="AS370" s="64"/>
      <c r="AT370" s="64"/>
      <c r="AU370" s="64"/>
      <c r="AV370" s="64"/>
      <c r="AW370" s="64"/>
      <c r="AX370" s="64"/>
    </row>
    <row r="371" spans="1:50" ht="18.75" customHeight="1" thickBot="1">
      <c r="A371" s="290"/>
      <c r="B371" s="306"/>
      <c r="C371" s="290"/>
      <c r="D371" s="290"/>
      <c r="E371" s="87" t="s">
        <v>1919</v>
      </c>
      <c r="F371" s="290"/>
      <c r="G371" s="222"/>
      <c r="H371" s="479"/>
      <c r="I371" s="287"/>
      <c r="J371" s="290"/>
      <c r="K371" s="287"/>
      <c r="L371" s="290"/>
      <c r="M371" s="287"/>
      <c r="N371" s="287"/>
      <c r="O371" s="222"/>
      <c r="P371" s="223"/>
      <c r="Q371" s="297"/>
      <c r="R371" s="473"/>
      <c r="S371" s="470"/>
      <c r="V371" s="66"/>
      <c r="W371" s="75"/>
      <c r="X371" s="69"/>
      <c r="Y371" s="69"/>
      <c r="Z371" s="69"/>
      <c r="AA371" s="69"/>
      <c r="AB371" s="69"/>
      <c r="AC371" s="62"/>
      <c r="AD371" s="172">
        <f t="shared" ca="1" si="368"/>
        <v>0</v>
      </c>
      <c r="AE371" s="108">
        <f t="shared" si="369"/>
        <v>0</v>
      </c>
      <c r="AF371" s="175" t="str">
        <f>IF(G371="","0",VLOOKUP(G371,'登録データ（男）'!$V$4:$W$21,2,FALSE))</f>
        <v>0</v>
      </c>
      <c r="AG371" s="62" t="str">
        <f t="shared" si="370"/>
        <v>00</v>
      </c>
      <c r="AH371" s="172" t="str">
        <f t="shared" si="371"/>
        <v>0</v>
      </c>
      <c r="AI371" s="62" t="str">
        <f t="shared" si="372"/>
        <v>000000</v>
      </c>
      <c r="AJ371" s="172" t="str">
        <f t="shared" ca="1" si="373"/>
        <v/>
      </c>
      <c r="AK371" s="62">
        <f t="shared" si="376"/>
        <v>0</v>
      </c>
      <c r="AL371" s="107" t="str">
        <f>IF(H371="","0",VALUE(VLOOKUP(H371,'登録データ（男）'!$V$4:$X$23,3,FALSE)))</f>
        <v>0</v>
      </c>
      <c r="AM371" s="62">
        <f t="shared" si="374"/>
        <v>0</v>
      </c>
      <c r="AN371" s="62">
        <f t="shared" si="377"/>
        <v>0</v>
      </c>
      <c r="AO371" s="69" t="str">
        <f ca="1">IF(OFFSET(B371,-MOD(ROW(B371),3),0)&lt;&gt;"",IF(RIGHT(H371,1)=")",VALUE(VLOOKUP(OFFSET(B371,-MOD(ROW(B371),3),0),'登録データ（女）'!B371,8,FALSE)),"0"),"0")</f>
        <v>0</v>
      </c>
      <c r="AP371" s="69">
        <f t="shared" ca="1" si="375"/>
        <v>0</v>
      </c>
      <c r="AQ371" s="64"/>
      <c r="AR371" s="64"/>
      <c r="AS371" s="64"/>
      <c r="AT371" s="64"/>
      <c r="AU371" s="64"/>
      <c r="AV371" s="64"/>
      <c r="AW371" s="64"/>
      <c r="AX371" s="64"/>
    </row>
    <row r="372" spans="1:50" ht="18.75" customHeight="1" thickTop="1">
      <c r="A372" s="288">
        <v>119</v>
      </c>
      <c r="B372" s="304"/>
      <c r="C372" s="288" t="str">
        <f>IF(B372="","",VLOOKUP(B372,'登録データ（女）'!$A$3:$X$2000,2,FALSE))</f>
        <v/>
      </c>
      <c r="D372" s="288" t="str">
        <f>IF(B372="","",VLOOKUP(B372,'登録データ（女）'!$A$3:$X$2000,3,FALSE))</f>
        <v/>
      </c>
      <c r="E372" s="179" t="str">
        <f>IF(B372="","",VLOOKUP(B372,'登録データ（女）'!$A$3:$X$2000,7,FALSE))</f>
        <v/>
      </c>
      <c r="F372" s="288" t="s">
        <v>6158</v>
      </c>
      <c r="G372" s="291"/>
      <c r="H372" s="477"/>
      <c r="I372" s="285"/>
      <c r="J372" s="288" t="str">
        <f>IF(G372="","",IF(AH372=2,"","分"))</f>
        <v/>
      </c>
      <c r="K372" s="285"/>
      <c r="L372" s="288" t="str">
        <f>IF(OR(G372="",G372="七種競技"),"",IF(AH372=2,"m","秒"))</f>
        <v/>
      </c>
      <c r="M372" s="285"/>
      <c r="N372" s="285"/>
      <c r="O372" s="291"/>
      <c r="P372" s="292"/>
      <c r="Q372" s="293"/>
      <c r="R372" s="471"/>
      <c r="S372" s="468"/>
      <c r="V372" s="66"/>
      <c r="W372" s="75">
        <f>IF(B372="",0,IF(VLOOKUP(B372,'登録データ（女）'!$A$3:$AT$2000,28,FALSE)=1,0,1))</f>
        <v>0</v>
      </c>
      <c r="X372" s="69">
        <f>IF(B372="",1,0)</f>
        <v>1</v>
      </c>
      <c r="Y372" s="69">
        <f>IF(C372="",1,0)</f>
        <v>1</v>
      </c>
      <c r="Z372" s="69">
        <f>IF(D372="",1,0)</f>
        <v>1</v>
      </c>
      <c r="AA372" s="69">
        <f>IF(E372="",1,0)</f>
        <v>1</v>
      </c>
      <c r="AB372" s="69">
        <f>IF(E373="",1,0)</f>
        <v>1</v>
      </c>
      <c r="AC372" s="62">
        <f>SUM(X372:AB372)</f>
        <v>5</v>
      </c>
      <c r="AD372" s="172">
        <f t="shared" ca="1" si="368"/>
        <v>0</v>
      </c>
      <c r="AE372" s="108">
        <f t="shared" si="369"/>
        <v>0</v>
      </c>
      <c r="AF372" s="175" t="str">
        <f>IF(G372="","0",VLOOKUP(G372,'登録データ（男）'!$V$4:$W$21,2,FALSE))</f>
        <v>0</v>
      </c>
      <c r="AG372" s="62" t="str">
        <f t="shared" si="370"/>
        <v>00</v>
      </c>
      <c r="AH372" s="172" t="str">
        <f t="shared" si="371"/>
        <v>0</v>
      </c>
      <c r="AI372" s="62" t="str">
        <f t="shared" si="372"/>
        <v>000000</v>
      </c>
      <c r="AJ372" s="172" t="str">
        <f t="shared" ca="1" si="373"/>
        <v/>
      </c>
      <c r="AK372" s="62">
        <f t="shared" si="376"/>
        <v>0</v>
      </c>
      <c r="AL372" s="107" t="str">
        <f>IF(H372="","0",VALUE(VLOOKUP(H372,'登録データ（男）'!$V$4:$X$23,3,FALSE)))</f>
        <v>0</v>
      </c>
      <c r="AM372" s="62">
        <f t="shared" si="374"/>
        <v>0</v>
      </c>
      <c r="AN372" s="62">
        <f t="shared" si="377"/>
        <v>0</v>
      </c>
      <c r="AO372" s="69" t="str">
        <f ca="1">IF(OFFSET(B372,-MOD(ROW(B372),3),0)&lt;&gt;"",IF(RIGHT(H372,1)=")",VALUE(VLOOKUP(OFFSET(B372,-MOD(ROW(B372),3),0),'登録データ（女）'!B372,8,FALSE)),"0"),"0")</f>
        <v>0</v>
      </c>
      <c r="AP372" s="69">
        <f t="shared" ca="1" si="375"/>
        <v>0</v>
      </c>
      <c r="AQ372" s="64" t="str">
        <f t="shared" ref="AQ372" si="411">IF(AR372="","",RANK(AR372,$AR$18:$AR$467,1))</f>
        <v/>
      </c>
      <c r="AR372" s="64" t="str">
        <f>IF(R372="","",B372)</f>
        <v/>
      </c>
      <c r="AS372" s="64" t="str">
        <f t="shared" ref="AS372" si="412">IF(AT372="","",RANK(AT372,$AT$18:$AT$467,1))</f>
        <v/>
      </c>
      <c r="AT372" s="64" t="str">
        <f>IF(S372="","",B372)</f>
        <v/>
      </c>
      <c r="AU372" s="64" t="str">
        <f t="shared" ref="AU372" si="413">IF(AV372="","",RANK(AV372,$AV$18:$AV$467,1))</f>
        <v/>
      </c>
      <c r="AV372" s="64" t="str">
        <f>IF(OR(H372="七種競技",H373="七種競技",H374="七種競技"),B372,"")</f>
        <v/>
      </c>
      <c r="AW372" s="64"/>
      <c r="AX372" s="64">
        <f>B372</f>
        <v>0</v>
      </c>
    </row>
    <row r="373" spans="1:50" ht="18.75" customHeight="1">
      <c r="A373" s="289"/>
      <c r="B373" s="305"/>
      <c r="C373" s="289"/>
      <c r="D373" s="289"/>
      <c r="E373" s="174" t="str">
        <f>IF(B372="","",VLOOKUP(B372,'登録データ（女）'!$A$3:$X$2000,4,FALSE))</f>
        <v/>
      </c>
      <c r="F373" s="289"/>
      <c r="G373" s="294"/>
      <c r="H373" s="478"/>
      <c r="I373" s="286"/>
      <c r="J373" s="289"/>
      <c r="K373" s="286"/>
      <c r="L373" s="289"/>
      <c r="M373" s="286"/>
      <c r="N373" s="286"/>
      <c r="O373" s="294"/>
      <c r="P373" s="295"/>
      <c r="Q373" s="296"/>
      <c r="R373" s="472"/>
      <c r="S373" s="469"/>
      <c r="V373" s="66"/>
      <c r="W373" s="75"/>
      <c r="X373" s="69"/>
      <c r="Y373" s="69"/>
      <c r="Z373" s="69"/>
      <c r="AA373" s="69"/>
      <c r="AB373" s="69"/>
      <c r="AC373" s="62"/>
      <c r="AD373" s="172">
        <f t="shared" ca="1" si="368"/>
        <v>0</v>
      </c>
      <c r="AE373" s="108">
        <f t="shared" si="369"/>
        <v>0</v>
      </c>
      <c r="AF373" s="175" t="str">
        <f>IF(G373="","0",VLOOKUP(G373,'登録データ（男）'!$V$4:$W$21,2,FALSE))</f>
        <v>0</v>
      </c>
      <c r="AG373" s="62" t="str">
        <f t="shared" si="370"/>
        <v>00</v>
      </c>
      <c r="AH373" s="172" t="str">
        <f t="shared" si="371"/>
        <v>0</v>
      </c>
      <c r="AI373" s="62" t="str">
        <f t="shared" si="372"/>
        <v>000000</v>
      </c>
      <c r="AJ373" s="172" t="str">
        <f t="shared" ca="1" si="373"/>
        <v/>
      </c>
      <c r="AK373" s="62">
        <f t="shared" si="376"/>
        <v>0</v>
      </c>
      <c r="AL373" s="107" t="str">
        <f>IF(H373="","0",VALUE(VLOOKUP(H373,'登録データ（男）'!$V$4:$X$23,3,FALSE)))</f>
        <v>0</v>
      </c>
      <c r="AM373" s="62">
        <f t="shared" si="374"/>
        <v>0</v>
      </c>
      <c r="AN373" s="62">
        <f t="shared" si="377"/>
        <v>0</v>
      </c>
      <c r="AO373" s="69" t="str">
        <f ca="1">IF(OFFSET(B373,-MOD(ROW(B373),3),0)&lt;&gt;"",IF(RIGHT(H373,1)=")",VALUE(VLOOKUP(OFFSET(B373,-MOD(ROW(B373),3),0),'登録データ（女）'!B373,8,FALSE)),"0"),"0")</f>
        <v>0</v>
      </c>
      <c r="AP373" s="69">
        <f t="shared" ca="1" si="375"/>
        <v>0</v>
      </c>
      <c r="AQ373" s="64"/>
      <c r="AR373" s="64"/>
      <c r="AS373" s="64"/>
      <c r="AT373" s="64"/>
      <c r="AU373" s="64"/>
      <c r="AV373" s="64"/>
      <c r="AW373" s="64"/>
      <c r="AX373" s="64"/>
    </row>
    <row r="374" spans="1:50" ht="18.75" customHeight="1" thickBot="1">
      <c r="A374" s="290"/>
      <c r="B374" s="306"/>
      <c r="C374" s="290"/>
      <c r="D374" s="290"/>
      <c r="E374" s="87" t="s">
        <v>1919</v>
      </c>
      <c r="F374" s="290"/>
      <c r="G374" s="222"/>
      <c r="H374" s="479"/>
      <c r="I374" s="287"/>
      <c r="J374" s="290"/>
      <c r="K374" s="287"/>
      <c r="L374" s="290"/>
      <c r="M374" s="287"/>
      <c r="N374" s="287"/>
      <c r="O374" s="222"/>
      <c r="P374" s="223"/>
      <c r="Q374" s="297"/>
      <c r="R374" s="473"/>
      <c r="S374" s="470"/>
      <c r="V374" s="66"/>
      <c r="W374" s="75"/>
      <c r="X374" s="69"/>
      <c r="Y374" s="69"/>
      <c r="Z374" s="69"/>
      <c r="AA374" s="69"/>
      <c r="AB374" s="69"/>
      <c r="AC374" s="62"/>
      <c r="AD374" s="172">
        <f t="shared" ca="1" si="368"/>
        <v>0</v>
      </c>
      <c r="AE374" s="108">
        <f t="shared" si="369"/>
        <v>0</v>
      </c>
      <c r="AF374" s="175" t="str">
        <f>IF(G374="","0",VLOOKUP(G374,'登録データ（男）'!$V$4:$W$21,2,FALSE))</f>
        <v>0</v>
      </c>
      <c r="AG374" s="62" t="str">
        <f t="shared" si="370"/>
        <v>00</v>
      </c>
      <c r="AH374" s="172" t="str">
        <f t="shared" si="371"/>
        <v>0</v>
      </c>
      <c r="AI374" s="62" t="str">
        <f t="shared" si="372"/>
        <v>000000</v>
      </c>
      <c r="AJ374" s="172" t="str">
        <f t="shared" ca="1" si="373"/>
        <v/>
      </c>
      <c r="AK374" s="62">
        <f t="shared" si="376"/>
        <v>0</v>
      </c>
      <c r="AL374" s="107" t="str">
        <f>IF(H374="","0",VALUE(VLOOKUP(H374,'登録データ（男）'!$V$4:$X$23,3,FALSE)))</f>
        <v>0</v>
      </c>
      <c r="AM374" s="62">
        <f t="shared" si="374"/>
        <v>0</v>
      </c>
      <c r="AN374" s="62">
        <f t="shared" si="377"/>
        <v>0</v>
      </c>
      <c r="AO374" s="69" t="str">
        <f ca="1">IF(OFFSET(B374,-MOD(ROW(B374),3),0)&lt;&gt;"",IF(RIGHT(H374,1)=")",VALUE(VLOOKUP(OFFSET(B374,-MOD(ROW(B374),3),0),'登録データ（女）'!B374,8,FALSE)),"0"),"0")</f>
        <v>0</v>
      </c>
      <c r="AP374" s="69">
        <f t="shared" ca="1" si="375"/>
        <v>0</v>
      </c>
      <c r="AQ374" s="64"/>
      <c r="AR374" s="64"/>
      <c r="AS374" s="64"/>
      <c r="AT374" s="64"/>
      <c r="AU374" s="64"/>
      <c r="AV374" s="64"/>
      <c r="AW374" s="64"/>
      <c r="AX374" s="64"/>
    </row>
    <row r="375" spans="1:50" ht="18.75" customHeight="1" thickTop="1">
      <c r="A375" s="288">
        <v>120</v>
      </c>
      <c r="B375" s="304"/>
      <c r="C375" s="288" t="str">
        <f>IF(B375="","",VLOOKUP(B375,'登録データ（女）'!$A$3:$X$2000,2,FALSE))</f>
        <v/>
      </c>
      <c r="D375" s="288" t="str">
        <f>IF(B375="","",VLOOKUP(B375,'登録データ（女）'!$A$3:$X$2000,3,FALSE))</f>
        <v/>
      </c>
      <c r="E375" s="179" t="str">
        <f>IF(B375="","",VLOOKUP(B375,'登録データ（女）'!$A$3:$X$2000,7,FALSE))</f>
        <v/>
      </c>
      <c r="F375" s="288" t="s">
        <v>6158</v>
      </c>
      <c r="G375" s="291"/>
      <c r="H375" s="477"/>
      <c r="I375" s="285"/>
      <c r="J375" s="288" t="str">
        <f>IF(G375="","",IF(AH375=2,"","分"))</f>
        <v/>
      </c>
      <c r="K375" s="285"/>
      <c r="L375" s="288" t="str">
        <f>IF(OR(G375="",G375="七種競技"),"",IF(AH375=2,"m","秒"))</f>
        <v/>
      </c>
      <c r="M375" s="285"/>
      <c r="N375" s="285"/>
      <c r="O375" s="291"/>
      <c r="P375" s="292"/>
      <c r="Q375" s="293"/>
      <c r="R375" s="471"/>
      <c r="S375" s="468"/>
      <c r="V375" s="66"/>
      <c r="W375" s="75">
        <f>IF(B375="",0,IF(VLOOKUP(B375,'登録データ（女）'!$A$3:$AT$2000,28,FALSE)=1,0,1))</f>
        <v>0</v>
      </c>
      <c r="X375" s="69">
        <f>IF(B375="",1,0)</f>
        <v>1</v>
      </c>
      <c r="Y375" s="69">
        <f>IF(C375="",1,0)</f>
        <v>1</v>
      </c>
      <c r="Z375" s="69">
        <f>IF(D375="",1,0)</f>
        <v>1</v>
      </c>
      <c r="AA375" s="69">
        <f>IF(E375="",1,0)</f>
        <v>1</v>
      </c>
      <c r="AB375" s="69">
        <f>IF(E376="",1,0)</f>
        <v>1</v>
      </c>
      <c r="AC375" s="62">
        <f>SUM(X375:AB375)</f>
        <v>5</v>
      </c>
      <c r="AD375" s="172">
        <f t="shared" ca="1" si="368"/>
        <v>0</v>
      </c>
      <c r="AE375" s="108">
        <f t="shared" si="369"/>
        <v>0</v>
      </c>
      <c r="AF375" s="175" t="str">
        <f>IF(G375="","0",VLOOKUP(G375,'登録データ（男）'!$V$4:$W$21,2,FALSE))</f>
        <v>0</v>
      </c>
      <c r="AG375" s="62" t="str">
        <f t="shared" si="370"/>
        <v>00</v>
      </c>
      <c r="AH375" s="172" t="str">
        <f t="shared" si="371"/>
        <v>0</v>
      </c>
      <c r="AI375" s="62" t="str">
        <f t="shared" si="372"/>
        <v>000000</v>
      </c>
      <c r="AJ375" s="172" t="str">
        <f t="shared" ca="1" si="373"/>
        <v/>
      </c>
      <c r="AK375" s="62">
        <f t="shared" si="376"/>
        <v>0</v>
      </c>
      <c r="AL375" s="107" t="str">
        <f>IF(H375="","0",VALUE(VLOOKUP(H375,'登録データ（男）'!$V$4:$X$23,3,FALSE)))</f>
        <v>0</v>
      </c>
      <c r="AM375" s="62">
        <f t="shared" si="374"/>
        <v>0</v>
      </c>
      <c r="AN375" s="62">
        <f t="shared" si="377"/>
        <v>0</v>
      </c>
      <c r="AO375" s="69" t="str">
        <f ca="1">IF(OFFSET(B375,-MOD(ROW(B375),3),0)&lt;&gt;"",IF(RIGHT(H375,1)=")",VALUE(VLOOKUP(OFFSET(B375,-MOD(ROW(B375),3),0),'登録データ（女）'!B375,8,FALSE)),"0"),"0")</f>
        <v>0</v>
      </c>
      <c r="AP375" s="69">
        <f t="shared" ca="1" si="375"/>
        <v>0</v>
      </c>
      <c r="AQ375" s="64" t="str">
        <f t="shared" ref="AQ375" si="414">IF(AR375="","",RANK(AR375,$AR$18:$AR$467,1))</f>
        <v/>
      </c>
      <c r="AR375" s="64" t="str">
        <f>IF(R375="","",B375)</f>
        <v/>
      </c>
      <c r="AS375" s="64" t="str">
        <f t="shared" ref="AS375" si="415">IF(AT375="","",RANK(AT375,$AT$18:$AT$467,1))</f>
        <v/>
      </c>
      <c r="AT375" s="64" t="str">
        <f>IF(S375="","",B375)</f>
        <v/>
      </c>
      <c r="AU375" s="64" t="str">
        <f t="shared" ref="AU375" si="416">IF(AV375="","",RANK(AV375,$AV$18:$AV$467,1))</f>
        <v/>
      </c>
      <c r="AV375" s="64" t="str">
        <f>IF(OR(H375="七種競技",H376="七種競技",H377="七種競技"),B375,"")</f>
        <v/>
      </c>
      <c r="AW375" s="64"/>
      <c r="AX375" s="64">
        <f>B375</f>
        <v>0</v>
      </c>
    </row>
    <row r="376" spans="1:50" ht="18.75" customHeight="1">
      <c r="A376" s="289"/>
      <c r="B376" s="305"/>
      <c r="C376" s="289"/>
      <c r="D376" s="289"/>
      <c r="E376" s="174" t="str">
        <f>IF(B375="","",VLOOKUP(B375,'登録データ（女）'!$A$3:$X$2000,4,FALSE))</f>
        <v/>
      </c>
      <c r="F376" s="289"/>
      <c r="G376" s="294"/>
      <c r="H376" s="478"/>
      <c r="I376" s="286"/>
      <c r="J376" s="289"/>
      <c r="K376" s="286"/>
      <c r="L376" s="289"/>
      <c r="M376" s="286"/>
      <c r="N376" s="286"/>
      <c r="O376" s="294"/>
      <c r="P376" s="295"/>
      <c r="Q376" s="296"/>
      <c r="R376" s="472"/>
      <c r="S376" s="469"/>
      <c r="V376" s="66"/>
      <c r="W376" s="75"/>
      <c r="X376" s="69"/>
      <c r="Y376" s="69"/>
      <c r="Z376" s="69"/>
      <c r="AA376" s="69"/>
      <c r="AB376" s="69"/>
      <c r="AC376" s="62"/>
      <c r="AD376" s="172">
        <f t="shared" ca="1" si="368"/>
        <v>0</v>
      </c>
      <c r="AE376" s="108">
        <f t="shared" si="369"/>
        <v>0</v>
      </c>
      <c r="AF376" s="175" t="str">
        <f>IF(G376="","0",VLOOKUP(G376,'登録データ（男）'!$V$4:$W$21,2,FALSE))</f>
        <v>0</v>
      </c>
      <c r="AG376" s="62" t="str">
        <f t="shared" si="370"/>
        <v>00</v>
      </c>
      <c r="AH376" s="172" t="str">
        <f t="shared" si="371"/>
        <v>0</v>
      </c>
      <c r="AI376" s="62" t="str">
        <f t="shared" si="372"/>
        <v>000000</v>
      </c>
      <c r="AJ376" s="172" t="str">
        <f t="shared" ca="1" si="373"/>
        <v/>
      </c>
      <c r="AK376" s="62">
        <f t="shared" si="376"/>
        <v>0</v>
      </c>
      <c r="AL376" s="107" t="str">
        <f>IF(H376="","0",VALUE(VLOOKUP(H376,'登録データ（男）'!$V$4:$X$23,3,FALSE)))</f>
        <v>0</v>
      </c>
      <c r="AM376" s="62">
        <f t="shared" si="374"/>
        <v>0</v>
      </c>
      <c r="AN376" s="62">
        <f t="shared" si="377"/>
        <v>0</v>
      </c>
      <c r="AO376" s="69" t="str">
        <f ca="1">IF(OFFSET(B376,-MOD(ROW(B376),3),0)&lt;&gt;"",IF(RIGHT(H376,1)=")",VALUE(VLOOKUP(OFFSET(B376,-MOD(ROW(B376),3),0),'登録データ（女）'!B376,8,FALSE)),"0"),"0")</f>
        <v>0</v>
      </c>
      <c r="AP376" s="69">
        <f t="shared" ca="1" si="375"/>
        <v>0</v>
      </c>
      <c r="AQ376" s="64"/>
      <c r="AR376" s="64"/>
      <c r="AS376" s="64"/>
      <c r="AT376" s="64"/>
      <c r="AU376" s="64"/>
      <c r="AV376" s="64"/>
      <c r="AW376" s="64"/>
      <c r="AX376" s="64"/>
    </row>
    <row r="377" spans="1:50" ht="18.75" customHeight="1" thickBot="1">
      <c r="A377" s="290"/>
      <c r="B377" s="306"/>
      <c r="C377" s="290"/>
      <c r="D377" s="290"/>
      <c r="E377" s="87" t="s">
        <v>1919</v>
      </c>
      <c r="F377" s="290"/>
      <c r="G377" s="222"/>
      <c r="H377" s="479"/>
      <c r="I377" s="287"/>
      <c r="J377" s="290"/>
      <c r="K377" s="287"/>
      <c r="L377" s="290"/>
      <c r="M377" s="287"/>
      <c r="N377" s="287"/>
      <c r="O377" s="222"/>
      <c r="P377" s="223"/>
      <c r="Q377" s="297"/>
      <c r="R377" s="473"/>
      <c r="S377" s="470"/>
      <c r="V377" s="66"/>
      <c r="W377" s="75"/>
      <c r="X377" s="69"/>
      <c r="Y377" s="69"/>
      <c r="Z377" s="69"/>
      <c r="AA377" s="69"/>
      <c r="AB377" s="69"/>
      <c r="AC377" s="62"/>
      <c r="AD377" s="172">
        <f t="shared" ca="1" si="368"/>
        <v>0</v>
      </c>
      <c r="AE377" s="108">
        <f t="shared" si="369"/>
        <v>0</v>
      </c>
      <c r="AF377" s="175" t="str">
        <f>IF(G377="","0",VLOOKUP(G377,'登録データ（男）'!$V$4:$W$21,2,FALSE))</f>
        <v>0</v>
      </c>
      <c r="AG377" s="62" t="str">
        <f t="shared" si="370"/>
        <v>00</v>
      </c>
      <c r="AH377" s="172" t="str">
        <f t="shared" si="371"/>
        <v>0</v>
      </c>
      <c r="AI377" s="62" t="str">
        <f t="shared" si="372"/>
        <v>000000</v>
      </c>
      <c r="AJ377" s="172" t="str">
        <f t="shared" ca="1" si="373"/>
        <v/>
      </c>
      <c r="AK377" s="62">
        <f t="shared" si="376"/>
        <v>0</v>
      </c>
      <c r="AL377" s="107" t="str">
        <f>IF(H377="","0",VALUE(VLOOKUP(H377,'登録データ（男）'!$V$4:$X$23,3,FALSE)))</f>
        <v>0</v>
      </c>
      <c r="AM377" s="62">
        <f t="shared" si="374"/>
        <v>0</v>
      </c>
      <c r="AN377" s="62">
        <f t="shared" si="377"/>
        <v>0</v>
      </c>
      <c r="AO377" s="69" t="str">
        <f ca="1">IF(OFFSET(B377,-MOD(ROW(B377),3),0)&lt;&gt;"",IF(RIGHT(H377,1)=")",VALUE(VLOOKUP(OFFSET(B377,-MOD(ROW(B377),3),0),'登録データ（女）'!B377,8,FALSE)),"0"),"0")</f>
        <v>0</v>
      </c>
      <c r="AP377" s="69">
        <f t="shared" ca="1" si="375"/>
        <v>0</v>
      </c>
      <c r="AQ377" s="64"/>
      <c r="AR377" s="64"/>
      <c r="AS377" s="64"/>
      <c r="AT377" s="64"/>
      <c r="AU377" s="64"/>
      <c r="AV377" s="64"/>
      <c r="AW377" s="64"/>
      <c r="AX377" s="64"/>
    </row>
    <row r="378" spans="1:50" ht="18.75" customHeight="1" thickTop="1">
      <c r="A378" s="288">
        <v>121</v>
      </c>
      <c r="B378" s="304"/>
      <c r="C378" s="288" t="str">
        <f>IF(B378="","",VLOOKUP(B378,'登録データ（女）'!$A$3:$X$2000,2,FALSE))</f>
        <v/>
      </c>
      <c r="D378" s="288" t="str">
        <f>IF(B378="","",VLOOKUP(B378,'登録データ（女）'!$A$3:$X$2000,3,FALSE))</f>
        <v/>
      </c>
      <c r="E378" s="179" t="str">
        <f>IF(B378="","",VLOOKUP(B378,'登録データ（女）'!$A$3:$X$2000,7,FALSE))</f>
        <v/>
      </c>
      <c r="F378" s="288" t="s">
        <v>6158</v>
      </c>
      <c r="G378" s="291"/>
      <c r="H378" s="477"/>
      <c r="I378" s="285"/>
      <c r="J378" s="288" t="str">
        <f>IF(G378="","",IF(AH378=2,"","分"))</f>
        <v/>
      </c>
      <c r="K378" s="285"/>
      <c r="L378" s="288" t="str">
        <f>IF(OR(G378="",G378="七種競技"),"",IF(AH378=2,"m","秒"))</f>
        <v/>
      </c>
      <c r="M378" s="285"/>
      <c r="N378" s="285"/>
      <c r="O378" s="291"/>
      <c r="P378" s="292"/>
      <c r="Q378" s="293"/>
      <c r="R378" s="471"/>
      <c r="S378" s="468"/>
      <c r="V378" s="66"/>
      <c r="W378" s="75">
        <f>IF(B378="",0,IF(VLOOKUP(B378,'登録データ（女）'!$A$3:$AT$2000,28,FALSE)=1,0,1))</f>
        <v>0</v>
      </c>
      <c r="X378" s="69">
        <f>IF(B378="",1,0)</f>
        <v>1</v>
      </c>
      <c r="Y378" s="69">
        <f>IF(C378="",1,0)</f>
        <v>1</v>
      </c>
      <c r="Z378" s="69">
        <f>IF(D378="",1,0)</f>
        <v>1</v>
      </c>
      <c r="AA378" s="69">
        <f>IF(E378="",1,0)</f>
        <v>1</v>
      </c>
      <c r="AB378" s="69">
        <f>IF(E379="",1,0)</f>
        <v>1</v>
      </c>
      <c r="AC378" s="62">
        <f>SUM(X378:AB378)</f>
        <v>5</v>
      </c>
      <c r="AD378" s="172">
        <f t="shared" ca="1" si="368"/>
        <v>0</v>
      </c>
      <c r="AE378" s="108">
        <f t="shared" si="369"/>
        <v>0</v>
      </c>
      <c r="AF378" s="175" t="str">
        <f>IF(G378="","0",VLOOKUP(G378,'登録データ（男）'!$V$4:$W$21,2,FALSE))</f>
        <v>0</v>
      </c>
      <c r="AG378" s="62" t="str">
        <f t="shared" si="370"/>
        <v>00</v>
      </c>
      <c r="AH378" s="172" t="str">
        <f t="shared" si="371"/>
        <v>0</v>
      </c>
      <c r="AI378" s="62" t="str">
        <f t="shared" si="372"/>
        <v>000000</v>
      </c>
      <c r="AJ378" s="172" t="str">
        <f t="shared" ca="1" si="373"/>
        <v/>
      </c>
      <c r="AK378" s="62">
        <f t="shared" si="376"/>
        <v>0</v>
      </c>
      <c r="AL378" s="107" t="str">
        <f>IF(H378="","0",VALUE(VLOOKUP(H378,'登録データ（男）'!$V$4:$X$23,3,FALSE)))</f>
        <v>0</v>
      </c>
      <c r="AM378" s="62">
        <f t="shared" si="374"/>
        <v>0</v>
      </c>
      <c r="AN378" s="62">
        <f t="shared" si="377"/>
        <v>0</v>
      </c>
      <c r="AO378" s="69" t="str">
        <f ca="1">IF(OFFSET(B378,-MOD(ROW(B378),3),0)&lt;&gt;"",IF(RIGHT(H378,1)=")",VALUE(VLOOKUP(OFFSET(B378,-MOD(ROW(B378),3),0),'登録データ（女）'!B378,8,FALSE)),"0"),"0")</f>
        <v>0</v>
      </c>
      <c r="AP378" s="69">
        <f t="shared" ca="1" si="375"/>
        <v>0</v>
      </c>
      <c r="AQ378" s="64" t="str">
        <f t="shared" ref="AQ378" si="417">IF(AR378="","",RANK(AR378,$AR$18:$AR$467,1))</f>
        <v/>
      </c>
      <c r="AR378" s="64" t="str">
        <f>IF(R378="","",B378)</f>
        <v/>
      </c>
      <c r="AS378" s="64" t="str">
        <f t="shared" ref="AS378" si="418">IF(AT378="","",RANK(AT378,$AT$18:$AT$467,1))</f>
        <v/>
      </c>
      <c r="AT378" s="64" t="str">
        <f>IF(S378="","",B378)</f>
        <v/>
      </c>
      <c r="AU378" s="64" t="str">
        <f t="shared" ref="AU378" si="419">IF(AV378="","",RANK(AV378,$AV$18:$AV$467,1))</f>
        <v/>
      </c>
      <c r="AV378" s="64" t="str">
        <f>IF(OR(H378="七種競技",H379="七種競技",H380="七種競技"),B378,"")</f>
        <v/>
      </c>
      <c r="AW378" s="64"/>
      <c r="AX378" s="64">
        <f>B378</f>
        <v>0</v>
      </c>
    </row>
    <row r="379" spans="1:50" ht="18.75" customHeight="1">
      <c r="A379" s="289"/>
      <c r="B379" s="305"/>
      <c r="C379" s="289"/>
      <c r="D379" s="289"/>
      <c r="E379" s="174" t="str">
        <f>IF(B378="","",VLOOKUP(B378,'登録データ（女）'!$A$3:$X$2000,4,FALSE))</f>
        <v/>
      </c>
      <c r="F379" s="289"/>
      <c r="G379" s="294"/>
      <c r="H379" s="478"/>
      <c r="I379" s="286"/>
      <c r="J379" s="289"/>
      <c r="K379" s="286"/>
      <c r="L379" s="289"/>
      <c r="M379" s="286"/>
      <c r="N379" s="286"/>
      <c r="O379" s="294"/>
      <c r="P379" s="295"/>
      <c r="Q379" s="296"/>
      <c r="R379" s="472"/>
      <c r="S379" s="469"/>
      <c r="V379" s="66"/>
      <c r="W379" s="75"/>
      <c r="X379" s="69"/>
      <c r="Y379" s="69"/>
      <c r="Z379" s="69"/>
      <c r="AA379" s="69"/>
      <c r="AB379" s="69"/>
      <c r="AC379" s="62"/>
      <c r="AD379" s="172">
        <f t="shared" ca="1" si="368"/>
        <v>0</v>
      </c>
      <c r="AE379" s="108">
        <f t="shared" si="369"/>
        <v>0</v>
      </c>
      <c r="AF379" s="175" t="str">
        <f>IF(G379="","0",VLOOKUP(G379,'登録データ（男）'!$V$4:$W$21,2,FALSE))</f>
        <v>0</v>
      </c>
      <c r="AG379" s="62" t="str">
        <f t="shared" si="370"/>
        <v>00</v>
      </c>
      <c r="AH379" s="172" t="str">
        <f t="shared" si="371"/>
        <v>0</v>
      </c>
      <c r="AI379" s="62" t="str">
        <f t="shared" si="372"/>
        <v>000000</v>
      </c>
      <c r="AJ379" s="172" t="str">
        <f t="shared" ca="1" si="373"/>
        <v/>
      </c>
      <c r="AK379" s="62">
        <f t="shared" si="376"/>
        <v>0</v>
      </c>
      <c r="AL379" s="107" t="str">
        <f>IF(H379="","0",VALUE(VLOOKUP(H379,'登録データ（男）'!$V$4:$X$23,3,FALSE)))</f>
        <v>0</v>
      </c>
      <c r="AM379" s="62">
        <f t="shared" si="374"/>
        <v>0</v>
      </c>
      <c r="AN379" s="62">
        <f t="shared" si="377"/>
        <v>0</v>
      </c>
      <c r="AO379" s="69" t="str">
        <f ca="1">IF(OFFSET(B379,-MOD(ROW(B379),3),0)&lt;&gt;"",IF(RIGHT(H379,1)=")",VALUE(VLOOKUP(OFFSET(B379,-MOD(ROW(B379),3),0),'登録データ（女）'!B379,8,FALSE)),"0"),"0")</f>
        <v>0</v>
      </c>
      <c r="AP379" s="69">
        <f t="shared" ca="1" si="375"/>
        <v>0</v>
      </c>
      <c r="AQ379" s="64"/>
      <c r="AR379" s="64"/>
      <c r="AS379" s="64"/>
      <c r="AT379" s="64"/>
      <c r="AU379" s="64"/>
      <c r="AV379" s="64"/>
      <c r="AW379" s="64"/>
      <c r="AX379" s="64"/>
    </row>
    <row r="380" spans="1:50" ht="18.75" customHeight="1" thickBot="1">
      <c r="A380" s="290"/>
      <c r="B380" s="306"/>
      <c r="C380" s="290"/>
      <c r="D380" s="290"/>
      <c r="E380" s="87" t="s">
        <v>1919</v>
      </c>
      <c r="F380" s="290"/>
      <c r="G380" s="222"/>
      <c r="H380" s="479"/>
      <c r="I380" s="287"/>
      <c r="J380" s="290"/>
      <c r="K380" s="287"/>
      <c r="L380" s="290"/>
      <c r="M380" s="287"/>
      <c r="N380" s="287"/>
      <c r="O380" s="222"/>
      <c r="P380" s="223"/>
      <c r="Q380" s="297"/>
      <c r="R380" s="473"/>
      <c r="S380" s="470"/>
      <c r="V380" s="66"/>
      <c r="W380" s="75"/>
      <c r="X380" s="69"/>
      <c r="Y380" s="69"/>
      <c r="Z380" s="69"/>
      <c r="AA380" s="69"/>
      <c r="AB380" s="69"/>
      <c r="AC380" s="62"/>
      <c r="AD380" s="172">
        <f t="shared" ca="1" si="368"/>
        <v>0</v>
      </c>
      <c r="AE380" s="108">
        <f t="shared" si="369"/>
        <v>0</v>
      </c>
      <c r="AF380" s="175" t="str">
        <f>IF(G380="","0",VLOOKUP(G380,'登録データ（男）'!$V$4:$W$21,2,FALSE))</f>
        <v>0</v>
      </c>
      <c r="AG380" s="62" t="str">
        <f t="shared" si="370"/>
        <v>00</v>
      </c>
      <c r="AH380" s="172" t="str">
        <f t="shared" si="371"/>
        <v>0</v>
      </c>
      <c r="AI380" s="62" t="str">
        <f t="shared" si="372"/>
        <v>000000</v>
      </c>
      <c r="AJ380" s="172" t="str">
        <f t="shared" ca="1" si="373"/>
        <v/>
      </c>
      <c r="AK380" s="62">
        <f t="shared" si="376"/>
        <v>0</v>
      </c>
      <c r="AL380" s="107" t="str">
        <f>IF(H380="","0",VALUE(VLOOKUP(H380,'登録データ（男）'!$V$4:$X$23,3,FALSE)))</f>
        <v>0</v>
      </c>
      <c r="AM380" s="62">
        <f t="shared" si="374"/>
        <v>0</v>
      </c>
      <c r="AN380" s="62">
        <f t="shared" si="377"/>
        <v>0</v>
      </c>
      <c r="AO380" s="69" t="str">
        <f ca="1">IF(OFFSET(B380,-MOD(ROW(B380),3),0)&lt;&gt;"",IF(RIGHT(H380,1)=")",VALUE(VLOOKUP(OFFSET(B380,-MOD(ROW(B380),3),0),'登録データ（女）'!B380,8,FALSE)),"0"),"0")</f>
        <v>0</v>
      </c>
      <c r="AP380" s="69">
        <f t="shared" ca="1" si="375"/>
        <v>0</v>
      </c>
      <c r="AQ380" s="64"/>
      <c r="AR380" s="64"/>
      <c r="AS380" s="64"/>
      <c r="AT380" s="64"/>
      <c r="AU380" s="64"/>
      <c r="AV380" s="64"/>
      <c r="AW380" s="64"/>
      <c r="AX380" s="64"/>
    </row>
    <row r="381" spans="1:50" ht="18.75" customHeight="1" thickTop="1">
      <c r="A381" s="288">
        <v>122</v>
      </c>
      <c r="B381" s="304"/>
      <c r="C381" s="288" t="str">
        <f>IF(B381="","",VLOOKUP(B381,'登録データ（女）'!$A$3:$X$2000,2,FALSE))</f>
        <v/>
      </c>
      <c r="D381" s="288" t="str">
        <f>IF(B381="","",VLOOKUP(B381,'登録データ（女）'!$A$3:$X$2000,3,FALSE))</f>
        <v/>
      </c>
      <c r="E381" s="179" t="str">
        <f>IF(B381="","",VLOOKUP(B381,'登録データ（女）'!$A$3:$X$2000,7,FALSE))</f>
        <v/>
      </c>
      <c r="F381" s="288" t="s">
        <v>6158</v>
      </c>
      <c r="G381" s="291"/>
      <c r="H381" s="477"/>
      <c r="I381" s="285"/>
      <c r="J381" s="288" t="str">
        <f>IF(G381="","",IF(AH381=2,"","分"))</f>
        <v/>
      </c>
      <c r="K381" s="285"/>
      <c r="L381" s="288" t="str">
        <f>IF(OR(G381="",G381="七種競技"),"",IF(AH381=2,"m","秒"))</f>
        <v/>
      </c>
      <c r="M381" s="285"/>
      <c r="N381" s="285"/>
      <c r="O381" s="291"/>
      <c r="P381" s="292"/>
      <c r="Q381" s="293"/>
      <c r="R381" s="471"/>
      <c r="S381" s="468"/>
      <c r="V381" s="66"/>
      <c r="W381" s="75">
        <f>IF(B381="",0,IF(VLOOKUP(B381,'登録データ（女）'!$A$3:$AT$2000,28,FALSE)=1,0,1))</f>
        <v>0</v>
      </c>
      <c r="X381" s="69">
        <f>IF(B381="",1,0)</f>
        <v>1</v>
      </c>
      <c r="Y381" s="69">
        <f>IF(C381="",1,0)</f>
        <v>1</v>
      </c>
      <c r="Z381" s="69">
        <f>IF(D381="",1,0)</f>
        <v>1</v>
      </c>
      <c r="AA381" s="69">
        <f>IF(E381="",1,0)</f>
        <v>1</v>
      </c>
      <c r="AB381" s="69">
        <f>IF(E382="",1,0)</f>
        <v>1</v>
      </c>
      <c r="AC381" s="62">
        <f>SUM(X381:AB381)</f>
        <v>5</v>
      </c>
      <c r="AD381" s="172">
        <f t="shared" ca="1" si="368"/>
        <v>0</v>
      </c>
      <c r="AE381" s="108">
        <f t="shared" si="369"/>
        <v>0</v>
      </c>
      <c r="AF381" s="175" t="str">
        <f>IF(G381="","0",VLOOKUP(G381,'登録データ（男）'!$V$4:$W$21,2,FALSE))</f>
        <v>0</v>
      </c>
      <c r="AG381" s="62" t="str">
        <f t="shared" si="370"/>
        <v>00</v>
      </c>
      <c r="AH381" s="172" t="str">
        <f t="shared" si="371"/>
        <v>0</v>
      </c>
      <c r="AI381" s="62" t="str">
        <f t="shared" si="372"/>
        <v>000000</v>
      </c>
      <c r="AJ381" s="172" t="str">
        <f t="shared" ca="1" si="373"/>
        <v/>
      </c>
      <c r="AK381" s="62">
        <f t="shared" si="376"/>
        <v>0</v>
      </c>
      <c r="AL381" s="107" t="str">
        <f>IF(H381="","0",VALUE(VLOOKUP(H381,'登録データ（男）'!$V$4:$X$23,3,FALSE)))</f>
        <v>0</v>
      </c>
      <c r="AM381" s="62">
        <f t="shared" si="374"/>
        <v>0</v>
      </c>
      <c r="AN381" s="62">
        <f t="shared" si="377"/>
        <v>0</v>
      </c>
      <c r="AO381" s="69" t="str">
        <f ca="1">IF(OFFSET(B381,-MOD(ROW(B381),3),0)&lt;&gt;"",IF(RIGHT(H381,1)=")",VALUE(VLOOKUP(OFFSET(B381,-MOD(ROW(B381),3),0),'登録データ（女）'!B381,8,FALSE)),"0"),"0")</f>
        <v>0</v>
      </c>
      <c r="AP381" s="69">
        <f t="shared" ca="1" si="375"/>
        <v>0</v>
      </c>
      <c r="AQ381" s="64" t="str">
        <f t="shared" ref="AQ381" si="420">IF(AR381="","",RANK(AR381,$AR$18:$AR$467,1))</f>
        <v/>
      </c>
      <c r="AR381" s="64" t="str">
        <f>IF(R381="","",B381)</f>
        <v/>
      </c>
      <c r="AS381" s="64" t="str">
        <f t="shared" ref="AS381" si="421">IF(AT381="","",RANK(AT381,$AT$18:$AT$467,1))</f>
        <v/>
      </c>
      <c r="AT381" s="64" t="str">
        <f>IF(S381="","",B381)</f>
        <v/>
      </c>
      <c r="AU381" s="64" t="str">
        <f t="shared" ref="AU381" si="422">IF(AV381="","",RANK(AV381,$AV$18:$AV$467,1))</f>
        <v/>
      </c>
      <c r="AV381" s="64" t="str">
        <f>IF(OR(H381="七種競技",H382="七種競技",H383="七種競技"),B381,"")</f>
        <v/>
      </c>
      <c r="AW381" s="64"/>
      <c r="AX381" s="64">
        <f>B381</f>
        <v>0</v>
      </c>
    </row>
    <row r="382" spans="1:50" ht="18.75" customHeight="1">
      <c r="A382" s="289"/>
      <c r="B382" s="305"/>
      <c r="C382" s="289"/>
      <c r="D382" s="289"/>
      <c r="E382" s="174" t="str">
        <f>IF(B381="","",VLOOKUP(B381,'登録データ（女）'!$A$3:$X$2000,4,FALSE))</f>
        <v/>
      </c>
      <c r="F382" s="289"/>
      <c r="G382" s="294"/>
      <c r="H382" s="478"/>
      <c r="I382" s="286"/>
      <c r="J382" s="289"/>
      <c r="K382" s="286"/>
      <c r="L382" s="289"/>
      <c r="M382" s="286"/>
      <c r="N382" s="286"/>
      <c r="O382" s="294"/>
      <c r="P382" s="295"/>
      <c r="Q382" s="296"/>
      <c r="R382" s="472"/>
      <c r="S382" s="469"/>
      <c r="V382" s="66"/>
      <c r="W382" s="75"/>
      <c r="X382" s="69"/>
      <c r="Y382" s="69"/>
      <c r="Z382" s="69"/>
      <c r="AA382" s="69"/>
      <c r="AB382" s="69"/>
      <c r="AC382" s="62"/>
      <c r="AD382" s="172">
        <f t="shared" ca="1" si="368"/>
        <v>0</v>
      </c>
      <c r="AE382" s="108">
        <f t="shared" si="369"/>
        <v>0</v>
      </c>
      <c r="AF382" s="175" t="str">
        <f>IF(G382="","0",VLOOKUP(G382,'登録データ（男）'!$V$4:$W$21,2,FALSE))</f>
        <v>0</v>
      </c>
      <c r="AG382" s="62" t="str">
        <f t="shared" si="370"/>
        <v>00</v>
      </c>
      <c r="AH382" s="172" t="str">
        <f t="shared" si="371"/>
        <v>0</v>
      </c>
      <c r="AI382" s="62" t="str">
        <f t="shared" si="372"/>
        <v>000000</v>
      </c>
      <c r="AJ382" s="172" t="str">
        <f t="shared" ca="1" si="373"/>
        <v/>
      </c>
      <c r="AK382" s="62">
        <f t="shared" si="376"/>
        <v>0</v>
      </c>
      <c r="AL382" s="107" t="str">
        <f>IF(H382="","0",VALUE(VLOOKUP(H382,'登録データ（男）'!$V$4:$X$23,3,FALSE)))</f>
        <v>0</v>
      </c>
      <c r="AM382" s="62">
        <f t="shared" si="374"/>
        <v>0</v>
      </c>
      <c r="AN382" s="62">
        <f t="shared" si="377"/>
        <v>0</v>
      </c>
      <c r="AO382" s="69" t="str">
        <f ca="1">IF(OFFSET(B382,-MOD(ROW(B382),3),0)&lt;&gt;"",IF(RIGHT(H382,1)=")",VALUE(VLOOKUP(OFFSET(B382,-MOD(ROW(B382),3),0),'登録データ（女）'!B382,8,FALSE)),"0"),"0")</f>
        <v>0</v>
      </c>
      <c r="AP382" s="69">
        <f t="shared" ca="1" si="375"/>
        <v>0</v>
      </c>
      <c r="AQ382" s="64"/>
      <c r="AR382" s="64"/>
      <c r="AS382" s="64"/>
      <c r="AT382" s="64"/>
      <c r="AU382" s="64"/>
      <c r="AV382" s="64"/>
      <c r="AW382" s="64"/>
      <c r="AX382" s="64"/>
    </row>
    <row r="383" spans="1:50" ht="18.75" customHeight="1" thickBot="1">
      <c r="A383" s="290"/>
      <c r="B383" s="306"/>
      <c r="C383" s="290"/>
      <c r="D383" s="290"/>
      <c r="E383" s="87" t="s">
        <v>1919</v>
      </c>
      <c r="F383" s="290"/>
      <c r="G383" s="222"/>
      <c r="H383" s="479"/>
      <c r="I383" s="287"/>
      <c r="J383" s="290"/>
      <c r="K383" s="287"/>
      <c r="L383" s="290"/>
      <c r="M383" s="287"/>
      <c r="N383" s="287"/>
      <c r="O383" s="222"/>
      <c r="P383" s="223"/>
      <c r="Q383" s="297"/>
      <c r="R383" s="473"/>
      <c r="S383" s="470"/>
      <c r="V383" s="66"/>
      <c r="W383" s="75"/>
      <c r="X383" s="69"/>
      <c r="Y383" s="69"/>
      <c r="Z383" s="69"/>
      <c r="AA383" s="69"/>
      <c r="AB383" s="69"/>
      <c r="AC383" s="62"/>
      <c r="AD383" s="172">
        <f t="shared" ca="1" si="368"/>
        <v>0</v>
      </c>
      <c r="AE383" s="108">
        <f t="shared" si="369"/>
        <v>0</v>
      </c>
      <c r="AF383" s="175" t="str">
        <f>IF(G383="","0",VLOOKUP(G383,'登録データ（男）'!$V$4:$W$21,2,FALSE))</f>
        <v>0</v>
      </c>
      <c r="AG383" s="62" t="str">
        <f t="shared" si="370"/>
        <v>00</v>
      </c>
      <c r="AH383" s="172" t="str">
        <f t="shared" si="371"/>
        <v>0</v>
      </c>
      <c r="AI383" s="62" t="str">
        <f t="shared" si="372"/>
        <v>000000</v>
      </c>
      <c r="AJ383" s="172" t="str">
        <f t="shared" ca="1" si="373"/>
        <v/>
      </c>
      <c r="AK383" s="62">
        <f t="shared" si="376"/>
        <v>0</v>
      </c>
      <c r="AL383" s="107" t="str">
        <f>IF(H383="","0",VALUE(VLOOKUP(H383,'登録データ（男）'!$V$4:$X$23,3,FALSE)))</f>
        <v>0</v>
      </c>
      <c r="AM383" s="62">
        <f t="shared" si="374"/>
        <v>0</v>
      </c>
      <c r="AN383" s="62">
        <f t="shared" si="377"/>
        <v>0</v>
      </c>
      <c r="AO383" s="69" t="str">
        <f ca="1">IF(OFFSET(B383,-MOD(ROW(B383),3),0)&lt;&gt;"",IF(RIGHT(H383,1)=")",VALUE(VLOOKUP(OFFSET(B383,-MOD(ROW(B383),3),0),'登録データ（女）'!B383,8,FALSE)),"0"),"0")</f>
        <v>0</v>
      </c>
      <c r="AP383" s="69">
        <f t="shared" ca="1" si="375"/>
        <v>0</v>
      </c>
      <c r="AQ383" s="64"/>
      <c r="AR383" s="64"/>
      <c r="AS383" s="64"/>
      <c r="AT383" s="64"/>
      <c r="AU383" s="64"/>
      <c r="AV383" s="64"/>
      <c r="AW383" s="64"/>
      <c r="AX383" s="64"/>
    </row>
    <row r="384" spans="1:50" ht="18.75" customHeight="1" thickTop="1">
      <c r="A384" s="288">
        <v>123</v>
      </c>
      <c r="B384" s="304"/>
      <c r="C384" s="288" t="str">
        <f>IF(B384="","",VLOOKUP(B384,'登録データ（女）'!$A$3:$X$2000,2,FALSE))</f>
        <v/>
      </c>
      <c r="D384" s="288" t="str">
        <f>IF(B384="","",VLOOKUP(B384,'登録データ（女）'!$A$3:$X$2000,3,FALSE))</f>
        <v/>
      </c>
      <c r="E384" s="179" t="str">
        <f>IF(B384="","",VLOOKUP(B384,'登録データ（女）'!$A$3:$X$2000,7,FALSE))</f>
        <v/>
      </c>
      <c r="F384" s="288" t="s">
        <v>6158</v>
      </c>
      <c r="G384" s="291"/>
      <c r="H384" s="477"/>
      <c r="I384" s="285"/>
      <c r="J384" s="288" t="str">
        <f>IF(G384="","",IF(AH384=2,"","分"))</f>
        <v/>
      </c>
      <c r="K384" s="285"/>
      <c r="L384" s="288" t="str">
        <f>IF(OR(G384="",G384="七種競技"),"",IF(AH384=2,"m","秒"))</f>
        <v/>
      </c>
      <c r="M384" s="285"/>
      <c r="N384" s="285"/>
      <c r="O384" s="291"/>
      <c r="P384" s="292"/>
      <c r="Q384" s="293"/>
      <c r="R384" s="471"/>
      <c r="S384" s="468"/>
      <c r="V384" s="66"/>
      <c r="W384" s="75">
        <f>IF(B384="",0,IF(VLOOKUP(B384,'登録データ（女）'!$A$3:$AT$2000,28,FALSE)=1,0,1))</f>
        <v>0</v>
      </c>
      <c r="X384" s="69">
        <f>IF(B384="",1,0)</f>
        <v>1</v>
      </c>
      <c r="Y384" s="69">
        <f>IF(C384="",1,0)</f>
        <v>1</v>
      </c>
      <c r="Z384" s="69">
        <f>IF(D384="",1,0)</f>
        <v>1</v>
      </c>
      <c r="AA384" s="69">
        <f>IF(E384="",1,0)</f>
        <v>1</v>
      </c>
      <c r="AB384" s="69">
        <f>IF(E385="",1,0)</f>
        <v>1</v>
      </c>
      <c r="AC384" s="62">
        <f>SUM(X384:AB384)</f>
        <v>5</v>
      </c>
      <c r="AD384" s="172">
        <f t="shared" ca="1" si="368"/>
        <v>0</v>
      </c>
      <c r="AE384" s="108">
        <f t="shared" si="369"/>
        <v>0</v>
      </c>
      <c r="AF384" s="175" t="str">
        <f>IF(G384="","0",VLOOKUP(G384,'登録データ（男）'!$V$4:$W$21,2,FALSE))</f>
        <v>0</v>
      </c>
      <c r="AG384" s="62" t="str">
        <f t="shared" si="370"/>
        <v>00</v>
      </c>
      <c r="AH384" s="172" t="str">
        <f t="shared" si="371"/>
        <v>0</v>
      </c>
      <c r="AI384" s="62" t="str">
        <f t="shared" si="372"/>
        <v>000000</v>
      </c>
      <c r="AJ384" s="172" t="str">
        <f t="shared" ca="1" si="373"/>
        <v/>
      </c>
      <c r="AK384" s="62">
        <f t="shared" si="376"/>
        <v>0</v>
      </c>
      <c r="AL384" s="107" t="str">
        <f>IF(H384="","0",VALUE(VLOOKUP(H384,'登録データ（男）'!$V$4:$X$23,3,FALSE)))</f>
        <v>0</v>
      </c>
      <c r="AM384" s="62">
        <f t="shared" si="374"/>
        <v>0</v>
      </c>
      <c r="AN384" s="62">
        <f t="shared" si="377"/>
        <v>0</v>
      </c>
      <c r="AO384" s="69" t="str">
        <f ca="1">IF(OFFSET(B384,-MOD(ROW(B384),3),0)&lt;&gt;"",IF(RIGHT(H384,1)=")",VALUE(VLOOKUP(OFFSET(B384,-MOD(ROW(B384),3),0),'登録データ（女）'!B384,8,FALSE)),"0"),"0")</f>
        <v>0</v>
      </c>
      <c r="AP384" s="69">
        <f t="shared" ca="1" si="375"/>
        <v>0</v>
      </c>
      <c r="AQ384" s="64" t="str">
        <f t="shared" ref="AQ384" si="423">IF(AR384="","",RANK(AR384,$AR$18:$AR$467,1))</f>
        <v/>
      </c>
      <c r="AR384" s="64" t="str">
        <f>IF(R384="","",B384)</f>
        <v/>
      </c>
      <c r="AS384" s="64" t="str">
        <f t="shared" ref="AS384" si="424">IF(AT384="","",RANK(AT384,$AT$18:$AT$467,1))</f>
        <v/>
      </c>
      <c r="AT384" s="64" t="str">
        <f>IF(S384="","",B384)</f>
        <v/>
      </c>
      <c r="AU384" s="64" t="str">
        <f t="shared" ref="AU384" si="425">IF(AV384="","",RANK(AV384,$AV$18:$AV$467,1))</f>
        <v/>
      </c>
      <c r="AV384" s="64" t="str">
        <f>IF(OR(H384="七種競技",H385="七種競技",H386="七種競技"),B384,"")</f>
        <v/>
      </c>
      <c r="AW384" s="64"/>
      <c r="AX384" s="64">
        <f>B384</f>
        <v>0</v>
      </c>
    </row>
    <row r="385" spans="1:50" ht="18.75" customHeight="1">
      <c r="A385" s="289"/>
      <c r="B385" s="305"/>
      <c r="C385" s="289"/>
      <c r="D385" s="289"/>
      <c r="E385" s="174" t="str">
        <f>IF(B384="","",VLOOKUP(B384,'登録データ（女）'!$A$3:$X$2000,4,FALSE))</f>
        <v/>
      </c>
      <c r="F385" s="289"/>
      <c r="G385" s="294"/>
      <c r="H385" s="478"/>
      <c r="I385" s="286"/>
      <c r="J385" s="289"/>
      <c r="K385" s="286"/>
      <c r="L385" s="289"/>
      <c r="M385" s="286"/>
      <c r="N385" s="286"/>
      <c r="O385" s="294"/>
      <c r="P385" s="295"/>
      <c r="Q385" s="296"/>
      <c r="R385" s="472"/>
      <c r="S385" s="469"/>
      <c r="V385" s="66"/>
      <c r="W385" s="75"/>
      <c r="X385" s="69"/>
      <c r="Y385" s="69"/>
      <c r="Z385" s="69"/>
      <c r="AA385" s="69"/>
      <c r="AB385" s="69"/>
      <c r="AC385" s="62"/>
      <c r="AD385" s="172">
        <f t="shared" ca="1" si="368"/>
        <v>0</v>
      </c>
      <c r="AE385" s="108">
        <f t="shared" si="369"/>
        <v>0</v>
      </c>
      <c r="AF385" s="175" t="str">
        <f>IF(G385="","0",VLOOKUP(G385,'登録データ（男）'!$V$4:$W$21,2,FALSE))</f>
        <v>0</v>
      </c>
      <c r="AG385" s="62" t="str">
        <f t="shared" si="370"/>
        <v>00</v>
      </c>
      <c r="AH385" s="172" t="str">
        <f t="shared" si="371"/>
        <v>0</v>
      </c>
      <c r="AI385" s="62" t="str">
        <f t="shared" si="372"/>
        <v>000000</v>
      </c>
      <c r="AJ385" s="172" t="str">
        <f t="shared" ca="1" si="373"/>
        <v/>
      </c>
      <c r="AK385" s="62">
        <f t="shared" si="376"/>
        <v>0</v>
      </c>
      <c r="AL385" s="107" t="str">
        <f>IF(H385="","0",VALUE(VLOOKUP(H385,'登録データ（男）'!$V$4:$X$23,3,FALSE)))</f>
        <v>0</v>
      </c>
      <c r="AM385" s="62">
        <f t="shared" si="374"/>
        <v>0</v>
      </c>
      <c r="AN385" s="62">
        <f t="shared" si="377"/>
        <v>0</v>
      </c>
      <c r="AO385" s="69" t="str">
        <f ca="1">IF(OFFSET(B385,-MOD(ROW(B385),3),0)&lt;&gt;"",IF(RIGHT(H385,1)=")",VALUE(VLOOKUP(OFFSET(B385,-MOD(ROW(B385),3),0),'登録データ（女）'!B385,8,FALSE)),"0"),"0")</f>
        <v>0</v>
      </c>
      <c r="AP385" s="69">
        <f t="shared" ca="1" si="375"/>
        <v>0</v>
      </c>
      <c r="AQ385" s="64"/>
      <c r="AR385" s="64"/>
      <c r="AS385" s="64"/>
      <c r="AT385" s="64"/>
      <c r="AU385" s="64"/>
      <c r="AV385" s="64"/>
      <c r="AW385" s="64"/>
      <c r="AX385" s="64"/>
    </row>
    <row r="386" spans="1:50" ht="18.75" customHeight="1" thickBot="1">
      <c r="A386" s="290"/>
      <c r="B386" s="306"/>
      <c r="C386" s="290"/>
      <c r="D386" s="290"/>
      <c r="E386" s="87" t="s">
        <v>1919</v>
      </c>
      <c r="F386" s="290"/>
      <c r="G386" s="222"/>
      <c r="H386" s="479"/>
      <c r="I386" s="287"/>
      <c r="J386" s="290"/>
      <c r="K386" s="287"/>
      <c r="L386" s="290"/>
      <c r="M386" s="287"/>
      <c r="N386" s="287"/>
      <c r="O386" s="222"/>
      <c r="P386" s="223"/>
      <c r="Q386" s="297"/>
      <c r="R386" s="473"/>
      <c r="S386" s="470"/>
      <c r="V386" s="66"/>
      <c r="W386" s="75"/>
      <c r="X386" s="69"/>
      <c r="Y386" s="69"/>
      <c r="Z386" s="69"/>
      <c r="AA386" s="69"/>
      <c r="AB386" s="69"/>
      <c r="AC386" s="62"/>
      <c r="AD386" s="172">
        <f t="shared" ca="1" si="368"/>
        <v>0</v>
      </c>
      <c r="AE386" s="108">
        <f t="shared" si="369"/>
        <v>0</v>
      </c>
      <c r="AF386" s="175" t="str">
        <f>IF(G386="","0",VLOOKUP(G386,'登録データ（男）'!$V$4:$W$21,2,FALSE))</f>
        <v>0</v>
      </c>
      <c r="AG386" s="62" t="str">
        <f t="shared" si="370"/>
        <v>00</v>
      </c>
      <c r="AH386" s="172" t="str">
        <f t="shared" si="371"/>
        <v>0</v>
      </c>
      <c r="AI386" s="62" t="str">
        <f t="shared" si="372"/>
        <v>000000</v>
      </c>
      <c r="AJ386" s="172" t="str">
        <f t="shared" ca="1" si="373"/>
        <v/>
      </c>
      <c r="AK386" s="62">
        <f t="shared" si="376"/>
        <v>0</v>
      </c>
      <c r="AL386" s="107" t="str">
        <f>IF(H386="","0",VALUE(VLOOKUP(H386,'登録データ（男）'!$V$4:$X$23,3,FALSE)))</f>
        <v>0</v>
      </c>
      <c r="AM386" s="62">
        <f t="shared" si="374"/>
        <v>0</v>
      </c>
      <c r="AN386" s="62">
        <f t="shared" si="377"/>
        <v>0</v>
      </c>
      <c r="AO386" s="69" t="str">
        <f ca="1">IF(OFFSET(B386,-MOD(ROW(B386),3),0)&lt;&gt;"",IF(RIGHT(H386,1)=")",VALUE(VLOOKUP(OFFSET(B386,-MOD(ROW(B386),3),0),'登録データ（女）'!B386,8,FALSE)),"0"),"0")</f>
        <v>0</v>
      </c>
      <c r="AP386" s="69">
        <f t="shared" ca="1" si="375"/>
        <v>0</v>
      </c>
      <c r="AQ386" s="64"/>
      <c r="AR386" s="64"/>
      <c r="AS386" s="64"/>
      <c r="AT386" s="64"/>
      <c r="AU386" s="64"/>
      <c r="AV386" s="64"/>
      <c r="AW386" s="64"/>
      <c r="AX386" s="64"/>
    </row>
    <row r="387" spans="1:50" ht="18.75" customHeight="1" thickTop="1">
      <c r="A387" s="288">
        <v>124</v>
      </c>
      <c r="B387" s="304"/>
      <c r="C387" s="288" t="str">
        <f>IF(B387="","",VLOOKUP(B387,'登録データ（女）'!$A$3:$X$2000,2,FALSE))</f>
        <v/>
      </c>
      <c r="D387" s="288" t="str">
        <f>IF(B387="","",VLOOKUP(B387,'登録データ（女）'!$A$3:$X$2000,3,FALSE))</f>
        <v/>
      </c>
      <c r="E387" s="179" t="str">
        <f>IF(B387="","",VLOOKUP(B387,'登録データ（女）'!$A$3:$X$2000,7,FALSE))</f>
        <v/>
      </c>
      <c r="F387" s="288" t="s">
        <v>6158</v>
      </c>
      <c r="G387" s="291"/>
      <c r="H387" s="477"/>
      <c r="I387" s="285"/>
      <c r="J387" s="288" t="str">
        <f>IF(G387="","",IF(AH387=2,"","分"))</f>
        <v/>
      </c>
      <c r="K387" s="285"/>
      <c r="L387" s="288" t="str">
        <f>IF(OR(G387="",G387="七種競技"),"",IF(AH387=2,"m","秒"))</f>
        <v/>
      </c>
      <c r="M387" s="285"/>
      <c r="N387" s="285"/>
      <c r="O387" s="291"/>
      <c r="P387" s="292"/>
      <c r="Q387" s="293"/>
      <c r="R387" s="471"/>
      <c r="S387" s="468"/>
      <c r="V387" s="66"/>
      <c r="W387" s="75">
        <f>IF(B387="",0,IF(VLOOKUP(B387,'登録データ（女）'!$A$3:$AT$2000,28,FALSE)=1,0,1))</f>
        <v>0</v>
      </c>
      <c r="X387" s="69">
        <f>IF(B387="",1,0)</f>
        <v>1</v>
      </c>
      <c r="Y387" s="69">
        <f>IF(C387="",1,0)</f>
        <v>1</v>
      </c>
      <c r="Z387" s="69">
        <f>IF(D387="",1,0)</f>
        <v>1</v>
      </c>
      <c r="AA387" s="69">
        <f>IF(E387="",1,0)</f>
        <v>1</v>
      </c>
      <c r="AB387" s="69">
        <f>IF(E388="",1,0)</f>
        <v>1</v>
      </c>
      <c r="AC387" s="62">
        <f>SUM(X387:AB387)</f>
        <v>5</v>
      </c>
      <c r="AD387" s="172">
        <f t="shared" ca="1" si="368"/>
        <v>0</v>
      </c>
      <c r="AE387" s="108">
        <f t="shared" si="369"/>
        <v>0</v>
      </c>
      <c r="AF387" s="175" t="str">
        <f>IF(G387="","0",VLOOKUP(G387,'登録データ（男）'!$V$4:$W$21,2,FALSE))</f>
        <v>0</v>
      </c>
      <c r="AG387" s="62" t="str">
        <f t="shared" si="370"/>
        <v>00</v>
      </c>
      <c r="AH387" s="172" t="str">
        <f t="shared" si="371"/>
        <v>0</v>
      </c>
      <c r="AI387" s="62" t="str">
        <f t="shared" si="372"/>
        <v>000000</v>
      </c>
      <c r="AJ387" s="172" t="str">
        <f t="shared" ca="1" si="373"/>
        <v/>
      </c>
      <c r="AK387" s="62">
        <f t="shared" si="376"/>
        <v>0</v>
      </c>
      <c r="AL387" s="107" t="str">
        <f>IF(H387="","0",VALUE(VLOOKUP(H387,'登録データ（男）'!$V$4:$X$23,3,FALSE)))</f>
        <v>0</v>
      </c>
      <c r="AM387" s="62">
        <f t="shared" si="374"/>
        <v>0</v>
      </c>
      <c r="AN387" s="62">
        <f t="shared" si="377"/>
        <v>0</v>
      </c>
      <c r="AO387" s="69" t="str">
        <f ca="1">IF(OFFSET(B387,-MOD(ROW(B387),3),0)&lt;&gt;"",IF(RIGHT(H387,1)=")",VALUE(VLOOKUP(OFFSET(B387,-MOD(ROW(B387),3),0),'登録データ（女）'!B387,8,FALSE)),"0"),"0")</f>
        <v>0</v>
      </c>
      <c r="AP387" s="69">
        <f t="shared" ca="1" si="375"/>
        <v>0</v>
      </c>
      <c r="AQ387" s="64" t="str">
        <f t="shared" ref="AQ387" si="426">IF(AR387="","",RANK(AR387,$AR$18:$AR$467,1))</f>
        <v/>
      </c>
      <c r="AR387" s="64" t="str">
        <f>IF(R387="","",B387)</f>
        <v/>
      </c>
      <c r="AS387" s="64" t="str">
        <f t="shared" ref="AS387" si="427">IF(AT387="","",RANK(AT387,$AT$18:$AT$467,1))</f>
        <v/>
      </c>
      <c r="AT387" s="64" t="str">
        <f>IF(S387="","",B387)</f>
        <v/>
      </c>
      <c r="AU387" s="64" t="str">
        <f t="shared" ref="AU387" si="428">IF(AV387="","",RANK(AV387,$AV$18:$AV$467,1))</f>
        <v/>
      </c>
      <c r="AV387" s="64" t="str">
        <f>IF(OR(H387="七種競技",H388="七種競技",H389="七種競技"),B387,"")</f>
        <v/>
      </c>
      <c r="AW387" s="64"/>
      <c r="AX387" s="64">
        <f>B387</f>
        <v>0</v>
      </c>
    </row>
    <row r="388" spans="1:50" ht="18.75" customHeight="1">
      <c r="A388" s="289"/>
      <c r="B388" s="305"/>
      <c r="C388" s="289"/>
      <c r="D388" s="289"/>
      <c r="E388" s="174" t="str">
        <f>IF(B387="","",VLOOKUP(B387,'登録データ（女）'!$A$3:$X$2000,4,FALSE))</f>
        <v/>
      </c>
      <c r="F388" s="289"/>
      <c r="G388" s="294"/>
      <c r="H388" s="478"/>
      <c r="I388" s="286"/>
      <c r="J388" s="289"/>
      <c r="K388" s="286"/>
      <c r="L388" s="289"/>
      <c r="M388" s="286"/>
      <c r="N388" s="286"/>
      <c r="O388" s="294"/>
      <c r="P388" s="295"/>
      <c r="Q388" s="296"/>
      <c r="R388" s="472"/>
      <c r="S388" s="469"/>
      <c r="V388" s="66"/>
      <c r="W388" s="75"/>
      <c r="X388" s="69"/>
      <c r="Y388" s="69"/>
      <c r="Z388" s="69"/>
      <c r="AA388" s="69"/>
      <c r="AB388" s="69"/>
      <c r="AC388" s="62"/>
      <c r="AD388" s="172">
        <f t="shared" ca="1" si="368"/>
        <v>0</v>
      </c>
      <c r="AE388" s="108">
        <f t="shared" si="369"/>
        <v>0</v>
      </c>
      <c r="AF388" s="175" t="str">
        <f>IF(G388="","0",VLOOKUP(G388,'登録データ（男）'!$V$4:$W$21,2,FALSE))</f>
        <v>0</v>
      </c>
      <c r="AG388" s="62" t="str">
        <f t="shared" si="370"/>
        <v>00</v>
      </c>
      <c r="AH388" s="172" t="str">
        <f t="shared" si="371"/>
        <v>0</v>
      </c>
      <c r="AI388" s="62" t="str">
        <f t="shared" si="372"/>
        <v>000000</v>
      </c>
      <c r="AJ388" s="172" t="str">
        <f t="shared" ca="1" si="373"/>
        <v/>
      </c>
      <c r="AK388" s="62">
        <f t="shared" si="376"/>
        <v>0</v>
      </c>
      <c r="AL388" s="107" t="str">
        <f>IF(H388="","0",VALUE(VLOOKUP(H388,'登録データ（男）'!$V$4:$X$23,3,FALSE)))</f>
        <v>0</v>
      </c>
      <c r="AM388" s="62">
        <f t="shared" si="374"/>
        <v>0</v>
      </c>
      <c r="AN388" s="62">
        <f t="shared" si="377"/>
        <v>0</v>
      </c>
      <c r="AO388" s="69" t="str">
        <f ca="1">IF(OFFSET(B388,-MOD(ROW(B388),3),0)&lt;&gt;"",IF(RIGHT(H388,1)=")",VALUE(VLOOKUP(OFFSET(B388,-MOD(ROW(B388),3),0),'登録データ（女）'!B388,8,FALSE)),"0"),"0")</f>
        <v>0</v>
      </c>
      <c r="AP388" s="69">
        <f t="shared" ca="1" si="375"/>
        <v>0</v>
      </c>
      <c r="AQ388" s="64"/>
      <c r="AR388" s="64"/>
      <c r="AS388" s="64"/>
      <c r="AT388" s="64"/>
      <c r="AU388" s="64"/>
      <c r="AV388" s="64"/>
      <c r="AW388" s="64"/>
      <c r="AX388" s="64"/>
    </row>
    <row r="389" spans="1:50" ht="18.75" customHeight="1" thickBot="1">
      <c r="A389" s="290"/>
      <c r="B389" s="306"/>
      <c r="C389" s="290"/>
      <c r="D389" s="290"/>
      <c r="E389" s="87" t="s">
        <v>1919</v>
      </c>
      <c r="F389" s="290"/>
      <c r="G389" s="222"/>
      <c r="H389" s="479"/>
      <c r="I389" s="287"/>
      <c r="J389" s="290"/>
      <c r="K389" s="287"/>
      <c r="L389" s="290"/>
      <c r="M389" s="287"/>
      <c r="N389" s="287"/>
      <c r="O389" s="222"/>
      <c r="P389" s="223"/>
      <c r="Q389" s="297"/>
      <c r="R389" s="473"/>
      <c r="S389" s="470"/>
      <c r="V389" s="66"/>
      <c r="W389" s="75"/>
      <c r="X389" s="69"/>
      <c r="Y389" s="69"/>
      <c r="Z389" s="69"/>
      <c r="AA389" s="69"/>
      <c r="AB389" s="69"/>
      <c r="AC389" s="62"/>
      <c r="AD389" s="172">
        <f t="shared" ca="1" si="368"/>
        <v>0</v>
      </c>
      <c r="AE389" s="108">
        <f t="shared" si="369"/>
        <v>0</v>
      </c>
      <c r="AF389" s="175" t="str">
        <f>IF(G389="","0",VLOOKUP(G389,'登録データ（男）'!$V$4:$W$21,2,FALSE))</f>
        <v>0</v>
      </c>
      <c r="AG389" s="62" t="str">
        <f t="shared" si="370"/>
        <v>00</v>
      </c>
      <c r="AH389" s="172" t="str">
        <f t="shared" si="371"/>
        <v>0</v>
      </c>
      <c r="AI389" s="62" t="str">
        <f t="shared" si="372"/>
        <v>000000</v>
      </c>
      <c r="AJ389" s="172" t="str">
        <f t="shared" ca="1" si="373"/>
        <v/>
      </c>
      <c r="AK389" s="62">
        <f t="shared" si="376"/>
        <v>0</v>
      </c>
      <c r="AL389" s="107" t="str">
        <f>IF(H389="","0",VALUE(VLOOKUP(H389,'登録データ（男）'!$V$4:$X$23,3,FALSE)))</f>
        <v>0</v>
      </c>
      <c r="AM389" s="62">
        <f t="shared" si="374"/>
        <v>0</v>
      </c>
      <c r="AN389" s="62">
        <f t="shared" si="377"/>
        <v>0</v>
      </c>
      <c r="AO389" s="69" t="str">
        <f ca="1">IF(OFFSET(B389,-MOD(ROW(B389),3),0)&lt;&gt;"",IF(RIGHT(H389,1)=")",VALUE(VLOOKUP(OFFSET(B389,-MOD(ROW(B389),3),0),'登録データ（女）'!B389,8,FALSE)),"0"),"0")</f>
        <v>0</v>
      </c>
      <c r="AP389" s="69">
        <f t="shared" ca="1" si="375"/>
        <v>0</v>
      </c>
      <c r="AQ389" s="64"/>
      <c r="AR389" s="64"/>
      <c r="AS389" s="64"/>
      <c r="AT389" s="64"/>
      <c r="AU389" s="64"/>
      <c r="AV389" s="64"/>
      <c r="AW389" s="64"/>
      <c r="AX389" s="64"/>
    </row>
    <row r="390" spans="1:50" ht="18.75" customHeight="1" thickTop="1">
      <c r="A390" s="288">
        <v>125</v>
      </c>
      <c r="B390" s="304"/>
      <c r="C390" s="288" t="str">
        <f>IF(B390="","",VLOOKUP(B390,'登録データ（女）'!$A$3:$X$2000,2,FALSE))</f>
        <v/>
      </c>
      <c r="D390" s="288" t="str">
        <f>IF(B390="","",VLOOKUP(B390,'登録データ（女）'!$A$3:$X$2000,3,FALSE))</f>
        <v/>
      </c>
      <c r="E390" s="179" t="str">
        <f>IF(B390="","",VLOOKUP(B390,'登録データ（女）'!$A$3:$X$2000,7,FALSE))</f>
        <v/>
      </c>
      <c r="F390" s="288" t="s">
        <v>6158</v>
      </c>
      <c r="G390" s="291"/>
      <c r="H390" s="477"/>
      <c r="I390" s="285"/>
      <c r="J390" s="288" t="str">
        <f>IF(G390="","",IF(AH390=2,"","分"))</f>
        <v/>
      </c>
      <c r="K390" s="285"/>
      <c r="L390" s="288" t="str">
        <f>IF(OR(G390="",G390="七種競技"),"",IF(AH390=2,"m","秒"))</f>
        <v/>
      </c>
      <c r="M390" s="285"/>
      <c r="N390" s="285"/>
      <c r="O390" s="291"/>
      <c r="P390" s="292"/>
      <c r="Q390" s="293"/>
      <c r="R390" s="471"/>
      <c r="S390" s="468"/>
      <c r="V390" s="66"/>
      <c r="W390" s="75">
        <f>IF(B390="",0,IF(VLOOKUP(B390,'登録データ（女）'!$A$3:$AT$2000,28,FALSE)=1,0,1))</f>
        <v>0</v>
      </c>
      <c r="X390" s="69">
        <f>IF(B390="",1,0)</f>
        <v>1</v>
      </c>
      <c r="Y390" s="69">
        <f>IF(C390="",1,0)</f>
        <v>1</v>
      </c>
      <c r="Z390" s="69">
        <f>IF(D390="",1,0)</f>
        <v>1</v>
      </c>
      <c r="AA390" s="69">
        <f>IF(E390="",1,0)</f>
        <v>1</v>
      </c>
      <c r="AB390" s="69">
        <f>IF(E391="",1,0)</f>
        <v>1</v>
      </c>
      <c r="AC390" s="62">
        <f>SUM(X390:AB390)</f>
        <v>5</v>
      </c>
      <c r="AD390" s="172">
        <f t="shared" ca="1" si="368"/>
        <v>0</v>
      </c>
      <c r="AE390" s="108">
        <f t="shared" si="369"/>
        <v>0</v>
      </c>
      <c r="AF390" s="175" t="str">
        <f>IF(G390="","0",VLOOKUP(G390,'登録データ（男）'!$V$4:$W$21,2,FALSE))</f>
        <v>0</v>
      </c>
      <c r="AG390" s="62" t="str">
        <f t="shared" si="370"/>
        <v>00</v>
      </c>
      <c r="AH390" s="172" t="str">
        <f t="shared" si="371"/>
        <v>0</v>
      </c>
      <c r="AI390" s="62" t="str">
        <f t="shared" si="372"/>
        <v>000000</v>
      </c>
      <c r="AJ390" s="172" t="str">
        <f t="shared" ca="1" si="373"/>
        <v/>
      </c>
      <c r="AK390" s="62">
        <f t="shared" si="376"/>
        <v>0</v>
      </c>
      <c r="AL390" s="107" t="str">
        <f>IF(H390="","0",VALUE(VLOOKUP(H390,'登録データ（男）'!$V$4:$X$23,3,FALSE)))</f>
        <v>0</v>
      </c>
      <c r="AM390" s="62">
        <f t="shared" si="374"/>
        <v>0</v>
      </c>
      <c r="AN390" s="62">
        <f t="shared" si="377"/>
        <v>0</v>
      </c>
      <c r="AO390" s="69" t="str">
        <f ca="1">IF(OFFSET(B390,-MOD(ROW(B390),3),0)&lt;&gt;"",IF(RIGHT(H390,1)=")",VALUE(VLOOKUP(OFFSET(B390,-MOD(ROW(B390),3),0),'登録データ（女）'!B390,8,FALSE)),"0"),"0")</f>
        <v>0</v>
      </c>
      <c r="AP390" s="69">
        <f t="shared" ca="1" si="375"/>
        <v>0</v>
      </c>
      <c r="AQ390" s="64" t="str">
        <f t="shared" ref="AQ390" si="429">IF(AR390="","",RANK(AR390,$AR$18:$AR$467,1))</f>
        <v/>
      </c>
      <c r="AR390" s="64" t="str">
        <f>IF(R390="","",B390)</f>
        <v/>
      </c>
      <c r="AS390" s="64" t="str">
        <f t="shared" ref="AS390" si="430">IF(AT390="","",RANK(AT390,$AT$18:$AT$467,1))</f>
        <v/>
      </c>
      <c r="AT390" s="64" t="str">
        <f>IF(S390="","",B390)</f>
        <v/>
      </c>
      <c r="AU390" s="64" t="str">
        <f t="shared" ref="AU390" si="431">IF(AV390="","",RANK(AV390,$AV$18:$AV$467,1))</f>
        <v/>
      </c>
      <c r="AV390" s="64" t="str">
        <f>IF(OR(H390="七種競技",H391="七種競技",H392="七種競技"),B390,"")</f>
        <v/>
      </c>
      <c r="AW390" s="64"/>
      <c r="AX390" s="64">
        <f>B390</f>
        <v>0</v>
      </c>
    </row>
    <row r="391" spans="1:50" ht="18.75" customHeight="1">
      <c r="A391" s="289"/>
      <c r="B391" s="305"/>
      <c r="C391" s="289"/>
      <c r="D391" s="289"/>
      <c r="E391" s="174" t="str">
        <f>IF(B390="","",VLOOKUP(B390,'登録データ（女）'!$A$3:$X$2000,4,FALSE))</f>
        <v/>
      </c>
      <c r="F391" s="289"/>
      <c r="G391" s="294"/>
      <c r="H391" s="478"/>
      <c r="I391" s="286"/>
      <c r="J391" s="289"/>
      <c r="K391" s="286"/>
      <c r="L391" s="289"/>
      <c r="M391" s="286"/>
      <c r="N391" s="286"/>
      <c r="O391" s="294"/>
      <c r="P391" s="295"/>
      <c r="Q391" s="296"/>
      <c r="R391" s="472"/>
      <c r="S391" s="469"/>
      <c r="V391" s="66"/>
      <c r="W391" s="75"/>
      <c r="X391" s="69"/>
      <c r="Y391" s="69"/>
      <c r="Z391" s="69"/>
      <c r="AA391" s="69"/>
      <c r="AB391" s="69"/>
      <c r="AC391" s="62"/>
      <c r="AD391" s="172">
        <f t="shared" ca="1" si="368"/>
        <v>0</v>
      </c>
      <c r="AE391" s="108">
        <f t="shared" si="369"/>
        <v>0</v>
      </c>
      <c r="AF391" s="175" t="str">
        <f>IF(G391="","0",VLOOKUP(G391,'登録データ（男）'!$V$4:$W$21,2,FALSE))</f>
        <v>0</v>
      </c>
      <c r="AG391" s="62" t="str">
        <f t="shared" si="370"/>
        <v>00</v>
      </c>
      <c r="AH391" s="172" t="str">
        <f t="shared" si="371"/>
        <v>0</v>
      </c>
      <c r="AI391" s="62" t="str">
        <f t="shared" si="372"/>
        <v>000000</v>
      </c>
      <c r="AJ391" s="172" t="str">
        <f t="shared" ca="1" si="373"/>
        <v/>
      </c>
      <c r="AK391" s="62">
        <f t="shared" si="376"/>
        <v>0</v>
      </c>
      <c r="AL391" s="107" t="str">
        <f>IF(H391="","0",VALUE(VLOOKUP(H391,'登録データ（男）'!$V$4:$X$23,3,FALSE)))</f>
        <v>0</v>
      </c>
      <c r="AM391" s="62">
        <f t="shared" si="374"/>
        <v>0</v>
      </c>
      <c r="AN391" s="62">
        <f t="shared" si="377"/>
        <v>0</v>
      </c>
      <c r="AO391" s="69" t="str">
        <f ca="1">IF(OFFSET(B391,-MOD(ROW(B391),3),0)&lt;&gt;"",IF(RIGHT(H391,1)=")",VALUE(VLOOKUP(OFFSET(B391,-MOD(ROW(B391),3),0),'登録データ（女）'!B391,8,FALSE)),"0"),"0")</f>
        <v>0</v>
      </c>
      <c r="AP391" s="69">
        <f t="shared" ca="1" si="375"/>
        <v>0</v>
      </c>
      <c r="AQ391" s="64"/>
      <c r="AR391" s="64"/>
      <c r="AS391" s="64"/>
      <c r="AT391" s="64"/>
      <c r="AU391" s="64"/>
      <c r="AV391" s="64"/>
      <c r="AW391" s="64"/>
      <c r="AX391" s="64"/>
    </row>
    <row r="392" spans="1:50" ht="18.75" customHeight="1" thickBot="1">
      <c r="A392" s="290"/>
      <c r="B392" s="306"/>
      <c r="C392" s="290"/>
      <c r="D392" s="290"/>
      <c r="E392" s="87" t="s">
        <v>1919</v>
      </c>
      <c r="F392" s="290"/>
      <c r="G392" s="222"/>
      <c r="H392" s="479"/>
      <c r="I392" s="287"/>
      <c r="J392" s="290"/>
      <c r="K392" s="287"/>
      <c r="L392" s="290"/>
      <c r="M392" s="287"/>
      <c r="N392" s="287"/>
      <c r="O392" s="222"/>
      <c r="P392" s="223"/>
      <c r="Q392" s="297"/>
      <c r="R392" s="473"/>
      <c r="S392" s="470"/>
      <c r="V392" s="66"/>
      <c r="W392" s="75"/>
      <c r="X392" s="69"/>
      <c r="Y392" s="69"/>
      <c r="Z392" s="69"/>
      <c r="AA392" s="69"/>
      <c r="AB392" s="69"/>
      <c r="AC392" s="62"/>
      <c r="AD392" s="172">
        <f t="shared" ca="1" si="368"/>
        <v>0</v>
      </c>
      <c r="AE392" s="108">
        <f t="shared" si="369"/>
        <v>0</v>
      </c>
      <c r="AF392" s="175" t="str">
        <f>IF(G392="","0",VLOOKUP(G392,'登録データ（男）'!$V$4:$W$21,2,FALSE))</f>
        <v>0</v>
      </c>
      <c r="AG392" s="62" t="str">
        <f t="shared" si="370"/>
        <v>00</v>
      </c>
      <c r="AH392" s="172" t="str">
        <f t="shared" si="371"/>
        <v>0</v>
      </c>
      <c r="AI392" s="62" t="str">
        <f t="shared" si="372"/>
        <v>000000</v>
      </c>
      <c r="AJ392" s="172" t="str">
        <f t="shared" ca="1" si="373"/>
        <v/>
      </c>
      <c r="AK392" s="62">
        <f t="shared" si="376"/>
        <v>0</v>
      </c>
      <c r="AL392" s="107" t="str">
        <f>IF(H392="","0",VALUE(VLOOKUP(H392,'登録データ（男）'!$V$4:$X$23,3,FALSE)))</f>
        <v>0</v>
      </c>
      <c r="AM392" s="62">
        <f t="shared" si="374"/>
        <v>0</v>
      </c>
      <c r="AN392" s="62">
        <f t="shared" si="377"/>
        <v>0</v>
      </c>
      <c r="AO392" s="69" t="str">
        <f ca="1">IF(OFFSET(B392,-MOD(ROW(B392),3),0)&lt;&gt;"",IF(RIGHT(H392,1)=")",VALUE(VLOOKUP(OFFSET(B392,-MOD(ROW(B392),3),0),'登録データ（女）'!B392,8,FALSE)),"0"),"0")</f>
        <v>0</v>
      </c>
      <c r="AP392" s="69">
        <f t="shared" ca="1" si="375"/>
        <v>0</v>
      </c>
      <c r="AQ392" s="64"/>
      <c r="AR392" s="64"/>
      <c r="AS392" s="64"/>
      <c r="AT392" s="64"/>
      <c r="AU392" s="64"/>
      <c r="AV392" s="64"/>
      <c r="AW392" s="64"/>
      <c r="AX392" s="64"/>
    </row>
    <row r="393" spans="1:50" ht="18.75" customHeight="1" thickTop="1">
      <c r="A393" s="288">
        <v>126</v>
      </c>
      <c r="B393" s="304"/>
      <c r="C393" s="288" t="str">
        <f>IF(B393="","",VLOOKUP(B393,'登録データ（女）'!$A$3:$X$2000,2,FALSE))</f>
        <v/>
      </c>
      <c r="D393" s="288" t="str">
        <f>IF(B393="","",VLOOKUP(B393,'登録データ（女）'!$A$3:$X$2000,3,FALSE))</f>
        <v/>
      </c>
      <c r="E393" s="179" t="str">
        <f>IF(B393="","",VLOOKUP(B393,'登録データ（女）'!$A$3:$X$2000,7,FALSE))</f>
        <v/>
      </c>
      <c r="F393" s="288" t="s">
        <v>6158</v>
      </c>
      <c r="G393" s="291"/>
      <c r="H393" s="477"/>
      <c r="I393" s="285"/>
      <c r="J393" s="288" t="str">
        <f>IF(G393="","",IF(AH393=2,"","分"))</f>
        <v/>
      </c>
      <c r="K393" s="285"/>
      <c r="L393" s="288" t="str">
        <f>IF(OR(G393="",G393="七種競技"),"",IF(AH393=2,"m","秒"))</f>
        <v/>
      </c>
      <c r="M393" s="285"/>
      <c r="N393" s="285"/>
      <c r="O393" s="291"/>
      <c r="P393" s="292"/>
      <c r="Q393" s="293"/>
      <c r="R393" s="471"/>
      <c r="S393" s="468"/>
      <c r="V393" s="66"/>
      <c r="W393" s="75">
        <f>IF(B393="",0,IF(VLOOKUP(B393,'登録データ（女）'!$A$3:$AT$2000,28,FALSE)=1,0,1))</f>
        <v>0</v>
      </c>
      <c r="X393" s="69">
        <f>IF(B393="",1,0)</f>
        <v>1</v>
      </c>
      <c r="Y393" s="69">
        <f>IF(C393="",1,0)</f>
        <v>1</v>
      </c>
      <c r="Z393" s="69">
        <f>IF(D393="",1,0)</f>
        <v>1</v>
      </c>
      <c r="AA393" s="69">
        <f>IF(E393="",1,0)</f>
        <v>1</v>
      </c>
      <c r="AB393" s="69">
        <f>IF(E394="",1,0)</f>
        <v>1</v>
      </c>
      <c r="AC393" s="62">
        <f>SUM(X393:AB393)</f>
        <v>5</v>
      </c>
      <c r="AD393" s="172">
        <f t="shared" ca="1" si="368"/>
        <v>0</v>
      </c>
      <c r="AE393" s="108">
        <f t="shared" si="369"/>
        <v>0</v>
      </c>
      <c r="AF393" s="175" t="str">
        <f>IF(G393="","0",VLOOKUP(G393,'登録データ（男）'!$V$4:$W$21,2,FALSE))</f>
        <v>0</v>
      </c>
      <c r="AG393" s="62" t="str">
        <f t="shared" si="370"/>
        <v>00</v>
      </c>
      <c r="AH393" s="172" t="str">
        <f t="shared" si="371"/>
        <v>0</v>
      </c>
      <c r="AI393" s="62" t="str">
        <f t="shared" si="372"/>
        <v>000000</v>
      </c>
      <c r="AJ393" s="172" t="str">
        <f t="shared" ca="1" si="373"/>
        <v/>
      </c>
      <c r="AK393" s="62">
        <f t="shared" si="376"/>
        <v>0</v>
      </c>
      <c r="AL393" s="107" t="str">
        <f>IF(H393="","0",VALUE(VLOOKUP(H393,'登録データ（男）'!$V$4:$X$23,3,FALSE)))</f>
        <v>0</v>
      </c>
      <c r="AM393" s="62">
        <f t="shared" si="374"/>
        <v>0</v>
      </c>
      <c r="AN393" s="62">
        <f t="shared" si="377"/>
        <v>0</v>
      </c>
      <c r="AO393" s="69" t="str">
        <f ca="1">IF(OFFSET(B393,-MOD(ROW(B393),3),0)&lt;&gt;"",IF(RIGHT(H393,1)=")",VALUE(VLOOKUP(OFFSET(B393,-MOD(ROW(B393),3),0),'登録データ（女）'!B393,8,FALSE)),"0"),"0")</f>
        <v>0</v>
      </c>
      <c r="AP393" s="69">
        <f t="shared" ca="1" si="375"/>
        <v>0</v>
      </c>
      <c r="AQ393" s="64" t="str">
        <f t="shared" ref="AQ393" si="432">IF(AR393="","",RANK(AR393,$AR$18:$AR$467,1))</f>
        <v/>
      </c>
      <c r="AR393" s="64" t="str">
        <f>IF(R393="","",B393)</f>
        <v/>
      </c>
      <c r="AS393" s="64" t="str">
        <f t="shared" ref="AS393" si="433">IF(AT393="","",RANK(AT393,$AT$18:$AT$467,1))</f>
        <v/>
      </c>
      <c r="AT393" s="64" t="str">
        <f>IF(S393="","",B393)</f>
        <v/>
      </c>
      <c r="AU393" s="64" t="str">
        <f t="shared" ref="AU393" si="434">IF(AV393="","",RANK(AV393,$AV$18:$AV$467,1))</f>
        <v/>
      </c>
      <c r="AV393" s="64" t="str">
        <f>IF(OR(H393="七種競技",H394="七種競技",H395="七種競技"),B393,"")</f>
        <v/>
      </c>
      <c r="AW393" s="64"/>
      <c r="AX393" s="64">
        <f>B393</f>
        <v>0</v>
      </c>
    </row>
    <row r="394" spans="1:50" ht="18.75" customHeight="1">
      <c r="A394" s="289"/>
      <c r="B394" s="305"/>
      <c r="C394" s="289"/>
      <c r="D394" s="289"/>
      <c r="E394" s="174" t="str">
        <f>IF(B393="","",VLOOKUP(B393,'登録データ（女）'!$A$3:$X$2000,4,FALSE))</f>
        <v/>
      </c>
      <c r="F394" s="289"/>
      <c r="G394" s="294"/>
      <c r="H394" s="478"/>
      <c r="I394" s="286"/>
      <c r="J394" s="289"/>
      <c r="K394" s="286"/>
      <c r="L394" s="289"/>
      <c r="M394" s="286"/>
      <c r="N394" s="286"/>
      <c r="O394" s="294"/>
      <c r="P394" s="295"/>
      <c r="Q394" s="296"/>
      <c r="R394" s="472"/>
      <c r="S394" s="469"/>
      <c r="V394" s="66"/>
      <c r="W394" s="75"/>
      <c r="X394" s="69"/>
      <c r="Y394" s="69"/>
      <c r="Z394" s="69"/>
      <c r="AA394" s="69"/>
      <c r="AB394" s="69"/>
      <c r="AC394" s="62"/>
      <c r="AD394" s="172">
        <f t="shared" ca="1" si="368"/>
        <v>0</v>
      </c>
      <c r="AE394" s="108">
        <f t="shared" si="369"/>
        <v>0</v>
      </c>
      <c r="AF394" s="175" t="str">
        <f>IF(G394="","0",VLOOKUP(G394,'登録データ（男）'!$V$4:$W$21,2,FALSE))</f>
        <v>0</v>
      </c>
      <c r="AG394" s="62" t="str">
        <f t="shared" si="370"/>
        <v>00</v>
      </c>
      <c r="AH394" s="172" t="str">
        <f t="shared" si="371"/>
        <v>0</v>
      </c>
      <c r="AI394" s="62" t="str">
        <f t="shared" si="372"/>
        <v>000000</v>
      </c>
      <c r="AJ394" s="172" t="str">
        <f t="shared" ca="1" si="373"/>
        <v/>
      </c>
      <c r="AK394" s="62">
        <f t="shared" si="376"/>
        <v>0</v>
      </c>
      <c r="AL394" s="107" t="str">
        <f>IF(H394="","0",VALUE(VLOOKUP(H394,'登録データ（男）'!$V$4:$X$23,3,FALSE)))</f>
        <v>0</v>
      </c>
      <c r="AM394" s="62">
        <f t="shared" si="374"/>
        <v>0</v>
      </c>
      <c r="AN394" s="62">
        <f t="shared" si="377"/>
        <v>0</v>
      </c>
      <c r="AO394" s="69" t="str">
        <f ca="1">IF(OFFSET(B394,-MOD(ROW(B394),3),0)&lt;&gt;"",IF(RIGHT(H394,1)=")",VALUE(VLOOKUP(OFFSET(B394,-MOD(ROW(B394),3),0),'登録データ（女）'!B394,8,FALSE)),"0"),"0")</f>
        <v>0</v>
      </c>
      <c r="AP394" s="69">
        <f t="shared" ca="1" si="375"/>
        <v>0</v>
      </c>
      <c r="AQ394" s="64"/>
      <c r="AR394" s="64"/>
      <c r="AS394" s="64"/>
      <c r="AT394" s="64"/>
      <c r="AU394" s="64"/>
      <c r="AV394" s="64"/>
      <c r="AW394" s="64"/>
      <c r="AX394" s="64"/>
    </row>
    <row r="395" spans="1:50" ht="18.75" customHeight="1" thickBot="1">
      <c r="A395" s="290"/>
      <c r="B395" s="306"/>
      <c r="C395" s="290"/>
      <c r="D395" s="290"/>
      <c r="E395" s="87" t="s">
        <v>1919</v>
      </c>
      <c r="F395" s="290"/>
      <c r="G395" s="222"/>
      <c r="H395" s="479"/>
      <c r="I395" s="287"/>
      <c r="J395" s="290"/>
      <c r="K395" s="287"/>
      <c r="L395" s="290"/>
      <c r="M395" s="287"/>
      <c r="N395" s="287"/>
      <c r="O395" s="222"/>
      <c r="P395" s="223"/>
      <c r="Q395" s="297"/>
      <c r="R395" s="473"/>
      <c r="S395" s="470"/>
      <c r="V395" s="66"/>
      <c r="W395" s="75"/>
      <c r="X395" s="69"/>
      <c r="Y395" s="69"/>
      <c r="Z395" s="69"/>
      <c r="AA395" s="69"/>
      <c r="AB395" s="69"/>
      <c r="AC395" s="62"/>
      <c r="AD395" s="172">
        <f t="shared" ca="1" si="368"/>
        <v>0</v>
      </c>
      <c r="AE395" s="108">
        <f t="shared" si="369"/>
        <v>0</v>
      </c>
      <c r="AF395" s="175" t="str">
        <f>IF(G395="","0",VLOOKUP(G395,'登録データ（男）'!$V$4:$W$21,2,FALSE))</f>
        <v>0</v>
      </c>
      <c r="AG395" s="62" t="str">
        <f t="shared" si="370"/>
        <v>00</v>
      </c>
      <c r="AH395" s="172" t="str">
        <f t="shared" si="371"/>
        <v>0</v>
      </c>
      <c r="AI395" s="62" t="str">
        <f t="shared" si="372"/>
        <v>000000</v>
      </c>
      <c r="AJ395" s="172" t="str">
        <f t="shared" ca="1" si="373"/>
        <v/>
      </c>
      <c r="AK395" s="62">
        <f t="shared" si="376"/>
        <v>0</v>
      </c>
      <c r="AL395" s="107" t="str">
        <f>IF(H395="","0",VALUE(VLOOKUP(H395,'登録データ（男）'!$V$4:$X$23,3,FALSE)))</f>
        <v>0</v>
      </c>
      <c r="AM395" s="62">
        <f t="shared" si="374"/>
        <v>0</v>
      </c>
      <c r="AN395" s="62">
        <f t="shared" si="377"/>
        <v>0</v>
      </c>
      <c r="AO395" s="69" t="str">
        <f ca="1">IF(OFFSET(B395,-MOD(ROW(B395),3),0)&lt;&gt;"",IF(RIGHT(H395,1)=")",VALUE(VLOOKUP(OFFSET(B395,-MOD(ROW(B395),3),0),'登録データ（女）'!B395,8,FALSE)),"0"),"0")</f>
        <v>0</v>
      </c>
      <c r="AP395" s="69">
        <f t="shared" ca="1" si="375"/>
        <v>0</v>
      </c>
      <c r="AQ395" s="64"/>
      <c r="AR395" s="64"/>
      <c r="AS395" s="64"/>
      <c r="AT395" s="64"/>
      <c r="AU395" s="64"/>
      <c r="AV395" s="64"/>
      <c r="AW395" s="64"/>
      <c r="AX395" s="64"/>
    </row>
    <row r="396" spans="1:50" ht="18" customHeight="1" thickTop="1">
      <c r="A396" s="288">
        <v>127</v>
      </c>
      <c r="B396" s="304"/>
      <c r="C396" s="288" t="str">
        <f>IF(B396="","",VLOOKUP(B396,'登録データ（女）'!$A$3:$X$2000,2,FALSE))</f>
        <v/>
      </c>
      <c r="D396" s="288" t="str">
        <f>IF(B396="","",VLOOKUP(B396,'登録データ（女）'!$A$3:$X$2000,3,FALSE))</f>
        <v/>
      </c>
      <c r="E396" s="179" t="str">
        <f>IF(B396="","",VLOOKUP(B396,'登録データ（女）'!$A$3:$X$2000,7,FALSE))</f>
        <v/>
      </c>
      <c r="F396" s="288" t="s">
        <v>6158</v>
      </c>
      <c r="G396" s="291"/>
      <c r="H396" s="477"/>
      <c r="I396" s="285"/>
      <c r="J396" s="288" t="str">
        <f>IF(G396="","",IF(AH396=2,"","分"))</f>
        <v/>
      </c>
      <c r="K396" s="285"/>
      <c r="L396" s="288" t="str">
        <f>IF(OR(G396="",G396="七種競技"),"",IF(AH396=2,"m","秒"))</f>
        <v/>
      </c>
      <c r="M396" s="285"/>
      <c r="N396" s="285"/>
      <c r="O396" s="291"/>
      <c r="P396" s="292"/>
      <c r="Q396" s="293"/>
      <c r="R396" s="471"/>
      <c r="S396" s="468"/>
      <c r="V396" s="66"/>
      <c r="W396" s="75">
        <f>IF(B396="",0,IF(VLOOKUP(B396,'登録データ（女）'!$A$3:$AT$2000,28,FALSE)=1,0,1))</f>
        <v>0</v>
      </c>
      <c r="X396" s="69">
        <f>IF(B396="",1,0)</f>
        <v>1</v>
      </c>
      <c r="Y396" s="69">
        <f>IF(C396="",1,0)</f>
        <v>1</v>
      </c>
      <c r="Z396" s="69">
        <f>IF(D396="",1,0)</f>
        <v>1</v>
      </c>
      <c r="AA396" s="69">
        <f>IF(E396="",1,0)</f>
        <v>1</v>
      </c>
      <c r="AB396" s="69">
        <f>IF(E397="",1,0)</f>
        <v>1</v>
      </c>
      <c r="AC396" s="62">
        <f>SUM(X396:AB396)</f>
        <v>5</v>
      </c>
      <c r="AD396" s="172">
        <f t="shared" ca="1" si="368"/>
        <v>0</v>
      </c>
      <c r="AE396" s="108">
        <f t="shared" si="369"/>
        <v>0</v>
      </c>
      <c r="AF396" s="175" t="str">
        <f>IF(G396="","0",VLOOKUP(G396,'登録データ（男）'!$V$4:$W$21,2,FALSE))</f>
        <v>0</v>
      </c>
      <c r="AG396" s="62" t="str">
        <f t="shared" si="370"/>
        <v>00</v>
      </c>
      <c r="AH396" s="172" t="str">
        <f t="shared" si="371"/>
        <v>0</v>
      </c>
      <c r="AI396" s="62" t="str">
        <f t="shared" si="372"/>
        <v>000000</v>
      </c>
      <c r="AJ396" s="172" t="str">
        <f t="shared" ca="1" si="373"/>
        <v/>
      </c>
      <c r="AK396" s="62">
        <f t="shared" si="376"/>
        <v>0</v>
      </c>
      <c r="AL396" s="107" t="str">
        <f>IF(H396="","0",VALUE(VLOOKUP(H396,'登録データ（男）'!$V$4:$X$23,3,FALSE)))</f>
        <v>0</v>
      </c>
      <c r="AM396" s="62">
        <f t="shared" si="374"/>
        <v>0</v>
      </c>
      <c r="AN396" s="62">
        <f t="shared" si="377"/>
        <v>0</v>
      </c>
      <c r="AO396" s="69" t="str">
        <f ca="1">IF(OFFSET(B396,-MOD(ROW(B396),3),0)&lt;&gt;"",IF(RIGHT(H396,1)=")",VALUE(VLOOKUP(OFFSET(B396,-MOD(ROW(B396),3),0),'登録データ（女）'!B396,8,FALSE)),"0"),"0")</f>
        <v>0</v>
      </c>
      <c r="AP396" s="69">
        <f t="shared" ca="1" si="375"/>
        <v>0</v>
      </c>
      <c r="AQ396" s="64" t="str">
        <f t="shared" ref="AQ396" si="435">IF(AR396="","",RANK(AR396,$AR$18:$AR$467,1))</f>
        <v/>
      </c>
      <c r="AR396" s="64" t="str">
        <f>IF(R396="","",B396)</f>
        <v/>
      </c>
      <c r="AS396" s="64" t="str">
        <f t="shared" ref="AS396" si="436">IF(AT396="","",RANK(AT396,$AT$18:$AT$467,1))</f>
        <v/>
      </c>
      <c r="AT396" s="64" t="str">
        <f>IF(S396="","",B396)</f>
        <v/>
      </c>
      <c r="AU396" s="64" t="str">
        <f t="shared" ref="AU396" si="437">IF(AV396="","",RANK(AV396,$AV$18:$AV$467,1))</f>
        <v/>
      </c>
      <c r="AV396" s="64" t="str">
        <f>IF(OR(H396="七種競技",H397="七種競技",H398="七種競技"),B396,"")</f>
        <v/>
      </c>
      <c r="AW396" s="64"/>
      <c r="AX396" s="64">
        <f>B396</f>
        <v>0</v>
      </c>
    </row>
    <row r="397" spans="1:50" ht="18.75" customHeight="1">
      <c r="A397" s="289"/>
      <c r="B397" s="305"/>
      <c r="C397" s="289"/>
      <c r="D397" s="289"/>
      <c r="E397" s="174" t="str">
        <f>IF(B396="","",VLOOKUP(B396,'登録データ（女）'!$A$3:$X$2000,4,FALSE))</f>
        <v/>
      </c>
      <c r="F397" s="289"/>
      <c r="G397" s="294"/>
      <c r="H397" s="478"/>
      <c r="I397" s="286"/>
      <c r="J397" s="289"/>
      <c r="K397" s="286"/>
      <c r="L397" s="289"/>
      <c r="M397" s="286"/>
      <c r="N397" s="286"/>
      <c r="O397" s="294"/>
      <c r="P397" s="295"/>
      <c r="Q397" s="296"/>
      <c r="R397" s="472"/>
      <c r="S397" s="469"/>
      <c r="V397" s="66"/>
      <c r="W397" s="75"/>
      <c r="X397" s="69"/>
      <c r="Y397" s="69"/>
      <c r="Z397" s="69"/>
      <c r="AA397" s="69"/>
      <c r="AB397" s="69"/>
      <c r="AC397" s="62"/>
      <c r="AD397" s="172">
        <f t="shared" ca="1" si="368"/>
        <v>0</v>
      </c>
      <c r="AE397" s="108">
        <f t="shared" si="369"/>
        <v>0</v>
      </c>
      <c r="AF397" s="175" t="str">
        <f>IF(G397="","0",VLOOKUP(G397,'登録データ（男）'!$V$4:$W$21,2,FALSE))</f>
        <v>0</v>
      </c>
      <c r="AG397" s="62" t="str">
        <f t="shared" si="370"/>
        <v>00</v>
      </c>
      <c r="AH397" s="172" t="str">
        <f t="shared" si="371"/>
        <v>0</v>
      </c>
      <c r="AI397" s="62" t="str">
        <f t="shared" si="372"/>
        <v>000000</v>
      </c>
      <c r="AJ397" s="172" t="str">
        <f t="shared" ca="1" si="373"/>
        <v/>
      </c>
      <c r="AK397" s="62">
        <f t="shared" si="376"/>
        <v>0</v>
      </c>
      <c r="AL397" s="107" t="str">
        <f>IF(H397="","0",VALUE(VLOOKUP(H397,'登録データ（男）'!$V$4:$X$23,3,FALSE)))</f>
        <v>0</v>
      </c>
      <c r="AM397" s="62">
        <f t="shared" si="374"/>
        <v>0</v>
      </c>
      <c r="AN397" s="62">
        <f t="shared" si="377"/>
        <v>0</v>
      </c>
      <c r="AO397" s="69" t="str">
        <f ca="1">IF(OFFSET(B397,-MOD(ROW(B397),3),0)&lt;&gt;"",IF(RIGHT(H397,1)=")",VALUE(VLOOKUP(OFFSET(B397,-MOD(ROW(B397),3),0),'登録データ（女）'!B397,8,FALSE)),"0"),"0")</f>
        <v>0</v>
      </c>
      <c r="AP397" s="69">
        <f t="shared" ca="1" si="375"/>
        <v>0</v>
      </c>
      <c r="AQ397" s="64"/>
      <c r="AR397" s="64"/>
      <c r="AS397" s="64"/>
      <c r="AT397" s="64"/>
      <c r="AU397" s="64"/>
      <c r="AV397" s="64"/>
      <c r="AW397" s="64"/>
      <c r="AX397" s="64"/>
    </row>
    <row r="398" spans="1:50" ht="18" customHeight="1" thickBot="1">
      <c r="A398" s="290"/>
      <c r="B398" s="306"/>
      <c r="C398" s="290"/>
      <c r="D398" s="290"/>
      <c r="E398" s="87" t="s">
        <v>1919</v>
      </c>
      <c r="F398" s="290"/>
      <c r="G398" s="222"/>
      <c r="H398" s="479"/>
      <c r="I398" s="287"/>
      <c r="J398" s="290"/>
      <c r="K398" s="287"/>
      <c r="L398" s="290"/>
      <c r="M398" s="287"/>
      <c r="N398" s="287"/>
      <c r="O398" s="222"/>
      <c r="P398" s="223"/>
      <c r="Q398" s="297"/>
      <c r="R398" s="473"/>
      <c r="S398" s="470"/>
      <c r="V398" s="66"/>
      <c r="W398" s="75"/>
      <c r="X398" s="69"/>
      <c r="Y398" s="69"/>
      <c r="Z398" s="69"/>
      <c r="AA398" s="69"/>
      <c r="AB398" s="69"/>
      <c r="AC398" s="62"/>
      <c r="AD398" s="172">
        <f t="shared" ca="1" si="368"/>
        <v>0</v>
      </c>
      <c r="AE398" s="108">
        <f t="shared" si="369"/>
        <v>0</v>
      </c>
      <c r="AF398" s="175" t="str">
        <f>IF(G398="","0",VLOOKUP(G398,'登録データ（男）'!$V$4:$W$21,2,FALSE))</f>
        <v>0</v>
      </c>
      <c r="AG398" s="62" t="str">
        <f t="shared" si="370"/>
        <v>00</v>
      </c>
      <c r="AH398" s="172" t="str">
        <f t="shared" si="371"/>
        <v>0</v>
      </c>
      <c r="AI398" s="62" t="str">
        <f t="shared" si="372"/>
        <v>000000</v>
      </c>
      <c r="AJ398" s="172" t="str">
        <f t="shared" ca="1" si="373"/>
        <v/>
      </c>
      <c r="AK398" s="62">
        <f t="shared" si="376"/>
        <v>0</v>
      </c>
      <c r="AL398" s="107" t="str">
        <f>IF(H398="","0",VALUE(VLOOKUP(H398,'登録データ（男）'!$V$4:$X$23,3,FALSE)))</f>
        <v>0</v>
      </c>
      <c r="AM398" s="62">
        <f t="shared" si="374"/>
        <v>0</v>
      </c>
      <c r="AN398" s="62">
        <f t="shared" si="377"/>
        <v>0</v>
      </c>
      <c r="AO398" s="69" t="str">
        <f ca="1">IF(OFFSET(B398,-MOD(ROW(B398),3),0)&lt;&gt;"",IF(RIGHT(H398,1)=")",VALUE(VLOOKUP(OFFSET(B398,-MOD(ROW(B398),3),0),'登録データ（女）'!B398,8,FALSE)),"0"),"0")</f>
        <v>0</v>
      </c>
      <c r="AP398" s="69">
        <f t="shared" ca="1" si="375"/>
        <v>0</v>
      </c>
      <c r="AQ398" s="64"/>
      <c r="AR398" s="64"/>
      <c r="AS398" s="64"/>
      <c r="AT398" s="64"/>
      <c r="AU398" s="64"/>
      <c r="AV398" s="64"/>
      <c r="AW398" s="64"/>
      <c r="AX398" s="64"/>
    </row>
    <row r="399" spans="1:50" ht="18" customHeight="1" thickTop="1">
      <c r="A399" s="288">
        <v>128</v>
      </c>
      <c r="B399" s="304"/>
      <c r="C399" s="288" t="str">
        <f>IF(B399="","",VLOOKUP(B399,'登録データ（女）'!$A$3:$X$2000,2,FALSE))</f>
        <v/>
      </c>
      <c r="D399" s="288" t="str">
        <f>IF(B399="","",VLOOKUP(B399,'登録データ（女）'!$A$3:$X$2000,3,FALSE))</f>
        <v/>
      </c>
      <c r="E399" s="179" t="str">
        <f>IF(B399="","",VLOOKUP(B399,'登録データ（女）'!$A$3:$X$2000,7,FALSE))</f>
        <v/>
      </c>
      <c r="F399" s="288" t="s">
        <v>6158</v>
      </c>
      <c r="G399" s="291"/>
      <c r="H399" s="477"/>
      <c r="I399" s="285"/>
      <c r="J399" s="288" t="str">
        <f>IF(G399="","",IF(AH399=2,"","分"))</f>
        <v/>
      </c>
      <c r="K399" s="285"/>
      <c r="L399" s="288" t="str">
        <f>IF(OR(G399="",G399="七種競技"),"",IF(AH399=2,"m","秒"))</f>
        <v/>
      </c>
      <c r="M399" s="285"/>
      <c r="N399" s="285"/>
      <c r="O399" s="291"/>
      <c r="P399" s="292"/>
      <c r="Q399" s="293"/>
      <c r="R399" s="471"/>
      <c r="S399" s="468"/>
      <c r="V399" s="66"/>
      <c r="W399" s="75">
        <f>IF(B399="",0,IF(VLOOKUP(B399,'登録データ（女）'!$A$3:$AT$2000,28,FALSE)=1,0,1))</f>
        <v>0</v>
      </c>
      <c r="X399" s="69">
        <f>IF(B399="",1,0)</f>
        <v>1</v>
      </c>
      <c r="Y399" s="69">
        <f>IF(C399="",1,0)</f>
        <v>1</v>
      </c>
      <c r="Z399" s="69">
        <f>IF(D399="",1,0)</f>
        <v>1</v>
      </c>
      <c r="AA399" s="69">
        <f>IF(E399="",1,0)</f>
        <v>1</v>
      </c>
      <c r="AB399" s="69">
        <f>IF(E400="",1,0)</f>
        <v>1</v>
      </c>
      <c r="AC399" s="62">
        <f>SUM(X399:AB399)</f>
        <v>5</v>
      </c>
      <c r="AD399" s="172">
        <f t="shared" ca="1" si="368"/>
        <v>0</v>
      </c>
      <c r="AE399" s="108">
        <f t="shared" si="369"/>
        <v>0</v>
      </c>
      <c r="AF399" s="175" t="str">
        <f>IF(G399="","0",VLOOKUP(G399,'登録データ（男）'!$V$4:$W$21,2,FALSE))</f>
        <v>0</v>
      </c>
      <c r="AG399" s="62" t="str">
        <f t="shared" si="370"/>
        <v>00</v>
      </c>
      <c r="AH399" s="172" t="str">
        <f t="shared" si="371"/>
        <v>0</v>
      </c>
      <c r="AI399" s="62" t="str">
        <f t="shared" si="372"/>
        <v>000000</v>
      </c>
      <c r="AJ399" s="172" t="str">
        <f t="shared" ca="1" si="373"/>
        <v/>
      </c>
      <c r="AK399" s="62">
        <f t="shared" si="376"/>
        <v>0</v>
      </c>
      <c r="AL399" s="107" t="str">
        <f>IF(H399="","0",VALUE(VLOOKUP(H399,'登録データ（男）'!$V$4:$X$23,3,FALSE)))</f>
        <v>0</v>
      </c>
      <c r="AM399" s="62">
        <f t="shared" si="374"/>
        <v>0</v>
      </c>
      <c r="AN399" s="62">
        <f t="shared" si="377"/>
        <v>0</v>
      </c>
      <c r="AO399" s="69" t="str">
        <f ca="1">IF(OFFSET(B399,-MOD(ROW(B399),3),0)&lt;&gt;"",IF(RIGHT(H399,1)=")",VALUE(VLOOKUP(OFFSET(B399,-MOD(ROW(B399),3),0),'登録データ（女）'!B399,8,FALSE)),"0"),"0")</f>
        <v>0</v>
      </c>
      <c r="AP399" s="69">
        <f t="shared" ca="1" si="375"/>
        <v>0</v>
      </c>
      <c r="AQ399" s="64" t="str">
        <f t="shared" ref="AQ399" si="438">IF(AR399="","",RANK(AR399,$AR$18:$AR$467,1))</f>
        <v/>
      </c>
      <c r="AR399" s="64" t="str">
        <f>IF(R399="","",B399)</f>
        <v/>
      </c>
      <c r="AS399" s="64" t="str">
        <f t="shared" ref="AS399" si="439">IF(AT399="","",RANK(AT399,$AT$18:$AT$467,1))</f>
        <v/>
      </c>
      <c r="AT399" s="64" t="str">
        <f>IF(S399="","",B399)</f>
        <v/>
      </c>
      <c r="AU399" s="64" t="str">
        <f t="shared" ref="AU399" si="440">IF(AV399="","",RANK(AV399,$AV$18:$AV$467,1))</f>
        <v/>
      </c>
      <c r="AV399" s="64" t="str">
        <f>IF(OR(H399="七種競技",H400="七種競技",H401="七種競技"),B399,"")</f>
        <v/>
      </c>
      <c r="AW399" s="64"/>
      <c r="AX399" s="64">
        <f>B399</f>
        <v>0</v>
      </c>
    </row>
    <row r="400" spans="1:50" ht="18.75" customHeight="1">
      <c r="A400" s="289"/>
      <c r="B400" s="305"/>
      <c r="C400" s="289"/>
      <c r="D400" s="289"/>
      <c r="E400" s="174" t="str">
        <f>IF(B399="","",VLOOKUP(B399,'登録データ（女）'!$A$3:$X$2000,4,FALSE))</f>
        <v/>
      </c>
      <c r="F400" s="289"/>
      <c r="G400" s="294"/>
      <c r="H400" s="478"/>
      <c r="I400" s="286"/>
      <c r="J400" s="289"/>
      <c r="K400" s="286"/>
      <c r="L400" s="289"/>
      <c r="M400" s="286"/>
      <c r="N400" s="286"/>
      <c r="O400" s="294"/>
      <c r="P400" s="295"/>
      <c r="Q400" s="296"/>
      <c r="R400" s="472"/>
      <c r="S400" s="469"/>
      <c r="V400" s="66"/>
      <c r="W400" s="75"/>
      <c r="X400" s="69"/>
      <c r="Y400" s="69"/>
      <c r="Z400" s="69"/>
      <c r="AA400" s="69"/>
      <c r="AB400" s="69"/>
      <c r="AC400" s="62"/>
      <c r="AD400" s="172">
        <f t="shared" ca="1" si="368"/>
        <v>0</v>
      </c>
      <c r="AE400" s="108">
        <f t="shared" si="369"/>
        <v>0</v>
      </c>
      <c r="AF400" s="175" t="str">
        <f>IF(G400="","0",VLOOKUP(G400,'登録データ（男）'!$V$4:$W$21,2,FALSE))</f>
        <v>0</v>
      </c>
      <c r="AG400" s="62" t="str">
        <f t="shared" si="370"/>
        <v>00</v>
      </c>
      <c r="AH400" s="172" t="str">
        <f t="shared" si="371"/>
        <v>0</v>
      </c>
      <c r="AI400" s="62" t="str">
        <f t="shared" si="372"/>
        <v>000000</v>
      </c>
      <c r="AJ400" s="172" t="str">
        <f t="shared" ca="1" si="373"/>
        <v/>
      </c>
      <c r="AK400" s="62">
        <f t="shared" si="376"/>
        <v>0</v>
      </c>
      <c r="AL400" s="107" t="str">
        <f>IF(H400="","0",VALUE(VLOOKUP(H400,'登録データ（男）'!$V$4:$X$23,3,FALSE)))</f>
        <v>0</v>
      </c>
      <c r="AM400" s="62">
        <f t="shared" si="374"/>
        <v>0</v>
      </c>
      <c r="AN400" s="62">
        <f t="shared" si="377"/>
        <v>0</v>
      </c>
      <c r="AO400" s="69" t="str">
        <f ca="1">IF(OFFSET(B400,-MOD(ROW(B400),3),0)&lt;&gt;"",IF(RIGHT(H400,1)=")",VALUE(VLOOKUP(OFFSET(B400,-MOD(ROW(B400),3),0),'登録データ（女）'!B400,8,FALSE)),"0"),"0")</f>
        <v>0</v>
      </c>
      <c r="AP400" s="69">
        <f t="shared" ca="1" si="375"/>
        <v>0</v>
      </c>
      <c r="AQ400" s="64"/>
      <c r="AR400" s="64"/>
      <c r="AS400" s="64"/>
      <c r="AT400" s="64"/>
      <c r="AU400" s="64"/>
      <c r="AV400" s="64"/>
      <c r="AW400" s="64"/>
      <c r="AX400" s="64"/>
    </row>
    <row r="401" spans="1:50" ht="18" customHeight="1" thickBot="1">
      <c r="A401" s="290"/>
      <c r="B401" s="306"/>
      <c r="C401" s="290"/>
      <c r="D401" s="290"/>
      <c r="E401" s="87" t="s">
        <v>1919</v>
      </c>
      <c r="F401" s="290"/>
      <c r="G401" s="222"/>
      <c r="H401" s="479"/>
      <c r="I401" s="287"/>
      <c r="J401" s="290"/>
      <c r="K401" s="287"/>
      <c r="L401" s="290"/>
      <c r="M401" s="287"/>
      <c r="N401" s="287"/>
      <c r="O401" s="222"/>
      <c r="P401" s="223"/>
      <c r="Q401" s="297"/>
      <c r="R401" s="473"/>
      <c r="S401" s="470"/>
      <c r="V401" s="66"/>
      <c r="W401" s="75"/>
      <c r="X401" s="69"/>
      <c r="Y401" s="69"/>
      <c r="Z401" s="69"/>
      <c r="AA401" s="69"/>
      <c r="AB401" s="69"/>
      <c r="AC401" s="62"/>
      <c r="AD401" s="172">
        <f t="shared" ca="1" si="368"/>
        <v>0</v>
      </c>
      <c r="AE401" s="108">
        <f t="shared" si="369"/>
        <v>0</v>
      </c>
      <c r="AF401" s="175" t="str">
        <f>IF(G401="","0",VLOOKUP(G401,'登録データ（男）'!$V$4:$W$21,2,FALSE))</f>
        <v>0</v>
      </c>
      <c r="AG401" s="62" t="str">
        <f t="shared" si="370"/>
        <v>00</v>
      </c>
      <c r="AH401" s="172" t="str">
        <f t="shared" si="371"/>
        <v>0</v>
      </c>
      <c r="AI401" s="62" t="str">
        <f t="shared" si="372"/>
        <v>000000</v>
      </c>
      <c r="AJ401" s="172" t="str">
        <f t="shared" ca="1" si="373"/>
        <v/>
      </c>
      <c r="AK401" s="62">
        <f t="shared" si="376"/>
        <v>0</v>
      </c>
      <c r="AL401" s="107" t="str">
        <f>IF(H401="","0",VALUE(VLOOKUP(H401,'登録データ（男）'!$V$4:$X$23,3,FALSE)))</f>
        <v>0</v>
      </c>
      <c r="AM401" s="62">
        <f t="shared" si="374"/>
        <v>0</v>
      </c>
      <c r="AN401" s="62">
        <f t="shared" si="377"/>
        <v>0</v>
      </c>
      <c r="AO401" s="69" t="str">
        <f ca="1">IF(OFFSET(B401,-MOD(ROW(B401),3),0)&lt;&gt;"",IF(RIGHT(H401,1)=")",VALUE(VLOOKUP(OFFSET(B401,-MOD(ROW(B401),3),0),'登録データ（女）'!B401,8,FALSE)),"0"),"0")</f>
        <v>0</v>
      </c>
      <c r="AP401" s="69">
        <f t="shared" ca="1" si="375"/>
        <v>0</v>
      </c>
      <c r="AQ401" s="64"/>
      <c r="AR401" s="64"/>
      <c r="AS401" s="64"/>
      <c r="AT401" s="64"/>
      <c r="AU401" s="64"/>
      <c r="AV401" s="64"/>
      <c r="AW401" s="64"/>
      <c r="AX401" s="64"/>
    </row>
    <row r="402" spans="1:50" ht="18" customHeight="1" thickTop="1">
      <c r="A402" s="288">
        <v>129</v>
      </c>
      <c r="B402" s="304"/>
      <c r="C402" s="288" t="str">
        <f>IF(B402="","",VLOOKUP(B402,'登録データ（女）'!$A$3:$X$2000,2,FALSE))</f>
        <v/>
      </c>
      <c r="D402" s="288" t="str">
        <f>IF(B402="","",VLOOKUP(B402,'登録データ（女）'!$A$3:$X$2000,3,FALSE))</f>
        <v/>
      </c>
      <c r="E402" s="179" t="str">
        <f>IF(B402="","",VLOOKUP(B402,'登録データ（女）'!$A$3:$X$2000,7,FALSE))</f>
        <v/>
      </c>
      <c r="F402" s="288" t="s">
        <v>6158</v>
      </c>
      <c r="G402" s="291"/>
      <c r="H402" s="477"/>
      <c r="I402" s="285"/>
      <c r="J402" s="288" t="str">
        <f>IF(G402="","",IF(AH402=2,"","分"))</f>
        <v/>
      </c>
      <c r="K402" s="285"/>
      <c r="L402" s="288" t="str">
        <f>IF(OR(G402="",G402="七種競技"),"",IF(AH402=2,"m","秒"))</f>
        <v/>
      </c>
      <c r="M402" s="285"/>
      <c r="N402" s="285"/>
      <c r="O402" s="291"/>
      <c r="P402" s="292"/>
      <c r="Q402" s="293"/>
      <c r="R402" s="471"/>
      <c r="S402" s="468"/>
      <c r="V402" s="66"/>
      <c r="W402" s="75">
        <f>IF(B402="",0,IF(VLOOKUP(B402,'登録データ（女）'!$A$3:$AT$2000,28,FALSE)=1,0,1))</f>
        <v>0</v>
      </c>
      <c r="X402" s="69">
        <f>IF(B402="",1,0)</f>
        <v>1</v>
      </c>
      <c r="Y402" s="69">
        <f>IF(C402="",1,0)</f>
        <v>1</v>
      </c>
      <c r="Z402" s="69">
        <f>IF(D402="",1,0)</f>
        <v>1</v>
      </c>
      <c r="AA402" s="69">
        <f>IF(E402="",1,0)</f>
        <v>1</v>
      </c>
      <c r="AB402" s="69">
        <f>IF(E403="",1,0)</f>
        <v>1</v>
      </c>
      <c r="AC402" s="62">
        <f>SUM(X402:AB402)</f>
        <v>5</v>
      </c>
      <c r="AD402" s="172">
        <f t="shared" ref="AD402:AD467" ca="1" si="441">COUNTIF(OFFSET(G402,-MOD(ROW(G402),3),0,3,1),G402)</f>
        <v>0</v>
      </c>
      <c r="AE402" s="108">
        <f t="shared" ref="AE402:AE467" si="442">IF(OR(RIGHT(G402,1)="m",RIGHT(G402,1)="H",RIGHT(G402,1)="C"),IF(VALUE(K402)&gt;59,1,0),0)</f>
        <v>0</v>
      </c>
      <c r="AF402" s="175" t="str">
        <f>IF(G402="","0",VLOOKUP(G402,'登録データ（男）'!$V$4:$W$21,2,FALSE))</f>
        <v>0</v>
      </c>
      <c r="AG402" s="62" t="str">
        <f t="shared" ref="AG402:AG467" si="443">IF(M402="","00",IF(LEN(M402)=1,M402*10,M402))</f>
        <v>00</v>
      </c>
      <c r="AH402" s="172" t="str">
        <f t="shared" ref="AH402:AH467" si="444">IF(G402="","0",IF(OR(RIGHT(G402,1)="m",RIGHT(G402,1)="H",RIGHT(G402,1)="W",RIGHT(G402,1)="C",RIGHT(G402,1)=")"),1,2))</f>
        <v>0</v>
      </c>
      <c r="AI402" s="62" t="str">
        <f t="shared" ref="AI402:AI465" si="445">IF(AH402=2,IF(K402="","0000",CONCATENATE(RIGHT(K402+100,2),RIGHT(AG402+100,2))),IF(K402="","000000",CONCATENATE(RIGHT(I402+100,2),RIGHT(K402+100,2),RIGHT(AG402+100,2))))</f>
        <v>000000</v>
      </c>
      <c r="AJ402" s="172" t="str">
        <f t="shared" ref="AJ402:AJ465" ca="1" si="446">IF(G402="","",IF(OFFSET(B402,-MOD(ROW(B402),3),0)="","0",CONCATENATE(AF402," ",IF(AH402=1,RIGHT(AI402+10000000,7),RIGHT(AI402+100000,5)))))</f>
        <v/>
      </c>
      <c r="AK402" s="62">
        <f t="shared" si="376"/>
        <v>0</v>
      </c>
      <c r="AL402" s="107" t="str">
        <f>IF(H402="","0",VALUE(VLOOKUP(H402,'登録データ（男）'!$V$4:$X$23,3,FALSE)))</f>
        <v>0</v>
      </c>
      <c r="AM402" s="62">
        <f t="shared" ref="AM402:AM467" si="447">IF(H402="",0,IF(H402="七種競技",0,IF(K402&lt;&gt;"",0,1)))</f>
        <v>0</v>
      </c>
      <c r="AN402" s="62">
        <f t="shared" si="377"/>
        <v>0</v>
      </c>
      <c r="AO402" s="69" t="str">
        <f ca="1">IF(OFFSET(B402,-MOD(ROW(B402),3),0)&lt;&gt;"",IF(RIGHT(H402,1)=")",VALUE(VLOOKUP(OFFSET(B402,-MOD(ROW(B402),3),0),'登録データ（女）'!B402,8,FALSE)),"0"),"0")</f>
        <v>0</v>
      </c>
      <c r="AP402" s="69">
        <f t="shared" ref="AP402:AP465" ca="1" si="448">IF(AO402=0,0,IF(RIGHT(H402,1)&lt;&gt;")",0,IF(VALUE(LEFT(AO402,2))&gt;96,0,1)))</f>
        <v>0</v>
      </c>
      <c r="AQ402" s="64" t="str">
        <f t="shared" ref="AQ402" si="449">IF(AR402="","",RANK(AR402,$AR$18:$AR$467,1))</f>
        <v/>
      </c>
      <c r="AR402" s="64" t="str">
        <f>IF(R402="","",B402)</f>
        <v/>
      </c>
      <c r="AS402" s="64" t="str">
        <f t="shared" ref="AS402" si="450">IF(AT402="","",RANK(AT402,$AT$18:$AT$467,1))</f>
        <v/>
      </c>
      <c r="AT402" s="64" t="str">
        <f>IF(S402="","",B402)</f>
        <v/>
      </c>
      <c r="AU402" s="64" t="str">
        <f t="shared" ref="AU402" si="451">IF(AV402="","",RANK(AV402,$AV$18:$AV$467,1))</f>
        <v/>
      </c>
      <c r="AV402" s="64" t="str">
        <f>IF(OR(H402="七種競技",H403="七種競技",H404="七種競技"),B402,"")</f>
        <v/>
      </c>
      <c r="AW402" s="64"/>
      <c r="AX402" s="64">
        <f>B402</f>
        <v>0</v>
      </c>
    </row>
    <row r="403" spans="1:50" ht="18.75" customHeight="1">
      <c r="A403" s="289"/>
      <c r="B403" s="305"/>
      <c r="C403" s="289"/>
      <c r="D403" s="289"/>
      <c r="E403" s="174" t="str">
        <f>IF(B402="","",VLOOKUP(B402,'登録データ（女）'!$A$3:$X$2000,4,FALSE))</f>
        <v/>
      </c>
      <c r="F403" s="289"/>
      <c r="G403" s="294"/>
      <c r="H403" s="478"/>
      <c r="I403" s="286"/>
      <c r="J403" s="289"/>
      <c r="K403" s="286"/>
      <c r="L403" s="289"/>
      <c r="M403" s="286"/>
      <c r="N403" s="286"/>
      <c r="O403" s="294"/>
      <c r="P403" s="295"/>
      <c r="Q403" s="296"/>
      <c r="R403" s="472"/>
      <c r="S403" s="469"/>
      <c r="V403" s="66"/>
      <c r="W403" s="75"/>
      <c r="X403" s="69"/>
      <c r="Y403" s="69"/>
      <c r="Z403" s="69"/>
      <c r="AA403" s="69"/>
      <c r="AB403" s="69"/>
      <c r="AC403" s="62"/>
      <c r="AD403" s="172">
        <f t="shared" ca="1" si="441"/>
        <v>0</v>
      </c>
      <c r="AE403" s="108">
        <f t="shared" si="442"/>
        <v>0</v>
      </c>
      <c r="AF403" s="175" t="str">
        <f>IF(G403="","0",VLOOKUP(G403,'登録データ（男）'!$V$4:$W$21,2,FALSE))</f>
        <v>0</v>
      </c>
      <c r="AG403" s="62" t="str">
        <f t="shared" si="443"/>
        <v>00</v>
      </c>
      <c r="AH403" s="172" t="str">
        <f t="shared" si="444"/>
        <v>0</v>
      </c>
      <c r="AI403" s="62" t="str">
        <f t="shared" si="445"/>
        <v>000000</v>
      </c>
      <c r="AJ403" s="172" t="str">
        <f t="shared" ca="1" si="446"/>
        <v/>
      </c>
      <c r="AK403" s="62">
        <f t="shared" ref="AK403:AK466" si="452">VALUE(AI403)</f>
        <v>0</v>
      </c>
      <c r="AL403" s="107" t="str">
        <f>IF(H403="","0",VALUE(VLOOKUP(H403,'登録データ（男）'!$V$4:$X$23,3,FALSE)))</f>
        <v>0</v>
      </c>
      <c r="AM403" s="62">
        <f t="shared" si="447"/>
        <v>0</v>
      </c>
      <c r="AN403" s="62">
        <f t="shared" ref="AN403:AN466" si="453">IF(AK403&gt;AL403,1,0)</f>
        <v>0</v>
      </c>
      <c r="AO403" s="69" t="str">
        <f ca="1">IF(OFFSET(B403,-MOD(ROW(B403),3),0)&lt;&gt;"",IF(RIGHT(H403,1)=")",VALUE(VLOOKUP(OFFSET(B403,-MOD(ROW(B403),3),0),'登録データ（女）'!B403,8,FALSE)),"0"),"0")</f>
        <v>0</v>
      </c>
      <c r="AP403" s="69">
        <f t="shared" ca="1" si="448"/>
        <v>0</v>
      </c>
      <c r="AQ403" s="64"/>
      <c r="AR403" s="64"/>
      <c r="AS403" s="64"/>
      <c r="AT403" s="64"/>
      <c r="AU403" s="64"/>
      <c r="AV403" s="64"/>
      <c r="AW403" s="64"/>
      <c r="AX403" s="64"/>
    </row>
    <row r="404" spans="1:50" ht="18" customHeight="1" thickBot="1">
      <c r="A404" s="290"/>
      <c r="B404" s="306"/>
      <c r="C404" s="290"/>
      <c r="D404" s="290"/>
      <c r="E404" s="87" t="s">
        <v>1919</v>
      </c>
      <c r="F404" s="290"/>
      <c r="G404" s="222"/>
      <c r="H404" s="479"/>
      <c r="I404" s="287"/>
      <c r="J404" s="290"/>
      <c r="K404" s="287"/>
      <c r="L404" s="290"/>
      <c r="M404" s="287"/>
      <c r="N404" s="287"/>
      <c r="O404" s="222"/>
      <c r="P404" s="223"/>
      <c r="Q404" s="297"/>
      <c r="R404" s="473"/>
      <c r="S404" s="470"/>
      <c r="V404" s="66"/>
      <c r="W404" s="75"/>
      <c r="X404" s="69"/>
      <c r="Y404" s="69"/>
      <c r="Z404" s="69"/>
      <c r="AA404" s="69"/>
      <c r="AB404" s="69"/>
      <c r="AC404" s="62"/>
      <c r="AD404" s="172">
        <f t="shared" ca="1" si="441"/>
        <v>0</v>
      </c>
      <c r="AE404" s="108">
        <f t="shared" si="442"/>
        <v>0</v>
      </c>
      <c r="AF404" s="175" t="str">
        <f>IF(G404="","0",VLOOKUP(G404,'登録データ（男）'!$V$4:$W$21,2,FALSE))</f>
        <v>0</v>
      </c>
      <c r="AG404" s="62" t="str">
        <f t="shared" si="443"/>
        <v>00</v>
      </c>
      <c r="AH404" s="172" t="str">
        <f t="shared" si="444"/>
        <v>0</v>
      </c>
      <c r="AI404" s="62" t="str">
        <f t="shared" si="445"/>
        <v>000000</v>
      </c>
      <c r="AJ404" s="172" t="str">
        <f t="shared" ca="1" si="446"/>
        <v/>
      </c>
      <c r="AK404" s="62">
        <f t="shared" si="452"/>
        <v>0</v>
      </c>
      <c r="AL404" s="107" t="str">
        <f>IF(H404="","0",VALUE(VLOOKUP(H404,'登録データ（男）'!$V$4:$X$23,3,FALSE)))</f>
        <v>0</v>
      </c>
      <c r="AM404" s="62">
        <f t="shared" si="447"/>
        <v>0</v>
      </c>
      <c r="AN404" s="62">
        <f t="shared" si="453"/>
        <v>0</v>
      </c>
      <c r="AO404" s="69" t="str">
        <f ca="1">IF(OFFSET(B404,-MOD(ROW(B404),3),0)&lt;&gt;"",IF(RIGHT(H404,1)=")",VALUE(VLOOKUP(OFFSET(B404,-MOD(ROW(B404),3),0),'登録データ（女）'!B404,8,FALSE)),"0"),"0")</f>
        <v>0</v>
      </c>
      <c r="AP404" s="69">
        <f t="shared" ca="1" si="448"/>
        <v>0</v>
      </c>
      <c r="AQ404" s="64"/>
      <c r="AR404" s="64"/>
      <c r="AS404" s="64"/>
      <c r="AT404" s="64"/>
      <c r="AU404" s="64"/>
      <c r="AV404" s="64"/>
      <c r="AW404" s="64"/>
      <c r="AX404" s="64"/>
    </row>
    <row r="405" spans="1:50" ht="18" customHeight="1" thickTop="1">
      <c r="A405" s="288">
        <v>130</v>
      </c>
      <c r="B405" s="304"/>
      <c r="C405" s="288" t="str">
        <f>IF(B405="","",VLOOKUP(B405,'登録データ（女）'!$A$3:$X$2000,2,FALSE))</f>
        <v/>
      </c>
      <c r="D405" s="288" t="str">
        <f>IF(B405="","",VLOOKUP(B405,'登録データ（女）'!$A$3:$X$2000,3,FALSE))</f>
        <v/>
      </c>
      <c r="E405" s="179" t="str">
        <f>IF(B405="","",VLOOKUP(B405,'登録データ（女）'!$A$3:$X$2000,7,FALSE))</f>
        <v/>
      </c>
      <c r="F405" s="288" t="s">
        <v>6158</v>
      </c>
      <c r="G405" s="291"/>
      <c r="H405" s="477"/>
      <c r="I405" s="285"/>
      <c r="J405" s="288" t="str">
        <f>IF(G405="","",IF(AH405=2,"","分"))</f>
        <v/>
      </c>
      <c r="K405" s="285"/>
      <c r="L405" s="288" t="str">
        <f>IF(OR(G405="",G405="七種競技"),"",IF(AH405=2,"m","秒"))</f>
        <v/>
      </c>
      <c r="M405" s="285"/>
      <c r="N405" s="285"/>
      <c r="O405" s="291"/>
      <c r="P405" s="292"/>
      <c r="Q405" s="293"/>
      <c r="R405" s="471"/>
      <c r="S405" s="468"/>
      <c r="V405" s="66"/>
      <c r="W405" s="75">
        <f>IF(B405="",0,IF(VLOOKUP(B405,'登録データ（女）'!$A$3:$AT$2000,28,FALSE)=1,0,1))</f>
        <v>0</v>
      </c>
      <c r="X405" s="69">
        <f>IF(B405="",1,0)</f>
        <v>1</v>
      </c>
      <c r="Y405" s="69">
        <f>IF(C405="",1,0)</f>
        <v>1</v>
      </c>
      <c r="Z405" s="69">
        <f>IF(D405="",1,0)</f>
        <v>1</v>
      </c>
      <c r="AA405" s="69">
        <f>IF(E405="",1,0)</f>
        <v>1</v>
      </c>
      <c r="AB405" s="69">
        <f>IF(E406="",1,0)</f>
        <v>1</v>
      </c>
      <c r="AC405" s="62">
        <f>SUM(X405:AB405)</f>
        <v>5</v>
      </c>
      <c r="AD405" s="172">
        <f t="shared" ca="1" si="441"/>
        <v>0</v>
      </c>
      <c r="AE405" s="108">
        <f t="shared" si="442"/>
        <v>0</v>
      </c>
      <c r="AF405" s="175" t="str">
        <f>IF(G405="","0",VLOOKUP(G405,'登録データ（男）'!$V$4:$W$21,2,FALSE))</f>
        <v>0</v>
      </c>
      <c r="AG405" s="62" t="str">
        <f t="shared" si="443"/>
        <v>00</v>
      </c>
      <c r="AH405" s="172" t="str">
        <f t="shared" si="444"/>
        <v>0</v>
      </c>
      <c r="AI405" s="62" t="str">
        <f t="shared" si="445"/>
        <v>000000</v>
      </c>
      <c r="AJ405" s="172" t="str">
        <f t="shared" ca="1" si="446"/>
        <v/>
      </c>
      <c r="AK405" s="62">
        <f t="shared" si="452"/>
        <v>0</v>
      </c>
      <c r="AL405" s="107" t="str">
        <f>IF(H405="","0",VALUE(VLOOKUP(H405,'登録データ（男）'!$V$4:$X$23,3,FALSE)))</f>
        <v>0</v>
      </c>
      <c r="AM405" s="62">
        <f t="shared" si="447"/>
        <v>0</v>
      </c>
      <c r="AN405" s="62">
        <f t="shared" si="453"/>
        <v>0</v>
      </c>
      <c r="AO405" s="69" t="str">
        <f ca="1">IF(OFFSET(B405,-MOD(ROW(B405),3),0)&lt;&gt;"",IF(RIGHT(H405,1)=")",VALUE(VLOOKUP(OFFSET(B405,-MOD(ROW(B405),3),0),'登録データ（女）'!B405,8,FALSE)),"0"),"0")</f>
        <v>0</v>
      </c>
      <c r="AP405" s="69">
        <f t="shared" ca="1" si="448"/>
        <v>0</v>
      </c>
      <c r="AQ405" s="64" t="str">
        <f t="shared" ref="AQ405" si="454">IF(AR405="","",RANK(AR405,$AR$18:$AR$467,1))</f>
        <v/>
      </c>
      <c r="AR405" s="64" t="str">
        <f>IF(R405="","",B405)</f>
        <v/>
      </c>
      <c r="AS405" s="64" t="str">
        <f t="shared" ref="AS405" si="455">IF(AT405="","",RANK(AT405,$AT$18:$AT$467,1))</f>
        <v/>
      </c>
      <c r="AT405" s="64" t="str">
        <f>IF(S405="","",B405)</f>
        <v/>
      </c>
      <c r="AU405" s="64" t="str">
        <f t="shared" ref="AU405" si="456">IF(AV405="","",RANK(AV405,$AV$18:$AV$467,1))</f>
        <v/>
      </c>
      <c r="AV405" s="64" t="str">
        <f>IF(OR(H405="七種競技",H406="七種競技",H407="七種競技"),B405,"")</f>
        <v/>
      </c>
      <c r="AW405" s="64"/>
      <c r="AX405" s="64">
        <f>B405</f>
        <v>0</v>
      </c>
    </row>
    <row r="406" spans="1:50" ht="18" customHeight="1">
      <c r="A406" s="289"/>
      <c r="B406" s="305"/>
      <c r="C406" s="289"/>
      <c r="D406" s="289"/>
      <c r="E406" s="174" t="str">
        <f>IF(B405="","",VLOOKUP(B405,'登録データ（女）'!$A$3:$X$2000,4,FALSE))</f>
        <v/>
      </c>
      <c r="F406" s="289"/>
      <c r="G406" s="294"/>
      <c r="H406" s="478"/>
      <c r="I406" s="286"/>
      <c r="J406" s="289"/>
      <c r="K406" s="286"/>
      <c r="L406" s="289"/>
      <c r="M406" s="286"/>
      <c r="N406" s="286"/>
      <c r="O406" s="294"/>
      <c r="P406" s="295"/>
      <c r="Q406" s="296"/>
      <c r="R406" s="472"/>
      <c r="S406" s="469"/>
      <c r="V406" s="66"/>
      <c r="W406" s="75"/>
      <c r="X406" s="69"/>
      <c r="Y406" s="69"/>
      <c r="Z406" s="69"/>
      <c r="AA406" s="69"/>
      <c r="AB406" s="69"/>
      <c r="AC406" s="62"/>
      <c r="AD406" s="172">
        <f t="shared" ca="1" si="441"/>
        <v>0</v>
      </c>
      <c r="AE406" s="108">
        <f t="shared" si="442"/>
        <v>0</v>
      </c>
      <c r="AF406" s="175" t="str">
        <f>IF(G406="","0",VLOOKUP(G406,'登録データ（男）'!$V$4:$W$21,2,FALSE))</f>
        <v>0</v>
      </c>
      <c r="AG406" s="62" t="str">
        <f t="shared" si="443"/>
        <v>00</v>
      </c>
      <c r="AH406" s="172" t="str">
        <f t="shared" si="444"/>
        <v>0</v>
      </c>
      <c r="AI406" s="62" t="str">
        <f t="shared" si="445"/>
        <v>000000</v>
      </c>
      <c r="AJ406" s="172" t="str">
        <f t="shared" ca="1" si="446"/>
        <v/>
      </c>
      <c r="AK406" s="62">
        <f t="shared" si="452"/>
        <v>0</v>
      </c>
      <c r="AL406" s="107" t="str">
        <f>IF(H406="","0",VALUE(VLOOKUP(H406,'登録データ（男）'!$V$4:$X$23,3,FALSE)))</f>
        <v>0</v>
      </c>
      <c r="AM406" s="62">
        <f t="shared" si="447"/>
        <v>0</v>
      </c>
      <c r="AN406" s="62">
        <f t="shared" si="453"/>
        <v>0</v>
      </c>
      <c r="AO406" s="69" t="str">
        <f ca="1">IF(OFFSET(B406,-MOD(ROW(B406),3),0)&lt;&gt;"",IF(RIGHT(H406,1)=")",VALUE(VLOOKUP(OFFSET(B406,-MOD(ROW(B406),3),0),'登録データ（女）'!B406,8,FALSE)),"0"),"0")</f>
        <v>0</v>
      </c>
      <c r="AP406" s="69">
        <f t="shared" ca="1" si="448"/>
        <v>0</v>
      </c>
      <c r="AQ406" s="64"/>
      <c r="AR406" s="64"/>
      <c r="AS406" s="64"/>
      <c r="AT406" s="64"/>
      <c r="AU406" s="64"/>
      <c r="AV406" s="64"/>
      <c r="AW406" s="64"/>
      <c r="AX406" s="64"/>
    </row>
    <row r="407" spans="1:50" ht="18.75" customHeight="1" thickBot="1">
      <c r="A407" s="290"/>
      <c r="B407" s="306"/>
      <c r="C407" s="290"/>
      <c r="D407" s="290"/>
      <c r="E407" s="87" t="s">
        <v>1919</v>
      </c>
      <c r="F407" s="290"/>
      <c r="G407" s="222"/>
      <c r="H407" s="479"/>
      <c r="I407" s="287"/>
      <c r="J407" s="290"/>
      <c r="K407" s="287"/>
      <c r="L407" s="290"/>
      <c r="M407" s="287"/>
      <c r="N407" s="287"/>
      <c r="O407" s="222"/>
      <c r="P407" s="223"/>
      <c r="Q407" s="297"/>
      <c r="R407" s="473"/>
      <c r="S407" s="470"/>
      <c r="V407" s="66"/>
      <c r="W407" s="75"/>
      <c r="X407" s="69"/>
      <c r="Y407" s="69"/>
      <c r="Z407" s="69"/>
      <c r="AA407" s="69"/>
      <c r="AB407" s="69"/>
      <c r="AC407" s="62"/>
      <c r="AD407" s="172">
        <f t="shared" ca="1" si="441"/>
        <v>0</v>
      </c>
      <c r="AE407" s="108">
        <f t="shared" si="442"/>
        <v>0</v>
      </c>
      <c r="AF407" s="175" t="str">
        <f>IF(G407="","0",VLOOKUP(G407,'登録データ（男）'!$V$4:$W$21,2,FALSE))</f>
        <v>0</v>
      </c>
      <c r="AG407" s="62" t="str">
        <f t="shared" si="443"/>
        <v>00</v>
      </c>
      <c r="AH407" s="172" t="str">
        <f t="shared" si="444"/>
        <v>0</v>
      </c>
      <c r="AI407" s="62" t="str">
        <f t="shared" si="445"/>
        <v>000000</v>
      </c>
      <c r="AJ407" s="172" t="str">
        <f t="shared" ca="1" si="446"/>
        <v/>
      </c>
      <c r="AK407" s="62">
        <f t="shared" si="452"/>
        <v>0</v>
      </c>
      <c r="AL407" s="107" t="str">
        <f>IF(H407="","0",VALUE(VLOOKUP(H407,'登録データ（男）'!$V$4:$X$23,3,FALSE)))</f>
        <v>0</v>
      </c>
      <c r="AM407" s="62">
        <f t="shared" si="447"/>
        <v>0</v>
      </c>
      <c r="AN407" s="62">
        <f t="shared" si="453"/>
        <v>0</v>
      </c>
      <c r="AO407" s="69" t="str">
        <f ca="1">IF(OFFSET(B407,-MOD(ROW(B407),3),0)&lt;&gt;"",IF(RIGHT(H407,1)=")",VALUE(VLOOKUP(OFFSET(B407,-MOD(ROW(B407),3),0),'登録データ（女）'!B407,8,FALSE)),"0"),"0")</f>
        <v>0</v>
      </c>
      <c r="AP407" s="69">
        <f t="shared" ca="1" si="448"/>
        <v>0</v>
      </c>
      <c r="AQ407" s="64"/>
      <c r="AR407" s="64"/>
      <c r="AS407" s="64"/>
      <c r="AT407" s="64"/>
      <c r="AU407" s="64"/>
      <c r="AV407" s="64"/>
      <c r="AW407" s="64"/>
      <c r="AX407" s="64"/>
    </row>
    <row r="408" spans="1:50" ht="18" customHeight="1" thickTop="1">
      <c r="A408" s="288">
        <v>131</v>
      </c>
      <c r="B408" s="304"/>
      <c r="C408" s="288" t="str">
        <f>IF(B408="","",VLOOKUP(B408,'登録データ（女）'!$A$3:$X$2000,2,FALSE))</f>
        <v/>
      </c>
      <c r="D408" s="288" t="str">
        <f>IF(B408="","",VLOOKUP(B408,'登録データ（女）'!$A$3:$X$2000,3,FALSE))</f>
        <v/>
      </c>
      <c r="E408" s="179" t="str">
        <f>IF(B408="","",VLOOKUP(B408,'登録データ（女）'!$A$3:$X$2000,7,FALSE))</f>
        <v/>
      </c>
      <c r="F408" s="288" t="s">
        <v>6158</v>
      </c>
      <c r="G408" s="291"/>
      <c r="H408" s="477"/>
      <c r="I408" s="285"/>
      <c r="J408" s="288" t="str">
        <f>IF(G408="","",IF(AH408=2,"","分"))</f>
        <v/>
      </c>
      <c r="K408" s="285"/>
      <c r="L408" s="288" t="str">
        <f>IF(OR(G408="",G408="七種競技"),"",IF(AH408=2,"m","秒"))</f>
        <v/>
      </c>
      <c r="M408" s="285"/>
      <c r="N408" s="285"/>
      <c r="O408" s="291"/>
      <c r="P408" s="292"/>
      <c r="Q408" s="293"/>
      <c r="R408" s="471"/>
      <c r="S408" s="468"/>
      <c r="V408" s="66"/>
      <c r="W408" s="75">
        <f>IF(B408="",0,IF(VLOOKUP(B408,'登録データ（女）'!$A$3:$AT$2000,28,FALSE)=1,0,1))</f>
        <v>0</v>
      </c>
      <c r="X408" s="69">
        <f>IF(B408="",1,0)</f>
        <v>1</v>
      </c>
      <c r="Y408" s="69">
        <f>IF(C408="",1,0)</f>
        <v>1</v>
      </c>
      <c r="Z408" s="69">
        <f>IF(D408="",1,0)</f>
        <v>1</v>
      </c>
      <c r="AA408" s="69">
        <f>IF(E408="",1,0)</f>
        <v>1</v>
      </c>
      <c r="AB408" s="69">
        <f>IF(E409="",1,0)</f>
        <v>1</v>
      </c>
      <c r="AC408" s="62">
        <f>SUM(X408:AB408)</f>
        <v>5</v>
      </c>
      <c r="AD408" s="172">
        <f t="shared" ca="1" si="441"/>
        <v>0</v>
      </c>
      <c r="AE408" s="108">
        <f t="shared" si="442"/>
        <v>0</v>
      </c>
      <c r="AF408" s="175" t="str">
        <f>IF(G408="","0",VLOOKUP(G408,'登録データ（男）'!$V$4:$W$21,2,FALSE))</f>
        <v>0</v>
      </c>
      <c r="AG408" s="62" t="str">
        <f t="shared" si="443"/>
        <v>00</v>
      </c>
      <c r="AH408" s="172" t="str">
        <f t="shared" si="444"/>
        <v>0</v>
      </c>
      <c r="AI408" s="62" t="str">
        <f t="shared" si="445"/>
        <v>000000</v>
      </c>
      <c r="AJ408" s="172" t="str">
        <f t="shared" ca="1" si="446"/>
        <v/>
      </c>
      <c r="AK408" s="62">
        <f t="shared" si="452"/>
        <v>0</v>
      </c>
      <c r="AL408" s="107" t="str">
        <f>IF(H408="","0",VALUE(VLOOKUP(H408,'登録データ（男）'!$V$4:$X$23,3,FALSE)))</f>
        <v>0</v>
      </c>
      <c r="AM408" s="62">
        <f t="shared" si="447"/>
        <v>0</v>
      </c>
      <c r="AN408" s="62">
        <f t="shared" si="453"/>
        <v>0</v>
      </c>
      <c r="AO408" s="69" t="str">
        <f ca="1">IF(OFFSET(B408,-MOD(ROW(B408),3),0)&lt;&gt;"",IF(RIGHT(H408,1)=")",VALUE(VLOOKUP(OFFSET(B408,-MOD(ROW(B408),3),0),'登録データ（女）'!B408,8,FALSE)),"0"),"0")</f>
        <v>0</v>
      </c>
      <c r="AP408" s="69">
        <f t="shared" ca="1" si="448"/>
        <v>0</v>
      </c>
      <c r="AQ408" s="64" t="str">
        <f t="shared" ref="AQ408" si="457">IF(AR408="","",RANK(AR408,$AR$18:$AR$467,1))</f>
        <v/>
      </c>
      <c r="AR408" s="64" t="str">
        <f>IF(R408="","",B408)</f>
        <v/>
      </c>
      <c r="AS408" s="64" t="str">
        <f t="shared" ref="AS408" si="458">IF(AT408="","",RANK(AT408,$AT$18:$AT$467,1))</f>
        <v/>
      </c>
      <c r="AT408" s="64" t="str">
        <f>IF(S408="","",B408)</f>
        <v/>
      </c>
      <c r="AU408" s="64" t="str">
        <f t="shared" ref="AU408" si="459">IF(AV408="","",RANK(AV408,$AV$18:$AV$467,1))</f>
        <v/>
      </c>
      <c r="AV408" s="64" t="str">
        <f>IF(OR(H408="七種競技",H409="七種競技",H410="七種競技"),B408,"")</f>
        <v/>
      </c>
      <c r="AW408" s="64"/>
      <c r="AX408" s="64">
        <f>B408</f>
        <v>0</v>
      </c>
    </row>
    <row r="409" spans="1:50" ht="18.75" customHeight="1">
      <c r="A409" s="289"/>
      <c r="B409" s="305"/>
      <c r="C409" s="289"/>
      <c r="D409" s="289"/>
      <c r="E409" s="174" t="str">
        <f>IF(B408="","",VLOOKUP(B408,'登録データ（女）'!$A$3:$X$2000,4,FALSE))</f>
        <v/>
      </c>
      <c r="F409" s="289"/>
      <c r="G409" s="294"/>
      <c r="H409" s="478"/>
      <c r="I409" s="286"/>
      <c r="J409" s="289"/>
      <c r="K409" s="286"/>
      <c r="L409" s="289"/>
      <c r="M409" s="286"/>
      <c r="N409" s="286"/>
      <c r="O409" s="294"/>
      <c r="P409" s="295"/>
      <c r="Q409" s="296"/>
      <c r="R409" s="472"/>
      <c r="S409" s="469"/>
      <c r="V409" s="66"/>
      <c r="W409" s="75"/>
      <c r="X409" s="69"/>
      <c r="Y409" s="69"/>
      <c r="Z409" s="69"/>
      <c r="AA409" s="69"/>
      <c r="AB409" s="69"/>
      <c r="AC409" s="62"/>
      <c r="AD409" s="172">
        <f t="shared" ca="1" si="441"/>
        <v>0</v>
      </c>
      <c r="AE409" s="108">
        <f t="shared" si="442"/>
        <v>0</v>
      </c>
      <c r="AF409" s="175" t="str">
        <f>IF(G409="","0",VLOOKUP(G409,'登録データ（男）'!$V$4:$W$21,2,FALSE))</f>
        <v>0</v>
      </c>
      <c r="AG409" s="62" t="str">
        <f t="shared" si="443"/>
        <v>00</v>
      </c>
      <c r="AH409" s="172" t="str">
        <f t="shared" si="444"/>
        <v>0</v>
      </c>
      <c r="AI409" s="62" t="str">
        <f t="shared" si="445"/>
        <v>000000</v>
      </c>
      <c r="AJ409" s="172" t="str">
        <f t="shared" ca="1" si="446"/>
        <v/>
      </c>
      <c r="AK409" s="62">
        <f t="shared" si="452"/>
        <v>0</v>
      </c>
      <c r="AL409" s="107" t="str">
        <f>IF(H409="","0",VALUE(VLOOKUP(H409,'登録データ（男）'!$V$4:$X$23,3,FALSE)))</f>
        <v>0</v>
      </c>
      <c r="AM409" s="62">
        <f t="shared" si="447"/>
        <v>0</v>
      </c>
      <c r="AN409" s="62">
        <f t="shared" si="453"/>
        <v>0</v>
      </c>
      <c r="AO409" s="69" t="str">
        <f ca="1">IF(OFFSET(B409,-MOD(ROW(B409),3),0)&lt;&gt;"",IF(RIGHT(H409,1)=")",VALUE(VLOOKUP(OFFSET(B409,-MOD(ROW(B409),3),0),'登録データ（女）'!B409,8,FALSE)),"0"),"0")</f>
        <v>0</v>
      </c>
      <c r="AP409" s="69">
        <f t="shared" ca="1" si="448"/>
        <v>0</v>
      </c>
      <c r="AQ409" s="64"/>
      <c r="AR409" s="64"/>
      <c r="AS409" s="64"/>
      <c r="AT409" s="64"/>
      <c r="AU409" s="64"/>
      <c r="AV409" s="64"/>
      <c r="AW409" s="64"/>
      <c r="AX409" s="64"/>
    </row>
    <row r="410" spans="1:50" ht="18" customHeight="1" thickBot="1">
      <c r="A410" s="290"/>
      <c r="B410" s="306"/>
      <c r="C410" s="290"/>
      <c r="D410" s="290"/>
      <c r="E410" s="87" t="s">
        <v>1919</v>
      </c>
      <c r="F410" s="290"/>
      <c r="G410" s="222"/>
      <c r="H410" s="479"/>
      <c r="I410" s="287"/>
      <c r="J410" s="290"/>
      <c r="K410" s="287"/>
      <c r="L410" s="290"/>
      <c r="M410" s="287"/>
      <c r="N410" s="287"/>
      <c r="O410" s="222"/>
      <c r="P410" s="223"/>
      <c r="Q410" s="297"/>
      <c r="R410" s="473"/>
      <c r="S410" s="470"/>
      <c r="V410" s="66"/>
      <c r="W410" s="75"/>
      <c r="X410" s="69"/>
      <c r="Y410" s="69"/>
      <c r="Z410" s="69"/>
      <c r="AA410" s="69"/>
      <c r="AB410" s="69"/>
      <c r="AC410" s="62"/>
      <c r="AD410" s="172">
        <f t="shared" ca="1" si="441"/>
        <v>0</v>
      </c>
      <c r="AE410" s="108">
        <f t="shared" si="442"/>
        <v>0</v>
      </c>
      <c r="AF410" s="175" t="str">
        <f>IF(G410="","0",VLOOKUP(G410,'登録データ（男）'!$V$4:$W$21,2,FALSE))</f>
        <v>0</v>
      </c>
      <c r="AG410" s="62" t="str">
        <f t="shared" si="443"/>
        <v>00</v>
      </c>
      <c r="AH410" s="172" t="str">
        <f t="shared" si="444"/>
        <v>0</v>
      </c>
      <c r="AI410" s="62" t="str">
        <f t="shared" si="445"/>
        <v>000000</v>
      </c>
      <c r="AJ410" s="172" t="str">
        <f t="shared" ca="1" si="446"/>
        <v/>
      </c>
      <c r="AK410" s="62">
        <f t="shared" si="452"/>
        <v>0</v>
      </c>
      <c r="AL410" s="107" t="str">
        <f>IF(H410="","0",VALUE(VLOOKUP(H410,'登録データ（男）'!$V$4:$X$23,3,FALSE)))</f>
        <v>0</v>
      </c>
      <c r="AM410" s="62">
        <f t="shared" si="447"/>
        <v>0</v>
      </c>
      <c r="AN410" s="62">
        <f t="shared" si="453"/>
        <v>0</v>
      </c>
      <c r="AO410" s="69" t="str">
        <f ca="1">IF(OFFSET(B410,-MOD(ROW(B410),3),0)&lt;&gt;"",IF(RIGHT(H410,1)=")",VALUE(VLOOKUP(OFFSET(B410,-MOD(ROW(B410),3),0),'登録データ（女）'!B410,8,FALSE)),"0"),"0")</f>
        <v>0</v>
      </c>
      <c r="AP410" s="69">
        <f t="shared" ca="1" si="448"/>
        <v>0</v>
      </c>
      <c r="AQ410" s="64"/>
      <c r="AR410" s="64"/>
      <c r="AS410" s="64"/>
      <c r="AT410" s="64"/>
      <c r="AU410" s="64"/>
      <c r="AV410" s="64"/>
      <c r="AW410" s="64"/>
      <c r="AX410" s="64"/>
    </row>
    <row r="411" spans="1:50" ht="18" customHeight="1" thickTop="1">
      <c r="A411" s="288">
        <v>132</v>
      </c>
      <c r="B411" s="304"/>
      <c r="C411" s="288" t="str">
        <f>IF(B411="","",VLOOKUP(B411,'登録データ（女）'!$A$3:$X$2000,2,FALSE))</f>
        <v/>
      </c>
      <c r="D411" s="288" t="str">
        <f>IF(B411="","",VLOOKUP(B411,'登録データ（女）'!$A$3:$X$2000,3,FALSE))</f>
        <v/>
      </c>
      <c r="E411" s="179" t="str">
        <f>IF(B411="","",VLOOKUP(B411,'登録データ（女）'!$A$3:$X$2000,7,FALSE))</f>
        <v/>
      </c>
      <c r="F411" s="288" t="s">
        <v>6158</v>
      </c>
      <c r="G411" s="291"/>
      <c r="H411" s="477"/>
      <c r="I411" s="285"/>
      <c r="J411" s="288" t="str">
        <f>IF(G411="","",IF(AH411=2,"","分"))</f>
        <v/>
      </c>
      <c r="K411" s="285"/>
      <c r="L411" s="288" t="str">
        <f>IF(OR(G411="",G411="七種競技"),"",IF(AH411=2,"m","秒"))</f>
        <v/>
      </c>
      <c r="M411" s="285"/>
      <c r="N411" s="285"/>
      <c r="O411" s="291"/>
      <c r="P411" s="292"/>
      <c r="Q411" s="293"/>
      <c r="R411" s="471"/>
      <c r="S411" s="468"/>
      <c r="V411" s="66"/>
      <c r="W411" s="75">
        <f>IF(B411="",0,IF(VLOOKUP(B411,'登録データ（女）'!$A$3:$AT$2000,28,FALSE)=1,0,1))</f>
        <v>0</v>
      </c>
      <c r="X411" s="69">
        <f>IF(B411="",1,0)</f>
        <v>1</v>
      </c>
      <c r="Y411" s="69">
        <f>IF(C411="",1,0)</f>
        <v>1</v>
      </c>
      <c r="Z411" s="69">
        <f>IF(D411="",1,0)</f>
        <v>1</v>
      </c>
      <c r="AA411" s="69">
        <f>IF(E411="",1,0)</f>
        <v>1</v>
      </c>
      <c r="AB411" s="69">
        <f>IF(E412="",1,0)</f>
        <v>1</v>
      </c>
      <c r="AC411" s="62">
        <f>SUM(X411:AB411)</f>
        <v>5</v>
      </c>
      <c r="AD411" s="172">
        <f t="shared" ca="1" si="441"/>
        <v>0</v>
      </c>
      <c r="AE411" s="108">
        <f t="shared" si="442"/>
        <v>0</v>
      </c>
      <c r="AF411" s="175" t="str">
        <f>IF(G411="","0",VLOOKUP(G411,'登録データ（男）'!$V$4:$W$21,2,FALSE))</f>
        <v>0</v>
      </c>
      <c r="AG411" s="62" t="str">
        <f t="shared" si="443"/>
        <v>00</v>
      </c>
      <c r="AH411" s="172" t="str">
        <f t="shared" si="444"/>
        <v>0</v>
      </c>
      <c r="AI411" s="62" t="str">
        <f t="shared" si="445"/>
        <v>000000</v>
      </c>
      <c r="AJ411" s="172" t="str">
        <f t="shared" ca="1" si="446"/>
        <v/>
      </c>
      <c r="AK411" s="62">
        <f t="shared" si="452"/>
        <v>0</v>
      </c>
      <c r="AL411" s="107" t="str">
        <f>IF(H411="","0",VALUE(VLOOKUP(H411,'登録データ（男）'!$V$4:$X$23,3,FALSE)))</f>
        <v>0</v>
      </c>
      <c r="AM411" s="62">
        <f t="shared" si="447"/>
        <v>0</v>
      </c>
      <c r="AN411" s="62">
        <f t="shared" si="453"/>
        <v>0</v>
      </c>
      <c r="AO411" s="69" t="str">
        <f ca="1">IF(OFFSET(B411,-MOD(ROW(B411),3),0)&lt;&gt;"",IF(RIGHT(H411,1)=")",VALUE(VLOOKUP(OFFSET(B411,-MOD(ROW(B411),3),0),'登録データ（女）'!B411,8,FALSE)),"0"),"0")</f>
        <v>0</v>
      </c>
      <c r="AP411" s="69">
        <f t="shared" ca="1" si="448"/>
        <v>0</v>
      </c>
      <c r="AQ411" s="64" t="str">
        <f t="shared" ref="AQ411" si="460">IF(AR411="","",RANK(AR411,$AR$18:$AR$467,1))</f>
        <v/>
      </c>
      <c r="AR411" s="64" t="str">
        <f>IF(R411="","",B411)</f>
        <v/>
      </c>
      <c r="AS411" s="64" t="str">
        <f t="shared" ref="AS411" si="461">IF(AT411="","",RANK(AT411,$AT$18:$AT$467,1))</f>
        <v/>
      </c>
      <c r="AT411" s="64" t="str">
        <f>IF(S411="","",B411)</f>
        <v/>
      </c>
      <c r="AU411" s="64" t="str">
        <f t="shared" ref="AU411" si="462">IF(AV411="","",RANK(AV411,$AV$18:$AV$467,1))</f>
        <v/>
      </c>
      <c r="AV411" s="64" t="str">
        <f>IF(OR(H411="七種競技",H412="七種競技",H413="七種競技"),B411,"")</f>
        <v/>
      </c>
      <c r="AW411" s="64"/>
      <c r="AX411" s="64">
        <f>B411</f>
        <v>0</v>
      </c>
    </row>
    <row r="412" spans="1:50" ht="18.75" customHeight="1">
      <c r="A412" s="289"/>
      <c r="B412" s="305"/>
      <c r="C412" s="289"/>
      <c r="D412" s="289"/>
      <c r="E412" s="174" t="str">
        <f>IF(B411="","",VLOOKUP(B411,'登録データ（女）'!$A$3:$X$2000,4,FALSE))</f>
        <v/>
      </c>
      <c r="F412" s="289"/>
      <c r="G412" s="294"/>
      <c r="H412" s="478"/>
      <c r="I412" s="286"/>
      <c r="J412" s="289"/>
      <c r="K412" s="286"/>
      <c r="L412" s="289"/>
      <c r="M412" s="286"/>
      <c r="N412" s="286"/>
      <c r="O412" s="294"/>
      <c r="P412" s="295"/>
      <c r="Q412" s="296"/>
      <c r="R412" s="472"/>
      <c r="S412" s="469"/>
      <c r="V412" s="66"/>
      <c r="W412" s="75"/>
      <c r="X412" s="69"/>
      <c r="Y412" s="69"/>
      <c r="Z412" s="69"/>
      <c r="AA412" s="69"/>
      <c r="AB412" s="69"/>
      <c r="AC412" s="62"/>
      <c r="AD412" s="172">
        <f t="shared" ca="1" si="441"/>
        <v>0</v>
      </c>
      <c r="AE412" s="108">
        <f t="shared" si="442"/>
        <v>0</v>
      </c>
      <c r="AF412" s="175" t="str">
        <f>IF(G412="","0",VLOOKUP(G412,'登録データ（男）'!$V$4:$W$21,2,FALSE))</f>
        <v>0</v>
      </c>
      <c r="AG412" s="62" t="str">
        <f t="shared" si="443"/>
        <v>00</v>
      </c>
      <c r="AH412" s="172" t="str">
        <f t="shared" si="444"/>
        <v>0</v>
      </c>
      <c r="AI412" s="62" t="str">
        <f t="shared" si="445"/>
        <v>000000</v>
      </c>
      <c r="AJ412" s="172" t="str">
        <f t="shared" ca="1" si="446"/>
        <v/>
      </c>
      <c r="AK412" s="62">
        <f t="shared" si="452"/>
        <v>0</v>
      </c>
      <c r="AL412" s="107" t="str">
        <f>IF(H412="","0",VALUE(VLOOKUP(H412,'登録データ（男）'!$V$4:$X$23,3,FALSE)))</f>
        <v>0</v>
      </c>
      <c r="AM412" s="62">
        <f t="shared" si="447"/>
        <v>0</v>
      </c>
      <c r="AN412" s="62">
        <f t="shared" si="453"/>
        <v>0</v>
      </c>
      <c r="AO412" s="69" t="str">
        <f ca="1">IF(OFFSET(B412,-MOD(ROW(B412),3),0)&lt;&gt;"",IF(RIGHT(H412,1)=")",VALUE(VLOOKUP(OFFSET(B412,-MOD(ROW(B412),3),0),'登録データ（女）'!B412,8,FALSE)),"0"),"0")</f>
        <v>0</v>
      </c>
      <c r="AP412" s="69">
        <f t="shared" ca="1" si="448"/>
        <v>0</v>
      </c>
      <c r="AQ412" s="64"/>
      <c r="AR412" s="64"/>
      <c r="AS412" s="64"/>
      <c r="AT412" s="64"/>
      <c r="AU412" s="64"/>
      <c r="AV412" s="64"/>
      <c r="AW412" s="64"/>
      <c r="AX412" s="64"/>
    </row>
    <row r="413" spans="1:50" ht="18" customHeight="1" thickBot="1">
      <c r="A413" s="290"/>
      <c r="B413" s="306"/>
      <c r="C413" s="290"/>
      <c r="D413" s="290"/>
      <c r="E413" s="87" t="s">
        <v>1919</v>
      </c>
      <c r="F413" s="290"/>
      <c r="G413" s="222"/>
      <c r="H413" s="479"/>
      <c r="I413" s="287"/>
      <c r="J413" s="290"/>
      <c r="K413" s="287"/>
      <c r="L413" s="290"/>
      <c r="M413" s="287"/>
      <c r="N413" s="287"/>
      <c r="O413" s="222"/>
      <c r="P413" s="223"/>
      <c r="Q413" s="297"/>
      <c r="R413" s="473"/>
      <c r="S413" s="470"/>
      <c r="V413" s="66"/>
      <c r="W413" s="75"/>
      <c r="X413" s="69"/>
      <c r="Y413" s="69"/>
      <c r="Z413" s="69"/>
      <c r="AA413" s="69"/>
      <c r="AB413" s="69"/>
      <c r="AC413" s="62"/>
      <c r="AD413" s="172">
        <f t="shared" ca="1" si="441"/>
        <v>0</v>
      </c>
      <c r="AE413" s="108">
        <f t="shared" si="442"/>
        <v>0</v>
      </c>
      <c r="AF413" s="175" t="str">
        <f>IF(G413="","0",VLOOKUP(G413,'登録データ（男）'!$V$4:$W$21,2,FALSE))</f>
        <v>0</v>
      </c>
      <c r="AG413" s="62" t="str">
        <f t="shared" si="443"/>
        <v>00</v>
      </c>
      <c r="AH413" s="172" t="str">
        <f t="shared" si="444"/>
        <v>0</v>
      </c>
      <c r="AI413" s="62" t="str">
        <f t="shared" si="445"/>
        <v>000000</v>
      </c>
      <c r="AJ413" s="172" t="str">
        <f t="shared" ca="1" si="446"/>
        <v/>
      </c>
      <c r="AK413" s="62">
        <f t="shared" si="452"/>
        <v>0</v>
      </c>
      <c r="AL413" s="107" t="str">
        <f>IF(H413="","0",VALUE(VLOOKUP(H413,'登録データ（男）'!$V$4:$X$23,3,FALSE)))</f>
        <v>0</v>
      </c>
      <c r="AM413" s="62">
        <f t="shared" si="447"/>
        <v>0</v>
      </c>
      <c r="AN413" s="62">
        <f t="shared" si="453"/>
        <v>0</v>
      </c>
      <c r="AO413" s="69" t="str">
        <f ca="1">IF(OFFSET(B413,-MOD(ROW(B413),3),0)&lt;&gt;"",IF(RIGHT(H413,1)=")",VALUE(VLOOKUP(OFFSET(B413,-MOD(ROW(B413),3),0),'登録データ（女）'!B413,8,FALSE)),"0"),"0")</f>
        <v>0</v>
      </c>
      <c r="AP413" s="69">
        <f t="shared" ca="1" si="448"/>
        <v>0</v>
      </c>
      <c r="AQ413" s="64"/>
      <c r="AR413" s="64"/>
      <c r="AS413" s="64"/>
      <c r="AT413" s="64"/>
      <c r="AU413" s="64"/>
      <c r="AV413" s="64"/>
      <c r="AW413" s="64"/>
      <c r="AX413" s="64"/>
    </row>
    <row r="414" spans="1:50" ht="18" customHeight="1" thickTop="1">
      <c r="A414" s="288">
        <v>133</v>
      </c>
      <c r="B414" s="304"/>
      <c r="C414" s="288" t="str">
        <f>IF(B414="","",VLOOKUP(B414,'登録データ（女）'!$A$3:$X$2000,2,FALSE))</f>
        <v/>
      </c>
      <c r="D414" s="288" t="str">
        <f>IF(B414="","",VLOOKUP(B414,'登録データ（女）'!$A$3:$X$2000,3,FALSE))</f>
        <v/>
      </c>
      <c r="E414" s="179" t="str">
        <f>IF(B414="","",VLOOKUP(B414,'登録データ（女）'!$A$3:$X$2000,7,FALSE))</f>
        <v/>
      </c>
      <c r="F414" s="288" t="s">
        <v>6158</v>
      </c>
      <c r="G414" s="291"/>
      <c r="H414" s="477"/>
      <c r="I414" s="285"/>
      <c r="J414" s="288" t="str">
        <f>IF(G414="","",IF(AH414=2,"","分"))</f>
        <v/>
      </c>
      <c r="K414" s="285"/>
      <c r="L414" s="288" t="str">
        <f>IF(OR(G414="",G414="七種競技"),"",IF(AH414=2,"m","秒"))</f>
        <v/>
      </c>
      <c r="M414" s="285"/>
      <c r="N414" s="285"/>
      <c r="O414" s="291"/>
      <c r="P414" s="292"/>
      <c r="Q414" s="293"/>
      <c r="R414" s="471"/>
      <c r="S414" s="468"/>
      <c r="V414" s="66"/>
      <c r="W414" s="75">
        <f>IF(B414="",0,IF(VLOOKUP(B414,'登録データ（女）'!$A$3:$AT$2000,28,FALSE)=1,0,1))</f>
        <v>0</v>
      </c>
      <c r="X414" s="69">
        <f>IF(B414="",1,0)</f>
        <v>1</v>
      </c>
      <c r="Y414" s="69">
        <f>IF(C414="",1,0)</f>
        <v>1</v>
      </c>
      <c r="Z414" s="69">
        <f>IF(D414="",1,0)</f>
        <v>1</v>
      </c>
      <c r="AA414" s="69">
        <f>IF(E414="",1,0)</f>
        <v>1</v>
      </c>
      <c r="AB414" s="69">
        <f>IF(E415="",1,0)</f>
        <v>1</v>
      </c>
      <c r="AC414" s="62">
        <f>SUM(X414:AB414)</f>
        <v>5</v>
      </c>
      <c r="AD414" s="172">
        <f t="shared" ca="1" si="441"/>
        <v>0</v>
      </c>
      <c r="AE414" s="108">
        <f t="shared" si="442"/>
        <v>0</v>
      </c>
      <c r="AF414" s="175" t="str">
        <f>IF(G414="","0",VLOOKUP(G414,'登録データ（男）'!$V$4:$W$21,2,FALSE))</f>
        <v>0</v>
      </c>
      <c r="AG414" s="62" t="str">
        <f t="shared" si="443"/>
        <v>00</v>
      </c>
      <c r="AH414" s="172" t="str">
        <f t="shared" si="444"/>
        <v>0</v>
      </c>
      <c r="AI414" s="62" t="str">
        <f t="shared" si="445"/>
        <v>000000</v>
      </c>
      <c r="AJ414" s="172" t="str">
        <f t="shared" ca="1" si="446"/>
        <v/>
      </c>
      <c r="AK414" s="62">
        <f t="shared" si="452"/>
        <v>0</v>
      </c>
      <c r="AL414" s="107" t="str">
        <f>IF(H414="","0",VALUE(VLOOKUP(H414,'登録データ（男）'!$V$4:$X$23,3,FALSE)))</f>
        <v>0</v>
      </c>
      <c r="AM414" s="62">
        <f t="shared" si="447"/>
        <v>0</v>
      </c>
      <c r="AN414" s="62">
        <f t="shared" si="453"/>
        <v>0</v>
      </c>
      <c r="AO414" s="69" t="str">
        <f ca="1">IF(OFFSET(B414,-MOD(ROW(B414),3),0)&lt;&gt;"",IF(RIGHT(H414,1)=")",VALUE(VLOOKUP(OFFSET(B414,-MOD(ROW(B414),3),0),'登録データ（女）'!B414,8,FALSE)),"0"),"0")</f>
        <v>0</v>
      </c>
      <c r="AP414" s="69">
        <f t="shared" ca="1" si="448"/>
        <v>0</v>
      </c>
      <c r="AQ414" s="64" t="str">
        <f t="shared" ref="AQ414" si="463">IF(AR414="","",RANK(AR414,$AR$18:$AR$467,1))</f>
        <v/>
      </c>
      <c r="AR414" s="64" t="str">
        <f>IF(R414="","",B414)</f>
        <v/>
      </c>
      <c r="AS414" s="64" t="str">
        <f t="shared" ref="AS414" si="464">IF(AT414="","",RANK(AT414,$AT$18:$AT$467,1))</f>
        <v/>
      </c>
      <c r="AT414" s="64" t="str">
        <f>IF(S414="","",B414)</f>
        <v/>
      </c>
      <c r="AU414" s="64" t="str">
        <f t="shared" ref="AU414" si="465">IF(AV414="","",RANK(AV414,$AV$18:$AV$467,1))</f>
        <v/>
      </c>
      <c r="AV414" s="64" t="str">
        <f>IF(OR(H414="七種競技",H415="七種競技",H416="七種競技"),B414,"")</f>
        <v/>
      </c>
      <c r="AW414" s="64"/>
      <c r="AX414" s="64">
        <f>B414</f>
        <v>0</v>
      </c>
    </row>
    <row r="415" spans="1:50" ht="18.75" customHeight="1">
      <c r="A415" s="289"/>
      <c r="B415" s="305"/>
      <c r="C415" s="289"/>
      <c r="D415" s="289"/>
      <c r="E415" s="174" t="str">
        <f>IF(B414="","",VLOOKUP(B414,'登録データ（女）'!$A$3:$X$2000,4,FALSE))</f>
        <v/>
      </c>
      <c r="F415" s="289"/>
      <c r="G415" s="294"/>
      <c r="H415" s="478"/>
      <c r="I415" s="286"/>
      <c r="J415" s="289"/>
      <c r="K415" s="286"/>
      <c r="L415" s="289"/>
      <c r="M415" s="286"/>
      <c r="N415" s="286"/>
      <c r="O415" s="294"/>
      <c r="P415" s="295"/>
      <c r="Q415" s="296"/>
      <c r="R415" s="472"/>
      <c r="S415" s="469"/>
      <c r="V415" s="66"/>
      <c r="W415" s="75"/>
      <c r="X415" s="69"/>
      <c r="Y415" s="69"/>
      <c r="Z415" s="69"/>
      <c r="AA415" s="69"/>
      <c r="AB415" s="69"/>
      <c r="AC415" s="62"/>
      <c r="AD415" s="172">
        <f t="shared" ca="1" si="441"/>
        <v>0</v>
      </c>
      <c r="AE415" s="108">
        <f t="shared" si="442"/>
        <v>0</v>
      </c>
      <c r="AF415" s="175" t="str">
        <f>IF(G415="","0",VLOOKUP(G415,'登録データ（男）'!$V$4:$W$21,2,FALSE))</f>
        <v>0</v>
      </c>
      <c r="AG415" s="62" t="str">
        <f t="shared" si="443"/>
        <v>00</v>
      </c>
      <c r="AH415" s="172" t="str">
        <f t="shared" si="444"/>
        <v>0</v>
      </c>
      <c r="AI415" s="62" t="str">
        <f t="shared" si="445"/>
        <v>000000</v>
      </c>
      <c r="AJ415" s="172" t="str">
        <f t="shared" ca="1" si="446"/>
        <v/>
      </c>
      <c r="AK415" s="62">
        <f t="shared" si="452"/>
        <v>0</v>
      </c>
      <c r="AL415" s="107" t="str">
        <f>IF(H415="","0",VALUE(VLOOKUP(H415,'登録データ（男）'!$V$4:$X$23,3,FALSE)))</f>
        <v>0</v>
      </c>
      <c r="AM415" s="62">
        <f t="shared" si="447"/>
        <v>0</v>
      </c>
      <c r="AN415" s="62">
        <f t="shared" si="453"/>
        <v>0</v>
      </c>
      <c r="AO415" s="69" t="str">
        <f ca="1">IF(OFFSET(B415,-MOD(ROW(B415),3),0)&lt;&gt;"",IF(RIGHT(H415,1)=")",VALUE(VLOOKUP(OFFSET(B415,-MOD(ROW(B415),3),0),'登録データ（女）'!B415,8,FALSE)),"0"),"0")</f>
        <v>0</v>
      </c>
      <c r="AP415" s="69">
        <f t="shared" ca="1" si="448"/>
        <v>0</v>
      </c>
      <c r="AQ415" s="64"/>
      <c r="AR415" s="64"/>
      <c r="AS415" s="64"/>
      <c r="AT415" s="64"/>
      <c r="AU415" s="64"/>
      <c r="AV415" s="64"/>
      <c r="AW415" s="64"/>
      <c r="AX415" s="64"/>
    </row>
    <row r="416" spans="1:50" ht="18" customHeight="1" thickBot="1">
      <c r="A416" s="290"/>
      <c r="B416" s="306"/>
      <c r="C416" s="290"/>
      <c r="D416" s="290"/>
      <c r="E416" s="87" t="s">
        <v>1919</v>
      </c>
      <c r="F416" s="290"/>
      <c r="G416" s="222"/>
      <c r="H416" s="479"/>
      <c r="I416" s="287"/>
      <c r="J416" s="290"/>
      <c r="K416" s="287"/>
      <c r="L416" s="290"/>
      <c r="M416" s="287"/>
      <c r="N416" s="287"/>
      <c r="O416" s="222"/>
      <c r="P416" s="223"/>
      <c r="Q416" s="297"/>
      <c r="R416" s="473"/>
      <c r="S416" s="470"/>
      <c r="V416" s="66"/>
      <c r="W416" s="75"/>
      <c r="X416" s="69"/>
      <c r="Y416" s="69"/>
      <c r="Z416" s="69"/>
      <c r="AA416" s="69"/>
      <c r="AB416" s="69"/>
      <c r="AC416" s="62"/>
      <c r="AD416" s="172">
        <f t="shared" ca="1" si="441"/>
        <v>0</v>
      </c>
      <c r="AE416" s="108">
        <f t="shared" si="442"/>
        <v>0</v>
      </c>
      <c r="AF416" s="175" t="str">
        <f>IF(G416="","0",VLOOKUP(G416,'登録データ（男）'!$V$4:$W$21,2,FALSE))</f>
        <v>0</v>
      </c>
      <c r="AG416" s="62" t="str">
        <f t="shared" si="443"/>
        <v>00</v>
      </c>
      <c r="AH416" s="172" t="str">
        <f t="shared" si="444"/>
        <v>0</v>
      </c>
      <c r="AI416" s="62" t="str">
        <f t="shared" si="445"/>
        <v>000000</v>
      </c>
      <c r="AJ416" s="172" t="str">
        <f t="shared" ca="1" si="446"/>
        <v/>
      </c>
      <c r="AK416" s="62">
        <f t="shared" si="452"/>
        <v>0</v>
      </c>
      <c r="AL416" s="107" t="str">
        <f>IF(H416="","0",VALUE(VLOOKUP(H416,'登録データ（男）'!$V$4:$X$23,3,FALSE)))</f>
        <v>0</v>
      </c>
      <c r="AM416" s="62">
        <f t="shared" si="447"/>
        <v>0</v>
      </c>
      <c r="AN416" s="62">
        <f t="shared" si="453"/>
        <v>0</v>
      </c>
      <c r="AO416" s="69" t="str">
        <f ca="1">IF(OFFSET(B416,-MOD(ROW(B416),3),0)&lt;&gt;"",IF(RIGHT(H416,1)=")",VALUE(VLOOKUP(OFFSET(B416,-MOD(ROW(B416),3),0),'登録データ（女）'!B416,8,FALSE)),"0"),"0")</f>
        <v>0</v>
      </c>
      <c r="AP416" s="69">
        <f t="shared" ca="1" si="448"/>
        <v>0</v>
      </c>
      <c r="AQ416" s="64"/>
      <c r="AR416" s="64"/>
      <c r="AS416" s="64"/>
      <c r="AT416" s="64"/>
      <c r="AU416" s="64"/>
      <c r="AV416" s="64"/>
      <c r="AW416" s="64"/>
      <c r="AX416" s="64"/>
    </row>
    <row r="417" spans="1:50" ht="18.75" customHeight="1" thickTop="1">
      <c r="A417" s="288">
        <v>134</v>
      </c>
      <c r="B417" s="304"/>
      <c r="C417" s="288" t="str">
        <f>IF(B417="","",VLOOKUP(B417,'登録データ（女）'!$A$3:$X$2000,2,FALSE))</f>
        <v/>
      </c>
      <c r="D417" s="288" t="str">
        <f>IF(B417="","",VLOOKUP(B417,'登録データ（女）'!$A$3:$X$2000,3,FALSE))</f>
        <v/>
      </c>
      <c r="E417" s="179" t="str">
        <f>IF(B417="","",VLOOKUP(B417,'登録データ（女）'!$A$3:$X$2000,7,FALSE))</f>
        <v/>
      </c>
      <c r="F417" s="288" t="s">
        <v>6158</v>
      </c>
      <c r="G417" s="291"/>
      <c r="H417" s="477"/>
      <c r="I417" s="285"/>
      <c r="J417" s="288" t="str">
        <f>IF(G417="","",IF(AH417=2,"","分"))</f>
        <v/>
      </c>
      <c r="K417" s="285"/>
      <c r="L417" s="288" t="str">
        <f>IF(OR(G417="",G417="七種競技"),"",IF(AH417=2,"m","秒"))</f>
        <v/>
      </c>
      <c r="M417" s="285"/>
      <c r="N417" s="285"/>
      <c r="O417" s="291"/>
      <c r="P417" s="292"/>
      <c r="Q417" s="293"/>
      <c r="R417" s="471"/>
      <c r="S417" s="468"/>
      <c r="V417" s="66"/>
      <c r="W417" s="75">
        <f>IF(B417="",0,IF(VLOOKUP(B417,'登録データ（女）'!$A$3:$AT$2000,28,FALSE)=1,0,1))</f>
        <v>0</v>
      </c>
      <c r="X417" s="69">
        <f>IF(B417="",1,0)</f>
        <v>1</v>
      </c>
      <c r="Y417" s="69">
        <f>IF(C417="",1,0)</f>
        <v>1</v>
      </c>
      <c r="Z417" s="69">
        <f>IF(D417="",1,0)</f>
        <v>1</v>
      </c>
      <c r="AA417" s="69">
        <f>IF(E417="",1,0)</f>
        <v>1</v>
      </c>
      <c r="AB417" s="69">
        <f>IF(E418="",1,0)</f>
        <v>1</v>
      </c>
      <c r="AC417" s="62">
        <f>SUM(X417:AB417)</f>
        <v>5</v>
      </c>
      <c r="AD417" s="172">
        <f t="shared" ca="1" si="441"/>
        <v>0</v>
      </c>
      <c r="AE417" s="108">
        <f t="shared" si="442"/>
        <v>0</v>
      </c>
      <c r="AF417" s="175" t="str">
        <f>IF(G417="","0",VLOOKUP(G417,'登録データ（男）'!$V$4:$W$21,2,FALSE))</f>
        <v>0</v>
      </c>
      <c r="AG417" s="62" t="str">
        <f t="shared" si="443"/>
        <v>00</v>
      </c>
      <c r="AH417" s="172" t="str">
        <f t="shared" si="444"/>
        <v>0</v>
      </c>
      <c r="AI417" s="62" t="str">
        <f t="shared" si="445"/>
        <v>000000</v>
      </c>
      <c r="AJ417" s="172" t="str">
        <f t="shared" ca="1" si="446"/>
        <v/>
      </c>
      <c r="AK417" s="62">
        <f t="shared" si="452"/>
        <v>0</v>
      </c>
      <c r="AL417" s="107" t="str">
        <f>IF(H417="","0",VALUE(VLOOKUP(H417,'登録データ（男）'!$V$4:$X$23,3,FALSE)))</f>
        <v>0</v>
      </c>
      <c r="AM417" s="62">
        <f t="shared" si="447"/>
        <v>0</v>
      </c>
      <c r="AN417" s="62">
        <f t="shared" si="453"/>
        <v>0</v>
      </c>
      <c r="AO417" s="69" t="str">
        <f ca="1">IF(OFFSET(B417,-MOD(ROW(B417),3),0)&lt;&gt;"",IF(RIGHT(H417,1)=")",VALUE(VLOOKUP(OFFSET(B417,-MOD(ROW(B417),3),0),'登録データ（女）'!B417,8,FALSE)),"0"),"0")</f>
        <v>0</v>
      </c>
      <c r="AP417" s="69">
        <f t="shared" ca="1" si="448"/>
        <v>0</v>
      </c>
      <c r="AQ417" s="64" t="str">
        <f t="shared" ref="AQ417" si="466">IF(AR417="","",RANK(AR417,$AR$18:$AR$467,1))</f>
        <v/>
      </c>
      <c r="AR417" s="64" t="str">
        <f>IF(R417="","",B417)</f>
        <v/>
      </c>
      <c r="AS417" s="64" t="str">
        <f t="shared" ref="AS417" si="467">IF(AT417="","",RANK(AT417,$AT$18:$AT$467,1))</f>
        <v/>
      </c>
      <c r="AT417" s="64" t="str">
        <f>IF(S417="","",B417)</f>
        <v/>
      </c>
      <c r="AU417" s="64" t="str">
        <f t="shared" ref="AU417" si="468">IF(AV417="","",RANK(AV417,$AV$18:$AV$467,1))</f>
        <v/>
      </c>
      <c r="AV417" s="64" t="str">
        <f>IF(OR(H417="七種競技",H418="七種競技",H419="七種競技"),B417,"")</f>
        <v/>
      </c>
      <c r="AW417" s="64"/>
      <c r="AX417" s="64">
        <f>B417</f>
        <v>0</v>
      </c>
    </row>
    <row r="418" spans="1:50" ht="18" customHeight="1">
      <c r="A418" s="289"/>
      <c r="B418" s="305"/>
      <c r="C418" s="289"/>
      <c r="D418" s="289"/>
      <c r="E418" s="174" t="str">
        <f>IF(B417="","",VLOOKUP(B417,'登録データ（女）'!$A$3:$X$2000,4,FALSE))</f>
        <v/>
      </c>
      <c r="F418" s="289"/>
      <c r="G418" s="294"/>
      <c r="H418" s="478"/>
      <c r="I418" s="286"/>
      <c r="J418" s="289"/>
      <c r="K418" s="286"/>
      <c r="L418" s="289"/>
      <c r="M418" s="286"/>
      <c r="N418" s="286"/>
      <c r="O418" s="294"/>
      <c r="P418" s="295"/>
      <c r="Q418" s="296"/>
      <c r="R418" s="472"/>
      <c r="S418" s="469"/>
      <c r="V418" s="66"/>
      <c r="W418" s="75"/>
      <c r="X418" s="69"/>
      <c r="Y418" s="69"/>
      <c r="Z418" s="69"/>
      <c r="AA418" s="69"/>
      <c r="AB418" s="69"/>
      <c r="AC418" s="62"/>
      <c r="AD418" s="172">
        <f t="shared" ca="1" si="441"/>
        <v>0</v>
      </c>
      <c r="AE418" s="108">
        <f t="shared" si="442"/>
        <v>0</v>
      </c>
      <c r="AF418" s="175" t="str">
        <f>IF(G418="","0",VLOOKUP(G418,'登録データ（男）'!$V$4:$W$21,2,FALSE))</f>
        <v>0</v>
      </c>
      <c r="AG418" s="62" t="str">
        <f t="shared" si="443"/>
        <v>00</v>
      </c>
      <c r="AH418" s="172" t="str">
        <f t="shared" si="444"/>
        <v>0</v>
      </c>
      <c r="AI418" s="62" t="str">
        <f t="shared" si="445"/>
        <v>000000</v>
      </c>
      <c r="AJ418" s="172" t="str">
        <f t="shared" ca="1" si="446"/>
        <v/>
      </c>
      <c r="AK418" s="62">
        <f t="shared" si="452"/>
        <v>0</v>
      </c>
      <c r="AL418" s="107" t="str">
        <f>IF(H418="","0",VALUE(VLOOKUP(H418,'登録データ（男）'!$V$4:$X$23,3,FALSE)))</f>
        <v>0</v>
      </c>
      <c r="AM418" s="62">
        <f t="shared" si="447"/>
        <v>0</v>
      </c>
      <c r="AN418" s="62">
        <f t="shared" si="453"/>
        <v>0</v>
      </c>
      <c r="AO418" s="69" t="str">
        <f ca="1">IF(OFFSET(B418,-MOD(ROW(B418),3),0)&lt;&gt;"",IF(RIGHT(H418,1)=")",VALUE(VLOOKUP(OFFSET(B418,-MOD(ROW(B418),3),0),'登録データ（女）'!B418,8,FALSE)),"0"),"0")</f>
        <v>0</v>
      </c>
      <c r="AP418" s="69">
        <f t="shared" ca="1" si="448"/>
        <v>0</v>
      </c>
      <c r="AQ418" s="64"/>
      <c r="AR418" s="64"/>
      <c r="AS418" s="64"/>
      <c r="AT418" s="64"/>
      <c r="AU418" s="64"/>
      <c r="AV418" s="64"/>
      <c r="AW418" s="64"/>
      <c r="AX418" s="64"/>
    </row>
    <row r="419" spans="1:50" ht="18.75" customHeight="1" thickBot="1">
      <c r="A419" s="290"/>
      <c r="B419" s="306"/>
      <c r="C419" s="290"/>
      <c r="D419" s="290"/>
      <c r="E419" s="87" t="s">
        <v>1919</v>
      </c>
      <c r="F419" s="290"/>
      <c r="G419" s="222"/>
      <c r="H419" s="479"/>
      <c r="I419" s="287"/>
      <c r="J419" s="290"/>
      <c r="K419" s="287"/>
      <c r="L419" s="290"/>
      <c r="M419" s="287"/>
      <c r="N419" s="287"/>
      <c r="O419" s="222"/>
      <c r="P419" s="223"/>
      <c r="Q419" s="297"/>
      <c r="R419" s="473"/>
      <c r="S419" s="470"/>
      <c r="V419" s="66"/>
      <c r="W419" s="75"/>
      <c r="X419" s="69"/>
      <c r="Y419" s="69"/>
      <c r="Z419" s="69"/>
      <c r="AA419" s="69"/>
      <c r="AB419" s="69"/>
      <c r="AC419" s="62"/>
      <c r="AD419" s="172">
        <f t="shared" ca="1" si="441"/>
        <v>0</v>
      </c>
      <c r="AE419" s="108">
        <f t="shared" si="442"/>
        <v>0</v>
      </c>
      <c r="AF419" s="175" t="str">
        <f>IF(G419="","0",VLOOKUP(G419,'登録データ（男）'!$V$4:$W$21,2,FALSE))</f>
        <v>0</v>
      </c>
      <c r="AG419" s="62" t="str">
        <f t="shared" si="443"/>
        <v>00</v>
      </c>
      <c r="AH419" s="172" t="str">
        <f t="shared" si="444"/>
        <v>0</v>
      </c>
      <c r="AI419" s="62" t="str">
        <f t="shared" si="445"/>
        <v>000000</v>
      </c>
      <c r="AJ419" s="172" t="str">
        <f t="shared" ca="1" si="446"/>
        <v/>
      </c>
      <c r="AK419" s="62">
        <f t="shared" si="452"/>
        <v>0</v>
      </c>
      <c r="AL419" s="107" t="str">
        <f>IF(H419="","0",VALUE(VLOOKUP(H419,'登録データ（男）'!$V$4:$X$23,3,FALSE)))</f>
        <v>0</v>
      </c>
      <c r="AM419" s="62">
        <f t="shared" si="447"/>
        <v>0</v>
      </c>
      <c r="AN419" s="62">
        <f t="shared" si="453"/>
        <v>0</v>
      </c>
      <c r="AO419" s="69" t="str">
        <f ca="1">IF(OFFSET(B419,-MOD(ROW(B419),3),0)&lt;&gt;"",IF(RIGHT(H419,1)=")",VALUE(VLOOKUP(OFFSET(B419,-MOD(ROW(B419),3),0),'登録データ（女）'!B419,8,FALSE)),"0"),"0")</f>
        <v>0</v>
      </c>
      <c r="AP419" s="69">
        <f t="shared" ca="1" si="448"/>
        <v>0</v>
      </c>
      <c r="AQ419" s="64"/>
      <c r="AR419" s="64"/>
      <c r="AS419" s="64"/>
      <c r="AT419" s="64"/>
      <c r="AU419" s="64"/>
      <c r="AV419" s="64"/>
      <c r="AW419" s="64"/>
      <c r="AX419" s="64"/>
    </row>
    <row r="420" spans="1:50" ht="18" customHeight="1" thickTop="1">
      <c r="A420" s="288">
        <v>135</v>
      </c>
      <c r="B420" s="304"/>
      <c r="C420" s="288" t="str">
        <f>IF(B420="","",VLOOKUP(B420,'登録データ（女）'!$A$3:$X$2000,2,FALSE))</f>
        <v/>
      </c>
      <c r="D420" s="288" t="str">
        <f>IF(B420="","",VLOOKUP(B420,'登録データ（女）'!$A$3:$X$2000,3,FALSE))</f>
        <v/>
      </c>
      <c r="E420" s="179" t="str">
        <f>IF(B420="","",VLOOKUP(B420,'登録データ（女）'!$A$3:$X$2000,7,FALSE))</f>
        <v/>
      </c>
      <c r="F420" s="288" t="s">
        <v>6158</v>
      </c>
      <c r="G420" s="291"/>
      <c r="H420" s="477"/>
      <c r="I420" s="285"/>
      <c r="J420" s="288" t="str">
        <f>IF(G420="","",IF(AH420=2,"","分"))</f>
        <v/>
      </c>
      <c r="K420" s="285"/>
      <c r="L420" s="288" t="str">
        <f>IF(OR(G420="",G420="七種競技"),"",IF(AH420=2,"m","秒"))</f>
        <v/>
      </c>
      <c r="M420" s="285"/>
      <c r="N420" s="285"/>
      <c r="O420" s="291"/>
      <c r="P420" s="292"/>
      <c r="Q420" s="293"/>
      <c r="R420" s="471"/>
      <c r="S420" s="468"/>
      <c r="V420" s="66"/>
      <c r="W420" s="75">
        <f>IF(B420="",0,IF(VLOOKUP(B420,'登録データ（女）'!$A$3:$AT$2000,28,FALSE)=1,0,1))</f>
        <v>0</v>
      </c>
      <c r="X420" s="69">
        <f>IF(B420="",1,0)</f>
        <v>1</v>
      </c>
      <c r="Y420" s="69">
        <f>IF(C420="",1,0)</f>
        <v>1</v>
      </c>
      <c r="Z420" s="69">
        <f>IF(D420="",1,0)</f>
        <v>1</v>
      </c>
      <c r="AA420" s="69">
        <f>IF(E420="",1,0)</f>
        <v>1</v>
      </c>
      <c r="AB420" s="69">
        <f>IF(E421="",1,0)</f>
        <v>1</v>
      </c>
      <c r="AC420" s="62">
        <f>SUM(X420:AB420)</f>
        <v>5</v>
      </c>
      <c r="AD420" s="172">
        <f t="shared" ca="1" si="441"/>
        <v>0</v>
      </c>
      <c r="AE420" s="108">
        <f t="shared" si="442"/>
        <v>0</v>
      </c>
      <c r="AF420" s="175" t="str">
        <f>IF(G420="","0",VLOOKUP(G420,'登録データ（男）'!$V$4:$W$21,2,FALSE))</f>
        <v>0</v>
      </c>
      <c r="AG420" s="62" t="str">
        <f t="shared" si="443"/>
        <v>00</v>
      </c>
      <c r="AH420" s="172" t="str">
        <f t="shared" si="444"/>
        <v>0</v>
      </c>
      <c r="AI420" s="62" t="str">
        <f t="shared" si="445"/>
        <v>000000</v>
      </c>
      <c r="AJ420" s="172" t="str">
        <f t="shared" ca="1" si="446"/>
        <v/>
      </c>
      <c r="AK420" s="62">
        <f t="shared" si="452"/>
        <v>0</v>
      </c>
      <c r="AL420" s="107" t="str">
        <f>IF(H420="","0",VALUE(VLOOKUP(H420,'登録データ（男）'!$V$4:$X$23,3,FALSE)))</f>
        <v>0</v>
      </c>
      <c r="AM420" s="62">
        <f t="shared" si="447"/>
        <v>0</v>
      </c>
      <c r="AN420" s="62">
        <f t="shared" si="453"/>
        <v>0</v>
      </c>
      <c r="AO420" s="69" t="str">
        <f ca="1">IF(OFFSET(B420,-MOD(ROW(B420),3),0)&lt;&gt;"",IF(RIGHT(H420,1)=")",VALUE(VLOOKUP(OFFSET(B420,-MOD(ROW(B420),3),0),'登録データ（女）'!B420,8,FALSE)),"0"),"0")</f>
        <v>0</v>
      </c>
      <c r="AP420" s="69">
        <f t="shared" ca="1" si="448"/>
        <v>0</v>
      </c>
      <c r="AQ420" s="64" t="str">
        <f t="shared" ref="AQ420" si="469">IF(AR420="","",RANK(AR420,$AR$18:$AR$467,1))</f>
        <v/>
      </c>
      <c r="AR420" s="64" t="str">
        <f>IF(R420="","",B420)</f>
        <v/>
      </c>
      <c r="AS420" s="64" t="str">
        <f t="shared" ref="AS420" si="470">IF(AT420="","",RANK(AT420,$AT$18:$AT$467,1))</f>
        <v/>
      </c>
      <c r="AT420" s="64" t="str">
        <f>IF(S420="","",B420)</f>
        <v/>
      </c>
      <c r="AU420" s="64" t="str">
        <f t="shared" ref="AU420" si="471">IF(AV420="","",RANK(AV420,$AV$18:$AV$467,1))</f>
        <v/>
      </c>
      <c r="AV420" s="64" t="str">
        <f>IF(OR(H420="七種競技",H421="七種競技",H422="七種競技"),B420,"")</f>
        <v/>
      </c>
      <c r="AW420" s="64"/>
      <c r="AX420" s="64">
        <f>B420</f>
        <v>0</v>
      </c>
    </row>
    <row r="421" spans="1:50" ht="18.75" customHeight="1">
      <c r="A421" s="289"/>
      <c r="B421" s="305"/>
      <c r="C421" s="289"/>
      <c r="D421" s="289"/>
      <c r="E421" s="174" t="str">
        <f>IF(B420="","",VLOOKUP(B420,'登録データ（女）'!$A$3:$X$2000,4,FALSE))</f>
        <v/>
      </c>
      <c r="F421" s="289"/>
      <c r="G421" s="294"/>
      <c r="H421" s="478"/>
      <c r="I421" s="286"/>
      <c r="J421" s="289"/>
      <c r="K421" s="286"/>
      <c r="L421" s="289"/>
      <c r="M421" s="286"/>
      <c r="N421" s="286"/>
      <c r="O421" s="294"/>
      <c r="P421" s="295"/>
      <c r="Q421" s="296"/>
      <c r="R421" s="472"/>
      <c r="S421" s="469"/>
      <c r="V421" s="66"/>
      <c r="W421" s="75"/>
      <c r="X421" s="69"/>
      <c r="Y421" s="69"/>
      <c r="Z421" s="69"/>
      <c r="AA421" s="69"/>
      <c r="AB421" s="69"/>
      <c r="AC421" s="62"/>
      <c r="AD421" s="172">
        <f t="shared" ca="1" si="441"/>
        <v>0</v>
      </c>
      <c r="AE421" s="108">
        <f t="shared" si="442"/>
        <v>0</v>
      </c>
      <c r="AF421" s="175" t="str">
        <f>IF(G421="","0",VLOOKUP(G421,'登録データ（男）'!$V$4:$W$21,2,FALSE))</f>
        <v>0</v>
      </c>
      <c r="AG421" s="62" t="str">
        <f t="shared" si="443"/>
        <v>00</v>
      </c>
      <c r="AH421" s="172" t="str">
        <f t="shared" si="444"/>
        <v>0</v>
      </c>
      <c r="AI421" s="62" t="str">
        <f t="shared" si="445"/>
        <v>000000</v>
      </c>
      <c r="AJ421" s="172" t="str">
        <f t="shared" ca="1" si="446"/>
        <v/>
      </c>
      <c r="AK421" s="62">
        <f t="shared" si="452"/>
        <v>0</v>
      </c>
      <c r="AL421" s="107" t="str">
        <f>IF(H421="","0",VALUE(VLOOKUP(H421,'登録データ（男）'!$V$4:$X$23,3,FALSE)))</f>
        <v>0</v>
      </c>
      <c r="AM421" s="62">
        <f t="shared" si="447"/>
        <v>0</v>
      </c>
      <c r="AN421" s="62">
        <f t="shared" si="453"/>
        <v>0</v>
      </c>
      <c r="AO421" s="69" t="str">
        <f ca="1">IF(OFFSET(B421,-MOD(ROW(B421),3),0)&lt;&gt;"",IF(RIGHT(H421,1)=")",VALUE(VLOOKUP(OFFSET(B421,-MOD(ROW(B421),3),0),'登録データ（女）'!B421,8,FALSE)),"0"),"0")</f>
        <v>0</v>
      </c>
      <c r="AP421" s="69">
        <f t="shared" ca="1" si="448"/>
        <v>0</v>
      </c>
      <c r="AQ421" s="64"/>
      <c r="AR421" s="64"/>
      <c r="AS421" s="64"/>
      <c r="AT421" s="64"/>
      <c r="AU421" s="64"/>
      <c r="AV421" s="64"/>
      <c r="AW421" s="64"/>
      <c r="AX421" s="64"/>
    </row>
    <row r="422" spans="1:50" ht="18" customHeight="1" thickBot="1">
      <c r="A422" s="290"/>
      <c r="B422" s="306"/>
      <c r="C422" s="290"/>
      <c r="D422" s="290"/>
      <c r="E422" s="87" t="s">
        <v>1919</v>
      </c>
      <c r="F422" s="290"/>
      <c r="G422" s="222"/>
      <c r="H422" s="479"/>
      <c r="I422" s="287"/>
      <c r="J422" s="290"/>
      <c r="K422" s="287"/>
      <c r="L422" s="290"/>
      <c r="M422" s="287"/>
      <c r="N422" s="287"/>
      <c r="O422" s="222"/>
      <c r="P422" s="223"/>
      <c r="Q422" s="297"/>
      <c r="R422" s="473"/>
      <c r="S422" s="470"/>
      <c r="V422" s="66"/>
      <c r="W422" s="75"/>
      <c r="X422" s="69"/>
      <c r="Y422" s="69"/>
      <c r="Z422" s="69"/>
      <c r="AA422" s="69"/>
      <c r="AB422" s="69"/>
      <c r="AC422" s="62"/>
      <c r="AD422" s="172">
        <f t="shared" ca="1" si="441"/>
        <v>0</v>
      </c>
      <c r="AE422" s="108">
        <f t="shared" si="442"/>
        <v>0</v>
      </c>
      <c r="AF422" s="175" t="str">
        <f>IF(G422="","0",VLOOKUP(G422,'登録データ（男）'!$V$4:$W$21,2,FALSE))</f>
        <v>0</v>
      </c>
      <c r="AG422" s="62" t="str">
        <f t="shared" si="443"/>
        <v>00</v>
      </c>
      <c r="AH422" s="172" t="str">
        <f t="shared" si="444"/>
        <v>0</v>
      </c>
      <c r="AI422" s="62" t="str">
        <f t="shared" si="445"/>
        <v>000000</v>
      </c>
      <c r="AJ422" s="172" t="str">
        <f t="shared" ca="1" si="446"/>
        <v/>
      </c>
      <c r="AK422" s="62">
        <f t="shared" si="452"/>
        <v>0</v>
      </c>
      <c r="AL422" s="107" t="str">
        <f>IF(H422="","0",VALUE(VLOOKUP(H422,'登録データ（男）'!$V$4:$X$23,3,FALSE)))</f>
        <v>0</v>
      </c>
      <c r="AM422" s="62">
        <f t="shared" si="447"/>
        <v>0</v>
      </c>
      <c r="AN422" s="62">
        <f t="shared" si="453"/>
        <v>0</v>
      </c>
      <c r="AO422" s="69" t="str">
        <f ca="1">IF(OFFSET(B422,-MOD(ROW(B422),3),0)&lt;&gt;"",IF(RIGHT(H422,1)=")",VALUE(VLOOKUP(OFFSET(B422,-MOD(ROW(B422),3),0),'登録データ（女）'!B422,8,FALSE)),"0"),"0")</f>
        <v>0</v>
      </c>
      <c r="AP422" s="69">
        <f t="shared" ca="1" si="448"/>
        <v>0</v>
      </c>
      <c r="AQ422" s="64"/>
      <c r="AR422" s="64"/>
      <c r="AS422" s="64"/>
      <c r="AT422" s="64"/>
      <c r="AU422" s="64"/>
      <c r="AV422" s="64"/>
      <c r="AW422" s="64"/>
      <c r="AX422" s="64"/>
    </row>
    <row r="423" spans="1:50" ht="18" customHeight="1" thickTop="1">
      <c r="A423" s="288">
        <v>136</v>
      </c>
      <c r="B423" s="304"/>
      <c r="C423" s="288" t="str">
        <f>IF(B423="","",VLOOKUP(B423,'登録データ（女）'!$A$3:$X$2000,2,FALSE))</f>
        <v/>
      </c>
      <c r="D423" s="288" t="str">
        <f>IF(B423="","",VLOOKUP(B423,'登録データ（女）'!$A$3:$X$2000,3,FALSE))</f>
        <v/>
      </c>
      <c r="E423" s="179" t="str">
        <f>IF(B423="","",VLOOKUP(B423,'登録データ（女）'!$A$3:$X$2000,7,FALSE))</f>
        <v/>
      </c>
      <c r="F423" s="288" t="s">
        <v>6158</v>
      </c>
      <c r="G423" s="291"/>
      <c r="H423" s="477"/>
      <c r="I423" s="285"/>
      <c r="J423" s="288" t="str">
        <f>IF(G423="","",IF(AH423=2,"","分"))</f>
        <v/>
      </c>
      <c r="K423" s="285"/>
      <c r="L423" s="288" t="str">
        <f>IF(OR(G423="",G423="七種競技"),"",IF(AH423=2,"m","秒"))</f>
        <v/>
      </c>
      <c r="M423" s="285"/>
      <c r="N423" s="285"/>
      <c r="O423" s="291"/>
      <c r="P423" s="292"/>
      <c r="Q423" s="293"/>
      <c r="R423" s="471"/>
      <c r="S423" s="468"/>
      <c r="V423" s="66"/>
      <c r="W423" s="75">
        <f>IF(B423="",0,IF(VLOOKUP(B423,'登録データ（女）'!$A$3:$AT$2000,28,FALSE)=1,0,1))</f>
        <v>0</v>
      </c>
      <c r="X423" s="69">
        <f>IF(B423="",1,0)</f>
        <v>1</v>
      </c>
      <c r="Y423" s="69">
        <f>IF(C423="",1,0)</f>
        <v>1</v>
      </c>
      <c r="Z423" s="69">
        <f>IF(D423="",1,0)</f>
        <v>1</v>
      </c>
      <c r="AA423" s="69">
        <f>IF(E423="",1,0)</f>
        <v>1</v>
      </c>
      <c r="AB423" s="69">
        <f>IF(E424="",1,0)</f>
        <v>1</v>
      </c>
      <c r="AC423" s="62">
        <f>SUM(X423:AB423)</f>
        <v>5</v>
      </c>
      <c r="AD423" s="172">
        <f t="shared" ca="1" si="441"/>
        <v>0</v>
      </c>
      <c r="AE423" s="108">
        <f t="shared" si="442"/>
        <v>0</v>
      </c>
      <c r="AF423" s="175" t="str">
        <f>IF(G423="","0",VLOOKUP(G423,'登録データ（男）'!$V$4:$W$21,2,FALSE))</f>
        <v>0</v>
      </c>
      <c r="AG423" s="62" t="str">
        <f t="shared" si="443"/>
        <v>00</v>
      </c>
      <c r="AH423" s="172" t="str">
        <f t="shared" si="444"/>
        <v>0</v>
      </c>
      <c r="AI423" s="62" t="str">
        <f t="shared" si="445"/>
        <v>000000</v>
      </c>
      <c r="AJ423" s="172" t="str">
        <f t="shared" ca="1" si="446"/>
        <v/>
      </c>
      <c r="AK423" s="62">
        <f t="shared" si="452"/>
        <v>0</v>
      </c>
      <c r="AL423" s="107" t="str">
        <f>IF(H423="","0",VALUE(VLOOKUP(H423,'登録データ（男）'!$V$4:$X$23,3,FALSE)))</f>
        <v>0</v>
      </c>
      <c r="AM423" s="62">
        <f t="shared" si="447"/>
        <v>0</v>
      </c>
      <c r="AN423" s="62">
        <f t="shared" si="453"/>
        <v>0</v>
      </c>
      <c r="AO423" s="69" t="str">
        <f ca="1">IF(OFFSET(B423,-MOD(ROW(B423),3),0)&lt;&gt;"",IF(RIGHT(H423,1)=")",VALUE(VLOOKUP(OFFSET(B423,-MOD(ROW(B423),3),0),'登録データ（女）'!B423,8,FALSE)),"0"),"0")</f>
        <v>0</v>
      </c>
      <c r="AP423" s="69">
        <f t="shared" ca="1" si="448"/>
        <v>0</v>
      </c>
      <c r="AQ423" s="64" t="str">
        <f t="shared" ref="AQ423" si="472">IF(AR423="","",RANK(AR423,$AR$18:$AR$467,1))</f>
        <v/>
      </c>
      <c r="AR423" s="64" t="str">
        <f>IF(R423="","",B423)</f>
        <v/>
      </c>
      <c r="AS423" s="64" t="str">
        <f t="shared" ref="AS423" si="473">IF(AT423="","",RANK(AT423,$AT$18:$AT$467,1))</f>
        <v/>
      </c>
      <c r="AT423" s="64" t="str">
        <f>IF(S423="","",B423)</f>
        <v/>
      </c>
      <c r="AU423" s="64" t="str">
        <f t="shared" ref="AU423" si="474">IF(AV423="","",RANK(AV423,$AV$18:$AV$467,1))</f>
        <v/>
      </c>
      <c r="AV423" s="64" t="str">
        <f>IF(OR(H423="七種競技",H424="七種競技",H425="七種競技"),B423,"")</f>
        <v/>
      </c>
      <c r="AW423" s="64"/>
      <c r="AX423" s="64">
        <f>B423</f>
        <v>0</v>
      </c>
    </row>
    <row r="424" spans="1:50" ht="18.75" customHeight="1">
      <c r="A424" s="289"/>
      <c r="B424" s="305"/>
      <c r="C424" s="289"/>
      <c r="D424" s="289"/>
      <c r="E424" s="174" t="str">
        <f>IF(B423="","",VLOOKUP(B423,'登録データ（女）'!$A$3:$X$2000,4,FALSE))</f>
        <v/>
      </c>
      <c r="F424" s="289"/>
      <c r="G424" s="294"/>
      <c r="H424" s="478"/>
      <c r="I424" s="286"/>
      <c r="J424" s="289"/>
      <c r="K424" s="286"/>
      <c r="L424" s="289"/>
      <c r="M424" s="286"/>
      <c r="N424" s="286"/>
      <c r="O424" s="294"/>
      <c r="P424" s="295"/>
      <c r="Q424" s="296"/>
      <c r="R424" s="472"/>
      <c r="S424" s="469"/>
      <c r="V424" s="66"/>
      <c r="W424" s="75"/>
      <c r="X424" s="69"/>
      <c r="Y424" s="69"/>
      <c r="Z424" s="69"/>
      <c r="AA424" s="69"/>
      <c r="AB424" s="69"/>
      <c r="AC424" s="62"/>
      <c r="AD424" s="172">
        <f t="shared" ca="1" si="441"/>
        <v>0</v>
      </c>
      <c r="AE424" s="108">
        <f t="shared" si="442"/>
        <v>0</v>
      </c>
      <c r="AF424" s="175" t="str">
        <f>IF(G424="","0",VLOOKUP(G424,'登録データ（男）'!$V$4:$W$21,2,FALSE))</f>
        <v>0</v>
      </c>
      <c r="AG424" s="62" t="str">
        <f t="shared" si="443"/>
        <v>00</v>
      </c>
      <c r="AH424" s="172" t="str">
        <f t="shared" si="444"/>
        <v>0</v>
      </c>
      <c r="AI424" s="62" t="str">
        <f t="shared" si="445"/>
        <v>000000</v>
      </c>
      <c r="AJ424" s="172" t="str">
        <f t="shared" ca="1" si="446"/>
        <v/>
      </c>
      <c r="AK424" s="62">
        <f t="shared" si="452"/>
        <v>0</v>
      </c>
      <c r="AL424" s="107" t="str">
        <f>IF(H424="","0",VALUE(VLOOKUP(H424,'登録データ（男）'!$V$4:$X$23,3,FALSE)))</f>
        <v>0</v>
      </c>
      <c r="AM424" s="62">
        <f t="shared" si="447"/>
        <v>0</v>
      </c>
      <c r="AN424" s="62">
        <f t="shared" si="453"/>
        <v>0</v>
      </c>
      <c r="AO424" s="69" t="str">
        <f ca="1">IF(OFFSET(B424,-MOD(ROW(B424),3),0)&lt;&gt;"",IF(RIGHT(H424,1)=")",VALUE(VLOOKUP(OFFSET(B424,-MOD(ROW(B424),3),0),'登録データ（女）'!B424,8,FALSE)),"0"),"0")</f>
        <v>0</v>
      </c>
      <c r="AP424" s="69">
        <f t="shared" ca="1" si="448"/>
        <v>0</v>
      </c>
      <c r="AQ424" s="64"/>
      <c r="AR424" s="64"/>
      <c r="AS424" s="64"/>
      <c r="AT424" s="64"/>
      <c r="AU424" s="64"/>
      <c r="AV424" s="64"/>
      <c r="AW424" s="64"/>
      <c r="AX424" s="64"/>
    </row>
    <row r="425" spans="1:50" ht="18" customHeight="1" thickBot="1">
      <c r="A425" s="290"/>
      <c r="B425" s="306"/>
      <c r="C425" s="290"/>
      <c r="D425" s="290"/>
      <c r="E425" s="87" t="s">
        <v>1919</v>
      </c>
      <c r="F425" s="290"/>
      <c r="G425" s="222"/>
      <c r="H425" s="479"/>
      <c r="I425" s="287"/>
      <c r="J425" s="290"/>
      <c r="K425" s="287"/>
      <c r="L425" s="290"/>
      <c r="M425" s="287"/>
      <c r="N425" s="287"/>
      <c r="O425" s="222"/>
      <c r="P425" s="223"/>
      <c r="Q425" s="297"/>
      <c r="R425" s="473"/>
      <c r="S425" s="470"/>
      <c r="V425" s="66"/>
      <c r="W425" s="75"/>
      <c r="X425" s="69"/>
      <c r="Y425" s="69"/>
      <c r="Z425" s="69"/>
      <c r="AA425" s="69"/>
      <c r="AB425" s="69"/>
      <c r="AC425" s="62"/>
      <c r="AD425" s="172">
        <f t="shared" ca="1" si="441"/>
        <v>0</v>
      </c>
      <c r="AE425" s="108">
        <f t="shared" si="442"/>
        <v>0</v>
      </c>
      <c r="AF425" s="175" t="str">
        <f>IF(G425="","0",VLOOKUP(G425,'登録データ（男）'!$V$4:$W$21,2,FALSE))</f>
        <v>0</v>
      </c>
      <c r="AG425" s="62" t="str">
        <f t="shared" si="443"/>
        <v>00</v>
      </c>
      <c r="AH425" s="172" t="str">
        <f t="shared" si="444"/>
        <v>0</v>
      </c>
      <c r="AI425" s="62" t="str">
        <f t="shared" si="445"/>
        <v>000000</v>
      </c>
      <c r="AJ425" s="172" t="str">
        <f t="shared" ca="1" si="446"/>
        <v/>
      </c>
      <c r="AK425" s="62">
        <f t="shared" si="452"/>
        <v>0</v>
      </c>
      <c r="AL425" s="107" t="str">
        <f>IF(H425="","0",VALUE(VLOOKUP(H425,'登録データ（男）'!$V$4:$X$23,3,FALSE)))</f>
        <v>0</v>
      </c>
      <c r="AM425" s="62">
        <f t="shared" si="447"/>
        <v>0</v>
      </c>
      <c r="AN425" s="62">
        <f t="shared" si="453"/>
        <v>0</v>
      </c>
      <c r="AO425" s="69" t="str">
        <f ca="1">IF(OFFSET(B425,-MOD(ROW(B425),3),0)&lt;&gt;"",IF(RIGHT(H425,1)=")",VALUE(VLOOKUP(OFFSET(B425,-MOD(ROW(B425),3),0),'登録データ（女）'!B425,8,FALSE)),"0"),"0")</f>
        <v>0</v>
      </c>
      <c r="AP425" s="69">
        <f t="shared" ca="1" si="448"/>
        <v>0</v>
      </c>
      <c r="AQ425" s="64"/>
      <c r="AR425" s="64"/>
      <c r="AS425" s="64"/>
      <c r="AT425" s="64"/>
      <c r="AU425" s="64"/>
      <c r="AV425" s="64"/>
      <c r="AW425" s="64"/>
      <c r="AX425" s="64"/>
    </row>
    <row r="426" spans="1:50" ht="18" customHeight="1" thickTop="1">
      <c r="A426" s="288">
        <v>137</v>
      </c>
      <c r="B426" s="304"/>
      <c r="C426" s="288" t="str">
        <f>IF(B426="","",VLOOKUP(B426,'登録データ（女）'!$A$3:$X$2000,2,FALSE))</f>
        <v/>
      </c>
      <c r="D426" s="288" t="str">
        <f>IF(B426="","",VLOOKUP(B426,'登録データ（女）'!$A$3:$X$2000,3,FALSE))</f>
        <v/>
      </c>
      <c r="E426" s="179" t="str">
        <f>IF(B426="","",VLOOKUP(B426,'登録データ（女）'!$A$3:$X$2000,7,FALSE))</f>
        <v/>
      </c>
      <c r="F426" s="288" t="s">
        <v>6158</v>
      </c>
      <c r="G426" s="291"/>
      <c r="H426" s="477"/>
      <c r="I426" s="285"/>
      <c r="J426" s="288" t="str">
        <f>IF(G426="","",IF(AH426=2,"","分"))</f>
        <v/>
      </c>
      <c r="K426" s="285"/>
      <c r="L426" s="288" t="str">
        <f>IF(OR(G426="",G426="七種競技"),"",IF(AH426=2,"m","秒"))</f>
        <v/>
      </c>
      <c r="M426" s="285"/>
      <c r="N426" s="285"/>
      <c r="O426" s="291"/>
      <c r="P426" s="292"/>
      <c r="Q426" s="293"/>
      <c r="R426" s="471"/>
      <c r="S426" s="468"/>
      <c r="V426" s="66"/>
      <c r="W426" s="75">
        <f>IF(B426="",0,IF(VLOOKUP(B426,'登録データ（女）'!$A$3:$AT$2000,28,FALSE)=1,0,1))</f>
        <v>0</v>
      </c>
      <c r="X426" s="69">
        <f>IF(B426="",1,0)</f>
        <v>1</v>
      </c>
      <c r="Y426" s="69">
        <f>IF(C426="",1,0)</f>
        <v>1</v>
      </c>
      <c r="Z426" s="69">
        <f>IF(D426="",1,0)</f>
        <v>1</v>
      </c>
      <c r="AA426" s="69">
        <f>IF(E426="",1,0)</f>
        <v>1</v>
      </c>
      <c r="AB426" s="69">
        <f>IF(E427="",1,0)</f>
        <v>1</v>
      </c>
      <c r="AC426" s="62">
        <f>SUM(X426:AB426)</f>
        <v>5</v>
      </c>
      <c r="AD426" s="172">
        <f t="shared" ca="1" si="441"/>
        <v>0</v>
      </c>
      <c r="AE426" s="108">
        <f t="shared" si="442"/>
        <v>0</v>
      </c>
      <c r="AF426" s="175" t="str">
        <f>IF(G426="","0",VLOOKUP(G426,'登録データ（男）'!$V$4:$W$21,2,FALSE))</f>
        <v>0</v>
      </c>
      <c r="AG426" s="62" t="str">
        <f t="shared" si="443"/>
        <v>00</v>
      </c>
      <c r="AH426" s="172" t="str">
        <f t="shared" si="444"/>
        <v>0</v>
      </c>
      <c r="AI426" s="62" t="str">
        <f t="shared" si="445"/>
        <v>000000</v>
      </c>
      <c r="AJ426" s="172" t="str">
        <f t="shared" ca="1" si="446"/>
        <v/>
      </c>
      <c r="AK426" s="62">
        <f t="shared" si="452"/>
        <v>0</v>
      </c>
      <c r="AL426" s="107" t="str">
        <f>IF(H426="","0",VALUE(VLOOKUP(H426,'登録データ（男）'!$V$4:$X$23,3,FALSE)))</f>
        <v>0</v>
      </c>
      <c r="AM426" s="62">
        <f t="shared" si="447"/>
        <v>0</v>
      </c>
      <c r="AN426" s="62">
        <f t="shared" si="453"/>
        <v>0</v>
      </c>
      <c r="AO426" s="69" t="str">
        <f ca="1">IF(OFFSET(B426,-MOD(ROW(B426),3),0)&lt;&gt;"",IF(RIGHT(H426,1)=")",VALUE(VLOOKUP(OFFSET(B426,-MOD(ROW(B426),3),0),'登録データ（女）'!B426,8,FALSE)),"0"),"0")</f>
        <v>0</v>
      </c>
      <c r="AP426" s="69">
        <f t="shared" ca="1" si="448"/>
        <v>0</v>
      </c>
      <c r="AQ426" s="64" t="str">
        <f t="shared" ref="AQ426" si="475">IF(AR426="","",RANK(AR426,$AR$18:$AR$467,1))</f>
        <v/>
      </c>
      <c r="AR426" s="64" t="str">
        <f>IF(R426="","",B426)</f>
        <v/>
      </c>
      <c r="AS426" s="64" t="str">
        <f t="shared" ref="AS426" si="476">IF(AT426="","",RANK(AT426,$AT$18:$AT$467,1))</f>
        <v/>
      </c>
      <c r="AT426" s="64" t="str">
        <f>IF(S426="","",B426)</f>
        <v/>
      </c>
      <c r="AU426" s="64" t="str">
        <f t="shared" ref="AU426" si="477">IF(AV426="","",RANK(AV426,$AV$18:$AV$467,1))</f>
        <v/>
      </c>
      <c r="AV426" s="64" t="str">
        <f>IF(OR(H426="七種競技",H427="七種競技",H428="七種競技"),B426,"")</f>
        <v/>
      </c>
      <c r="AW426" s="64"/>
      <c r="AX426" s="64">
        <f>B426</f>
        <v>0</v>
      </c>
    </row>
    <row r="427" spans="1:50" ht="18.75" customHeight="1">
      <c r="A427" s="289"/>
      <c r="B427" s="305"/>
      <c r="C427" s="289"/>
      <c r="D427" s="289"/>
      <c r="E427" s="174" t="str">
        <f>IF(B426="","",VLOOKUP(B426,'登録データ（女）'!$A$3:$X$2000,4,FALSE))</f>
        <v/>
      </c>
      <c r="F427" s="289"/>
      <c r="G427" s="294"/>
      <c r="H427" s="478"/>
      <c r="I427" s="286"/>
      <c r="J427" s="289"/>
      <c r="K427" s="286"/>
      <c r="L427" s="289"/>
      <c r="M427" s="286"/>
      <c r="N427" s="286"/>
      <c r="O427" s="294"/>
      <c r="P427" s="295"/>
      <c r="Q427" s="296"/>
      <c r="R427" s="472"/>
      <c r="S427" s="469"/>
      <c r="V427" s="66"/>
      <c r="W427" s="75"/>
      <c r="X427" s="69"/>
      <c r="Y427" s="69"/>
      <c r="Z427" s="69"/>
      <c r="AA427" s="69"/>
      <c r="AB427" s="69"/>
      <c r="AC427" s="62"/>
      <c r="AD427" s="172">
        <f t="shared" ca="1" si="441"/>
        <v>0</v>
      </c>
      <c r="AE427" s="108">
        <f t="shared" si="442"/>
        <v>0</v>
      </c>
      <c r="AF427" s="175" t="str">
        <f>IF(G427="","0",VLOOKUP(G427,'登録データ（男）'!$V$4:$W$21,2,FALSE))</f>
        <v>0</v>
      </c>
      <c r="AG427" s="62" t="str">
        <f t="shared" si="443"/>
        <v>00</v>
      </c>
      <c r="AH427" s="172" t="str">
        <f t="shared" si="444"/>
        <v>0</v>
      </c>
      <c r="AI427" s="62" t="str">
        <f t="shared" si="445"/>
        <v>000000</v>
      </c>
      <c r="AJ427" s="172" t="str">
        <f t="shared" ca="1" si="446"/>
        <v/>
      </c>
      <c r="AK427" s="62">
        <f t="shared" si="452"/>
        <v>0</v>
      </c>
      <c r="AL427" s="107" t="str">
        <f>IF(H427="","0",VALUE(VLOOKUP(H427,'登録データ（男）'!$V$4:$X$23,3,FALSE)))</f>
        <v>0</v>
      </c>
      <c r="AM427" s="62">
        <f t="shared" si="447"/>
        <v>0</v>
      </c>
      <c r="AN427" s="62">
        <f t="shared" si="453"/>
        <v>0</v>
      </c>
      <c r="AO427" s="69" t="str">
        <f ca="1">IF(OFFSET(B427,-MOD(ROW(B427),3),0)&lt;&gt;"",IF(RIGHT(H427,1)=")",VALUE(VLOOKUP(OFFSET(B427,-MOD(ROW(B427),3),0),'登録データ（女）'!B427,8,FALSE)),"0"),"0")</f>
        <v>0</v>
      </c>
      <c r="AP427" s="69">
        <f t="shared" ca="1" si="448"/>
        <v>0</v>
      </c>
      <c r="AQ427" s="64"/>
      <c r="AR427" s="64"/>
      <c r="AS427" s="64"/>
      <c r="AT427" s="64"/>
      <c r="AU427" s="64"/>
      <c r="AV427" s="64"/>
      <c r="AW427" s="64"/>
      <c r="AX427" s="64"/>
    </row>
    <row r="428" spans="1:50" ht="18" customHeight="1" thickBot="1">
      <c r="A428" s="290"/>
      <c r="B428" s="306"/>
      <c r="C428" s="290"/>
      <c r="D428" s="290"/>
      <c r="E428" s="87" t="s">
        <v>1919</v>
      </c>
      <c r="F428" s="290"/>
      <c r="G428" s="222"/>
      <c r="H428" s="479"/>
      <c r="I428" s="287"/>
      <c r="J428" s="290"/>
      <c r="K428" s="287"/>
      <c r="L428" s="290"/>
      <c r="M428" s="287"/>
      <c r="N428" s="287"/>
      <c r="O428" s="222"/>
      <c r="P428" s="223"/>
      <c r="Q428" s="297"/>
      <c r="R428" s="473"/>
      <c r="S428" s="470"/>
      <c r="V428" s="66"/>
      <c r="W428" s="75"/>
      <c r="X428" s="69"/>
      <c r="Y428" s="69"/>
      <c r="Z428" s="69"/>
      <c r="AA428" s="69"/>
      <c r="AB428" s="69"/>
      <c r="AC428" s="62"/>
      <c r="AD428" s="172">
        <f t="shared" ca="1" si="441"/>
        <v>0</v>
      </c>
      <c r="AE428" s="108">
        <f t="shared" si="442"/>
        <v>0</v>
      </c>
      <c r="AF428" s="175" t="str">
        <f>IF(G428="","0",VLOOKUP(G428,'登録データ（男）'!$V$4:$W$21,2,FALSE))</f>
        <v>0</v>
      </c>
      <c r="AG428" s="62" t="str">
        <f t="shared" si="443"/>
        <v>00</v>
      </c>
      <c r="AH428" s="172" t="str">
        <f t="shared" si="444"/>
        <v>0</v>
      </c>
      <c r="AI428" s="62" t="str">
        <f t="shared" si="445"/>
        <v>000000</v>
      </c>
      <c r="AJ428" s="172" t="str">
        <f t="shared" ca="1" si="446"/>
        <v/>
      </c>
      <c r="AK428" s="62">
        <f t="shared" si="452"/>
        <v>0</v>
      </c>
      <c r="AL428" s="107" t="str">
        <f>IF(H428="","0",VALUE(VLOOKUP(H428,'登録データ（男）'!$V$4:$X$23,3,FALSE)))</f>
        <v>0</v>
      </c>
      <c r="AM428" s="62">
        <f t="shared" si="447"/>
        <v>0</v>
      </c>
      <c r="AN428" s="62">
        <f t="shared" si="453"/>
        <v>0</v>
      </c>
      <c r="AO428" s="69" t="str">
        <f ca="1">IF(OFFSET(B428,-MOD(ROW(B428),3),0)&lt;&gt;"",IF(RIGHT(H428,1)=")",VALUE(VLOOKUP(OFFSET(B428,-MOD(ROW(B428),3),0),'登録データ（女）'!B428,8,FALSE)),"0"),"0")</f>
        <v>0</v>
      </c>
      <c r="AP428" s="69">
        <f t="shared" ca="1" si="448"/>
        <v>0</v>
      </c>
      <c r="AQ428" s="64"/>
      <c r="AR428" s="64"/>
      <c r="AS428" s="64"/>
      <c r="AT428" s="64"/>
      <c r="AU428" s="64"/>
      <c r="AV428" s="64"/>
      <c r="AW428" s="64"/>
      <c r="AX428" s="64"/>
    </row>
    <row r="429" spans="1:50" ht="18" customHeight="1" thickTop="1">
      <c r="A429" s="288">
        <v>138</v>
      </c>
      <c r="B429" s="304"/>
      <c r="C429" s="288" t="str">
        <f>IF(B429="","",VLOOKUP(B429,'登録データ（女）'!$A$3:$X$2000,2,FALSE))</f>
        <v/>
      </c>
      <c r="D429" s="288" t="str">
        <f>IF(B429="","",VLOOKUP(B429,'登録データ（女）'!$A$3:$X$2000,3,FALSE))</f>
        <v/>
      </c>
      <c r="E429" s="179" t="str">
        <f>IF(B429="","",VLOOKUP(B429,'登録データ（女）'!$A$3:$X$2000,7,FALSE))</f>
        <v/>
      </c>
      <c r="F429" s="288" t="s">
        <v>6158</v>
      </c>
      <c r="G429" s="291"/>
      <c r="H429" s="477"/>
      <c r="I429" s="285"/>
      <c r="J429" s="288" t="str">
        <f>IF(G429="","",IF(AH429=2,"","分"))</f>
        <v/>
      </c>
      <c r="K429" s="285"/>
      <c r="L429" s="288" t="str">
        <f>IF(OR(G429="",G429="七種競技"),"",IF(AH429=2,"m","秒"))</f>
        <v/>
      </c>
      <c r="M429" s="285"/>
      <c r="N429" s="285"/>
      <c r="O429" s="291"/>
      <c r="P429" s="292"/>
      <c r="Q429" s="293"/>
      <c r="R429" s="471"/>
      <c r="S429" s="468"/>
      <c r="V429" s="66"/>
      <c r="W429" s="75">
        <f>IF(B429="",0,IF(VLOOKUP(B429,'登録データ（女）'!$A$3:$AT$2000,28,FALSE)=1,0,1))</f>
        <v>0</v>
      </c>
      <c r="X429" s="69">
        <f>IF(B429="",1,0)</f>
        <v>1</v>
      </c>
      <c r="Y429" s="69">
        <f>IF(C429="",1,0)</f>
        <v>1</v>
      </c>
      <c r="Z429" s="69">
        <f>IF(D429="",1,0)</f>
        <v>1</v>
      </c>
      <c r="AA429" s="69">
        <f>IF(E429="",1,0)</f>
        <v>1</v>
      </c>
      <c r="AB429" s="69">
        <f>IF(E430="",1,0)</f>
        <v>1</v>
      </c>
      <c r="AC429" s="62">
        <f>SUM(X429:AB429)</f>
        <v>5</v>
      </c>
      <c r="AD429" s="172">
        <f t="shared" ca="1" si="441"/>
        <v>0</v>
      </c>
      <c r="AE429" s="108">
        <f t="shared" si="442"/>
        <v>0</v>
      </c>
      <c r="AF429" s="175" t="str">
        <f>IF(G429="","0",VLOOKUP(G429,'登録データ（男）'!$V$4:$W$21,2,FALSE))</f>
        <v>0</v>
      </c>
      <c r="AG429" s="62" t="str">
        <f t="shared" si="443"/>
        <v>00</v>
      </c>
      <c r="AH429" s="172" t="str">
        <f t="shared" si="444"/>
        <v>0</v>
      </c>
      <c r="AI429" s="62" t="str">
        <f t="shared" si="445"/>
        <v>000000</v>
      </c>
      <c r="AJ429" s="172" t="str">
        <f t="shared" ca="1" si="446"/>
        <v/>
      </c>
      <c r="AK429" s="62">
        <f t="shared" si="452"/>
        <v>0</v>
      </c>
      <c r="AL429" s="107" t="str">
        <f>IF(H429="","0",VALUE(VLOOKUP(H429,'登録データ（男）'!$V$4:$X$23,3,FALSE)))</f>
        <v>0</v>
      </c>
      <c r="AM429" s="62">
        <f t="shared" si="447"/>
        <v>0</v>
      </c>
      <c r="AN429" s="62">
        <f t="shared" si="453"/>
        <v>0</v>
      </c>
      <c r="AO429" s="69" t="str">
        <f ca="1">IF(OFFSET(B429,-MOD(ROW(B429),3),0)&lt;&gt;"",IF(RIGHT(H429,1)=")",VALUE(VLOOKUP(OFFSET(B429,-MOD(ROW(B429),3),0),'登録データ（女）'!B429,8,FALSE)),"0"),"0")</f>
        <v>0</v>
      </c>
      <c r="AP429" s="69">
        <f t="shared" ca="1" si="448"/>
        <v>0</v>
      </c>
      <c r="AQ429" s="64" t="str">
        <f t="shared" ref="AQ429" si="478">IF(AR429="","",RANK(AR429,$AR$18:$AR$467,1))</f>
        <v/>
      </c>
      <c r="AR429" s="64" t="str">
        <f>IF(R429="","",B429)</f>
        <v/>
      </c>
      <c r="AS429" s="64" t="str">
        <f t="shared" ref="AS429" si="479">IF(AT429="","",RANK(AT429,$AT$18:$AT$467,1))</f>
        <v/>
      </c>
      <c r="AT429" s="64" t="str">
        <f>IF(S429="","",B429)</f>
        <v/>
      </c>
      <c r="AU429" s="64" t="str">
        <f t="shared" ref="AU429" si="480">IF(AV429="","",RANK(AV429,$AV$18:$AV$467,1))</f>
        <v/>
      </c>
      <c r="AV429" s="64" t="str">
        <f>IF(OR(H429="七種競技",H430="七種競技",H431="七種競技"),B429,"")</f>
        <v/>
      </c>
      <c r="AW429" s="64"/>
      <c r="AX429" s="64">
        <f>B429</f>
        <v>0</v>
      </c>
    </row>
    <row r="430" spans="1:50" ht="18.75" customHeight="1">
      <c r="A430" s="289"/>
      <c r="B430" s="305"/>
      <c r="C430" s="289"/>
      <c r="D430" s="289"/>
      <c r="E430" s="174" t="str">
        <f>IF(B429="","",VLOOKUP(B429,'登録データ（女）'!$A$3:$X$2000,4,FALSE))</f>
        <v/>
      </c>
      <c r="F430" s="289"/>
      <c r="G430" s="294"/>
      <c r="H430" s="478"/>
      <c r="I430" s="286"/>
      <c r="J430" s="289"/>
      <c r="K430" s="286"/>
      <c r="L430" s="289"/>
      <c r="M430" s="286"/>
      <c r="N430" s="286"/>
      <c r="O430" s="294"/>
      <c r="P430" s="295"/>
      <c r="Q430" s="296"/>
      <c r="R430" s="472"/>
      <c r="S430" s="469"/>
      <c r="V430" s="66"/>
      <c r="W430" s="75"/>
      <c r="X430" s="69"/>
      <c r="Y430" s="69"/>
      <c r="Z430" s="69"/>
      <c r="AA430" s="69"/>
      <c r="AB430" s="69"/>
      <c r="AC430" s="62"/>
      <c r="AD430" s="172">
        <f t="shared" ca="1" si="441"/>
        <v>0</v>
      </c>
      <c r="AE430" s="108">
        <f t="shared" si="442"/>
        <v>0</v>
      </c>
      <c r="AF430" s="175" t="str">
        <f>IF(G430="","0",VLOOKUP(G430,'登録データ（男）'!$V$4:$W$21,2,FALSE))</f>
        <v>0</v>
      </c>
      <c r="AG430" s="62" t="str">
        <f t="shared" si="443"/>
        <v>00</v>
      </c>
      <c r="AH430" s="172" t="str">
        <f t="shared" si="444"/>
        <v>0</v>
      </c>
      <c r="AI430" s="62" t="str">
        <f t="shared" si="445"/>
        <v>000000</v>
      </c>
      <c r="AJ430" s="172" t="str">
        <f t="shared" ca="1" si="446"/>
        <v/>
      </c>
      <c r="AK430" s="62">
        <f t="shared" si="452"/>
        <v>0</v>
      </c>
      <c r="AL430" s="107" t="str">
        <f>IF(H430="","0",VALUE(VLOOKUP(H430,'登録データ（男）'!$V$4:$X$23,3,FALSE)))</f>
        <v>0</v>
      </c>
      <c r="AM430" s="62">
        <f t="shared" si="447"/>
        <v>0</v>
      </c>
      <c r="AN430" s="62">
        <f t="shared" si="453"/>
        <v>0</v>
      </c>
      <c r="AO430" s="69" t="str">
        <f ca="1">IF(OFFSET(B430,-MOD(ROW(B430),3),0)&lt;&gt;"",IF(RIGHT(H430,1)=")",VALUE(VLOOKUP(OFFSET(B430,-MOD(ROW(B430),3),0),'登録データ（女）'!B430,8,FALSE)),"0"),"0")</f>
        <v>0</v>
      </c>
      <c r="AP430" s="69">
        <f t="shared" ca="1" si="448"/>
        <v>0</v>
      </c>
      <c r="AQ430" s="64"/>
      <c r="AR430" s="64"/>
      <c r="AS430" s="64"/>
      <c r="AT430" s="64"/>
      <c r="AU430" s="64"/>
      <c r="AV430" s="64"/>
      <c r="AW430" s="64"/>
      <c r="AX430" s="64"/>
    </row>
    <row r="431" spans="1:50" ht="18" customHeight="1" thickBot="1">
      <c r="A431" s="290"/>
      <c r="B431" s="306"/>
      <c r="C431" s="290"/>
      <c r="D431" s="290"/>
      <c r="E431" s="87" t="s">
        <v>1919</v>
      </c>
      <c r="F431" s="290"/>
      <c r="G431" s="222"/>
      <c r="H431" s="479"/>
      <c r="I431" s="287"/>
      <c r="J431" s="290"/>
      <c r="K431" s="287"/>
      <c r="L431" s="290"/>
      <c r="M431" s="287"/>
      <c r="N431" s="287"/>
      <c r="O431" s="222"/>
      <c r="P431" s="223"/>
      <c r="Q431" s="297"/>
      <c r="R431" s="473"/>
      <c r="S431" s="470"/>
      <c r="V431" s="66"/>
      <c r="W431" s="75"/>
      <c r="X431" s="69"/>
      <c r="Y431" s="69"/>
      <c r="Z431" s="69"/>
      <c r="AA431" s="69"/>
      <c r="AB431" s="69"/>
      <c r="AC431" s="62"/>
      <c r="AD431" s="172">
        <f t="shared" ca="1" si="441"/>
        <v>0</v>
      </c>
      <c r="AE431" s="108">
        <f t="shared" si="442"/>
        <v>0</v>
      </c>
      <c r="AF431" s="175" t="str">
        <f>IF(G431="","0",VLOOKUP(G431,'登録データ（男）'!$V$4:$W$21,2,FALSE))</f>
        <v>0</v>
      </c>
      <c r="AG431" s="62" t="str">
        <f t="shared" si="443"/>
        <v>00</v>
      </c>
      <c r="AH431" s="172" t="str">
        <f t="shared" si="444"/>
        <v>0</v>
      </c>
      <c r="AI431" s="62" t="str">
        <f t="shared" si="445"/>
        <v>000000</v>
      </c>
      <c r="AJ431" s="172" t="str">
        <f t="shared" ca="1" si="446"/>
        <v/>
      </c>
      <c r="AK431" s="62">
        <f t="shared" si="452"/>
        <v>0</v>
      </c>
      <c r="AL431" s="107" t="str">
        <f>IF(H431="","0",VALUE(VLOOKUP(H431,'登録データ（男）'!$V$4:$X$23,3,FALSE)))</f>
        <v>0</v>
      </c>
      <c r="AM431" s="62">
        <f t="shared" si="447"/>
        <v>0</v>
      </c>
      <c r="AN431" s="62">
        <f t="shared" si="453"/>
        <v>0</v>
      </c>
      <c r="AO431" s="69" t="str">
        <f ca="1">IF(OFFSET(B431,-MOD(ROW(B431),3),0)&lt;&gt;"",IF(RIGHT(H431,1)=")",VALUE(VLOOKUP(OFFSET(B431,-MOD(ROW(B431),3),0),'登録データ（女）'!B431,8,FALSE)),"0"),"0")</f>
        <v>0</v>
      </c>
      <c r="AP431" s="69">
        <f t="shared" ca="1" si="448"/>
        <v>0</v>
      </c>
      <c r="AQ431" s="64"/>
      <c r="AR431" s="64"/>
      <c r="AS431" s="64"/>
      <c r="AT431" s="64"/>
      <c r="AU431" s="64"/>
      <c r="AV431" s="64"/>
      <c r="AW431" s="64"/>
      <c r="AX431" s="64"/>
    </row>
    <row r="432" spans="1:50" ht="18.75" customHeight="1" thickTop="1">
      <c r="A432" s="288">
        <v>139</v>
      </c>
      <c r="B432" s="304"/>
      <c r="C432" s="288" t="str">
        <f>IF(B432="","",VLOOKUP(B432,'登録データ（女）'!$A$3:$X$2000,2,FALSE))</f>
        <v/>
      </c>
      <c r="D432" s="288" t="str">
        <f>IF(B432="","",VLOOKUP(B432,'登録データ（女）'!$A$3:$X$2000,3,FALSE))</f>
        <v/>
      </c>
      <c r="E432" s="179" t="str">
        <f>IF(B432="","",VLOOKUP(B432,'登録データ（女）'!$A$3:$X$2000,7,FALSE))</f>
        <v/>
      </c>
      <c r="F432" s="288" t="s">
        <v>6158</v>
      </c>
      <c r="G432" s="291"/>
      <c r="H432" s="477"/>
      <c r="I432" s="285"/>
      <c r="J432" s="288" t="str">
        <f>IF(G432="","",IF(AH432=2,"","分"))</f>
        <v/>
      </c>
      <c r="K432" s="285"/>
      <c r="L432" s="288" t="str">
        <f>IF(OR(G432="",G432="七種競技"),"",IF(AH432=2,"m","秒"))</f>
        <v/>
      </c>
      <c r="M432" s="285"/>
      <c r="N432" s="285"/>
      <c r="O432" s="291"/>
      <c r="P432" s="292"/>
      <c r="Q432" s="293"/>
      <c r="R432" s="471"/>
      <c r="S432" s="468"/>
      <c r="V432" s="66"/>
      <c r="W432" s="75">
        <f>IF(B432="",0,IF(VLOOKUP(B432,'登録データ（女）'!$A$3:$AT$2000,28,FALSE)=1,0,1))</f>
        <v>0</v>
      </c>
      <c r="X432" s="69">
        <f>IF(B432="",1,0)</f>
        <v>1</v>
      </c>
      <c r="Y432" s="69">
        <f>IF(C432="",1,0)</f>
        <v>1</v>
      </c>
      <c r="Z432" s="69">
        <f>IF(D432="",1,0)</f>
        <v>1</v>
      </c>
      <c r="AA432" s="69">
        <f>IF(E432="",1,0)</f>
        <v>1</v>
      </c>
      <c r="AB432" s="69">
        <f>IF(E433="",1,0)</f>
        <v>1</v>
      </c>
      <c r="AC432" s="62">
        <f>SUM(X432:AB432)</f>
        <v>5</v>
      </c>
      <c r="AD432" s="172">
        <f t="shared" ca="1" si="441"/>
        <v>0</v>
      </c>
      <c r="AE432" s="108">
        <f t="shared" si="442"/>
        <v>0</v>
      </c>
      <c r="AF432" s="175" t="str">
        <f>IF(G432="","0",VLOOKUP(G432,'登録データ（男）'!$V$4:$W$21,2,FALSE))</f>
        <v>0</v>
      </c>
      <c r="AG432" s="62" t="str">
        <f t="shared" si="443"/>
        <v>00</v>
      </c>
      <c r="AH432" s="172" t="str">
        <f t="shared" si="444"/>
        <v>0</v>
      </c>
      <c r="AI432" s="62" t="str">
        <f t="shared" si="445"/>
        <v>000000</v>
      </c>
      <c r="AJ432" s="172" t="str">
        <f t="shared" ca="1" si="446"/>
        <v/>
      </c>
      <c r="AK432" s="62">
        <f t="shared" si="452"/>
        <v>0</v>
      </c>
      <c r="AL432" s="107" t="str">
        <f>IF(H432="","0",VALUE(VLOOKUP(H432,'登録データ（男）'!$V$4:$X$23,3,FALSE)))</f>
        <v>0</v>
      </c>
      <c r="AM432" s="62">
        <f t="shared" si="447"/>
        <v>0</v>
      </c>
      <c r="AN432" s="62">
        <f t="shared" si="453"/>
        <v>0</v>
      </c>
      <c r="AO432" s="69" t="str">
        <f ca="1">IF(OFFSET(B432,-MOD(ROW(B432),3),0)&lt;&gt;"",IF(RIGHT(H432,1)=")",VALUE(VLOOKUP(OFFSET(B432,-MOD(ROW(B432),3),0),'登録データ（女）'!B432,8,FALSE)),"0"),"0")</f>
        <v>0</v>
      </c>
      <c r="AP432" s="69">
        <f t="shared" ca="1" si="448"/>
        <v>0</v>
      </c>
      <c r="AQ432" s="64" t="str">
        <f t="shared" ref="AQ432" si="481">IF(AR432="","",RANK(AR432,$AR$18:$AR$467,1))</f>
        <v/>
      </c>
      <c r="AR432" s="64" t="str">
        <f>IF(R432="","",B432)</f>
        <v/>
      </c>
      <c r="AS432" s="64" t="str">
        <f t="shared" ref="AS432" si="482">IF(AT432="","",RANK(AT432,$AT$18:$AT$467,1))</f>
        <v/>
      </c>
      <c r="AT432" s="64" t="str">
        <f>IF(S432="","",B432)</f>
        <v/>
      </c>
      <c r="AU432" s="64" t="str">
        <f t="shared" ref="AU432" si="483">IF(AV432="","",RANK(AV432,$AV$18:$AV$467,1))</f>
        <v/>
      </c>
      <c r="AV432" s="64" t="str">
        <f>IF(OR(H432="七種競技",H433="七種競技",H434="七種競技"),B432,"")</f>
        <v/>
      </c>
      <c r="AW432" s="64"/>
      <c r="AX432" s="64">
        <f>B432</f>
        <v>0</v>
      </c>
    </row>
    <row r="433" spans="1:50" ht="18" customHeight="1">
      <c r="A433" s="289"/>
      <c r="B433" s="305"/>
      <c r="C433" s="289"/>
      <c r="D433" s="289"/>
      <c r="E433" s="174" t="str">
        <f>IF(B432="","",VLOOKUP(B432,'登録データ（女）'!$A$3:$X$2000,4,FALSE))</f>
        <v/>
      </c>
      <c r="F433" s="289"/>
      <c r="G433" s="294"/>
      <c r="H433" s="478"/>
      <c r="I433" s="286"/>
      <c r="J433" s="289"/>
      <c r="K433" s="286"/>
      <c r="L433" s="289"/>
      <c r="M433" s="286"/>
      <c r="N433" s="286"/>
      <c r="O433" s="294"/>
      <c r="P433" s="295"/>
      <c r="Q433" s="296"/>
      <c r="R433" s="472"/>
      <c r="S433" s="469"/>
      <c r="V433" s="66"/>
      <c r="W433" s="75"/>
      <c r="X433" s="69"/>
      <c r="Y433" s="69"/>
      <c r="Z433" s="69"/>
      <c r="AA433" s="69"/>
      <c r="AB433" s="69"/>
      <c r="AC433" s="62"/>
      <c r="AD433" s="172">
        <f t="shared" ca="1" si="441"/>
        <v>0</v>
      </c>
      <c r="AE433" s="108">
        <f t="shared" si="442"/>
        <v>0</v>
      </c>
      <c r="AF433" s="175" t="str">
        <f>IF(G433="","0",VLOOKUP(G433,'登録データ（男）'!$V$4:$W$21,2,FALSE))</f>
        <v>0</v>
      </c>
      <c r="AG433" s="62" t="str">
        <f t="shared" si="443"/>
        <v>00</v>
      </c>
      <c r="AH433" s="172" t="str">
        <f t="shared" si="444"/>
        <v>0</v>
      </c>
      <c r="AI433" s="62" t="str">
        <f t="shared" si="445"/>
        <v>000000</v>
      </c>
      <c r="AJ433" s="172" t="str">
        <f t="shared" ca="1" si="446"/>
        <v/>
      </c>
      <c r="AK433" s="62">
        <f t="shared" si="452"/>
        <v>0</v>
      </c>
      <c r="AL433" s="107" t="str">
        <f>IF(H433="","0",VALUE(VLOOKUP(H433,'登録データ（男）'!$V$4:$X$23,3,FALSE)))</f>
        <v>0</v>
      </c>
      <c r="AM433" s="62">
        <f t="shared" si="447"/>
        <v>0</v>
      </c>
      <c r="AN433" s="62">
        <f t="shared" si="453"/>
        <v>0</v>
      </c>
      <c r="AO433" s="69" t="str">
        <f ca="1">IF(OFFSET(B433,-MOD(ROW(B433),3),0)&lt;&gt;"",IF(RIGHT(H433,1)=")",VALUE(VLOOKUP(OFFSET(B433,-MOD(ROW(B433),3),0),'登録データ（女）'!B433,8,FALSE)),"0"),"0")</f>
        <v>0</v>
      </c>
      <c r="AP433" s="69">
        <f t="shared" ca="1" si="448"/>
        <v>0</v>
      </c>
      <c r="AQ433" s="64"/>
      <c r="AR433" s="64"/>
      <c r="AS433" s="64"/>
      <c r="AT433" s="64"/>
      <c r="AU433" s="64"/>
      <c r="AV433" s="64"/>
      <c r="AW433" s="64"/>
      <c r="AX433" s="64"/>
    </row>
    <row r="434" spans="1:50" ht="18" customHeight="1" thickBot="1">
      <c r="A434" s="290"/>
      <c r="B434" s="306"/>
      <c r="C434" s="290"/>
      <c r="D434" s="290"/>
      <c r="E434" s="87" t="s">
        <v>1919</v>
      </c>
      <c r="F434" s="290"/>
      <c r="G434" s="222"/>
      <c r="H434" s="479"/>
      <c r="I434" s="287"/>
      <c r="J434" s="290"/>
      <c r="K434" s="287"/>
      <c r="L434" s="290"/>
      <c r="M434" s="287"/>
      <c r="N434" s="287"/>
      <c r="O434" s="222"/>
      <c r="P434" s="223"/>
      <c r="Q434" s="297"/>
      <c r="R434" s="473"/>
      <c r="S434" s="470"/>
      <c r="V434" s="66"/>
      <c r="W434" s="75"/>
      <c r="X434" s="69"/>
      <c r="Y434" s="69"/>
      <c r="Z434" s="69"/>
      <c r="AA434" s="69"/>
      <c r="AB434" s="69"/>
      <c r="AC434" s="62"/>
      <c r="AD434" s="172">
        <f t="shared" ca="1" si="441"/>
        <v>0</v>
      </c>
      <c r="AE434" s="108">
        <f t="shared" si="442"/>
        <v>0</v>
      </c>
      <c r="AF434" s="175" t="str">
        <f>IF(G434="","0",VLOOKUP(G434,'登録データ（男）'!$V$4:$W$21,2,FALSE))</f>
        <v>0</v>
      </c>
      <c r="AG434" s="62" t="str">
        <f t="shared" si="443"/>
        <v>00</v>
      </c>
      <c r="AH434" s="172" t="str">
        <f t="shared" si="444"/>
        <v>0</v>
      </c>
      <c r="AI434" s="62" t="str">
        <f t="shared" si="445"/>
        <v>000000</v>
      </c>
      <c r="AJ434" s="172" t="str">
        <f t="shared" ca="1" si="446"/>
        <v/>
      </c>
      <c r="AK434" s="62">
        <f t="shared" si="452"/>
        <v>0</v>
      </c>
      <c r="AL434" s="107" t="str">
        <f>IF(H434="","0",VALUE(VLOOKUP(H434,'登録データ（男）'!$V$4:$X$23,3,FALSE)))</f>
        <v>0</v>
      </c>
      <c r="AM434" s="62">
        <f t="shared" si="447"/>
        <v>0</v>
      </c>
      <c r="AN434" s="62">
        <f t="shared" si="453"/>
        <v>0</v>
      </c>
      <c r="AO434" s="69" t="str">
        <f ca="1">IF(OFFSET(B434,-MOD(ROW(B434),3),0)&lt;&gt;"",IF(RIGHT(H434,1)=")",VALUE(VLOOKUP(OFFSET(B434,-MOD(ROW(B434),3),0),'登録データ（女）'!B434,8,FALSE)),"0"),"0")</f>
        <v>0</v>
      </c>
      <c r="AP434" s="69">
        <f t="shared" ca="1" si="448"/>
        <v>0</v>
      </c>
      <c r="AQ434" s="64"/>
      <c r="AR434" s="64"/>
      <c r="AS434" s="64"/>
      <c r="AT434" s="64"/>
      <c r="AU434" s="64"/>
      <c r="AV434" s="64"/>
      <c r="AW434" s="64"/>
      <c r="AX434" s="64"/>
    </row>
    <row r="435" spans="1:50" ht="18.75" customHeight="1" thickTop="1">
      <c r="A435" s="288">
        <v>140</v>
      </c>
      <c r="B435" s="304"/>
      <c r="C435" s="288" t="str">
        <f>IF(B435="","",VLOOKUP(B435,'登録データ（女）'!$A$3:$X$2000,2,FALSE))</f>
        <v/>
      </c>
      <c r="D435" s="288" t="str">
        <f>IF(B435="","",VLOOKUP(B435,'登録データ（女）'!$A$3:$X$2000,3,FALSE))</f>
        <v/>
      </c>
      <c r="E435" s="179" t="str">
        <f>IF(B435="","",VLOOKUP(B435,'登録データ（女）'!$A$3:$X$2000,7,FALSE))</f>
        <v/>
      </c>
      <c r="F435" s="288" t="s">
        <v>6158</v>
      </c>
      <c r="G435" s="291"/>
      <c r="H435" s="477"/>
      <c r="I435" s="285"/>
      <c r="J435" s="288" t="str">
        <f>IF(G435="","",IF(AH435=2,"","分"))</f>
        <v/>
      </c>
      <c r="K435" s="285"/>
      <c r="L435" s="288" t="str">
        <f>IF(OR(G435="",G435="七種競技"),"",IF(AH435=2,"m","秒"))</f>
        <v/>
      </c>
      <c r="M435" s="285"/>
      <c r="N435" s="285"/>
      <c r="O435" s="291"/>
      <c r="P435" s="292"/>
      <c r="Q435" s="293"/>
      <c r="R435" s="471"/>
      <c r="S435" s="468"/>
      <c r="V435" s="66"/>
      <c r="W435" s="75">
        <f>IF(B435="",0,IF(VLOOKUP(B435,'登録データ（女）'!$A$3:$AT$2000,28,FALSE)=1,0,1))</f>
        <v>0</v>
      </c>
      <c r="X435" s="69">
        <f>IF(B435="",1,0)</f>
        <v>1</v>
      </c>
      <c r="Y435" s="69">
        <f>IF(C435="",1,0)</f>
        <v>1</v>
      </c>
      <c r="Z435" s="69">
        <f>IF(D435="",1,0)</f>
        <v>1</v>
      </c>
      <c r="AA435" s="69">
        <f>IF(E435="",1,0)</f>
        <v>1</v>
      </c>
      <c r="AB435" s="69">
        <f>IF(E436="",1,0)</f>
        <v>1</v>
      </c>
      <c r="AC435" s="62">
        <f>SUM(X435:AB435)</f>
        <v>5</v>
      </c>
      <c r="AD435" s="172">
        <f t="shared" ca="1" si="441"/>
        <v>0</v>
      </c>
      <c r="AE435" s="108">
        <f t="shared" si="442"/>
        <v>0</v>
      </c>
      <c r="AF435" s="175" t="str">
        <f>IF(G435="","0",VLOOKUP(G435,'登録データ（男）'!$V$4:$W$21,2,FALSE))</f>
        <v>0</v>
      </c>
      <c r="AG435" s="62" t="str">
        <f t="shared" si="443"/>
        <v>00</v>
      </c>
      <c r="AH435" s="172" t="str">
        <f t="shared" si="444"/>
        <v>0</v>
      </c>
      <c r="AI435" s="62" t="str">
        <f t="shared" si="445"/>
        <v>000000</v>
      </c>
      <c r="AJ435" s="172" t="str">
        <f t="shared" ca="1" si="446"/>
        <v/>
      </c>
      <c r="AK435" s="62">
        <f t="shared" si="452"/>
        <v>0</v>
      </c>
      <c r="AL435" s="107" t="str">
        <f>IF(H435="","0",VALUE(VLOOKUP(H435,'登録データ（男）'!$V$4:$X$23,3,FALSE)))</f>
        <v>0</v>
      </c>
      <c r="AM435" s="62">
        <f t="shared" si="447"/>
        <v>0</v>
      </c>
      <c r="AN435" s="62">
        <f t="shared" si="453"/>
        <v>0</v>
      </c>
      <c r="AO435" s="69" t="str">
        <f ca="1">IF(OFFSET(B435,-MOD(ROW(B435),3),0)&lt;&gt;"",IF(RIGHT(H435,1)=")",VALUE(VLOOKUP(OFFSET(B435,-MOD(ROW(B435),3),0),'登録データ（女）'!B435,8,FALSE)),"0"),"0")</f>
        <v>0</v>
      </c>
      <c r="AP435" s="69">
        <f t="shared" ca="1" si="448"/>
        <v>0</v>
      </c>
      <c r="AQ435" s="64" t="str">
        <f t="shared" ref="AQ435" si="484">IF(AR435="","",RANK(AR435,$AR$18:$AR$467,1))</f>
        <v/>
      </c>
      <c r="AR435" s="64" t="str">
        <f>IF(R435="","",B435)</f>
        <v/>
      </c>
      <c r="AS435" s="64" t="str">
        <f t="shared" ref="AS435" si="485">IF(AT435="","",RANK(AT435,$AT$18:$AT$467,1))</f>
        <v/>
      </c>
      <c r="AT435" s="64" t="str">
        <f>IF(S435="","",B435)</f>
        <v/>
      </c>
      <c r="AU435" s="64" t="str">
        <f t="shared" ref="AU435" si="486">IF(AV435="","",RANK(AV435,$AV$18:$AV$467,1))</f>
        <v/>
      </c>
      <c r="AV435" s="64" t="str">
        <f>IF(OR(H435="七種競技",H436="七種競技",H437="七種競技"),B435,"")</f>
        <v/>
      </c>
      <c r="AW435" s="64"/>
      <c r="AX435" s="64">
        <f>B435</f>
        <v>0</v>
      </c>
    </row>
    <row r="436" spans="1:50" ht="18.75" customHeight="1">
      <c r="A436" s="289"/>
      <c r="B436" s="305"/>
      <c r="C436" s="289"/>
      <c r="D436" s="289"/>
      <c r="E436" s="174" t="str">
        <f>IF(B435="","",VLOOKUP(B435,'登録データ（女）'!$A$3:$X$2000,4,FALSE))</f>
        <v/>
      </c>
      <c r="F436" s="289"/>
      <c r="G436" s="294"/>
      <c r="H436" s="478"/>
      <c r="I436" s="286"/>
      <c r="J436" s="289"/>
      <c r="K436" s="286"/>
      <c r="L436" s="289"/>
      <c r="M436" s="286"/>
      <c r="N436" s="286"/>
      <c r="O436" s="294"/>
      <c r="P436" s="295"/>
      <c r="Q436" s="296"/>
      <c r="R436" s="472"/>
      <c r="S436" s="469"/>
      <c r="V436" s="66"/>
      <c r="W436" s="75"/>
      <c r="X436" s="69"/>
      <c r="Y436" s="69"/>
      <c r="Z436" s="69"/>
      <c r="AA436" s="69"/>
      <c r="AB436" s="69"/>
      <c r="AC436" s="62"/>
      <c r="AD436" s="172">
        <f t="shared" ca="1" si="441"/>
        <v>0</v>
      </c>
      <c r="AE436" s="108">
        <f t="shared" si="442"/>
        <v>0</v>
      </c>
      <c r="AF436" s="175" t="str">
        <f>IF(G436="","0",VLOOKUP(G436,'登録データ（男）'!$V$4:$W$21,2,FALSE))</f>
        <v>0</v>
      </c>
      <c r="AG436" s="62" t="str">
        <f t="shared" si="443"/>
        <v>00</v>
      </c>
      <c r="AH436" s="172" t="str">
        <f t="shared" si="444"/>
        <v>0</v>
      </c>
      <c r="AI436" s="62" t="str">
        <f t="shared" si="445"/>
        <v>000000</v>
      </c>
      <c r="AJ436" s="172" t="str">
        <f t="shared" ca="1" si="446"/>
        <v/>
      </c>
      <c r="AK436" s="62">
        <f t="shared" si="452"/>
        <v>0</v>
      </c>
      <c r="AL436" s="107" t="str">
        <f>IF(H436="","0",VALUE(VLOOKUP(H436,'登録データ（男）'!$V$4:$X$23,3,FALSE)))</f>
        <v>0</v>
      </c>
      <c r="AM436" s="62">
        <f t="shared" si="447"/>
        <v>0</v>
      </c>
      <c r="AN436" s="62">
        <f t="shared" si="453"/>
        <v>0</v>
      </c>
      <c r="AO436" s="69" t="str">
        <f ca="1">IF(OFFSET(B436,-MOD(ROW(B436),3),0)&lt;&gt;"",IF(RIGHT(H436,1)=")",VALUE(VLOOKUP(OFFSET(B436,-MOD(ROW(B436),3),0),'登録データ（女）'!B436,8,FALSE)),"0"),"0")</f>
        <v>0</v>
      </c>
      <c r="AP436" s="69">
        <f t="shared" ca="1" si="448"/>
        <v>0</v>
      </c>
      <c r="AQ436" s="64"/>
      <c r="AR436" s="64"/>
      <c r="AS436" s="64"/>
      <c r="AT436" s="64"/>
      <c r="AU436" s="64"/>
      <c r="AV436" s="64"/>
      <c r="AW436" s="64"/>
      <c r="AX436" s="64"/>
    </row>
    <row r="437" spans="1:50" ht="18.75" customHeight="1" thickBot="1">
      <c r="A437" s="290"/>
      <c r="B437" s="306"/>
      <c r="C437" s="290"/>
      <c r="D437" s="290"/>
      <c r="E437" s="87" t="s">
        <v>1919</v>
      </c>
      <c r="F437" s="290"/>
      <c r="G437" s="222"/>
      <c r="H437" s="479"/>
      <c r="I437" s="287"/>
      <c r="J437" s="290"/>
      <c r="K437" s="287"/>
      <c r="L437" s="290"/>
      <c r="M437" s="287"/>
      <c r="N437" s="287"/>
      <c r="O437" s="222"/>
      <c r="P437" s="223"/>
      <c r="Q437" s="297"/>
      <c r="R437" s="473"/>
      <c r="S437" s="470"/>
      <c r="V437" s="66"/>
      <c r="W437" s="75"/>
      <c r="X437" s="69"/>
      <c r="Y437" s="69"/>
      <c r="Z437" s="69"/>
      <c r="AA437" s="69"/>
      <c r="AB437" s="69"/>
      <c r="AC437" s="62"/>
      <c r="AD437" s="172">
        <f t="shared" ca="1" si="441"/>
        <v>0</v>
      </c>
      <c r="AE437" s="108">
        <f t="shared" si="442"/>
        <v>0</v>
      </c>
      <c r="AF437" s="175" t="str">
        <f>IF(G437="","0",VLOOKUP(G437,'登録データ（男）'!$V$4:$W$21,2,FALSE))</f>
        <v>0</v>
      </c>
      <c r="AG437" s="62" t="str">
        <f t="shared" si="443"/>
        <v>00</v>
      </c>
      <c r="AH437" s="172" t="str">
        <f t="shared" si="444"/>
        <v>0</v>
      </c>
      <c r="AI437" s="62" t="str">
        <f t="shared" si="445"/>
        <v>000000</v>
      </c>
      <c r="AJ437" s="172" t="str">
        <f t="shared" ca="1" si="446"/>
        <v/>
      </c>
      <c r="AK437" s="62">
        <f t="shared" si="452"/>
        <v>0</v>
      </c>
      <c r="AL437" s="107" t="str">
        <f>IF(H437="","0",VALUE(VLOOKUP(H437,'登録データ（男）'!$V$4:$X$23,3,FALSE)))</f>
        <v>0</v>
      </c>
      <c r="AM437" s="62">
        <f t="shared" si="447"/>
        <v>0</v>
      </c>
      <c r="AN437" s="62">
        <f t="shared" si="453"/>
        <v>0</v>
      </c>
      <c r="AO437" s="69" t="str">
        <f ca="1">IF(OFFSET(B437,-MOD(ROW(B437),3),0)&lt;&gt;"",IF(RIGHT(H437,1)=")",VALUE(VLOOKUP(OFFSET(B437,-MOD(ROW(B437),3),0),'登録データ（女）'!B437,8,FALSE)),"0"),"0")</f>
        <v>0</v>
      </c>
      <c r="AP437" s="69">
        <f t="shared" ca="1" si="448"/>
        <v>0</v>
      </c>
      <c r="AQ437" s="64"/>
      <c r="AR437" s="64"/>
      <c r="AS437" s="64"/>
      <c r="AT437" s="64"/>
      <c r="AU437" s="64"/>
      <c r="AV437" s="64"/>
      <c r="AW437" s="64"/>
      <c r="AX437" s="64"/>
    </row>
    <row r="438" spans="1:50" ht="18.75" customHeight="1" thickTop="1">
      <c r="A438" s="288">
        <v>141</v>
      </c>
      <c r="B438" s="304"/>
      <c r="C438" s="288" t="str">
        <f>IF(B438="","",VLOOKUP(B438,'登録データ（女）'!$A$3:$X$2000,2,FALSE))</f>
        <v/>
      </c>
      <c r="D438" s="288" t="str">
        <f>IF(B438="","",VLOOKUP(B438,'登録データ（女）'!$A$3:$X$2000,3,FALSE))</f>
        <v/>
      </c>
      <c r="E438" s="179" t="str">
        <f>IF(B438="","",VLOOKUP(B438,'登録データ（女）'!$A$3:$X$2000,7,FALSE))</f>
        <v/>
      </c>
      <c r="F438" s="288" t="s">
        <v>6158</v>
      </c>
      <c r="G438" s="291"/>
      <c r="H438" s="477"/>
      <c r="I438" s="285"/>
      <c r="J438" s="288" t="str">
        <f>IF(G438="","",IF(AH438=2,"","分"))</f>
        <v/>
      </c>
      <c r="K438" s="285"/>
      <c r="L438" s="288" t="str">
        <f>IF(OR(G438="",G438="七種競技"),"",IF(AH438=2,"m","秒"))</f>
        <v/>
      </c>
      <c r="M438" s="285"/>
      <c r="N438" s="285"/>
      <c r="O438" s="291"/>
      <c r="P438" s="292"/>
      <c r="Q438" s="293"/>
      <c r="R438" s="471"/>
      <c r="S438" s="468"/>
      <c r="V438" s="66"/>
      <c r="W438" s="75">
        <f>IF(B438="",0,IF(VLOOKUP(B438,'登録データ（女）'!$A$3:$AT$2000,28,FALSE)=1,0,1))</f>
        <v>0</v>
      </c>
      <c r="X438" s="69">
        <f>IF(B438="",1,0)</f>
        <v>1</v>
      </c>
      <c r="Y438" s="69">
        <f>IF(C438="",1,0)</f>
        <v>1</v>
      </c>
      <c r="Z438" s="69">
        <f>IF(D438="",1,0)</f>
        <v>1</v>
      </c>
      <c r="AA438" s="69">
        <f>IF(E438="",1,0)</f>
        <v>1</v>
      </c>
      <c r="AB438" s="69">
        <f>IF(E439="",1,0)</f>
        <v>1</v>
      </c>
      <c r="AC438" s="62">
        <f>SUM(X438:AB438)</f>
        <v>5</v>
      </c>
      <c r="AD438" s="172">
        <f t="shared" ca="1" si="441"/>
        <v>0</v>
      </c>
      <c r="AE438" s="108">
        <f t="shared" si="442"/>
        <v>0</v>
      </c>
      <c r="AF438" s="175" t="str">
        <f>IF(G438="","0",VLOOKUP(G438,'登録データ（男）'!$V$4:$W$21,2,FALSE))</f>
        <v>0</v>
      </c>
      <c r="AG438" s="62" t="str">
        <f t="shared" si="443"/>
        <v>00</v>
      </c>
      <c r="AH438" s="172" t="str">
        <f t="shared" si="444"/>
        <v>0</v>
      </c>
      <c r="AI438" s="62" t="str">
        <f t="shared" si="445"/>
        <v>000000</v>
      </c>
      <c r="AJ438" s="172" t="str">
        <f t="shared" ca="1" si="446"/>
        <v/>
      </c>
      <c r="AK438" s="62">
        <f t="shared" si="452"/>
        <v>0</v>
      </c>
      <c r="AL438" s="107" t="str">
        <f>IF(H438="","0",VALUE(VLOOKUP(H438,'登録データ（男）'!$V$4:$X$23,3,FALSE)))</f>
        <v>0</v>
      </c>
      <c r="AM438" s="62">
        <f t="shared" si="447"/>
        <v>0</v>
      </c>
      <c r="AN438" s="62">
        <f t="shared" si="453"/>
        <v>0</v>
      </c>
      <c r="AO438" s="69" t="str">
        <f ca="1">IF(OFFSET(B438,-MOD(ROW(B438),3),0)&lt;&gt;"",IF(RIGHT(H438,1)=")",VALUE(VLOOKUP(OFFSET(B438,-MOD(ROW(B438),3),0),'登録データ（女）'!B438,8,FALSE)),"0"),"0")</f>
        <v>0</v>
      </c>
      <c r="AP438" s="69">
        <f t="shared" ca="1" si="448"/>
        <v>0</v>
      </c>
      <c r="AQ438" s="64" t="str">
        <f t="shared" ref="AQ438" si="487">IF(AR438="","",RANK(AR438,$AR$18:$AR$467,1))</f>
        <v/>
      </c>
      <c r="AR438" s="64" t="str">
        <f>IF(R438="","",B438)</f>
        <v/>
      </c>
      <c r="AS438" s="64" t="str">
        <f t="shared" ref="AS438" si="488">IF(AT438="","",RANK(AT438,$AT$18:$AT$467,1))</f>
        <v/>
      </c>
      <c r="AT438" s="64" t="str">
        <f>IF(S438="","",B438)</f>
        <v/>
      </c>
      <c r="AU438" s="64" t="str">
        <f t="shared" ref="AU438" si="489">IF(AV438="","",RANK(AV438,$AV$18:$AV$467,1))</f>
        <v/>
      </c>
      <c r="AV438" s="64" t="str">
        <f>IF(OR(H438="七種競技",H439="七種競技",H440="七種競技"),B438,"")</f>
        <v/>
      </c>
      <c r="AW438" s="64"/>
      <c r="AX438" s="64">
        <f>B438</f>
        <v>0</v>
      </c>
    </row>
    <row r="439" spans="1:50" ht="18.75" customHeight="1">
      <c r="A439" s="289"/>
      <c r="B439" s="305"/>
      <c r="C439" s="289"/>
      <c r="D439" s="289"/>
      <c r="E439" s="174" t="str">
        <f>IF(B438="","",VLOOKUP(B438,'登録データ（女）'!$A$3:$X$2000,4,FALSE))</f>
        <v/>
      </c>
      <c r="F439" s="289"/>
      <c r="G439" s="294"/>
      <c r="H439" s="478"/>
      <c r="I439" s="286"/>
      <c r="J439" s="289"/>
      <c r="K439" s="286"/>
      <c r="L439" s="289"/>
      <c r="M439" s="286"/>
      <c r="N439" s="286"/>
      <c r="O439" s="294"/>
      <c r="P439" s="295"/>
      <c r="Q439" s="296"/>
      <c r="R439" s="472"/>
      <c r="S439" s="469"/>
      <c r="V439" s="66"/>
      <c r="W439" s="75"/>
      <c r="X439" s="69"/>
      <c r="Y439" s="69"/>
      <c r="Z439" s="69"/>
      <c r="AA439" s="69"/>
      <c r="AB439" s="69"/>
      <c r="AC439" s="62"/>
      <c r="AD439" s="172">
        <f t="shared" ca="1" si="441"/>
        <v>0</v>
      </c>
      <c r="AE439" s="108">
        <f t="shared" si="442"/>
        <v>0</v>
      </c>
      <c r="AF439" s="175" t="str">
        <f>IF(G439="","0",VLOOKUP(G439,'登録データ（男）'!$V$4:$W$21,2,FALSE))</f>
        <v>0</v>
      </c>
      <c r="AG439" s="62" t="str">
        <f t="shared" si="443"/>
        <v>00</v>
      </c>
      <c r="AH439" s="172" t="str">
        <f t="shared" si="444"/>
        <v>0</v>
      </c>
      <c r="AI439" s="62" t="str">
        <f t="shared" si="445"/>
        <v>000000</v>
      </c>
      <c r="AJ439" s="172" t="str">
        <f t="shared" ca="1" si="446"/>
        <v/>
      </c>
      <c r="AK439" s="62">
        <f t="shared" si="452"/>
        <v>0</v>
      </c>
      <c r="AL439" s="107" t="str">
        <f>IF(H439="","0",VALUE(VLOOKUP(H439,'登録データ（男）'!$V$4:$X$23,3,FALSE)))</f>
        <v>0</v>
      </c>
      <c r="AM439" s="62">
        <f t="shared" si="447"/>
        <v>0</v>
      </c>
      <c r="AN439" s="62">
        <f t="shared" si="453"/>
        <v>0</v>
      </c>
      <c r="AO439" s="69" t="str">
        <f ca="1">IF(OFFSET(B439,-MOD(ROW(B439),3),0)&lt;&gt;"",IF(RIGHT(H439,1)=")",VALUE(VLOOKUP(OFFSET(B439,-MOD(ROW(B439),3),0),'登録データ（女）'!B439,8,FALSE)),"0"),"0")</f>
        <v>0</v>
      </c>
      <c r="AP439" s="69">
        <f t="shared" ca="1" si="448"/>
        <v>0</v>
      </c>
      <c r="AQ439" s="64"/>
      <c r="AR439" s="64"/>
      <c r="AS439" s="64"/>
      <c r="AT439" s="64"/>
      <c r="AU439" s="64"/>
      <c r="AV439" s="64"/>
      <c r="AW439" s="64"/>
      <c r="AX439" s="64"/>
    </row>
    <row r="440" spans="1:50" ht="18.75" customHeight="1" thickBot="1">
      <c r="A440" s="290"/>
      <c r="B440" s="306"/>
      <c r="C440" s="290"/>
      <c r="D440" s="290"/>
      <c r="E440" s="87" t="s">
        <v>1919</v>
      </c>
      <c r="F440" s="290"/>
      <c r="G440" s="222"/>
      <c r="H440" s="479"/>
      <c r="I440" s="287"/>
      <c r="J440" s="290"/>
      <c r="K440" s="287"/>
      <c r="L440" s="290"/>
      <c r="M440" s="287"/>
      <c r="N440" s="287"/>
      <c r="O440" s="222"/>
      <c r="P440" s="223"/>
      <c r="Q440" s="297"/>
      <c r="R440" s="473"/>
      <c r="S440" s="470"/>
      <c r="V440" s="66"/>
      <c r="W440" s="75"/>
      <c r="X440" s="69"/>
      <c r="Y440" s="69"/>
      <c r="Z440" s="69"/>
      <c r="AA440" s="69"/>
      <c r="AB440" s="69"/>
      <c r="AC440" s="62"/>
      <c r="AD440" s="172">
        <f t="shared" ca="1" si="441"/>
        <v>0</v>
      </c>
      <c r="AE440" s="108">
        <f t="shared" si="442"/>
        <v>0</v>
      </c>
      <c r="AF440" s="175" t="str">
        <f>IF(G440="","0",VLOOKUP(G440,'登録データ（男）'!$V$4:$W$21,2,FALSE))</f>
        <v>0</v>
      </c>
      <c r="AG440" s="62" t="str">
        <f t="shared" si="443"/>
        <v>00</v>
      </c>
      <c r="AH440" s="172" t="str">
        <f t="shared" si="444"/>
        <v>0</v>
      </c>
      <c r="AI440" s="62" t="str">
        <f t="shared" si="445"/>
        <v>000000</v>
      </c>
      <c r="AJ440" s="172" t="str">
        <f t="shared" ca="1" si="446"/>
        <v/>
      </c>
      <c r="AK440" s="62">
        <f t="shared" si="452"/>
        <v>0</v>
      </c>
      <c r="AL440" s="107" t="str">
        <f>IF(H440="","0",VALUE(VLOOKUP(H440,'登録データ（男）'!$V$4:$X$23,3,FALSE)))</f>
        <v>0</v>
      </c>
      <c r="AM440" s="62">
        <f t="shared" si="447"/>
        <v>0</v>
      </c>
      <c r="AN440" s="62">
        <f t="shared" si="453"/>
        <v>0</v>
      </c>
      <c r="AO440" s="69" t="str">
        <f ca="1">IF(OFFSET(B440,-MOD(ROW(B440),3),0)&lt;&gt;"",IF(RIGHT(H440,1)=")",VALUE(VLOOKUP(OFFSET(B440,-MOD(ROW(B440),3),0),'登録データ（女）'!B440,8,FALSE)),"0"),"0")</f>
        <v>0</v>
      </c>
      <c r="AP440" s="69">
        <f t="shared" ca="1" si="448"/>
        <v>0</v>
      </c>
      <c r="AQ440" s="64"/>
      <c r="AR440" s="64"/>
      <c r="AS440" s="64"/>
      <c r="AT440" s="64"/>
      <c r="AU440" s="64"/>
      <c r="AV440" s="64"/>
      <c r="AW440" s="64"/>
      <c r="AX440" s="64"/>
    </row>
    <row r="441" spans="1:50" ht="18.75" customHeight="1" thickTop="1">
      <c r="A441" s="288">
        <v>142</v>
      </c>
      <c r="B441" s="304"/>
      <c r="C441" s="288" t="str">
        <f>IF(B441="","",VLOOKUP(B441,'登録データ（女）'!$A$3:$X$2000,2,FALSE))</f>
        <v/>
      </c>
      <c r="D441" s="288" t="str">
        <f>IF(B441="","",VLOOKUP(B441,'登録データ（女）'!$A$3:$X$2000,3,FALSE))</f>
        <v/>
      </c>
      <c r="E441" s="179" t="str">
        <f>IF(B441="","",VLOOKUP(B441,'登録データ（女）'!$A$3:$X$2000,7,FALSE))</f>
        <v/>
      </c>
      <c r="F441" s="288" t="s">
        <v>6158</v>
      </c>
      <c r="G441" s="291"/>
      <c r="H441" s="477"/>
      <c r="I441" s="285"/>
      <c r="J441" s="288" t="str">
        <f>IF(G441="","",IF(AH441=2,"","分"))</f>
        <v/>
      </c>
      <c r="K441" s="285"/>
      <c r="L441" s="288" t="str">
        <f>IF(OR(G441="",G441="七種競技"),"",IF(AH441=2,"m","秒"))</f>
        <v/>
      </c>
      <c r="M441" s="285"/>
      <c r="N441" s="285"/>
      <c r="O441" s="291"/>
      <c r="P441" s="292"/>
      <c r="Q441" s="293"/>
      <c r="R441" s="471"/>
      <c r="S441" s="468"/>
      <c r="V441" s="66"/>
      <c r="W441" s="75">
        <f>IF(B441="",0,IF(VLOOKUP(B441,'登録データ（女）'!$A$3:$AT$2000,28,FALSE)=1,0,1))</f>
        <v>0</v>
      </c>
      <c r="X441" s="69">
        <f>IF(B441="",1,0)</f>
        <v>1</v>
      </c>
      <c r="Y441" s="69">
        <f>IF(C441="",1,0)</f>
        <v>1</v>
      </c>
      <c r="Z441" s="69">
        <f>IF(D441="",1,0)</f>
        <v>1</v>
      </c>
      <c r="AA441" s="69">
        <f>IF(E441="",1,0)</f>
        <v>1</v>
      </c>
      <c r="AB441" s="69">
        <f>IF(E442="",1,0)</f>
        <v>1</v>
      </c>
      <c r="AC441" s="62">
        <f>SUM(X441:AB441)</f>
        <v>5</v>
      </c>
      <c r="AD441" s="172">
        <f t="shared" ca="1" si="441"/>
        <v>0</v>
      </c>
      <c r="AE441" s="108">
        <f t="shared" si="442"/>
        <v>0</v>
      </c>
      <c r="AF441" s="175" t="str">
        <f>IF(G441="","0",VLOOKUP(G441,'登録データ（男）'!$V$4:$W$21,2,FALSE))</f>
        <v>0</v>
      </c>
      <c r="AG441" s="62" t="str">
        <f t="shared" si="443"/>
        <v>00</v>
      </c>
      <c r="AH441" s="172" t="str">
        <f t="shared" si="444"/>
        <v>0</v>
      </c>
      <c r="AI441" s="62" t="str">
        <f t="shared" si="445"/>
        <v>000000</v>
      </c>
      <c r="AJ441" s="172" t="str">
        <f t="shared" ca="1" si="446"/>
        <v/>
      </c>
      <c r="AK441" s="62">
        <f t="shared" si="452"/>
        <v>0</v>
      </c>
      <c r="AL441" s="107" t="str">
        <f>IF(H441="","0",VALUE(VLOOKUP(H441,'登録データ（男）'!$V$4:$X$23,3,FALSE)))</f>
        <v>0</v>
      </c>
      <c r="AM441" s="62">
        <f t="shared" si="447"/>
        <v>0</v>
      </c>
      <c r="AN441" s="62">
        <f t="shared" si="453"/>
        <v>0</v>
      </c>
      <c r="AO441" s="69" t="str">
        <f ca="1">IF(OFFSET(B441,-MOD(ROW(B441),3),0)&lt;&gt;"",IF(RIGHT(H441,1)=")",VALUE(VLOOKUP(OFFSET(B441,-MOD(ROW(B441),3),0),'登録データ（女）'!B441,8,FALSE)),"0"),"0")</f>
        <v>0</v>
      </c>
      <c r="AP441" s="69">
        <f t="shared" ca="1" si="448"/>
        <v>0</v>
      </c>
      <c r="AQ441" s="64" t="str">
        <f t="shared" ref="AQ441" si="490">IF(AR441="","",RANK(AR441,$AR$18:$AR$467,1))</f>
        <v/>
      </c>
      <c r="AR441" s="64" t="str">
        <f>IF(R441="","",B441)</f>
        <v/>
      </c>
      <c r="AS441" s="64" t="str">
        <f t="shared" ref="AS441" si="491">IF(AT441="","",RANK(AT441,$AT$18:$AT$467,1))</f>
        <v/>
      </c>
      <c r="AT441" s="64" t="str">
        <f>IF(S441="","",B441)</f>
        <v/>
      </c>
      <c r="AU441" s="64" t="str">
        <f t="shared" ref="AU441" si="492">IF(AV441="","",RANK(AV441,$AV$18:$AV$467,1))</f>
        <v/>
      </c>
      <c r="AV441" s="64" t="str">
        <f>IF(OR(H441="七種競技",H442="七種競技",H443="七種競技"),B441,"")</f>
        <v/>
      </c>
      <c r="AW441" s="64"/>
      <c r="AX441" s="64">
        <f>B441</f>
        <v>0</v>
      </c>
    </row>
    <row r="442" spans="1:50" ht="18.75" customHeight="1">
      <c r="A442" s="289"/>
      <c r="B442" s="305"/>
      <c r="C442" s="289"/>
      <c r="D442" s="289"/>
      <c r="E442" s="174" t="str">
        <f>IF(B441="","",VLOOKUP(B441,'登録データ（女）'!$A$3:$X$2000,4,FALSE))</f>
        <v/>
      </c>
      <c r="F442" s="289"/>
      <c r="G442" s="294"/>
      <c r="H442" s="478"/>
      <c r="I442" s="286"/>
      <c r="J442" s="289"/>
      <c r="K442" s="286"/>
      <c r="L442" s="289"/>
      <c r="M442" s="286"/>
      <c r="N442" s="286"/>
      <c r="O442" s="294"/>
      <c r="P442" s="295"/>
      <c r="Q442" s="296"/>
      <c r="R442" s="472"/>
      <c r="S442" s="469"/>
      <c r="V442" s="66"/>
      <c r="W442" s="75"/>
      <c r="X442" s="69"/>
      <c r="Y442" s="69"/>
      <c r="Z442" s="69"/>
      <c r="AA442" s="69"/>
      <c r="AB442" s="69"/>
      <c r="AC442" s="62"/>
      <c r="AD442" s="172">
        <f t="shared" ca="1" si="441"/>
        <v>0</v>
      </c>
      <c r="AE442" s="108">
        <f t="shared" si="442"/>
        <v>0</v>
      </c>
      <c r="AF442" s="175" t="str">
        <f>IF(G442="","0",VLOOKUP(G442,'登録データ（男）'!$V$4:$W$21,2,FALSE))</f>
        <v>0</v>
      </c>
      <c r="AG442" s="62" t="str">
        <f t="shared" si="443"/>
        <v>00</v>
      </c>
      <c r="AH442" s="172" t="str">
        <f t="shared" si="444"/>
        <v>0</v>
      </c>
      <c r="AI442" s="62" t="str">
        <f t="shared" si="445"/>
        <v>000000</v>
      </c>
      <c r="AJ442" s="172" t="str">
        <f t="shared" ca="1" si="446"/>
        <v/>
      </c>
      <c r="AK442" s="62">
        <f t="shared" si="452"/>
        <v>0</v>
      </c>
      <c r="AL442" s="107" t="str">
        <f>IF(H442="","0",VALUE(VLOOKUP(H442,'登録データ（男）'!$V$4:$X$23,3,FALSE)))</f>
        <v>0</v>
      </c>
      <c r="AM442" s="62">
        <f t="shared" si="447"/>
        <v>0</v>
      </c>
      <c r="AN442" s="62">
        <f t="shared" si="453"/>
        <v>0</v>
      </c>
      <c r="AO442" s="69" t="str">
        <f ca="1">IF(OFFSET(B442,-MOD(ROW(B442),3),0)&lt;&gt;"",IF(RIGHT(H442,1)=")",VALUE(VLOOKUP(OFFSET(B442,-MOD(ROW(B442),3),0),'登録データ（女）'!B442,8,FALSE)),"0"),"0")</f>
        <v>0</v>
      </c>
      <c r="AP442" s="69">
        <f t="shared" ca="1" si="448"/>
        <v>0</v>
      </c>
      <c r="AQ442" s="64"/>
      <c r="AR442" s="64"/>
      <c r="AS442" s="64"/>
      <c r="AT442" s="64"/>
      <c r="AU442" s="64"/>
      <c r="AV442" s="64"/>
      <c r="AW442" s="64"/>
      <c r="AX442" s="64"/>
    </row>
    <row r="443" spans="1:50" ht="18.75" customHeight="1" thickBot="1">
      <c r="A443" s="290"/>
      <c r="B443" s="306"/>
      <c r="C443" s="290"/>
      <c r="D443" s="290"/>
      <c r="E443" s="87" t="s">
        <v>1919</v>
      </c>
      <c r="F443" s="290"/>
      <c r="G443" s="222"/>
      <c r="H443" s="479"/>
      <c r="I443" s="287"/>
      <c r="J443" s="290"/>
      <c r="K443" s="287"/>
      <c r="L443" s="290"/>
      <c r="M443" s="287"/>
      <c r="N443" s="287"/>
      <c r="O443" s="222"/>
      <c r="P443" s="223"/>
      <c r="Q443" s="297"/>
      <c r="R443" s="473"/>
      <c r="S443" s="470"/>
      <c r="V443" s="66"/>
      <c r="W443" s="75"/>
      <c r="X443" s="69"/>
      <c r="Y443" s="69"/>
      <c r="Z443" s="69"/>
      <c r="AA443" s="69"/>
      <c r="AB443" s="69"/>
      <c r="AC443" s="62"/>
      <c r="AD443" s="172">
        <f t="shared" ca="1" si="441"/>
        <v>0</v>
      </c>
      <c r="AE443" s="108">
        <f t="shared" si="442"/>
        <v>0</v>
      </c>
      <c r="AF443" s="175" t="str">
        <f>IF(G443="","0",VLOOKUP(G443,'登録データ（男）'!$V$4:$W$21,2,FALSE))</f>
        <v>0</v>
      </c>
      <c r="AG443" s="62" t="str">
        <f t="shared" si="443"/>
        <v>00</v>
      </c>
      <c r="AH443" s="172" t="str">
        <f t="shared" si="444"/>
        <v>0</v>
      </c>
      <c r="AI443" s="62" t="str">
        <f t="shared" si="445"/>
        <v>000000</v>
      </c>
      <c r="AJ443" s="172" t="str">
        <f t="shared" ca="1" si="446"/>
        <v/>
      </c>
      <c r="AK443" s="62">
        <f t="shared" si="452"/>
        <v>0</v>
      </c>
      <c r="AL443" s="107" t="str">
        <f>IF(H443="","0",VALUE(VLOOKUP(H443,'登録データ（男）'!$V$4:$X$23,3,FALSE)))</f>
        <v>0</v>
      </c>
      <c r="AM443" s="62">
        <f t="shared" si="447"/>
        <v>0</v>
      </c>
      <c r="AN443" s="62">
        <f t="shared" si="453"/>
        <v>0</v>
      </c>
      <c r="AO443" s="69" t="str">
        <f ca="1">IF(OFFSET(B443,-MOD(ROW(B443),3),0)&lt;&gt;"",IF(RIGHT(H443,1)=")",VALUE(VLOOKUP(OFFSET(B443,-MOD(ROW(B443),3),0),'登録データ（女）'!B443,8,FALSE)),"0"),"0")</f>
        <v>0</v>
      </c>
      <c r="AP443" s="69">
        <f t="shared" ca="1" si="448"/>
        <v>0</v>
      </c>
      <c r="AQ443" s="64"/>
      <c r="AR443" s="64"/>
      <c r="AS443" s="64"/>
      <c r="AT443" s="64"/>
      <c r="AU443" s="64"/>
      <c r="AV443" s="64"/>
      <c r="AW443" s="64"/>
      <c r="AX443" s="64"/>
    </row>
    <row r="444" spans="1:50" ht="18.75" customHeight="1" thickTop="1">
      <c r="A444" s="288">
        <v>143</v>
      </c>
      <c r="B444" s="304"/>
      <c r="C444" s="288" t="str">
        <f>IF(B444="","",VLOOKUP(B444,'登録データ（女）'!$A$3:$X$2000,2,FALSE))</f>
        <v/>
      </c>
      <c r="D444" s="288" t="str">
        <f>IF(B444="","",VLOOKUP(B444,'登録データ（女）'!$A$3:$X$2000,3,FALSE))</f>
        <v/>
      </c>
      <c r="E444" s="179" t="str">
        <f>IF(B444="","",VLOOKUP(B444,'登録データ（女）'!$A$3:$X$2000,7,FALSE))</f>
        <v/>
      </c>
      <c r="F444" s="288" t="s">
        <v>6158</v>
      </c>
      <c r="G444" s="291"/>
      <c r="H444" s="477"/>
      <c r="I444" s="285"/>
      <c r="J444" s="288" t="str">
        <f>IF(G444="","",IF(AH444=2,"","分"))</f>
        <v/>
      </c>
      <c r="K444" s="285"/>
      <c r="L444" s="288" t="str">
        <f>IF(OR(G444="",G444="七種競技"),"",IF(AH444=2,"m","秒"))</f>
        <v/>
      </c>
      <c r="M444" s="285"/>
      <c r="N444" s="285"/>
      <c r="O444" s="291"/>
      <c r="P444" s="292"/>
      <c r="Q444" s="293"/>
      <c r="R444" s="471"/>
      <c r="S444" s="468"/>
      <c r="V444" s="66"/>
      <c r="W444" s="75">
        <f>IF(B444="",0,IF(VLOOKUP(B444,'登録データ（女）'!$A$3:$AT$2000,28,FALSE)=1,0,1))</f>
        <v>0</v>
      </c>
      <c r="X444" s="69">
        <f>IF(B444="",1,0)</f>
        <v>1</v>
      </c>
      <c r="Y444" s="69">
        <f>IF(C444="",1,0)</f>
        <v>1</v>
      </c>
      <c r="Z444" s="69">
        <f>IF(D444="",1,0)</f>
        <v>1</v>
      </c>
      <c r="AA444" s="69">
        <f>IF(E444="",1,0)</f>
        <v>1</v>
      </c>
      <c r="AB444" s="69">
        <f>IF(E445="",1,0)</f>
        <v>1</v>
      </c>
      <c r="AC444" s="62">
        <f>SUM(X444:AB444)</f>
        <v>5</v>
      </c>
      <c r="AD444" s="172">
        <f t="shared" ca="1" si="441"/>
        <v>0</v>
      </c>
      <c r="AE444" s="108">
        <f t="shared" si="442"/>
        <v>0</v>
      </c>
      <c r="AF444" s="175" t="str">
        <f>IF(G444="","0",VLOOKUP(G444,'登録データ（男）'!$V$4:$W$21,2,FALSE))</f>
        <v>0</v>
      </c>
      <c r="AG444" s="62" t="str">
        <f t="shared" si="443"/>
        <v>00</v>
      </c>
      <c r="AH444" s="172" t="str">
        <f t="shared" si="444"/>
        <v>0</v>
      </c>
      <c r="AI444" s="62" t="str">
        <f t="shared" si="445"/>
        <v>000000</v>
      </c>
      <c r="AJ444" s="172" t="str">
        <f t="shared" ca="1" si="446"/>
        <v/>
      </c>
      <c r="AK444" s="62">
        <f t="shared" si="452"/>
        <v>0</v>
      </c>
      <c r="AL444" s="107" t="str">
        <f>IF(H444="","0",VALUE(VLOOKUP(H444,'登録データ（男）'!$V$4:$X$23,3,FALSE)))</f>
        <v>0</v>
      </c>
      <c r="AM444" s="62">
        <f t="shared" si="447"/>
        <v>0</v>
      </c>
      <c r="AN444" s="62">
        <f t="shared" si="453"/>
        <v>0</v>
      </c>
      <c r="AO444" s="69" t="str">
        <f ca="1">IF(OFFSET(B444,-MOD(ROW(B444),3),0)&lt;&gt;"",IF(RIGHT(H444,1)=")",VALUE(VLOOKUP(OFFSET(B444,-MOD(ROW(B444),3),0),'登録データ（女）'!B444,8,FALSE)),"0"),"0")</f>
        <v>0</v>
      </c>
      <c r="AP444" s="69">
        <f t="shared" ca="1" si="448"/>
        <v>0</v>
      </c>
      <c r="AQ444" s="64" t="str">
        <f t="shared" ref="AQ444" si="493">IF(AR444="","",RANK(AR444,$AR$18:$AR$467,1))</f>
        <v/>
      </c>
      <c r="AR444" s="64" t="str">
        <f>IF(R444="","",B444)</f>
        <v/>
      </c>
      <c r="AS444" s="64" t="str">
        <f t="shared" ref="AS444" si="494">IF(AT444="","",RANK(AT444,$AT$18:$AT$467,1))</f>
        <v/>
      </c>
      <c r="AT444" s="64" t="str">
        <f>IF(S444="","",B444)</f>
        <v/>
      </c>
      <c r="AU444" s="64" t="str">
        <f t="shared" ref="AU444" si="495">IF(AV444="","",RANK(AV444,$AV$18:$AV$467,1))</f>
        <v/>
      </c>
      <c r="AV444" s="64" t="str">
        <f>IF(OR(H444="七種競技",H445="七種競技",H446="七種競技"),B444,"")</f>
        <v/>
      </c>
      <c r="AW444" s="64"/>
      <c r="AX444" s="64">
        <f>B444</f>
        <v>0</v>
      </c>
    </row>
    <row r="445" spans="1:50" ht="18.75" customHeight="1">
      <c r="A445" s="289"/>
      <c r="B445" s="305"/>
      <c r="C445" s="289"/>
      <c r="D445" s="289"/>
      <c r="E445" s="174" t="str">
        <f>IF(B444="","",VLOOKUP(B444,'登録データ（女）'!$A$3:$X$2000,4,FALSE))</f>
        <v/>
      </c>
      <c r="F445" s="289"/>
      <c r="G445" s="294"/>
      <c r="H445" s="478"/>
      <c r="I445" s="286"/>
      <c r="J445" s="289"/>
      <c r="K445" s="286"/>
      <c r="L445" s="289"/>
      <c r="M445" s="286"/>
      <c r="N445" s="286"/>
      <c r="O445" s="294"/>
      <c r="P445" s="295"/>
      <c r="Q445" s="296"/>
      <c r="R445" s="472"/>
      <c r="S445" s="469"/>
      <c r="V445" s="66"/>
      <c r="W445" s="75"/>
      <c r="X445" s="69"/>
      <c r="Y445" s="69"/>
      <c r="Z445" s="69"/>
      <c r="AA445" s="69"/>
      <c r="AB445" s="69"/>
      <c r="AC445" s="62"/>
      <c r="AD445" s="172">
        <f t="shared" ca="1" si="441"/>
        <v>0</v>
      </c>
      <c r="AE445" s="108">
        <f t="shared" si="442"/>
        <v>0</v>
      </c>
      <c r="AF445" s="175" t="str">
        <f>IF(G445="","0",VLOOKUP(G445,'登録データ（男）'!$V$4:$W$21,2,FALSE))</f>
        <v>0</v>
      </c>
      <c r="AG445" s="62" t="str">
        <f t="shared" si="443"/>
        <v>00</v>
      </c>
      <c r="AH445" s="172" t="str">
        <f t="shared" si="444"/>
        <v>0</v>
      </c>
      <c r="AI445" s="62" t="str">
        <f t="shared" si="445"/>
        <v>000000</v>
      </c>
      <c r="AJ445" s="172" t="str">
        <f t="shared" ca="1" si="446"/>
        <v/>
      </c>
      <c r="AK445" s="62">
        <f t="shared" si="452"/>
        <v>0</v>
      </c>
      <c r="AL445" s="107" t="str">
        <f>IF(H445="","0",VALUE(VLOOKUP(H445,'登録データ（男）'!$V$4:$X$23,3,FALSE)))</f>
        <v>0</v>
      </c>
      <c r="AM445" s="62">
        <f t="shared" si="447"/>
        <v>0</v>
      </c>
      <c r="AN445" s="62">
        <f t="shared" si="453"/>
        <v>0</v>
      </c>
      <c r="AO445" s="69" t="str">
        <f ca="1">IF(OFFSET(B445,-MOD(ROW(B445),3),0)&lt;&gt;"",IF(RIGHT(H445,1)=")",VALUE(VLOOKUP(OFFSET(B445,-MOD(ROW(B445),3),0),'登録データ（女）'!B445,8,FALSE)),"0"),"0")</f>
        <v>0</v>
      </c>
      <c r="AP445" s="69">
        <f t="shared" ca="1" si="448"/>
        <v>0</v>
      </c>
      <c r="AQ445" s="64"/>
      <c r="AR445" s="64"/>
      <c r="AS445" s="64"/>
      <c r="AT445" s="64"/>
      <c r="AU445" s="64"/>
      <c r="AV445" s="64"/>
      <c r="AW445" s="64"/>
      <c r="AX445" s="64"/>
    </row>
    <row r="446" spans="1:50" ht="18.75" customHeight="1" thickBot="1">
      <c r="A446" s="290"/>
      <c r="B446" s="306"/>
      <c r="C446" s="290"/>
      <c r="D446" s="290"/>
      <c r="E446" s="87" t="s">
        <v>1919</v>
      </c>
      <c r="F446" s="290"/>
      <c r="G446" s="222"/>
      <c r="H446" s="479"/>
      <c r="I446" s="287"/>
      <c r="J446" s="290"/>
      <c r="K446" s="287"/>
      <c r="L446" s="290"/>
      <c r="M446" s="287"/>
      <c r="N446" s="287"/>
      <c r="O446" s="222"/>
      <c r="P446" s="223"/>
      <c r="Q446" s="297"/>
      <c r="R446" s="473"/>
      <c r="S446" s="470"/>
      <c r="V446" s="66"/>
      <c r="W446" s="75"/>
      <c r="X446" s="69"/>
      <c r="Y446" s="69"/>
      <c r="Z446" s="69"/>
      <c r="AA446" s="69"/>
      <c r="AB446" s="69"/>
      <c r="AC446" s="62"/>
      <c r="AD446" s="172">
        <f t="shared" ca="1" si="441"/>
        <v>0</v>
      </c>
      <c r="AE446" s="108">
        <f t="shared" si="442"/>
        <v>0</v>
      </c>
      <c r="AF446" s="175" t="str">
        <f>IF(G446="","0",VLOOKUP(G446,'登録データ（男）'!$V$4:$W$21,2,FALSE))</f>
        <v>0</v>
      </c>
      <c r="AG446" s="62" t="str">
        <f t="shared" si="443"/>
        <v>00</v>
      </c>
      <c r="AH446" s="172" t="str">
        <f t="shared" si="444"/>
        <v>0</v>
      </c>
      <c r="AI446" s="62" t="str">
        <f t="shared" si="445"/>
        <v>000000</v>
      </c>
      <c r="AJ446" s="172" t="str">
        <f t="shared" ca="1" si="446"/>
        <v/>
      </c>
      <c r="AK446" s="62">
        <f t="shared" si="452"/>
        <v>0</v>
      </c>
      <c r="AL446" s="107" t="str">
        <f>IF(H446="","0",VALUE(VLOOKUP(H446,'登録データ（男）'!$V$4:$X$23,3,FALSE)))</f>
        <v>0</v>
      </c>
      <c r="AM446" s="62">
        <f t="shared" si="447"/>
        <v>0</v>
      </c>
      <c r="AN446" s="62">
        <f t="shared" si="453"/>
        <v>0</v>
      </c>
      <c r="AO446" s="69" t="str">
        <f ca="1">IF(OFFSET(B446,-MOD(ROW(B446),3),0)&lt;&gt;"",IF(RIGHT(H446,1)=")",VALUE(VLOOKUP(OFFSET(B446,-MOD(ROW(B446),3),0),'登録データ（女）'!B446,8,FALSE)),"0"),"0")</f>
        <v>0</v>
      </c>
      <c r="AP446" s="69">
        <f t="shared" ca="1" si="448"/>
        <v>0</v>
      </c>
      <c r="AQ446" s="64"/>
      <c r="AR446" s="64"/>
      <c r="AS446" s="64"/>
      <c r="AT446" s="64"/>
      <c r="AU446" s="64"/>
      <c r="AV446" s="64"/>
      <c r="AW446" s="64"/>
      <c r="AX446" s="64"/>
    </row>
    <row r="447" spans="1:50" ht="18.75" customHeight="1" thickTop="1">
      <c r="A447" s="288">
        <v>144</v>
      </c>
      <c r="B447" s="304"/>
      <c r="C447" s="288" t="str">
        <f>IF(B447="","",VLOOKUP(B447,'登録データ（女）'!$A$3:$X$2000,2,FALSE))</f>
        <v/>
      </c>
      <c r="D447" s="288" t="str">
        <f>IF(B447="","",VLOOKUP(B447,'登録データ（女）'!$A$3:$X$2000,3,FALSE))</f>
        <v/>
      </c>
      <c r="E447" s="179" t="str">
        <f>IF(B447="","",VLOOKUP(B447,'登録データ（女）'!$A$3:$X$2000,7,FALSE))</f>
        <v/>
      </c>
      <c r="F447" s="288" t="s">
        <v>6158</v>
      </c>
      <c r="G447" s="291"/>
      <c r="H447" s="477"/>
      <c r="I447" s="285"/>
      <c r="J447" s="288" t="str">
        <f>IF(G447="","",IF(AH447=2,"","分"))</f>
        <v/>
      </c>
      <c r="K447" s="285"/>
      <c r="L447" s="288" t="str">
        <f>IF(OR(G447="",G447="七種競技"),"",IF(AH447=2,"m","秒"))</f>
        <v/>
      </c>
      <c r="M447" s="285"/>
      <c r="N447" s="285"/>
      <c r="O447" s="291"/>
      <c r="P447" s="292"/>
      <c r="Q447" s="293"/>
      <c r="R447" s="471"/>
      <c r="S447" s="468"/>
      <c r="V447" s="66"/>
      <c r="W447" s="75">
        <f>IF(B447="",0,IF(VLOOKUP(B447,'登録データ（女）'!$A$3:$AT$2000,28,FALSE)=1,0,1))</f>
        <v>0</v>
      </c>
      <c r="X447" s="69">
        <f>IF(B447="",1,0)</f>
        <v>1</v>
      </c>
      <c r="Y447" s="69">
        <f>IF(C447="",1,0)</f>
        <v>1</v>
      </c>
      <c r="Z447" s="69">
        <f>IF(D447="",1,0)</f>
        <v>1</v>
      </c>
      <c r="AA447" s="69">
        <f>IF(E447="",1,0)</f>
        <v>1</v>
      </c>
      <c r="AB447" s="69">
        <f>IF(E448="",1,0)</f>
        <v>1</v>
      </c>
      <c r="AC447" s="62">
        <f>SUM(X447:AB447)</f>
        <v>5</v>
      </c>
      <c r="AD447" s="172">
        <f t="shared" ca="1" si="441"/>
        <v>0</v>
      </c>
      <c r="AE447" s="108">
        <f t="shared" si="442"/>
        <v>0</v>
      </c>
      <c r="AF447" s="175" t="str">
        <f>IF(G447="","0",VLOOKUP(G447,'登録データ（男）'!$V$4:$W$21,2,FALSE))</f>
        <v>0</v>
      </c>
      <c r="AG447" s="62" t="str">
        <f t="shared" si="443"/>
        <v>00</v>
      </c>
      <c r="AH447" s="172" t="str">
        <f t="shared" si="444"/>
        <v>0</v>
      </c>
      <c r="AI447" s="62" t="str">
        <f t="shared" si="445"/>
        <v>000000</v>
      </c>
      <c r="AJ447" s="172" t="str">
        <f t="shared" ca="1" si="446"/>
        <v/>
      </c>
      <c r="AK447" s="62">
        <f t="shared" si="452"/>
        <v>0</v>
      </c>
      <c r="AL447" s="107" t="str">
        <f>IF(H447="","0",VALUE(VLOOKUP(H447,'登録データ（男）'!$V$4:$X$23,3,FALSE)))</f>
        <v>0</v>
      </c>
      <c r="AM447" s="62">
        <f t="shared" si="447"/>
        <v>0</v>
      </c>
      <c r="AN447" s="62">
        <f t="shared" si="453"/>
        <v>0</v>
      </c>
      <c r="AO447" s="69" t="str">
        <f ca="1">IF(OFFSET(B447,-MOD(ROW(B447),3),0)&lt;&gt;"",IF(RIGHT(H447,1)=")",VALUE(VLOOKUP(OFFSET(B447,-MOD(ROW(B447),3),0),'登録データ（女）'!B447,8,FALSE)),"0"),"0")</f>
        <v>0</v>
      </c>
      <c r="AP447" s="69">
        <f t="shared" ca="1" si="448"/>
        <v>0</v>
      </c>
      <c r="AQ447" s="64" t="str">
        <f t="shared" ref="AQ447" si="496">IF(AR447="","",RANK(AR447,$AR$18:$AR$467,1))</f>
        <v/>
      </c>
      <c r="AR447" s="64" t="str">
        <f>IF(R447="","",B447)</f>
        <v/>
      </c>
      <c r="AS447" s="64" t="str">
        <f t="shared" ref="AS447" si="497">IF(AT447="","",RANK(AT447,$AT$18:$AT$467,1))</f>
        <v/>
      </c>
      <c r="AT447" s="64" t="str">
        <f>IF(S447="","",B447)</f>
        <v/>
      </c>
      <c r="AU447" s="64" t="str">
        <f t="shared" ref="AU447" si="498">IF(AV447="","",RANK(AV447,$AV$18:$AV$467,1))</f>
        <v/>
      </c>
      <c r="AV447" s="64" t="str">
        <f>IF(OR(H447="七種競技",H448="七種競技",H449="七種競技"),B447,"")</f>
        <v/>
      </c>
      <c r="AW447" s="64"/>
      <c r="AX447" s="64">
        <f>B447</f>
        <v>0</v>
      </c>
    </row>
    <row r="448" spans="1:50" ht="18.75" customHeight="1">
      <c r="A448" s="289"/>
      <c r="B448" s="305"/>
      <c r="C448" s="289"/>
      <c r="D448" s="289"/>
      <c r="E448" s="174" t="str">
        <f>IF(B447="","",VLOOKUP(B447,'登録データ（女）'!$A$3:$X$2000,4,FALSE))</f>
        <v/>
      </c>
      <c r="F448" s="289"/>
      <c r="G448" s="294"/>
      <c r="H448" s="478"/>
      <c r="I448" s="286"/>
      <c r="J448" s="289"/>
      <c r="K448" s="286"/>
      <c r="L448" s="289"/>
      <c r="M448" s="286"/>
      <c r="N448" s="286"/>
      <c r="O448" s="294"/>
      <c r="P448" s="295"/>
      <c r="Q448" s="296"/>
      <c r="R448" s="472"/>
      <c r="S448" s="469"/>
      <c r="V448" s="66"/>
      <c r="W448" s="75"/>
      <c r="X448" s="69"/>
      <c r="Y448" s="69"/>
      <c r="Z448" s="69"/>
      <c r="AA448" s="69"/>
      <c r="AB448" s="69"/>
      <c r="AC448" s="62"/>
      <c r="AD448" s="172">
        <f t="shared" ca="1" si="441"/>
        <v>0</v>
      </c>
      <c r="AE448" s="108">
        <f t="shared" si="442"/>
        <v>0</v>
      </c>
      <c r="AF448" s="175" t="str">
        <f>IF(G448="","0",VLOOKUP(G448,'登録データ（男）'!$V$4:$W$21,2,FALSE))</f>
        <v>0</v>
      </c>
      <c r="AG448" s="62" t="str">
        <f t="shared" si="443"/>
        <v>00</v>
      </c>
      <c r="AH448" s="172" t="str">
        <f t="shared" si="444"/>
        <v>0</v>
      </c>
      <c r="AI448" s="62" t="str">
        <f t="shared" si="445"/>
        <v>000000</v>
      </c>
      <c r="AJ448" s="172" t="str">
        <f t="shared" ca="1" si="446"/>
        <v/>
      </c>
      <c r="AK448" s="62">
        <f t="shared" si="452"/>
        <v>0</v>
      </c>
      <c r="AL448" s="107" t="str">
        <f>IF(H448="","0",VALUE(VLOOKUP(H448,'登録データ（男）'!$V$4:$X$23,3,FALSE)))</f>
        <v>0</v>
      </c>
      <c r="AM448" s="62">
        <f t="shared" si="447"/>
        <v>0</v>
      </c>
      <c r="AN448" s="62">
        <f t="shared" si="453"/>
        <v>0</v>
      </c>
      <c r="AO448" s="69" t="str">
        <f ca="1">IF(OFFSET(B448,-MOD(ROW(B448),3),0)&lt;&gt;"",IF(RIGHT(H448,1)=")",VALUE(VLOOKUP(OFFSET(B448,-MOD(ROW(B448),3),0),'登録データ（女）'!B448,8,FALSE)),"0"),"0")</f>
        <v>0</v>
      </c>
      <c r="AP448" s="69">
        <f t="shared" ca="1" si="448"/>
        <v>0</v>
      </c>
      <c r="AQ448" s="64"/>
      <c r="AR448" s="64"/>
      <c r="AS448" s="64"/>
      <c r="AT448" s="64"/>
      <c r="AU448" s="64"/>
      <c r="AV448" s="64"/>
      <c r="AW448" s="64"/>
      <c r="AX448" s="64"/>
    </row>
    <row r="449" spans="1:50" ht="18.75" customHeight="1" thickBot="1">
      <c r="A449" s="290"/>
      <c r="B449" s="306"/>
      <c r="C449" s="290"/>
      <c r="D449" s="290"/>
      <c r="E449" s="87" t="s">
        <v>1919</v>
      </c>
      <c r="F449" s="290"/>
      <c r="G449" s="222"/>
      <c r="H449" s="479"/>
      <c r="I449" s="287"/>
      <c r="J449" s="290"/>
      <c r="K449" s="287"/>
      <c r="L449" s="290"/>
      <c r="M449" s="287"/>
      <c r="N449" s="287"/>
      <c r="O449" s="222"/>
      <c r="P449" s="223"/>
      <c r="Q449" s="297"/>
      <c r="R449" s="473"/>
      <c r="S449" s="470"/>
      <c r="V449" s="66"/>
      <c r="W449" s="75"/>
      <c r="X449" s="69"/>
      <c r="Y449" s="69"/>
      <c r="Z449" s="69"/>
      <c r="AA449" s="69"/>
      <c r="AB449" s="69"/>
      <c r="AC449" s="62"/>
      <c r="AD449" s="172">
        <f t="shared" ca="1" si="441"/>
        <v>0</v>
      </c>
      <c r="AE449" s="108">
        <f t="shared" si="442"/>
        <v>0</v>
      </c>
      <c r="AF449" s="175" t="str">
        <f>IF(G449="","0",VLOOKUP(G449,'登録データ（男）'!$V$4:$W$21,2,FALSE))</f>
        <v>0</v>
      </c>
      <c r="AG449" s="62" t="str">
        <f t="shared" si="443"/>
        <v>00</v>
      </c>
      <c r="AH449" s="172" t="str">
        <f t="shared" si="444"/>
        <v>0</v>
      </c>
      <c r="AI449" s="62" t="str">
        <f t="shared" si="445"/>
        <v>000000</v>
      </c>
      <c r="AJ449" s="172" t="str">
        <f t="shared" ca="1" si="446"/>
        <v/>
      </c>
      <c r="AK449" s="62">
        <f t="shared" si="452"/>
        <v>0</v>
      </c>
      <c r="AL449" s="107" t="str">
        <f>IF(H449="","0",VALUE(VLOOKUP(H449,'登録データ（男）'!$V$4:$X$23,3,FALSE)))</f>
        <v>0</v>
      </c>
      <c r="AM449" s="62">
        <f t="shared" si="447"/>
        <v>0</v>
      </c>
      <c r="AN449" s="62">
        <f t="shared" si="453"/>
        <v>0</v>
      </c>
      <c r="AO449" s="69" t="str">
        <f ca="1">IF(OFFSET(B449,-MOD(ROW(B449),3),0)&lt;&gt;"",IF(RIGHT(H449,1)=")",VALUE(VLOOKUP(OFFSET(B449,-MOD(ROW(B449),3),0),'登録データ（女）'!B449,8,FALSE)),"0"),"0")</f>
        <v>0</v>
      </c>
      <c r="AP449" s="69">
        <f t="shared" ca="1" si="448"/>
        <v>0</v>
      </c>
      <c r="AQ449" s="64"/>
      <c r="AR449" s="64"/>
      <c r="AS449" s="64"/>
      <c r="AT449" s="64"/>
      <c r="AU449" s="64"/>
      <c r="AV449" s="64"/>
      <c r="AW449" s="64"/>
      <c r="AX449" s="64"/>
    </row>
    <row r="450" spans="1:50" ht="18.75" customHeight="1" thickTop="1">
      <c r="A450" s="288">
        <v>145</v>
      </c>
      <c r="B450" s="304"/>
      <c r="C450" s="288" t="str">
        <f>IF(B450="","",VLOOKUP(B450,'登録データ（女）'!$A$3:$X$2000,2,FALSE))</f>
        <v/>
      </c>
      <c r="D450" s="288" t="str">
        <f>IF(B450="","",VLOOKUP(B450,'登録データ（女）'!$A$3:$X$2000,3,FALSE))</f>
        <v/>
      </c>
      <c r="E450" s="179" t="str">
        <f>IF(B450="","",VLOOKUP(B450,'登録データ（女）'!$A$3:$X$2000,7,FALSE))</f>
        <v/>
      </c>
      <c r="F450" s="288" t="s">
        <v>6158</v>
      </c>
      <c r="G450" s="291"/>
      <c r="H450" s="477"/>
      <c r="I450" s="285"/>
      <c r="J450" s="288" t="str">
        <f>IF(G450="","",IF(AH450=2,"","分"))</f>
        <v/>
      </c>
      <c r="K450" s="285"/>
      <c r="L450" s="288" t="str">
        <f>IF(OR(G450="",G450="七種競技"),"",IF(AH450=2,"m","秒"))</f>
        <v/>
      </c>
      <c r="M450" s="285"/>
      <c r="N450" s="285"/>
      <c r="O450" s="291"/>
      <c r="P450" s="292"/>
      <c r="Q450" s="293"/>
      <c r="R450" s="471"/>
      <c r="S450" s="468"/>
      <c r="V450" s="66"/>
      <c r="W450" s="75">
        <f>IF(B450="",0,IF(VLOOKUP(B450,'登録データ（女）'!$A$3:$AT$2000,28,FALSE)=1,0,1))</f>
        <v>0</v>
      </c>
      <c r="X450" s="69">
        <f>IF(B450="",1,0)</f>
        <v>1</v>
      </c>
      <c r="Y450" s="69">
        <f>IF(C450="",1,0)</f>
        <v>1</v>
      </c>
      <c r="Z450" s="69">
        <f>IF(D450="",1,0)</f>
        <v>1</v>
      </c>
      <c r="AA450" s="69">
        <f>IF(E450="",1,0)</f>
        <v>1</v>
      </c>
      <c r="AB450" s="69">
        <f>IF(E451="",1,0)</f>
        <v>1</v>
      </c>
      <c r="AC450" s="62">
        <f>SUM(X450:AB450)</f>
        <v>5</v>
      </c>
      <c r="AD450" s="172">
        <f t="shared" ca="1" si="441"/>
        <v>0</v>
      </c>
      <c r="AE450" s="108">
        <f t="shared" si="442"/>
        <v>0</v>
      </c>
      <c r="AF450" s="175" t="str">
        <f>IF(G450="","0",VLOOKUP(G450,'登録データ（男）'!$V$4:$W$21,2,FALSE))</f>
        <v>0</v>
      </c>
      <c r="AG450" s="62" t="str">
        <f t="shared" si="443"/>
        <v>00</v>
      </c>
      <c r="AH450" s="172" t="str">
        <f t="shared" si="444"/>
        <v>0</v>
      </c>
      <c r="AI450" s="62" t="str">
        <f t="shared" si="445"/>
        <v>000000</v>
      </c>
      <c r="AJ450" s="172" t="str">
        <f t="shared" ca="1" si="446"/>
        <v/>
      </c>
      <c r="AK450" s="62">
        <f t="shared" si="452"/>
        <v>0</v>
      </c>
      <c r="AL450" s="107" t="str">
        <f>IF(H450="","0",VALUE(VLOOKUP(H450,'登録データ（男）'!$V$4:$X$23,3,FALSE)))</f>
        <v>0</v>
      </c>
      <c r="AM450" s="62">
        <f t="shared" si="447"/>
        <v>0</v>
      </c>
      <c r="AN450" s="62">
        <f t="shared" si="453"/>
        <v>0</v>
      </c>
      <c r="AO450" s="69" t="str">
        <f ca="1">IF(OFFSET(B450,-MOD(ROW(B450),3),0)&lt;&gt;"",IF(RIGHT(H450,1)=")",VALUE(VLOOKUP(OFFSET(B450,-MOD(ROW(B450),3),0),'登録データ（女）'!B450,8,FALSE)),"0"),"0")</f>
        <v>0</v>
      </c>
      <c r="AP450" s="69">
        <f t="shared" ca="1" si="448"/>
        <v>0</v>
      </c>
      <c r="AQ450" s="64" t="str">
        <f t="shared" ref="AQ450" si="499">IF(AR450="","",RANK(AR450,$AR$18:$AR$467,1))</f>
        <v/>
      </c>
      <c r="AR450" s="64" t="str">
        <f>IF(R450="","",B450)</f>
        <v/>
      </c>
      <c r="AS450" s="64" t="str">
        <f t="shared" ref="AS450" si="500">IF(AT450="","",RANK(AT450,$AT$18:$AT$467,1))</f>
        <v/>
      </c>
      <c r="AT450" s="64" t="str">
        <f>IF(S450="","",B450)</f>
        <v/>
      </c>
      <c r="AU450" s="64" t="str">
        <f t="shared" ref="AU450" si="501">IF(AV450="","",RANK(AV450,$AV$18:$AV$467,1))</f>
        <v/>
      </c>
      <c r="AV450" s="64" t="str">
        <f>IF(OR(H450="七種競技",H451="七種競技",H452="七種競技"),B450,"")</f>
        <v/>
      </c>
      <c r="AW450" s="64"/>
      <c r="AX450" s="64">
        <f>B450</f>
        <v>0</v>
      </c>
    </row>
    <row r="451" spans="1:50" ht="18.75" customHeight="1">
      <c r="A451" s="289"/>
      <c r="B451" s="305"/>
      <c r="C451" s="289"/>
      <c r="D451" s="289"/>
      <c r="E451" s="174" t="str">
        <f>IF(B450="","",VLOOKUP(B450,'登録データ（女）'!$A$3:$X$2000,4,FALSE))</f>
        <v/>
      </c>
      <c r="F451" s="289"/>
      <c r="G451" s="294"/>
      <c r="H451" s="478"/>
      <c r="I451" s="286"/>
      <c r="J451" s="289"/>
      <c r="K451" s="286"/>
      <c r="L451" s="289"/>
      <c r="M451" s="286"/>
      <c r="N451" s="286"/>
      <c r="O451" s="294"/>
      <c r="P451" s="295"/>
      <c r="Q451" s="296"/>
      <c r="R451" s="472"/>
      <c r="S451" s="469"/>
      <c r="V451" s="66"/>
      <c r="W451" s="75"/>
      <c r="X451" s="69"/>
      <c r="Y451" s="69"/>
      <c r="Z451" s="69"/>
      <c r="AA451" s="69"/>
      <c r="AB451" s="69"/>
      <c r="AC451" s="62"/>
      <c r="AD451" s="172">
        <f t="shared" ca="1" si="441"/>
        <v>0</v>
      </c>
      <c r="AE451" s="108">
        <f t="shared" si="442"/>
        <v>0</v>
      </c>
      <c r="AF451" s="175" t="str">
        <f>IF(G451="","0",VLOOKUP(G451,'登録データ（男）'!$V$4:$W$21,2,FALSE))</f>
        <v>0</v>
      </c>
      <c r="AG451" s="62" t="str">
        <f t="shared" si="443"/>
        <v>00</v>
      </c>
      <c r="AH451" s="172" t="str">
        <f t="shared" si="444"/>
        <v>0</v>
      </c>
      <c r="AI451" s="62" t="str">
        <f t="shared" si="445"/>
        <v>000000</v>
      </c>
      <c r="AJ451" s="172" t="str">
        <f t="shared" ca="1" si="446"/>
        <v/>
      </c>
      <c r="AK451" s="62">
        <f t="shared" si="452"/>
        <v>0</v>
      </c>
      <c r="AL451" s="107" t="str">
        <f>IF(H451="","0",VALUE(VLOOKUP(H451,'登録データ（男）'!$V$4:$X$23,3,FALSE)))</f>
        <v>0</v>
      </c>
      <c r="AM451" s="62">
        <f t="shared" si="447"/>
        <v>0</v>
      </c>
      <c r="AN451" s="62">
        <f t="shared" si="453"/>
        <v>0</v>
      </c>
      <c r="AO451" s="69" t="str">
        <f ca="1">IF(OFFSET(B451,-MOD(ROW(B451),3),0)&lt;&gt;"",IF(RIGHT(H451,1)=")",VALUE(VLOOKUP(OFFSET(B451,-MOD(ROW(B451),3),0),'登録データ（女）'!B451,8,FALSE)),"0"),"0")</f>
        <v>0</v>
      </c>
      <c r="AP451" s="69">
        <f t="shared" ca="1" si="448"/>
        <v>0</v>
      </c>
      <c r="AQ451" s="64"/>
      <c r="AR451" s="64"/>
      <c r="AS451" s="64"/>
      <c r="AT451" s="64"/>
      <c r="AU451" s="64"/>
      <c r="AV451" s="64"/>
      <c r="AW451" s="64"/>
      <c r="AX451" s="64"/>
    </row>
    <row r="452" spans="1:50" ht="18.75" customHeight="1" thickBot="1">
      <c r="A452" s="290"/>
      <c r="B452" s="306"/>
      <c r="C452" s="290"/>
      <c r="D452" s="290"/>
      <c r="E452" s="87" t="s">
        <v>1919</v>
      </c>
      <c r="F452" s="290"/>
      <c r="G452" s="222"/>
      <c r="H452" s="479"/>
      <c r="I452" s="287"/>
      <c r="J452" s="290"/>
      <c r="K452" s="287"/>
      <c r="L452" s="290"/>
      <c r="M452" s="287"/>
      <c r="N452" s="287"/>
      <c r="O452" s="222"/>
      <c r="P452" s="223"/>
      <c r="Q452" s="297"/>
      <c r="R452" s="473"/>
      <c r="S452" s="470"/>
      <c r="V452" s="66"/>
      <c r="W452" s="75"/>
      <c r="X452" s="69"/>
      <c r="Y452" s="69"/>
      <c r="Z452" s="69"/>
      <c r="AA452" s="69"/>
      <c r="AB452" s="69"/>
      <c r="AC452" s="62"/>
      <c r="AD452" s="172">
        <f t="shared" ca="1" si="441"/>
        <v>0</v>
      </c>
      <c r="AE452" s="108">
        <f t="shared" si="442"/>
        <v>0</v>
      </c>
      <c r="AF452" s="175" t="str">
        <f>IF(G452="","0",VLOOKUP(G452,'登録データ（男）'!$V$4:$W$21,2,FALSE))</f>
        <v>0</v>
      </c>
      <c r="AG452" s="62" t="str">
        <f t="shared" si="443"/>
        <v>00</v>
      </c>
      <c r="AH452" s="172" t="str">
        <f t="shared" si="444"/>
        <v>0</v>
      </c>
      <c r="AI452" s="62" t="str">
        <f t="shared" si="445"/>
        <v>000000</v>
      </c>
      <c r="AJ452" s="172" t="str">
        <f t="shared" ca="1" si="446"/>
        <v/>
      </c>
      <c r="AK452" s="62">
        <f t="shared" si="452"/>
        <v>0</v>
      </c>
      <c r="AL452" s="107" t="str">
        <f>IF(H452="","0",VALUE(VLOOKUP(H452,'登録データ（男）'!$V$4:$X$23,3,FALSE)))</f>
        <v>0</v>
      </c>
      <c r="AM452" s="62">
        <f t="shared" si="447"/>
        <v>0</v>
      </c>
      <c r="AN452" s="62">
        <f t="shared" si="453"/>
        <v>0</v>
      </c>
      <c r="AO452" s="69" t="str">
        <f ca="1">IF(OFFSET(B452,-MOD(ROW(B452),3),0)&lt;&gt;"",IF(RIGHT(H452,1)=")",VALUE(VLOOKUP(OFFSET(B452,-MOD(ROW(B452),3),0),'登録データ（女）'!B452,8,FALSE)),"0"),"0")</f>
        <v>0</v>
      </c>
      <c r="AP452" s="69">
        <f t="shared" ca="1" si="448"/>
        <v>0</v>
      </c>
      <c r="AQ452" s="64"/>
      <c r="AR452" s="64"/>
      <c r="AS452" s="64"/>
      <c r="AT452" s="64"/>
      <c r="AU452" s="64"/>
      <c r="AV452" s="64"/>
      <c r="AW452" s="64"/>
      <c r="AX452" s="64"/>
    </row>
    <row r="453" spans="1:50" ht="18.75" customHeight="1" thickTop="1">
      <c r="A453" s="288">
        <v>146</v>
      </c>
      <c r="B453" s="304"/>
      <c r="C453" s="288" t="str">
        <f>IF(B453="","",VLOOKUP(B453,'登録データ（女）'!$A$3:$X$2000,2,FALSE))</f>
        <v/>
      </c>
      <c r="D453" s="288" t="str">
        <f>IF(B453="","",VLOOKUP(B453,'登録データ（女）'!$A$3:$X$2000,3,FALSE))</f>
        <v/>
      </c>
      <c r="E453" s="179" t="str">
        <f>IF(B453="","",VLOOKUP(B453,'登録データ（女）'!$A$3:$X$2000,7,FALSE))</f>
        <v/>
      </c>
      <c r="F453" s="288" t="s">
        <v>6158</v>
      </c>
      <c r="G453" s="291"/>
      <c r="H453" s="477"/>
      <c r="I453" s="285"/>
      <c r="J453" s="288" t="str">
        <f>IF(G453="","",IF(AH453=2,"","分"))</f>
        <v/>
      </c>
      <c r="K453" s="285"/>
      <c r="L453" s="288" t="str">
        <f>IF(OR(G453="",G453="七種競技"),"",IF(AH453=2,"m","秒"))</f>
        <v/>
      </c>
      <c r="M453" s="285"/>
      <c r="N453" s="285"/>
      <c r="O453" s="291"/>
      <c r="P453" s="292"/>
      <c r="Q453" s="293"/>
      <c r="R453" s="471"/>
      <c r="S453" s="468"/>
      <c r="V453" s="66"/>
      <c r="W453" s="75">
        <f>IF(B453="",0,IF(VLOOKUP(B453,'登録データ（女）'!$A$3:$AT$2000,28,FALSE)=1,0,1))</f>
        <v>0</v>
      </c>
      <c r="X453" s="69">
        <f>IF(B453="",1,0)</f>
        <v>1</v>
      </c>
      <c r="Y453" s="69">
        <f>IF(C453="",1,0)</f>
        <v>1</v>
      </c>
      <c r="Z453" s="69">
        <f>IF(D453="",1,0)</f>
        <v>1</v>
      </c>
      <c r="AA453" s="69">
        <f>IF(E453="",1,0)</f>
        <v>1</v>
      </c>
      <c r="AB453" s="69">
        <f>IF(E454="",1,0)</f>
        <v>1</v>
      </c>
      <c r="AC453" s="62">
        <f>SUM(X453:AB453)</f>
        <v>5</v>
      </c>
      <c r="AD453" s="172">
        <f t="shared" ca="1" si="441"/>
        <v>0</v>
      </c>
      <c r="AE453" s="108">
        <f t="shared" si="442"/>
        <v>0</v>
      </c>
      <c r="AF453" s="175" t="str">
        <f>IF(G453="","0",VLOOKUP(G453,'登録データ（男）'!$V$4:$W$21,2,FALSE))</f>
        <v>0</v>
      </c>
      <c r="AG453" s="62" t="str">
        <f t="shared" si="443"/>
        <v>00</v>
      </c>
      <c r="AH453" s="172" t="str">
        <f t="shared" si="444"/>
        <v>0</v>
      </c>
      <c r="AI453" s="62" t="str">
        <f t="shared" si="445"/>
        <v>000000</v>
      </c>
      <c r="AJ453" s="172" t="str">
        <f t="shared" ca="1" si="446"/>
        <v/>
      </c>
      <c r="AK453" s="62">
        <f t="shared" si="452"/>
        <v>0</v>
      </c>
      <c r="AL453" s="107" t="str">
        <f>IF(H453="","0",VALUE(VLOOKUP(H453,'登録データ（男）'!$V$4:$X$23,3,FALSE)))</f>
        <v>0</v>
      </c>
      <c r="AM453" s="62">
        <f t="shared" si="447"/>
        <v>0</v>
      </c>
      <c r="AN453" s="62">
        <f t="shared" si="453"/>
        <v>0</v>
      </c>
      <c r="AO453" s="69" t="str">
        <f ca="1">IF(OFFSET(B453,-MOD(ROW(B453),3),0)&lt;&gt;"",IF(RIGHT(H453,1)=")",VALUE(VLOOKUP(OFFSET(B453,-MOD(ROW(B453),3),0),'登録データ（女）'!B453,8,FALSE)),"0"),"0")</f>
        <v>0</v>
      </c>
      <c r="AP453" s="69">
        <f t="shared" ca="1" si="448"/>
        <v>0</v>
      </c>
      <c r="AQ453" s="64" t="str">
        <f t="shared" ref="AQ453" si="502">IF(AR453="","",RANK(AR453,$AR$18:$AR$467,1))</f>
        <v/>
      </c>
      <c r="AR453" s="64" t="str">
        <f>IF(R453="","",B453)</f>
        <v/>
      </c>
      <c r="AS453" s="64" t="str">
        <f t="shared" ref="AS453" si="503">IF(AT453="","",RANK(AT453,$AT$18:$AT$467,1))</f>
        <v/>
      </c>
      <c r="AT453" s="64" t="str">
        <f>IF(S453="","",B453)</f>
        <v/>
      </c>
      <c r="AU453" s="64" t="str">
        <f t="shared" ref="AU453" si="504">IF(AV453="","",RANK(AV453,$AV$18:$AV$467,1))</f>
        <v/>
      </c>
      <c r="AV453" s="64" t="str">
        <f>IF(OR(H453="七種競技",H454="七種競技",H455="七種競技"),B453,"")</f>
        <v/>
      </c>
      <c r="AW453" s="64"/>
      <c r="AX453" s="64">
        <f>B453</f>
        <v>0</v>
      </c>
    </row>
    <row r="454" spans="1:50" ht="18.75" customHeight="1">
      <c r="A454" s="289"/>
      <c r="B454" s="305"/>
      <c r="C454" s="289"/>
      <c r="D454" s="289"/>
      <c r="E454" s="174" t="str">
        <f>IF(B453="","",VLOOKUP(B453,'登録データ（女）'!$A$3:$X$2000,4,FALSE))</f>
        <v/>
      </c>
      <c r="F454" s="289"/>
      <c r="G454" s="294"/>
      <c r="H454" s="478"/>
      <c r="I454" s="286"/>
      <c r="J454" s="289"/>
      <c r="K454" s="286"/>
      <c r="L454" s="289"/>
      <c r="M454" s="286"/>
      <c r="N454" s="286"/>
      <c r="O454" s="294"/>
      <c r="P454" s="295"/>
      <c r="Q454" s="296"/>
      <c r="R454" s="472"/>
      <c r="S454" s="469"/>
      <c r="V454" s="66"/>
      <c r="W454" s="75"/>
      <c r="X454" s="69"/>
      <c r="Y454" s="69"/>
      <c r="Z454" s="69"/>
      <c r="AA454" s="69"/>
      <c r="AB454" s="69"/>
      <c r="AC454" s="62"/>
      <c r="AD454" s="172">
        <f t="shared" ca="1" si="441"/>
        <v>0</v>
      </c>
      <c r="AE454" s="108">
        <f t="shared" si="442"/>
        <v>0</v>
      </c>
      <c r="AF454" s="175" t="str">
        <f>IF(G454="","0",VLOOKUP(G454,'登録データ（男）'!$V$4:$W$21,2,FALSE))</f>
        <v>0</v>
      </c>
      <c r="AG454" s="62" t="str">
        <f t="shared" si="443"/>
        <v>00</v>
      </c>
      <c r="AH454" s="172" t="str">
        <f t="shared" si="444"/>
        <v>0</v>
      </c>
      <c r="AI454" s="62" t="str">
        <f t="shared" si="445"/>
        <v>000000</v>
      </c>
      <c r="AJ454" s="172" t="str">
        <f t="shared" ca="1" si="446"/>
        <v/>
      </c>
      <c r="AK454" s="62">
        <f t="shared" si="452"/>
        <v>0</v>
      </c>
      <c r="AL454" s="107" t="str">
        <f>IF(H454="","0",VALUE(VLOOKUP(H454,'登録データ（男）'!$V$4:$X$23,3,FALSE)))</f>
        <v>0</v>
      </c>
      <c r="AM454" s="62">
        <f t="shared" si="447"/>
        <v>0</v>
      </c>
      <c r="AN454" s="62">
        <f t="shared" si="453"/>
        <v>0</v>
      </c>
      <c r="AO454" s="69" t="str">
        <f ca="1">IF(OFFSET(B454,-MOD(ROW(B454),3),0)&lt;&gt;"",IF(RIGHT(H454,1)=")",VALUE(VLOOKUP(OFFSET(B454,-MOD(ROW(B454),3),0),'登録データ（女）'!B454,8,FALSE)),"0"),"0")</f>
        <v>0</v>
      </c>
      <c r="AP454" s="69">
        <f t="shared" ca="1" si="448"/>
        <v>0</v>
      </c>
      <c r="AQ454" s="64"/>
      <c r="AR454" s="64"/>
      <c r="AS454" s="64"/>
      <c r="AT454" s="64"/>
      <c r="AU454" s="64"/>
      <c r="AV454" s="64"/>
      <c r="AW454" s="64"/>
      <c r="AX454" s="64"/>
    </row>
    <row r="455" spans="1:50" ht="18.75" customHeight="1" thickBot="1">
      <c r="A455" s="290"/>
      <c r="B455" s="306"/>
      <c r="C455" s="290"/>
      <c r="D455" s="290"/>
      <c r="E455" s="87" t="s">
        <v>1919</v>
      </c>
      <c r="F455" s="290"/>
      <c r="G455" s="222"/>
      <c r="H455" s="479"/>
      <c r="I455" s="287"/>
      <c r="J455" s="290"/>
      <c r="K455" s="287"/>
      <c r="L455" s="290"/>
      <c r="M455" s="287"/>
      <c r="N455" s="287"/>
      <c r="O455" s="222"/>
      <c r="P455" s="223"/>
      <c r="Q455" s="297"/>
      <c r="R455" s="473"/>
      <c r="S455" s="470"/>
      <c r="V455" s="66"/>
      <c r="W455" s="75"/>
      <c r="X455" s="69"/>
      <c r="Y455" s="69"/>
      <c r="Z455" s="69"/>
      <c r="AA455" s="69"/>
      <c r="AB455" s="69"/>
      <c r="AC455" s="62"/>
      <c r="AD455" s="172">
        <f t="shared" ca="1" si="441"/>
        <v>0</v>
      </c>
      <c r="AE455" s="108">
        <f t="shared" si="442"/>
        <v>0</v>
      </c>
      <c r="AF455" s="175" t="str">
        <f>IF(G455="","0",VLOOKUP(G455,'登録データ（男）'!$V$4:$W$21,2,FALSE))</f>
        <v>0</v>
      </c>
      <c r="AG455" s="62" t="str">
        <f t="shared" si="443"/>
        <v>00</v>
      </c>
      <c r="AH455" s="172" t="str">
        <f t="shared" si="444"/>
        <v>0</v>
      </c>
      <c r="AI455" s="62" t="str">
        <f t="shared" si="445"/>
        <v>000000</v>
      </c>
      <c r="AJ455" s="172" t="str">
        <f t="shared" ca="1" si="446"/>
        <v/>
      </c>
      <c r="AK455" s="62">
        <f t="shared" si="452"/>
        <v>0</v>
      </c>
      <c r="AL455" s="107" t="str">
        <f>IF(H455="","0",VALUE(VLOOKUP(H455,'登録データ（男）'!$V$4:$X$23,3,FALSE)))</f>
        <v>0</v>
      </c>
      <c r="AM455" s="62">
        <f t="shared" si="447"/>
        <v>0</v>
      </c>
      <c r="AN455" s="62">
        <f t="shared" si="453"/>
        <v>0</v>
      </c>
      <c r="AO455" s="69" t="str">
        <f ca="1">IF(OFFSET(B455,-MOD(ROW(B455),3),0)&lt;&gt;"",IF(RIGHT(H455,1)=")",VALUE(VLOOKUP(OFFSET(B455,-MOD(ROW(B455),3),0),'登録データ（女）'!B455,8,FALSE)),"0"),"0")</f>
        <v>0</v>
      </c>
      <c r="AP455" s="69">
        <f t="shared" ca="1" si="448"/>
        <v>0</v>
      </c>
      <c r="AQ455" s="64"/>
      <c r="AR455" s="64"/>
      <c r="AS455" s="64"/>
      <c r="AT455" s="64"/>
      <c r="AU455" s="64"/>
      <c r="AV455" s="64"/>
      <c r="AW455" s="64"/>
      <c r="AX455" s="64"/>
    </row>
    <row r="456" spans="1:50" ht="18.75" customHeight="1" thickTop="1">
      <c r="A456" s="288">
        <v>147</v>
      </c>
      <c r="B456" s="304"/>
      <c r="C456" s="288" t="str">
        <f>IF(B456="","",VLOOKUP(B456,'登録データ（女）'!$A$3:$X$2000,2,FALSE))</f>
        <v/>
      </c>
      <c r="D456" s="288" t="str">
        <f>IF(B456="","",VLOOKUP(B456,'登録データ（女）'!$A$3:$X$2000,3,FALSE))</f>
        <v/>
      </c>
      <c r="E456" s="179" t="str">
        <f>IF(B456="","",VLOOKUP(B456,'登録データ（女）'!$A$3:$X$2000,7,FALSE))</f>
        <v/>
      </c>
      <c r="F456" s="288" t="s">
        <v>6158</v>
      </c>
      <c r="G456" s="291"/>
      <c r="H456" s="477"/>
      <c r="I456" s="285"/>
      <c r="J456" s="288" t="str">
        <f>IF(G456="","",IF(AH456=2,"","分"))</f>
        <v/>
      </c>
      <c r="K456" s="285"/>
      <c r="L456" s="288" t="str">
        <f>IF(OR(G456="",G456="七種競技"),"",IF(AH456=2,"m","秒"))</f>
        <v/>
      </c>
      <c r="M456" s="285"/>
      <c r="N456" s="285"/>
      <c r="O456" s="291"/>
      <c r="P456" s="292"/>
      <c r="Q456" s="293"/>
      <c r="R456" s="471"/>
      <c r="S456" s="468"/>
      <c r="V456" s="66"/>
      <c r="W456" s="75">
        <f>IF(B456="",0,IF(VLOOKUP(B456,'登録データ（女）'!$A$3:$AT$2000,28,FALSE)=1,0,1))</f>
        <v>0</v>
      </c>
      <c r="X456" s="69">
        <f>IF(B456="",1,0)</f>
        <v>1</v>
      </c>
      <c r="Y456" s="69">
        <f>IF(C456="",1,0)</f>
        <v>1</v>
      </c>
      <c r="Z456" s="69">
        <f>IF(D456="",1,0)</f>
        <v>1</v>
      </c>
      <c r="AA456" s="69">
        <f>IF(E456="",1,0)</f>
        <v>1</v>
      </c>
      <c r="AB456" s="69">
        <f>IF(E457="",1,0)</f>
        <v>1</v>
      </c>
      <c r="AC456" s="62">
        <f>SUM(X456:AB456)</f>
        <v>5</v>
      </c>
      <c r="AD456" s="172">
        <f t="shared" ca="1" si="441"/>
        <v>0</v>
      </c>
      <c r="AE456" s="108">
        <f t="shared" si="442"/>
        <v>0</v>
      </c>
      <c r="AF456" s="175" t="str">
        <f>IF(G456="","0",VLOOKUP(G456,'登録データ（男）'!$V$4:$W$21,2,FALSE))</f>
        <v>0</v>
      </c>
      <c r="AG456" s="62" t="str">
        <f t="shared" si="443"/>
        <v>00</v>
      </c>
      <c r="AH456" s="172" t="str">
        <f t="shared" si="444"/>
        <v>0</v>
      </c>
      <c r="AI456" s="62" t="str">
        <f t="shared" si="445"/>
        <v>000000</v>
      </c>
      <c r="AJ456" s="172" t="str">
        <f t="shared" ca="1" si="446"/>
        <v/>
      </c>
      <c r="AK456" s="62">
        <f t="shared" si="452"/>
        <v>0</v>
      </c>
      <c r="AL456" s="107" t="str">
        <f>IF(H456="","0",VALUE(VLOOKUP(H456,'登録データ（男）'!$V$4:$X$23,3,FALSE)))</f>
        <v>0</v>
      </c>
      <c r="AM456" s="62">
        <f t="shared" si="447"/>
        <v>0</v>
      </c>
      <c r="AN456" s="62">
        <f t="shared" si="453"/>
        <v>0</v>
      </c>
      <c r="AO456" s="69" t="str">
        <f ca="1">IF(OFFSET(B456,-MOD(ROW(B456),3),0)&lt;&gt;"",IF(RIGHT(H456,1)=")",VALUE(VLOOKUP(OFFSET(B456,-MOD(ROW(B456),3),0),'登録データ（女）'!B456,8,FALSE)),"0"),"0")</f>
        <v>0</v>
      </c>
      <c r="AP456" s="69">
        <f t="shared" ca="1" si="448"/>
        <v>0</v>
      </c>
      <c r="AQ456" s="64" t="str">
        <f t="shared" ref="AQ456" si="505">IF(AR456="","",RANK(AR456,$AR$18:$AR$467,1))</f>
        <v/>
      </c>
      <c r="AR456" s="64" t="str">
        <f>IF(R456="","",B456)</f>
        <v/>
      </c>
      <c r="AS456" s="64" t="str">
        <f t="shared" ref="AS456" si="506">IF(AT456="","",RANK(AT456,$AT$18:$AT$467,1))</f>
        <v/>
      </c>
      <c r="AT456" s="64" t="str">
        <f>IF(S456="","",B456)</f>
        <v/>
      </c>
      <c r="AU456" s="64" t="str">
        <f t="shared" ref="AU456" si="507">IF(AV456="","",RANK(AV456,$AV$18:$AV$467,1))</f>
        <v/>
      </c>
      <c r="AV456" s="64" t="str">
        <f>IF(OR(H456="七種競技",H457="七種競技",H458="七種競技"),B456,"")</f>
        <v/>
      </c>
      <c r="AW456" s="64"/>
      <c r="AX456" s="64">
        <f>B456</f>
        <v>0</v>
      </c>
    </row>
    <row r="457" spans="1:50" ht="18.75" customHeight="1">
      <c r="A457" s="289"/>
      <c r="B457" s="305"/>
      <c r="C457" s="289"/>
      <c r="D457" s="289"/>
      <c r="E457" s="174" t="str">
        <f>IF(B456="","",VLOOKUP(B456,'登録データ（女）'!$A$3:$X$2000,4,FALSE))</f>
        <v/>
      </c>
      <c r="F457" s="289"/>
      <c r="G457" s="294"/>
      <c r="H457" s="478"/>
      <c r="I457" s="286"/>
      <c r="J457" s="289"/>
      <c r="K457" s="286"/>
      <c r="L457" s="289"/>
      <c r="M457" s="286"/>
      <c r="N457" s="286"/>
      <c r="O457" s="294"/>
      <c r="P457" s="295"/>
      <c r="Q457" s="296"/>
      <c r="R457" s="472"/>
      <c r="S457" s="469"/>
      <c r="V457" s="66"/>
      <c r="W457" s="75"/>
      <c r="X457" s="69"/>
      <c r="Y457" s="69"/>
      <c r="Z457" s="69"/>
      <c r="AA457" s="69"/>
      <c r="AB457" s="69"/>
      <c r="AC457" s="62"/>
      <c r="AD457" s="172">
        <f t="shared" ca="1" si="441"/>
        <v>0</v>
      </c>
      <c r="AE457" s="108">
        <f t="shared" si="442"/>
        <v>0</v>
      </c>
      <c r="AF457" s="175" t="str">
        <f>IF(G457="","0",VLOOKUP(G457,'登録データ（男）'!$V$4:$W$21,2,FALSE))</f>
        <v>0</v>
      </c>
      <c r="AG457" s="62" t="str">
        <f t="shared" si="443"/>
        <v>00</v>
      </c>
      <c r="AH457" s="172" t="str">
        <f t="shared" si="444"/>
        <v>0</v>
      </c>
      <c r="AI457" s="62" t="str">
        <f t="shared" si="445"/>
        <v>000000</v>
      </c>
      <c r="AJ457" s="172" t="str">
        <f t="shared" ca="1" si="446"/>
        <v/>
      </c>
      <c r="AK457" s="62">
        <f t="shared" si="452"/>
        <v>0</v>
      </c>
      <c r="AL457" s="107" t="str">
        <f>IF(H457="","0",VALUE(VLOOKUP(H457,'登録データ（男）'!$V$4:$X$23,3,FALSE)))</f>
        <v>0</v>
      </c>
      <c r="AM457" s="62">
        <f t="shared" si="447"/>
        <v>0</v>
      </c>
      <c r="AN457" s="62">
        <f t="shared" si="453"/>
        <v>0</v>
      </c>
      <c r="AO457" s="69" t="str">
        <f ca="1">IF(OFFSET(B457,-MOD(ROW(B457),3),0)&lt;&gt;"",IF(RIGHT(H457,1)=")",VALUE(VLOOKUP(OFFSET(B457,-MOD(ROW(B457),3),0),'登録データ（女）'!B457,8,FALSE)),"0"),"0")</f>
        <v>0</v>
      </c>
      <c r="AP457" s="69">
        <f t="shared" ca="1" si="448"/>
        <v>0</v>
      </c>
      <c r="AQ457" s="64"/>
      <c r="AR457" s="64"/>
      <c r="AS457" s="64"/>
      <c r="AT457" s="64"/>
      <c r="AU457" s="64"/>
      <c r="AV457" s="64"/>
      <c r="AW457" s="64"/>
      <c r="AX457" s="64"/>
    </row>
    <row r="458" spans="1:50" ht="18.75" customHeight="1" thickBot="1">
      <c r="A458" s="290"/>
      <c r="B458" s="306"/>
      <c r="C458" s="290"/>
      <c r="D458" s="290"/>
      <c r="E458" s="87" t="s">
        <v>1919</v>
      </c>
      <c r="F458" s="290"/>
      <c r="G458" s="222"/>
      <c r="H458" s="479"/>
      <c r="I458" s="287"/>
      <c r="J458" s="290"/>
      <c r="K458" s="287"/>
      <c r="L458" s="290"/>
      <c r="M458" s="287"/>
      <c r="N458" s="287"/>
      <c r="O458" s="222"/>
      <c r="P458" s="223"/>
      <c r="Q458" s="297"/>
      <c r="R458" s="473"/>
      <c r="S458" s="470"/>
      <c r="V458" s="66"/>
      <c r="W458" s="75"/>
      <c r="X458" s="69"/>
      <c r="Y458" s="69"/>
      <c r="Z458" s="69"/>
      <c r="AA458" s="69"/>
      <c r="AB458" s="69"/>
      <c r="AC458" s="62"/>
      <c r="AD458" s="172">
        <f t="shared" ca="1" si="441"/>
        <v>0</v>
      </c>
      <c r="AE458" s="108">
        <f t="shared" si="442"/>
        <v>0</v>
      </c>
      <c r="AF458" s="175" t="str">
        <f>IF(G458="","0",VLOOKUP(G458,'登録データ（男）'!$V$4:$W$21,2,FALSE))</f>
        <v>0</v>
      </c>
      <c r="AG458" s="62" t="str">
        <f t="shared" si="443"/>
        <v>00</v>
      </c>
      <c r="AH458" s="172" t="str">
        <f t="shared" si="444"/>
        <v>0</v>
      </c>
      <c r="AI458" s="62" t="str">
        <f t="shared" si="445"/>
        <v>000000</v>
      </c>
      <c r="AJ458" s="172" t="str">
        <f t="shared" ca="1" si="446"/>
        <v/>
      </c>
      <c r="AK458" s="62">
        <f t="shared" si="452"/>
        <v>0</v>
      </c>
      <c r="AL458" s="107" t="str">
        <f>IF(H458="","0",VALUE(VLOOKUP(H458,'登録データ（男）'!$V$4:$X$23,3,FALSE)))</f>
        <v>0</v>
      </c>
      <c r="AM458" s="62">
        <f t="shared" si="447"/>
        <v>0</v>
      </c>
      <c r="AN458" s="62">
        <f t="shared" si="453"/>
        <v>0</v>
      </c>
      <c r="AO458" s="69" t="str">
        <f ca="1">IF(OFFSET(B458,-MOD(ROW(B458),3),0)&lt;&gt;"",IF(RIGHT(H458,1)=")",VALUE(VLOOKUP(OFFSET(B458,-MOD(ROW(B458),3),0),'登録データ（女）'!B458,8,FALSE)),"0"),"0")</f>
        <v>0</v>
      </c>
      <c r="AP458" s="69">
        <f t="shared" ca="1" si="448"/>
        <v>0</v>
      </c>
      <c r="AQ458" s="64"/>
      <c r="AR458" s="64"/>
      <c r="AS458" s="64"/>
      <c r="AT458" s="64"/>
      <c r="AU458" s="64"/>
      <c r="AV458" s="64"/>
      <c r="AW458" s="64"/>
      <c r="AX458" s="64"/>
    </row>
    <row r="459" spans="1:50" ht="18.75" customHeight="1" thickTop="1">
      <c r="A459" s="288">
        <v>148</v>
      </c>
      <c r="B459" s="304"/>
      <c r="C459" s="288" t="str">
        <f>IF(B459="","",VLOOKUP(B459,'登録データ（女）'!$A$3:$X$2000,2,FALSE))</f>
        <v/>
      </c>
      <c r="D459" s="288" t="str">
        <f>IF(B459="","",VLOOKUP(B459,'登録データ（女）'!$A$3:$X$2000,3,FALSE))</f>
        <v/>
      </c>
      <c r="E459" s="179" t="str">
        <f>IF(B459="","",VLOOKUP(B459,'登録データ（女）'!$A$3:$X$2000,7,FALSE))</f>
        <v/>
      </c>
      <c r="F459" s="288" t="s">
        <v>6158</v>
      </c>
      <c r="G459" s="291"/>
      <c r="H459" s="477"/>
      <c r="I459" s="285"/>
      <c r="J459" s="288" t="str">
        <f>IF(G459="","",IF(AH459=2,"","分"))</f>
        <v/>
      </c>
      <c r="K459" s="285"/>
      <c r="L459" s="288" t="str">
        <f>IF(OR(G459="",G459="七種競技"),"",IF(AH459=2,"m","秒"))</f>
        <v/>
      </c>
      <c r="M459" s="285"/>
      <c r="N459" s="285"/>
      <c r="O459" s="291"/>
      <c r="P459" s="292"/>
      <c r="Q459" s="293"/>
      <c r="R459" s="471"/>
      <c r="S459" s="468"/>
      <c r="V459" s="66"/>
      <c r="W459" s="75">
        <f>IF(B459="",0,IF(VLOOKUP(B459,'登録データ（女）'!$A$3:$AT$2000,28,FALSE)=1,0,1))</f>
        <v>0</v>
      </c>
      <c r="X459" s="69">
        <f>IF(B459="",1,0)</f>
        <v>1</v>
      </c>
      <c r="Y459" s="69">
        <f>IF(C459="",1,0)</f>
        <v>1</v>
      </c>
      <c r="Z459" s="69">
        <f>IF(D459="",1,0)</f>
        <v>1</v>
      </c>
      <c r="AA459" s="69">
        <f>IF(E459="",1,0)</f>
        <v>1</v>
      </c>
      <c r="AB459" s="69">
        <f>IF(E460="",1,0)</f>
        <v>1</v>
      </c>
      <c r="AC459" s="62">
        <f>SUM(X459:AB459)</f>
        <v>5</v>
      </c>
      <c r="AD459" s="172">
        <f t="shared" ca="1" si="441"/>
        <v>0</v>
      </c>
      <c r="AE459" s="108">
        <f t="shared" si="442"/>
        <v>0</v>
      </c>
      <c r="AF459" s="175" t="str">
        <f>IF(G459="","0",VLOOKUP(G459,'登録データ（男）'!$V$4:$W$21,2,FALSE))</f>
        <v>0</v>
      </c>
      <c r="AG459" s="62" t="str">
        <f t="shared" si="443"/>
        <v>00</v>
      </c>
      <c r="AH459" s="172" t="str">
        <f t="shared" si="444"/>
        <v>0</v>
      </c>
      <c r="AI459" s="62" t="str">
        <f t="shared" si="445"/>
        <v>000000</v>
      </c>
      <c r="AJ459" s="172" t="str">
        <f t="shared" ca="1" si="446"/>
        <v/>
      </c>
      <c r="AK459" s="62">
        <f t="shared" si="452"/>
        <v>0</v>
      </c>
      <c r="AL459" s="107" t="str">
        <f>IF(H459="","0",VALUE(VLOOKUP(H459,'登録データ（男）'!$V$4:$X$23,3,FALSE)))</f>
        <v>0</v>
      </c>
      <c r="AM459" s="62">
        <f t="shared" si="447"/>
        <v>0</v>
      </c>
      <c r="AN459" s="62">
        <f t="shared" si="453"/>
        <v>0</v>
      </c>
      <c r="AO459" s="69" t="str">
        <f ca="1">IF(OFFSET(B459,-MOD(ROW(B459),3),0)&lt;&gt;"",IF(RIGHT(H459,1)=")",VALUE(VLOOKUP(OFFSET(B459,-MOD(ROW(B459),3),0),'登録データ（女）'!B459,8,FALSE)),"0"),"0")</f>
        <v>0</v>
      </c>
      <c r="AP459" s="69">
        <f t="shared" ca="1" si="448"/>
        <v>0</v>
      </c>
      <c r="AQ459" s="64" t="str">
        <f t="shared" ref="AQ459" si="508">IF(AR459="","",RANK(AR459,$AR$18:$AR$467,1))</f>
        <v/>
      </c>
      <c r="AR459" s="64" t="str">
        <f>IF(R459="","",B459)</f>
        <v/>
      </c>
      <c r="AS459" s="64" t="str">
        <f t="shared" ref="AS459" si="509">IF(AT459="","",RANK(AT459,$AT$18:$AT$467,1))</f>
        <v/>
      </c>
      <c r="AT459" s="64" t="str">
        <f>IF(S459="","",B459)</f>
        <v/>
      </c>
      <c r="AU459" s="64" t="str">
        <f t="shared" ref="AU459" si="510">IF(AV459="","",RANK(AV459,$AV$18:$AV$467,1))</f>
        <v/>
      </c>
      <c r="AV459" s="64" t="str">
        <f>IF(OR(H459="七種競技",H460="七種競技",H461="七種競技"),B459,"")</f>
        <v/>
      </c>
      <c r="AW459" s="64"/>
      <c r="AX459" s="64">
        <f>B459</f>
        <v>0</v>
      </c>
    </row>
    <row r="460" spans="1:50" ht="18.75" customHeight="1">
      <c r="A460" s="289"/>
      <c r="B460" s="305"/>
      <c r="C460" s="289"/>
      <c r="D460" s="289"/>
      <c r="E460" s="174" t="str">
        <f>IF(B459="","",VLOOKUP(B459,'登録データ（女）'!$A$3:$X$2000,4,FALSE))</f>
        <v/>
      </c>
      <c r="F460" s="289"/>
      <c r="G460" s="294"/>
      <c r="H460" s="478"/>
      <c r="I460" s="286"/>
      <c r="J460" s="289"/>
      <c r="K460" s="286"/>
      <c r="L460" s="289"/>
      <c r="M460" s="286"/>
      <c r="N460" s="286"/>
      <c r="O460" s="294"/>
      <c r="P460" s="295"/>
      <c r="Q460" s="296"/>
      <c r="R460" s="472"/>
      <c r="S460" s="469"/>
      <c r="V460" s="66"/>
      <c r="W460" s="75"/>
      <c r="X460" s="69"/>
      <c r="Y460" s="69"/>
      <c r="Z460" s="69"/>
      <c r="AA460" s="69"/>
      <c r="AB460" s="69"/>
      <c r="AC460" s="62"/>
      <c r="AD460" s="172">
        <f t="shared" ca="1" si="441"/>
        <v>0</v>
      </c>
      <c r="AE460" s="108">
        <f t="shared" si="442"/>
        <v>0</v>
      </c>
      <c r="AF460" s="175" t="str">
        <f>IF(G460="","0",VLOOKUP(G460,'登録データ（男）'!$V$4:$W$21,2,FALSE))</f>
        <v>0</v>
      </c>
      <c r="AG460" s="62" t="str">
        <f t="shared" si="443"/>
        <v>00</v>
      </c>
      <c r="AH460" s="172" t="str">
        <f t="shared" si="444"/>
        <v>0</v>
      </c>
      <c r="AI460" s="62" t="str">
        <f t="shared" si="445"/>
        <v>000000</v>
      </c>
      <c r="AJ460" s="172" t="str">
        <f t="shared" ca="1" si="446"/>
        <v/>
      </c>
      <c r="AK460" s="62">
        <f t="shared" si="452"/>
        <v>0</v>
      </c>
      <c r="AL460" s="107" t="str">
        <f>IF(H460="","0",VALUE(VLOOKUP(H460,'登録データ（男）'!$V$4:$X$23,3,FALSE)))</f>
        <v>0</v>
      </c>
      <c r="AM460" s="62">
        <f t="shared" si="447"/>
        <v>0</v>
      </c>
      <c r="AN460" s="62">
        <f t="shared" si="453"/>
        <v>0</v>
      </c>
      <c r="AO460" s="69" t="str">
        <f ca="1">IF(OFFSET(B460,-MOD(ROW(B460),3),0)&lt;&gt;"",IF(RIGHT(H460,1)=")",VALUE(VLOOKUP(OFFSET(B460,-MOD(ROW(B460),3),0),'登録データ（女）'!B460,8,FALSE)),"0"),"0")</f>
        <v>0</v>
      </c>
      <c r="AP460" s="69">
        <f t="shared" ca="1" si="448"/>
        <v>0</v>
      </c>
      <c r="AQ460" s="64"/>
      <c r="AR460" s="64"/>
      <c r="AS460" s="64"/>
      <c r="AT460" s="64"/>
      <c r="AU460" s="64"/>
      <c r="AV460" s="64"/>
      <c r="AW460" s="64"/>
      <c r="AX460" s="64"/>
    </row>
    <row r="461" spans="1:50" ht="18.75" customHeight="1" thickBot="1">
      <c r="A461" s="290"/>
      <c r="B461" s="306"/>
      <c r="C461" s="290"/>
      <c r="D461" s="290"/>
      <c r="E461" s="87" t="s">
        <v>1919</v>
      </c>
      <c r="F461" s="290"/>
      <c r="G461" s="222"/>
      <c r="H461" s="479"/>
      <c r="I461" s="287"/>
      <c r="J461" s="290"/>
      <c r="K461" s="287"/>
      <c r="L461" s="290"/>
      <c r="M461" s="287"/>
      <c r="N461" s="287"/>
      <c r="O461" s="222"/>
      <c r="P461" s="223"/>
      <c r="Q461" s="297"/>
      <c r="R461" s="473"/>
      <c r="S461" s="470"/>
      <c r="V461" s="66"/>
      <c r="W461" s="75"/>
      <c r="X461" s="69"/>
      <c r="Y461" s="69"/>
      <c r="Z461" s="69"/>
      <c r="AA461" s="69"/>
      <c r="AB461" s="69"/>
      <c r="AC461" s="62"/>
      <c r="AD461" s="172">
        <f t="shared" ca="1" si="441"/>
        <v>0</v>
      </c>
      <c r="AE461" s="108">
        <f t="shared" si="442"/>
        <v>0</v>
      </c>
      <c r="AF461" s="175" t="str">
        <f>IF(G461="","0",VLOOKUP(G461,'登録データ（男）'!$V$4:$W$21,2,FALSE))</f>
        <v>0</v>
      </c>
      <c r="AG461" s="62" t="str">
        <f t="shared" si="443"/>
        <v>00</v>
      </c>
      <c r="AH461" s="172" t="str">
        <f t="shared" si="444"/>
        <v>0</v>
      </c>
      <c r="AI461" s="62" t="str">
        <f t="shared" si="445"/>
        <v>000000</v>
      </c>
      <c r="AJ461" s="172" t="str">
        <f t="shared" ca="1" si="446"/>
        <v/>
      </c>
      <c r="AK461" s="62">
        <f t="shared" si="452"/>
        <v>0</v>
      </c>
      <c r="AL461" s="107" t="str">
        <f>IF(H461="","0",VALUE(VLOOKUP(H461,'登録データ（男）'!$V$4:$X$23,3,FALSE)))</f>
        <v>0</v>
      </c>
      <c r="AM461" s="62">
        <f t="shared" si="447"/>
        <v>0</v>
      </c>
      <c r="AN461" s="62">
        <f t="shared" si="453"/>
        <v>0</v>
      </c>
      <c r="AO461" s="69" t="str">
        <f ca="1">IF(OFFSET(B461,-MOD(ROW(B461),3),0)&lt;&gt;"",IF(RIGHT(H461,1)=")",VALUE(VLOOKUP(OFFSET(B461,-MOD(ROW(B461),3),0),'登録データ（女）'!B461,8,FALSE)),"0"),"0")</f>
        <v>0</v>
      </c>
      <c r="AP461" s="69">
        <f t="shared" ca="1" si="448"/>
        <v>0</v>
      </c>
      <c r="AQ461" s="64"/>
      <c r="AR461" s="64"/>
      <c r="AS461" s="64"/>
      <c r="AT461" s="64"/>
      <c r="AU461" s="64"/>
      <c r="AV461" s="64"/>
      <c r="AW461" s="64"/>
      <c r="AX461" s="64"/>
    </row>
    <row r="462" spans="1:50" ht="18.75" customHeight="1" thickTop="1">
      <c r="A462" s="288">
        <v>149</v>
      </c>
      <c r="B462" s="304"/>
      <c r="C462" s="288" t="str">
        <f>IF(B462="","",VLOOKUP(B462,'登録データ（女）'!$A$3:$X$2000,2,FALSE))</f>
        <v/>
      </c>
      <c r="D462" s="288" t="str">
        <f>IF(B462="","",VLOOKUP(B462,'登録データ（女）'!$A$3:$X$2000,3,FALSE))</f>
        <v/>
      </c>
      <c r="E462" s="179" t="str">
        <f>IF(B462="","",VLOOKUP(B462,'登録データ（女）'!$A$3:$X$2000,7,FALSE))</f>
        <v/>
      </c>
      <c r="F462" s="288" t="s">
        <v>6158</v>
      </c>
      <c r="G462" s="291"/>
      <c r="H462" s="477"/>
      <c r="I462" s="285"/>
      <c r="J462" s="288" t="str">
        <f>IF(G462="","",IF(AH462=2,"","分"))</f>
        <v/>
      </c>
      <c r="K462" s="285"/>
      <c r="L462" s="288" t="str">
        <f>IF(OR(G462="",G462="七種競技"),"",IF(AH462=2,"m","秒"))</f>
        <v/>
      </c>
      <c r="M462" s="285"/>
      <c r="N462" s="285"/>
      <c r="O462" s="291"/>
      <c r="P462" s="292"/>
      <c r="Q462" s="293"/>
      <c r="R462" s="471"/>
      <c r="S462" s="468"/>
      <c r="V462" s="66"/>
      <c r="W462" s="75">
        <f>IF(B462="",0,IF(VLOOKUP(B462,'登録データ（女）'!$A$3:$AT$2000,28,FALSE)=1,0,1))</f>
        <v>0</v>
      </c>
      <c r="X462" s="69">
        <f>IF(B462="",1,0)</f>
        <v>1</v>
      </c>
      <c r="Y462" s="69">
        <f>IF(C462="",1,0)</f>
        <v>1</v>
      </c>
      <c r="Z462" s="69">
        <f>IF(D462="",1,0)</f>
        <v>1</v>
      </c>
      <c r="AA462" s="69">
        <f>IF(E462="",1,0)</f>
        <v>1</v>
      </c>
      <c r="AB462" s="69">
        <f>IF(E463="",1,0)</f>
        <v>1</v>
      </c>
      <c r="AC462" s="62">
        <f>SUM(X462:AB462)</f>
        <v>5</v>
      </c>
      <c r="AD462" s="172">
        <f t="shared" ca="1" si="441"/>
        <v>0</v>
      </c>
      <c r="AE462" s="108">
        <f t="shared" si="442"/>
        <v>0</v>
      </c>
      <c r="AF462" s="175" t="str">
        <f>IF(G462="","0",VLOOKUP(G462,'登録データ（男）'!$V$4:$W$21,2,FALSE))</f>
        <v>0</v>
      </c>
      <c r="AG462" s="62" t="str">
        <f t="shared" si="443"/>
        <v>00</v>
      </c>
      <c r="AH462" s="172" t="str">
        <f t="shared" si="444"/>
        <v>0</v>
      </c>
      <c r="AI462" s="62" t="str">
        <f t="shared" si="445"/>
        <v>000000</v>
      </c>
      <c r="AJ462" s="172" t="str">
        <f t="shared" ca="1" si="446"/>
        <v/>
      </c>
      <c r="AK462" s="62">
        <f t="shared" si="452"/>
        <v>0</v>
      </c>
      <c r="AL462" s="107" t="str">
        <f>IF(H462="","0",VALUE(VLOOKUP(H462,'登録データ（男）'!$V$4:$X$23,3,FALSE)))</f>
        <v>0</v>
      </c>
      <c r="AM462" s="62">
        <f t="shared" si="447"/>
        <v>0</v>
      </c>
      <c r="AN462" s="62">
        <f t="shared" si="453"/>
        <v>0</v>
      </c>
      <c r="AO462" s="69" t="str">
        <f ca="1">IF(OFFSET(B462,-MOD(ROW(B462),3),0)&lt;&gt;"",IF(RIGHT(H462,1)=")",VALUE(VLOOKUP(OFFSET(B462,-MOD(ROW(B462),3),0),'登録データ（女）'!B462,8,FALSE)),"0"),"0")</f>
        <v>0</v>
      </c>
      <c r="AP462" s="69">
        <f t="shared" ca="1" si="448"/>
        <v>0</v>
      </c>
      <c r="AQ462" s="64" t="str">
        <f t="shared" ref="AQ462" si="511">IF(AR462="","",RANK(AR462,$AR$18:$AR$467,1))</f>
        <v/>
      </c>
      <c r="AR462" s="64" t="str">
        <f>IF(R462="","",B462)</f>
        <v/>
      </c>
      <c r="AS462" s="64" t="str">
        <f t="shared" ref="AS462" si="512">IF(AT462="","",RANK(AT462,$AT$18:$AT$467,1))</f>
        <v/>
      </c>
      <c r="AT462" s="64" t="str">
        <f>IF(S462="","",B462)</f>
        <v/>
      </c>
      <c r="AU462" s="64" t="str">
        <f t="shared" ref="AU462" si="513">IF(AV462="","",RANK(AV462,$AV$18:$AV$467,1))</f>
        <v/>
      </c>
      <c r="AV462" s="64" t="str">
        <f>IF(OR(H462="七種競技",H463="七種競技",H464="七種競技"),B462,"")</f>
        <v/>
      </c>
      <c r="AW462" s="64"/>
      <c r="AX462" s="64">
        <f>B462</f>
        <v>0</v>
      </c>
    </row>
    <row r="463" spans="1:50" ht="18.75" customHeight="1">
      <c r="A463" s="289"/>
      <c r="B463" s="305"/>
      <c r="C463" s="289"/>
      <c r="D463" s="289"/>
      <c r="E463" s="174" t="str">
        <f>IF(B462="","",VLOOKUP(B462,'登録データ（女）'!$A$3:$X$2000,4,FALSE))</f>
        <v/>
      </c>
      <c r="F463" s="289"/>
      <c r="G463" s="294"/>
      <c r="H463" s="478"/>
      <c r="I463" s="286"/>
      <c r="J463" s="289"/>
      <c r="K463" s="286"/>
      <c r="L463" s="289"/>
      <c r="M463" s="286"/>
      <c r="N463" s="286"/>
      <c r="O463" s="294"/>
      <c r="P463" s="295"/>
      <c r="Q463" s="296"/>
      <c r="R463" s="472"/>
      <c r="S463" s="469"/>
      <c r="V463" s="66"/>
      <c r="W463" s="75"/>
      <c r="X463" s="69"/>
      <c r="Y463" s="69"/>
      <c r="Z463" s="69"/>
      <c r="AA463" s="69"/>
      <c r="AB463" s="69"/>
      <c r="AC463" s="62"/>
      <c r="AD463" s="172">
        <f t="shared" ca="1" si="441"/>
        <v>0</v>
      </c>
      <c r="AE463" s="108">
        <f t="shared" si="442"/>
        <v>0</v>
      </c>
      <c r="AF463" s="175" t="str">
        <f>IF(G463="","0",VLOOKUP(G463,'登録データ（男）'!$V$4:$W$21,2,FALSE))</f>
        <v>0</v>
      </c>
      <c r="AG463" s="62" t="str">
        <f t="shared" si="443"/>
        <v>00</v>
      </c>
      <c r="AH463" s="172" t="str">
        <f t="shared" si="444"/>
        <v>0</v>
      </c>
      <c r="AI463" s="62" t="str">
        <f t="shared" si="445"/>
        <v>000000</v>
      </c>
      <c r="AJ463" s="172" t="str">
        <f t="shared" ca="1" si="446"/>
        <v/>
      </c>
      <c r="AK463" s="62">
        <f t="shared" si="452"/>
        <v>0</v>
      </c>
      <c r="AL463" s="107" t="str">
        <f>IF(H463="","0",VALUE(VLOOKUP(H463,'登録データ（男）'!$V$4:$X$23,3,FALSE)))</f>
        <v>0</v>
      </c>
      <c r="AM463" s="62">
        <f t="shared" si="447"/>
        <v>0</v>
      </c>
      <c r="AN463" s="62">
        <f t="shared" si="453"/>
        <v>0</v>
      </c>
      <c r="AO463" s="69" t="str">
        <f ca="1">IF(OFFSET(B463,-MOD(ROW(B463),3),0)&lt;&gt;"",IF(RIGHT(H463,1)=")",VALUE(VLOOKUP(OFFSET(B463,-MOD(ROW(B463),3),0),'登録データ（女）'!B463,8,FALSE)),"0"),"0")</f>
        <v>0</v>
      </c>
      <c r="AP463" s="69">
        <f t="shared" ca="1" si="448"/>
        <v>0</v>
      </c>
      <c r="AQ463" s="64"/>
      <c r="AR463" s="64"/>
      <c r="AS463" s="64"/>
      <c r="AT463" s="64"/>
      <c r="AU463" s="64"/>
      <c r="AV463" s="64"/>
      <c r="AW463" s="64"/>
      <c r="AX463" s="64"/>
    </row>
    <row r="464" spans="1:50" ht="18.75" customHeight="1" thickBot="1">
      <c r="A464" s="290"/>
      <c r="B464" s="487"/>
      <c r="C464" s="290"/>
      <c r="D464" s="283"/>
      <c r="E464" s="88" t="s">
        <v>1919</v>
      </c>
      <c r="F464" s="290"/>
      <c r="G464" s="222"/>
      <c r="H464" s="479"/>
      <c r="I464" s="287"/>
      <c r="J464" s="290"/>
      <c r="K464" s="287"/>
      <c r="L464" s="290"/>
      <c r="M464" s="287"/>
      <c r="N464" s="287"/>
      <c r="O464" s="222"/>
      <c r="P464" s="223"/>
      <c r="Q464" s="297"/>
      <c r="R464" s="473"/>
      <c r="S464" s="470"/>
      <c r="V464" s="66"/>
      <c r="W464" s="75"/>
      <c r="X464" s="69"/>
      <c r="Y464" s="69"/>
      <c r="Z464" s="69"/>
      <c r="AA464" s="69"/>
      <c r="AB464" s="69"/>
      <c r="AC464" s="62"/>
      <c r="AD464" s="172">
        <f t="shared" ca="1" si="441"/>
        <v>0</v>
      </c>
      <c r="AE464" s="108">
        <f t="shared" si="442"/>
        <v>0</v>
      </c>
      <c r="AF464" s="175" t="str">
        <f>IF(G464="","0",VLOOKUP(G464,'登録データ（男）'!$V$4:$W$21,2,FALSE))</f>
        <v>0</v>
      </c>
      <c r="AG464" s="62" t="str">
        <f t="shared" si="443"/>
        <v>00</v>
      </c>
      <c r="AH464" s="172" t="str">
        <f t="shared" si="444"/>
        <v>0</v>
      </c>
      <c r="AI464" s="62" t="str">
        <f t="shared" si="445"/>
        <v>000000</v>
      </c>
      <c r="AJ464" s="172" t="str">
        <f t="shared" ca="1" si="446"/>
        <v/>
      </c>
      <c r="AK464" s="62">
        <f t="shared" si="452"/>
        <v>0</v>
      </c>
      <c r="AL464" s="107" t="str">
        <f>IF(H464="","0",VALUE(VLOOKUP(H464,'登録データ（男）'!$V$4:$X$23,3,FALSE)))</f>
        <v>0</v>
      </c>
      <c r="AM464" s="62">
        <f t="shared" si="447"/>
        <v>0</v>
      </c>
      <c r="AN464" s="62">
        <f t="shared" si="453"/>
        <v>0</v>
      </c>
      <c r="AO464" s="69" t="str">
        <f ca="1">IF(OFFSET(B464,-MOD(ROW(B464),3),0)&lt;&gt;"",IF(RIGHT(H464,1)=")",VALUE(VLOOKUP(OFFSET(B464,-MOD(ROW(B464),3),0),'登録データ（女）'!B464,8,FALSE)),"0"),"0")</f>
        <v>0</v>
      </c>
      <c r="AP464" s="69">
        <f t="shared" ca="1" si="448"/>
        <v>0</v>
      </c>
      <c r="AQ464" s="64"/>
      <c r="AR464" s="64"/>
      <c r="AS464" s="64"/>
      <c r="AT464" s="64"/>
      <c r="AU464" s="64"/>
      <c r="AV464" s="64"/>
      <c r="AW464" s="64"/>
      <c r="AX464" s="64"/>
    </row>
    <row r="465" spans="1:50" ht="18.75" customHeight="1" thickTop="1">
      <c r="A465" s="288">
        <v>150</v>
      </c>
      <c r="B465" s="486"/>
      <c r="C465" s="288" t="str">
        <f>IF(B465="","",VLOOKUP(B465,'登録データ（女）'!$A$3:$X$2000,2,FALSE))</f>
        <v/>
      </c>
      <c r="D465" s="488" t="str">
        <f>IF(B465="","",VLOOKUP(B465,'登録データ（女）'!$A$3:$X$2000,3,FALSE))</f>
        <v/>
      </c>
      <c r="E465" s="175" t="str">
        <f>IF(B465="","",VLOOKUP(B465,'登録データ（女）'!$A$3:$X$2000,7,FALSE))</f>
        <v/>
      </c>
      <c r="F465" s="288" t="s">
        <v>6158</v>
      </c>
      <c r="G465" s="291"/>
      <c r="H465" s="477"/>
      <c r="I465" s="285"/>
      <c r="J465" s="288" t="str">
        <f>IF(G465="","",IF(AH465=2,"","分"))</f>
        <v/>
      </c>
      <c r="K465" s="285"/>
      <c r="L465" s="288" t="str">
        <f>IF(OR(G465="",G465="七種競技"),"",IF(AH465=2,"m","秒"))</f>
        <v/>
      </c>
      <c r="M465" s="285"/>
      <c r="N465" s="285"/>
      <c r="O465" s="291"/>
      <c r="P465" s="292"/>
      <c r="Q465" s="293"/>
      <c r="R465" s="471"/>
      <c r="S465" s="468"/>
      <c r="V465" s="66"/>
      <c r="W465" s="75">
        <f>IF(B465="",0,IF(VLOOKUP(B465,'登録データ（女）'!$A$3:$AT$2000,28,FALSE)=1,0,1))</f>
        <v>0</v>
      </c>
      <c r="X465" s="69">
        <f>IF(B465="",1,0)</f>
        <v>1</v>
      </c>
      <c r="Y465" s="69">
        <f>IF(C465="",1,0)</f>
        <v>1</v>
      </c>
      <c r="Z465" s="69">
        <f>IF(D465="",1,0)</f>
        <v>1</v>
      </c>
      <c r="AA465" s="69">
        <f>IF(E465="",1,0)</f>
        <v>1</v>
      </c>
      <c r="AB465" s="69">
        <f>IF(E466="",1,0)</f>
        <v>1</v>
      </c>
      <c r="AC465" s="62">
        <f>SUM(X465:AB465)</f>
        <v>5</v>
      </c>
      <c r="AD465" s="172">
        <f t="shared" ca="1" si="441"/>
        <v>0</v>
      </c>
      <c r="AE465" s="108">
        <f t="shared" si="442"/>
        <v>0</v>
      </c>
      <c r="AF465" s="175" t="str">
        <f>IF(G465="","0",VLOOKUP(G465,'登録データ（男）'!$V$4:$W$21,2,FALSE))</f>
        <v>0</v>
      </c>
      <c r="AG465" s="62" t="str">
        <f t="shared" si="443"/>
        <v>00</v>
      </c>
      <c r="AH465" s="172" t="str">
        <f t="shared" si="444"/>
        <v>0</v>
      </c>
      <c r="AI465" s="62" t="str">
        <f t="shared" si="445"/>
        <v>000000</v>
      </c>
      <c r="AJ465" s="172" t="str">
        <f t="shared" ca="1" si="446"/>
        <v/>
      </c>
      <c r="AK465" s="62">
        <f t="shared" si="452"/>
        <v>0</v>
      </c>
      <c r="AL465" s="107" t="str">
        <f>IF(H465="","0",VALUE(VLOOKUP(H465,'登録データ（男）'!$V$4:$X$23,3,FALSE)))</f>
        <v>0</v>
      </c>
      <c r="AM465" s="62">
        <f t="shared" si="447"/>
        <v>0</v>
      </c>
      <c r="AN465" s="62">
        <f t="shared" si="453"/>
        <v>0</v>
      </c>
      <c r="AO465" s="69" t="str">
        <f ca="1">IF(OFFSET(B465,-MOD(ROW(B465),3),0)&lt;&gt;"",IF(RIGHT(H465,1)=")",VALUE(VLOOKUP(OFFSET(B465,-MOD(ROW(B465),3),0),'登録データ（女）'!B465,8,FALSE)),"0"),"0")</f>
        <v>0</v>
      </c>
      <c r="AP465" s="69">
        <f t="shared" ca="1" si="448"/>
        <v>0</v>
      </c>
      <c r="AQ465" s="64" t="str">
        <f t="shared" ref="AQ465" si="514">IF(AR465="","",RANK(AR465,$AR$18:$AR$467,1))</f>
        <v/>
      </c>
      <c r="AR465" s="64" t="str">
        <f>IF(R465="","",B465)</f>
        <v/>
      </c>
      <c r="AS465" s="64" t="str">
        <f t="shared" ref="AS465" si="515">IF(AT465="","",RANK(AT465,$AT$18:$AT$467,1))</f>
        <v/>
      </c>
      <c r="AT465" s="64" t="str">
        <f>IF(S465="","",B465)</f>
        <v/>
      </c>
      <c r="AU465" s="64" t="str">
        <f t="shared" ref="AU465" si="516">IF(AV465="","",RANK(AV465,$AV$18:$AV$467,1))</f>
        <v/>
      </c>
      <c r="AV465" s="64" t="str">
        <f>IF(OR(H465="七種競技",H466="七種競技",H467="七種競技"),B465,"")</f>
        <v/>
      </c>
      <c r="AW465" s="64"/>
      <c r="AX465" s="64">
        <f>B465</f>
        <v>0</v>
      </c>
    </row>
    <row r="466" spans="1:50" ht="18.75" customHeight="1">
      <c r="A466" s="289"/>
      <c r="B466" s="305"/>
      <c r="C466" s="289"/>
      <c r="D466" s="289"/>
      <c r="E466" s="175" t="str">
        <f>IF(B465="","",VLOOKUP(B465,'登録データ（女）'!$A$3:$X$2000,4,FALSE))</f>
        <v/>
      </c>
      <c r="F466" s="289"/>
      <c r="G466" s="294"/>
      <c r="H466" s="478"/>
      <c r="I466" s="286"/>
      <c r="J466" s="289"/>
      <c r="K466" s="286"/>
      <c r="L466" s="289"/>
      <c r="M466" s="286"/>
      <c r="N466" s="286"/>
      <c r="O466" s="294"/>
      <c r="P466" s="295"/>
      <c r="Q466" s="296"/>
      <c r="R466" s="472"/>
      <c r="S466" s="469"/>
      <c r="V466" s="66"/>
      <c r="W466" s="75"/>
      <c r="X466" s="69"/>
      <c r="Y466" s="69"/>
      <c r="Z466" s="69"/>
      <c r="AA466" s="69"/>
      <c r="AB466" s="69"/>
      <c r="AC466" s="62"/>
      <c r="AD466" s="172">
        <f t="shared" ca="1" si="441"/>
        <v>0</v>
      </c>
      <c r="AE466" s="108">
        <f t="shared" si="442"/>
        <v>0</v>
      </c>
      <c r="AF466" s="175" t="str">
        <f>IF(G466="","0",VLOOKUP(G466,'登録データ（男）'!$V$4:$W$21,2,FALSE))</f>
        <v>0</v>
      </c>
      <c r="AG466" s="62" t="str">
        <f t="shared" si="443"/>
        <v>00</v>
      </c>
      <c r="AH466" s="172" t="str">
        <f t="shared" si="444"/>
        <v>0</v>
      </c>
      <c r="AI466" s="62" t="str">
        <f t="shared" ref="AI466:AI467" si="517">IF(AH466=2,IF(K466="","0000",CONCATENATE(RIGHT(K466+100,2),RIGHT(AG466+100,2))),IF(K466="","000000",CONCATENATE(RIGHT(I466+100,2),RIGHT(K466+100,2),RIGHT(AG466+100,2))))</f>
        <v>000000</v>
      </c>
      <c r="AJ466" s="172" t="str">
        <f t="shared" ref="AJ466:AJ467" ca="1" si="518">IF(G466="","",IF(OFFSET(B466,-MOD(ROW(B466),3),0)="","0",CONCATENATE(AF466," ",IF(AH466=1,RIGHT(AI466+10000000,7),RIGHT(AI466+100000,5)))))</f>
        <v/>
      </c>
      <c r="AK466" s="62">
        <f t="shared" si="452"/>
        <v>0</v>
      </c>
      <c r="AL466" s="107" t="str">
        <f>IF(H466="","0",VALUE(VLOOKUP(H466,'登録データ（男）'!$V$4:$X$23,3,FALSE)))</f>
        <v>0</v>
      </c>
      <c r="AM466" s="62">
        <f t="shared" si="447"/>
        <v>0</v>
      </c>
      <c r="AN466" s="62">
        <f t="shared" si="453"/>
        <v>0</v>
      </c>
      <c r="AO466" s="69" t="str">
        <f ca="1">IF(OFFSET(B466,-MOD(ROW(B466),3),0)&lt;&gt;"",IF(RIGHT(H466,1)=")",VALUE(VLOOKUP(OFFSET(B466,-MOD(ROW(B466),3),0),'登録データ（女）'!B466,8,FALSE)),"0"),"0")</f>
        <v>0</v>
      </c>
      <c r="AP466" s="69">
        <f t="shared" ref="AP466:AP467" ca="1" si="519">IF(AO466=0,0,IF(RIGHT(H466,1)&lt;&gt;")",0,IF(VALUE(LEFT(AO466,2))&gt;96,0,1)))</f>
        <v>0</v>
      </c>
      <c r="AQ466" s="64"/>
      <c r="AR466" s="64"/>
      <c r="AS466" s="64"/>
      <c r="AT466" s="64"/>
      <c r="AU466" s="64"/>
      <c r="AV466" s="64"/>
      <c r="AW466" s="64"/>
      <c r="AX466" s="64"/>
    </row>
    <row r="467" spans="1:50" ht="18.75" customHeight="1" thickBot="1">
      <c r="A467" s="290"/>
      <c r="B467" s="487"/>
      <c r="C467" s="290"/>
      <c r="D467" s="283"/>
      <c r="E467" s="67" t="s">
        <v>1919</v>
      </c>
      <c r="F467" s="290"/>
      <c r="G467" s="222"/>
      <c r="H467" s="479"/>
      <c r="I467" s="287"/>
      <c r="J467" s="290"/>
      <c r="K467" s="287"/>
      <c r="L467" s="290"/>
      <c r="M467" s="287"/>
      <c r="N467" s="287"/>
      <c r="O467" s="222"/>
      <c r="P467" s="223"/>
      <c r="Q467" s="297"/>
      <c r="R467" s="473"/>
      <c r="S467" s="470"/>
      <c r="V467" s="66"/>
      <c r="W467" s="75"/>
      <c r="X467" s="69"/>
      <c r="Y467" s="69"/>
      <c r="Z467" s="69"/>
      <c r="AA467" s="69"/>
      <c r="AB467" s="69"/>
      <c r="AC467" s="62"/>
      <c r="AD467" s="172">
        <f t="shared" ca="1" si="441"/>
        <v>0</v>
      </c>
      <c r="AE467" s="108">
        <f t="shared" si="442"/>
        <v>0</v>
      </c>
      <c r="AF467" s="175" t="str">
        <f>IF(G467="","0",VLOOKUP(G467,'登録データ（男）'!$V$4:$W$21,2,FALSE))</f>
        <v>0</v>
      </c>
      <c r="AG467" s="62" t="str">
        <f t="shared" si="443"/>
        <v>00</v>
      </c>
      <c r="AH467" s="172" t="str">
        <f t="shared" si="444"/>
        <v>0</v>
      </c>
      <c r="AI467" s="62" t="str">
        <f t="shared" si="517"/>
        <v>000000</v>
      </c>
      <c r="AJ467" s="172" t="str">
        <f t="shared" ca="1" si="518"/>
        <v/>
      </c>
      <c r="AK467" s="62">
        <f t="shared" ref="AK467" si="520">VALUE(AI467)</f>
        <v>0</v>
      </c>
      <c r="AL467" s="107" t="str">
        <f>IF(H467="","0",VALUE(VLOOKUP(H467,'登録データ（男）'!$V$4:$X$23,3,FALSE)))</f>
        <v>0</v>
      </c>
      <c r="AM467" s="62">
        <f t="shared" si="447"/>
        <v>0</v>
      </c>
      <c r="AN467" s="62">
        <f t="shared" ref="AN467" si="521">IF(AK467&gt;AL467,1,0)</f>
        <v>0</v>
      </c>
      <c r="AO467" s="69" t="str">
        <f ca="1">IF(OFFSET(B467,-MOD(ROW(B467),3),0)&lt;&gt;"",IF(RIGHT(H467,1)=")",VALUE(VLOOKUP(OFFSET(B467,-MOD(ROW(B467),3),0),'登録データ（女）'!B467,8,FALSE)),"0"),"0")</f>
        <v>0</v>
      </c>
      <c r="AP467" s="69">
        <f t="shared" ca="1" si="519"/>
        <v>0</v>
      </c>
      <c r="AQ467" s="64"/>
      <c r="AR467" s="64"/>
      <c r="AS467" s="64"/>
      <c r="AT467" s="64"/>
      <c r="AU467" s="64"/>
      <c r="AV467" s="64"/>
      <c r="AW467" s="64"/>
      <c r="AX467" s="64"/>
    </row>
    <row r="468" spans="1:50" ht="19.5" thickTop="1">
      <c r="B468" s="221"/>
      <c r="C468" s="507"/>
      <c r="D468" s="508"/>
      <c r="E468" s="180"/>
      <c r="F468" s="180"/>
      <c r="G468" s="509"/>
      <c r="H468" s="292"/>
      <c r="I468" s="510"/>
      <c r="J468" s="507"/>
      <c r="K468" s="510"/>
      <c r="L468" s="507"/>
      <c r="M468" s="510"/>
      <c r="N468" s="510"/>
      <c r="O468" s="292"/>
      <c r="P468" s="292"/>
      <c r="Q468" s="292"/>
      <c r="V468" s="5"/>
      <c r="AF468" s="76"/>
    </row>
    <row r="469" spans="1:50">
      <c r="B469" s="295"/>
      <c r="C469" s="505"/>
      <c r="D469" s="505"/>
      <c r="E469" s="180"/>
      <c r="F469" s="180"/>
      <c r="G469" s="241"/>
      <c r="H469" s="295"/>
      <c r="I469" s="506"/>
      <c r="J469" s="505"/>
      <c r="K469" s="506"/>
      <c r="L469" s="505"/>
      <c r="M469" s="506"/>
      <c r="N469" s="506"/>
      <c r="O469" s="295"/>
      <c r="P469" s="295"/>
      <c r="Q469" s="295"/>
      <c r="V469" s="5"/>
    </row>
    <row r="470" spans="1:50">
      <c r="B470" s="295"/>
      <c r="C470" s="505"/>
      <c r="D470" s="505"/>
      <c r="E470" s="81"/>
      <c r="F470" s="81"/>
      <c r="G470" s="241"/>
      <c r="H470" s="295"/>
      <c r="I470" s="506"/>
      <c r="J470" s="505"/>
      <c r="K470" s="506"/>
      <c r="L470" s="505"/>
      <c r="M470" s="506"/>
      <c r="N470" s="506"/>
      <c r="O470" s="295"/>
      <c r="P470" s="295"/>
      <c r="Q470" s="295"/>
      <c r="V470" s="5"/>
    </row>
    <row r="471" spans="1:50">
      <c r="B471" s="295"/>
      <c r="C471" s="505"/>
      <c r="D471" s="505"/>
      <c r="E471" s="180"/>
      <c r="F471" s="180"/>
      <c r="G471" s="241"/>
      <c r="H471" s="295"/>
      <c r="I471" s="506"/>
      <c r="J471" s="505"/>
      <c r="K471" s="506"/>
      <c r="L471" s="505"/>
      <c r="M471" s="506"/>
      <c r="N471" s="506"/>
      <c r="O471" s="295"/>
      <c r="P471" s="295"/>
      <c r="Q471" s="295"/>
    </row>
    <row r="472" spans="1:50">
      <c r="B472" s="295"/>
      <c r="C472" s="505"/>
      <c r="D472" s="505"/>
      <c r="E472" s="180"/>
      <c r="F472" s="180"/>
      <c r="G472" s="241"/>
      <c r="H472" s="295"/>
      <c r="I472" s="506"/>
      <c r="J472" s="505"/>
      <c r="K472" s="506"/>
      <c r="L472" s="505"/>
      <c r="M472" s="506"/>
      <c r="N472" s="506"/>
      <c r="O472" s="295"/>
      <c r="P472" s="295"/>
      <c r="Q472" s="295"/>
    </row>
    <row r="473" spans="1:50">
      <c r="B473" s="295"/>
      <c r="C473" s="505"/>
      <c r="D473" s="505"/>
      <c r="E473" s="81"/>
      <c r="F473" s="81"/>
      <c r="G473" s="241"/>
      <c r="H473" s="295"/>
      <c r="I473" s="506"/>
      <c r="J473" s="505"/>
      <c r="K473" s="506"/>
      <c r="L473" s="505"/>
      <c r="M473" s="506"/>
      <c r="N473" s="506"/>
      <c r="O473" s="295"/>
      <c r="P473" s="295"/>
      <c r="Q473" s="295"/>
    </row>
    <row r="474" spans="1:50">
      <c r="B474" s="295"/>
      <c r="C474" s="505"/>
      <c r="D474" s="505"/>
      <c r="E474" s="180"/>
      <c r="F474" s="180"/>
      <c r="G474" s="241"/>
      <c r="H474" s="295"/>
      <c r="I474" s="506"/>
      <c r="J474" s="505"/>
      <c r="K474" s="506"/>
      <c r="L474" s="505"/>
      <c r="M474" s="506"/>
      <c r="N474" s="506"/>
      <c r="O474" s="295"/>
      <c r="P474" s="295"/>
      <c r="Q474" s="295"/>
    </row>
    <row r="475" spans="1:50">
      <c r="B475" s="295"/>
      <c r="C475" s="505"/>
      <c r="D475" s="505"/>
      <c r="E475" s="180"/>
      <c r="F475" s="180"/>
      <c r="G475" s="241"/>
      <c r="H475" s="295"/>
      <c r="I475" s="506"/>
      <c r="J475" s="505"/>
      <c r="K475" s="506"/>
      <c r="L475" s="505"/>
      <c r="M475" s="506"/>
      <c r="N475" s="506"/>
      <c r="O475" s="295"/>
      <c r="P475" s="295"/>
      <c r="Q475" s="295"/>
    </row>
    <row r="476" spans="1:50">
      <c r="B476" s="295"/>
      <c r="C476" s="505"/>
      <c r="D476" s="505"/>
      <c r="E476" s="81"/>
      <c r="F476" s="81"/>
      <c r="G476" s="241"/>
      <c r="H476" s="295"/>
      <c r="I476" s="506"/>
      <c r="J476" s="505"/>
      <c r="K476" s="506"/>
      <c r="L476" s="505"/>
      <c r="M476" s="506"/>
      <c r="N476" s="506"/>
      <c r="O476" s="295"/>
      <c r="P476" s="295"/>
      <c r="Q476" s="295"/>
    </row>
  </sheetData>
  <sheetProtection algorithmName="SHA-512" hashValue="YwurLv0XuPDJWpS48HZioUx3HjtTTCuHs4ZTxchC4STex4b69RFEKWlraPotMk/ELmqOCyL9ifpvQlacU/cd3g==" saltValue="D17T2RcUl2z00awifE9+hQ==" spinCount="100000" sheet="1" objects="1" scenarios="1"/>
  <mergeCells count="2330">
    <mergeCell ref="O393:Q395"/>
    <mergeCell ref="O396:Q398"/>
    <mergeCell ref="O399:Q401"/>
    <mergeCell ref="O402:Q404"/>
    <mergeCell ref="O405:Q407"/>
    <mergeCell ref="O465:Q467"/>
    <mergeCell ref="O408:Q410"/>
    <mergeCell ref="O411:Q413"/>
    <mergeCell ref="O414:Q416"/>
    <mergeCell ref="O417:Q419"/>
    <mergeCell ref="O420:Q422"/>
    <mergeCell ref="O423:Q425"/>
    <mergeCell ref="O426:Q428"/>
    <mergeCell ref="O429:Q431"/>
    <mergeCell ref="O432:Q434"/>
    <mergeCell ref="O435:Q437"/>
    <mergeCell ref="O438:Q440"/>
    <mergeCell ref="O441:Q443"/>
    <mergeCell ref="O444:Q446"/>
    <mergeCell ref="O447:Q449"/>
    <mergeCell ref="O450:Q452"/>
    <mergeCell ref="O453:Q455"/>
    <mergeCell ref="O456:Q458"/>
    <mergeCell ref="O318:Q320"/>
    <mergeCell ref="O321:Q323"/>
    <mergeCell ref="O324:Q326"/>
    <mergeCell ref="O327:Q329"/>
    <mergeCell ref="O330:Q332"/>
    <mergeCell ref="O357:Q359"/>
    <mergeCell ref="O360:Q362"/>
    <mergeCell ref="O363:Q365"/>
    <mergeCell ref="O366:Q368"/>
    <mergeCell ref="O369:Q371"/>
    <mergeCell ref="O372:Q374"/>
    <mergeCell ref="O375:Q377"/>
    <mergeCell ref="O378:Q380"/>
    <mergeCell ref="O381:Q383"/>
    <mergeCell ref="O384:Q386"/>
    <mergeCell ref="O387:Q389"/>
    <mergeCell ref="O390:Q392"/>
    <mergeCell ref="O243:Q245"/>
    <mergeCell ref="O246:Q248"/>
    <mergeCell ref="O249:Q251"/>
    <mergeCell ref="O252:Q254"/>
    <mergeCell ref="O255:Q257"/>
    <mergeCell ref="O282:Q284"/>
    <mergeCell ref="O285:Q287"/>
    <mergeCell ref="O288:Q290"/>
    <mergeCell ref="O291:Q293"/>
    <mergeCell ref="O294:Q296"/>
    <mergeCell ref="O297:Q299"/>
    <mergeCell ref="O300:Q302"/>
    <mergeCell ref="O303:Q305"/>
    <mergeCell ref="O306:Q308"/>
    <mergeCell ref="O309:Q311"/>
    <mergeCell ref="O312:Q314"/>
    <mergeCell ref="O315:Q317"/>
    <mergeCell ref="O168:Q170"/>
    <mergeCell ref="O171:Q173"/>
    <mergeCell ref="O174:Q176"/>
    <mergeCell ref="O177:Q179"/>
    <mergeCell ref="O180:Q182"/>
    <mergeCell ref="O207:Q209"/>
    <mergeCell ref="O210:Q212"/>
    <mergeCell ref="O213:Q215"/>
    <mergeCell ref="O216:Q218"/>
    <mergeCell ref="O219:Q221"/>
    <mergeCell ref="O222:Q224"/>
    <mergeCell ref="O225:Q227"/>
    <mergeCell ref="O228:Q230"/>
    <mergeCell ref="O231:Q233"/>
    <mergeCell ref="O234:Q236"/>
    <mergeCell ref="O237:Q239"/>
    <mergeCell ref="O240:Q242"/>
    <mergeCell ref="O93:Q95"/>
    <mergeCell ref="O96:Q98"/>
    <mergeCell ref="O99:Q101"/>
    <mergeCell ref="O102:Q104"/>
    <mergeCell ref="O105:Q107"/>
    <mergeCell ref="O132:Q134"/>
    <mergeCell ref="O135:Q137"/>
    <mergeCell ref="O138:Q140"/>
    <mergeCell ref="O141:Q143"/>
    <mergeCell ref="O144:Q146"/>
    <mergeCell ref="O147:Q149"/>
    <mergeCell ref="O150:Q152"/>
    <mergeCell ref="O153:Q155"/>
    <mergeCell ref="O156:Q158"/>
    <mergeCell ref="O159:Q161"/>
    <mergeCell ref="O162:Q164"/>
    <mergeCell ref="O165:Q167"/>
    <mergeCell ref="N444:N446"/>
    <mergeCell ref="N447:N449"/>
    <mergeCell ref="N450:N452"/>
    <mergeCell ref="N453:N455"/>
    <mergeCell ref="N456:N458"/>
    <mergeCell ref="N459:N461"/>
    <mergeCell ref="N462:N464"/>
    <mergeCell ref="N465:N467"/>
    <mergeCell ref="O21:Q23"/>
    <mergeCell ref="O24:Q26"/>
    <mergeCell ref="O27:Q29"/>
    <mergeCell ref="O30:Q32"/>
    <mergeCell ref="O33:Q35"/>
    <mergeCell ref="O36:Q38"/>
    <mergeCell ref="O39:Q41"/>
    <mergeCell ref="O42:Q44"/>
    <mergeCell ref="O45:Q47"/>
    <mergeCell ref="O48:Q50"/>
    <mergeCell ref="O51:Q53"/>
    <mergeCell ref="O54:Q56"/>
    <mergeCell ref="O57:Q59"/>
    <mergeCell ref="O60:Q62"/>
    <mergeCell ref="O63:Q65"/>
    <mergeCell ref="O66:Q68"/>
    <mergeCell ref="O69:Q71"/>
    <mergeCell ref="O72:Q74"/>
    <mergeCell ref="O75:Q77"/>
    <mergeCell ref="O78:Q80"/>
    <mergeCell ref="O81:Q83"/>
    <mergeCell ref="O84:Q86"/>
    <mergeCell ref="O87:Q89"/>
    <mergeCell ref="O90:Q92"/>
    <mergeCell ref="N393:N395"/>
    <mergeCell ref="N396:N398"/>
    <mergeCell ref="N399:N401"/>
    <mergeCell ref="N402:N404"/>
    <mergeCell ref="N405:N407"/>
    <mergeCell ref="N408:N410"/>
    <mergeCell ref="N411:N413"/>
    <mergeCell ref="N414:N416"/>
    <mergeCell ref="N417:N419"/>
    <mergeCell ref="N420:N422"/>
    <mergeCell ref="N423:N425"/>
    <mergeCell ref="N426:N428"/>
    <mergeCell ref="N429:N431"/>
    <mergeCell ref="N432:N434"/>
    <mergeCell ref="N435:N437"/>
    <mergeCell ref="N438:N440"/>
    <mergeCell ref="N441:N443"/>
    <mergeCell ref="N342:N344"/>
    <mergeCell ref="N345:N347"/>
    <mergeCell ref="N348:N350"/>
    <mergeCell ref="N351:N353"/>
    <mergeCell ref="N354:N356"/>
    <mergeCell ref="N357:N359"/>
    <mergeCell ref="N360:N362"/>
    <mergeCell ref="N363:N365"/>
    <mergeCell ref="N366:N368"/>
    <mergeCell ref="N369:N371"/>
    <mergeCell ref="N372:N374"/>
    <mergeCell ref="N375:N377"/>
    <mergeCell ref="N378:N380"/>
    <mergeCell ref="N381:N383"/>
    <mergeCell ref="N384:N386"/>
    <mergeCell ref="N387:N389"/>
    <mergeCell ref="N390:N392"/>
    <mergeCell ref="N291:N293"/>
    <mergeCell ref="N294:N296"/>
    <mergeCell ref="N297:N299"/>
    <mergeCell ref="N300:N302"/>
    <mergeCell ref="N303:N305"/>
    <mergeCell ref="N306:N308"/>
    <mergeCell ref="N309:N311"/>
    <mergeCell ref="N312:N314"/>
    <mergeCell ref="N315:N317"/>
    <mergeCell ref="N318:N320"/>
    <mergeCell ref="N321:N323"/>
    <mergeCell ref="N324:N326"/>
    <mergeCell ref="N327:N329"/>
    <mergeCell ref="N330:N332"/>
    <mergeCell ref="N333:N335"/>
    <mergeCell ref="N336:N338"/>
    <mergeCell ref="N339:N341"/>
    <mergeCell ref="N240:N242"/>
    <mergeCell ref="N243:N245"/>
    <mergeCell ref="N246:N248"/>
    <mergeCell ref="N249:N251"/>
    <mergeCell ref="N252:N254"/>
    <mergeCell ref="N255:N257"/>
    <mergeCell ref="N258:N260"/>
    <mergeCell ref="N261:N263"/>
    <mergeCell ref="N264:N266"/>
    <mergeCell ref="N267:N269"/>
    <mergeCell ref="N270:N272"/>
    <mergeCell ref="N273:N275"/>
    <mergeCell ref="N276:N278"/>
    <mergeCell ref="N279:N281"/>
    <mergeCell ref="N282:N284"/>
    <mergeCell ref="N285:N287"/>
    <mergeCell ref="N288:N290"/>
    <mergeCell ref="N189:N191"/>
    <mergeCell ref="N192:N194"/>
    <mergeCell ref="N195:N197"/>
    <mergeCell ref="N198:N200"/>
    <mergeCell ref="N201:N203"/>
    <mergeCell ref="N204:N206"/>
    <mergeCell ref="N207:N209"/>
    <mergeCell ref="N210:N212"/>
    <mergeCell ref="N213:N215"/>
    <mergeCell ref="N216:N218"/>
    <mergeCell ref="N219:N221"/>
    <mergeCell ref="N222:N224"/>
    <mergeCell ref="N225:N227"/>
    <mergeCell ref="N228:N230"/>
    <mergeCell ref="N231:N233"/>
    <mergeCell ref="N234:N236"/>
    <mergeCell ref="N237:N239"/>
    <mergeCell ref="N138:N140"/>
    <mergeCell ref="N141:N143"/>
    <mergeCell ref="N144:N146"/>
    <mergeCell ref="N147:N149"/>
    <mergeCell ref="N150:N152"/>
    <mergeCell ref="N153:N155"/>
    <mergeCell ref="N156:N158"/>
    <mergeCell ref="N159:N161"/>
    <mergeCell ref="N162:N164"/>
    <mergeCell ref="N165:N167"/>
    <mergeCell ref="N168:N170"/>
    <mergeCell ref="N171:N173"/>
    <mergeCell ref="N174:N176"/>
    <mergeCell ref="N177:N179"/>
    <mergeCell ref="N180:N182"/>
    <mergeCell ref="N183:N185"/>
    <mergeCell ref="N186:N188"/>
    <mergeCell ref="N87:N89"/>
    <mergeCell ref="N90:N92"/>
    <mergeCell ref="N93:N95"/>
    <mergeCell ref="N96:N98"/>
    <mergeCell ref="N99:N101"/>
    <mergeCell ref="N102:N104"/>
    <mergeCell ref="N105:N107"/>
    <mergeCell ref="N108:N110"/>
    <mergeCell ref="N111:N113"/>
    <mergeCell ref="N114:N116"/>
    <mergeCell ref="N117:N119"/>
    <mergeCell ref="N120:N122"/>
    <mergeCell ref="N123:N125"/>
    <mergeCell ref="N126:N128"/>
    <mergeCell ref="N129:N131"/>
    <mergeCell ref="N132:N134"/>
    <mergeCell ref="N135:N137"/>
    <mergeCell ref="I462:I464"/>
    <mergeCell ref="J462:J464"/>
    <mergeCell ref="K462:K464"/>
    <mergeCell ref="L462:L464"/>
    <mergeCell ref="M462:M464"/>
    <mergeCell ref="I465:I467"/>
    <mergeCell ref="J465:J467"/>
    <mergeCell ref="K465:K467"/>
    <mergeCell ref="L465:L467"/>
    <mergeCell ref="M465:M467"/>
    <mergeCell ref="N21:N23"/>
    <mergeCell ref="N24:N26"/>
    <mergeCell ref="N27:N29"/>
    <mergeCell ref="N30:N32"/>
    <mergeCell ref="N33:N35"/>
    <mergeCell ref="N36:N38"/>
    <mergeCell ref="N39:N41"/>
    <mergeCell ref="N42:N44"/>
    <mergeCell ref="N45:N47"/>
    <mergeCell ref="N48:N50"/>
    <mergeCell ref="N51:N53"/>
    <mergeCell ref="N54:N56"/>
    <mergeCell ref="N57:N59"/>
    <mergeCell ref="N60:N62"/>
    <mergeCell ref="N63:N65"/>
    <mergeCell ref="N66:N68"/>
    <mergeCell ref="N69:N71"/>
    <mergeCell ref="N72:N74"/>
    <mergeCell ref="N75:N77"/>
    <mergeCell ref="N78:N80"/>
    <mergeCell ref="N81:N83"/>
    <mergeCell ref="N84:N86"/>
    <mergeCell ref="I450:I452"/>
    <mergeCell ref="J450:J452"/>
    <mergeCell ref="K450:K452"/>
    <mergeCell ref="L450:L452"/>
    <mergeCell ref="M450:M452"/>
    <mergeCell ref="I453:I455"/>
    <mergeCell ref="J453:J455"/>
    <mergeCell ref="K453:K455"/>
    <mergeCell ref="L453:L455"/>
    <mergeCell ref="M453:M455"/>
    <mergeCell ref="I456:I458"/>
    <mergeCell ref="J456:J458"/>
    <mergeCell ref="K456:K458"/>
    <mergeCell ref="L456:L458"/>
    <mergeCell ref="M456:M458"/>
    <mergeCell ref="I459:I461"/>
    <mergeCell ref="J459:J461"/>
    <mergeCell ref="K459:K461"/>
    <mergeCell ref="L459:L461"/>
    <mergeCell ref="M459:M461"/>
    <mergeCell ref="L438:L440"/>
    <mergeCell ref="M438:M440"/>
    <mergeCell ref="I441:I443"/>
    <mergeCell ref="J441:J443"/>
    <mergeCell ref="K441:K443"/>
    <mergeCell ref="L441:L443"/>
    <mergeCell ref="M441:M443"/>
    <mergeCell ref="I444:I446"/>
    <mergeCell ref="J444:J446"/>
    <mergeCell ref="K444:K446"/>
    <mergeCell ref="L444:L446"/>
    <mergeCell ref="M444:M446"/>
    <mergeCell ref="I447:I449"/>
    <mergeCell ref="J447:J449"/>
    <mergeCell ref="K447:K449"/>
    <mergeCell ref="L447:L449"/>
    <mergeCell ref="M447:M449"/>
    <mergeCell ref="I420:I422"/>
    <mergeCell ref="J420:J422"/>
    <mergeCell ref="K420:K422"/>
    <mergeCell ref="L420:L422"/>
    <mergeCell ref="M420:M422"/>
    <mergeCell ref="I423:I425"/>
    <mergeCell ref="J423:J425"/>
    <mergeCell ref="K423:K425"/>
    <mergeCell ref="L423:L425"/>
    <mergeCell ref="M423:M425"/>
    <mergeCell ref="I426:I428"/>
    <mergeCell ref="J426:J428"/>
    <mergeCell ref="K426:K428"/>
    <mergeCell ref="L426:L428"/>
    <mergeCell ref="M426:M428"/>
    <mergeCell ref="I429:I431"/>
    <mergeCell ref="J429:J431"/>
    <mergeCell ref="K429:K431"/>
    <mergeCell ref="L429:L431"/>
    <mergeCell ref="M429:M431"/>
    <mergeCell ref="I408:I410"/>
    <mergeCell ref="J408:J410"/>
    <mergeCell ref="K408:K410"/>
    <mergeCell ref="L408:L410"/>
    <mergeCell ref="M408:M410"/>
    <mergeCell ref="I411:I413"/>
    <mergeCell ref="J411:J413"/>
    <mergeCell ref="K411:K413"/>
    <mergeCell ref="L411:L413"/>
    <mergeCell ref="M411:M413"/>
    <mergeCell ref="I414:I416"/>
    <mergeCell ref="J414:J416"/>
    <mergeCell ref="K414:K416"/>
    <mergeCell ref="L414:L416"/>
    <mergeCell ref="M414:M416"/>
    <mergeCell ref="I417:I419"/>
    <mergeCell ref="J417:J419"/>
    <mergeCell ref="K417:K419"/>
    <mergeCell ref="L417:L419"/>
    <mergeCell ref="M417:M419"/>
    <mergeCell ref="I396:I398"/>
    <mergeCell ref="J396:J398"/>
    <mergeCell ref="K396:K398"/>
    <mergeCell ref="L396:L398"/>
    <mergeCell ref="M396:M398"/>
    <mergeCell ref="I399:I401"/>
    <mergeCell ref="J399:J401"/>
    <mergeCell ref="K399:K401"/>
    <mergeCell ref="L399:L401"/>
    <mergeCell ref="M399:M401"/>
    <mergeCell ref="I402:I404"/>
    <mergeCell ref="J402:J404"/>
    <mergeCell ref="K402:K404"/>
    <mergeCell ref="L402:L404"/>
    <mergeCell ref="M402:M404"/>
    <mergeCell ref="I405:I407"/>
    <mergeCell ref="J405:J407"/>
    <mergeCell ref="K405:K407"/>
    <mergeCell ref="L405:L407"/>
    <mergeCell ref="M405:M407"/>
    <mergeCell ref="I378:I380"/>
    <mergeCell ref="J378:J380"/>
    <mergeCell ref="K378:K380"/>
    <mergeCell ref="L378:L380"/>
    <mergeCell ref="M378:M380"/>
    <mergeCell ref="I381:I383"/>
    <mergeCell ref="J381:J383"/>
    <mergeCell ref="K381:K383"/>
    <mergeCell ref="L381:L383"/>
    <mergeCell ref="M381:M383"/>
    <mergeCell ref="I384:I386"/>
    <mergeCell ref="J384:J386"/>
    <mergeCell ref="K384:K386"/>
    <mergeCell ref="L384:L386"/>
    <mergeCell ref="M384:M386"/>
    <mergeCell ref="I387:I389"/>
    <mergeCell ref="J387:J389"/>
    <mergeCell ref="K387:K389"/>
    <mergeCell ref="L387:L389"/>
    <mergeCell ref="M387:M389"/>
    <mergeCell ref="M363:M365"/>
    <mergeCell ref="I366:I368"/>
    <mergeCell ref="J366:J368"/>
    <mergeCell ref="K366:K368"/>
    <mergeCell ref="L366:L368"/>
    <mergeCell ref="M366:M368"/>
    <mergeCell ref="I369:I371"/>
    <mergeCell ref="J369:J371"/>
    <mergeCell ref="K369:K371"/>
    <mergeCell ref="L369:L371"/>
    <mergeCell ref="M369:M371"/>
    <mergeCell ref="I372:I374"/>
    <mergeCell ref="J372:J374"/>
    <mergeCell ref="K372:K374"/>
    <mergeCell ref="L372:L374"/>
    <mergeCell ref="M372:M374"/>
    <mergeCell ref="I375:I377"/>
    <mergeCell ref="J375:J377"/>
    <mergeCell ref="K375:K377"/>
    <mergeCell ref="L375:L377"/>
    <mergeCell ref="M375:M377"/>
    <mergeCell ref="M339:M341"/>
    <mergeCell ref="I342:I344"/>
    <mergeCell ref="J342:J344"/>
    <mergeCell ref="K342:K344"/>
    <mergeCell ref="L342:L344"/>
    <mergeCell ref="M342:M344"/>
    <mergeCell ref="I345:I347"/>
    <mergeCell ref="J345:J347"/>
    <mergeCell ref="K345:K347"/>
    <mergeCell ref="L345:L347"/>
    <mergeCell ref="M345:M347"/>
    <mergeCell ref="I348:I350"/>
    <mergeCell ref="J348:J350"/>
    <mergeCell ref="K348:K350"/>
    <mergeCell ref="L348:L350"/>
    <mergeCell ref="M348:M350"/>
    <mergeCell ref="I357:I359"/>
    <mergeCell ref="J357:J359"/>
    <mergeCell ref="K357:K359"/>
    <mergeCell ref="L357:L359"/>
    <mergeCell ref="M357:M359"/>
    <mergeCell ref="K327:K329"/>
    <mergeCell ref="L327:L329"/>
    <mergeCell ref="M327:M329"/>
    <mergeCell ref="I330:I332"/>
    <mergeCell ref="J330:J332"/>
    <mergeCell ref="K330:K332"/>
    <mergeCell ref="L330:L332"/>
    <mergeCell ref="M330:M332"/>
    <mergeCell ref="I333:I335"/>
    <mergeCell ref="J333:J335"/>
    <mergeCell ref="K333:K335"/>
    <mergeCell ref="L333:L335"/>
    <mergeCell ref="M333:M335"/>
    <mergeCell ref="I336:I338"/>
    <mergeCell ref="J336:J338"/>
    <mergeCell ref="K336:K338"/>
    <mergeCell ref="L336:L338"/>
    <mergeCell ref="M336:M338"/>
    <mergeCell ref="I315:I317"/>
    <mergeCell ref="J315:J317"/>
    <mergeCell ref="K315:K317"/>
    <mergeCell ref="L315:L317"/>
    <mergeCell ref="M315:M317"/>
    <mergeCell ref="I318:I320"/>
    <mergeCell ref="J318:J320"/>
    <mergeCell ref="K318:K320"/>
    <mergeCell ref="L318:L320"/>
    <mergeCell ref="M318:M320"/>
    <mergeCell ref="I321:I323"/>
    <mergeCell ref="J321:J323"/>
    <mergeCell ref="K321:K323"/>
    <mergeCell ref="L321:L323"/>
    <mergeCell ref="M321:M323"/>
    <mergeCell ref="I324:I326"/>
    <mergeCell ref="J324:J326"/>
    <mergeCell ref="K324:K326"/>
    <mergeCell ref="L324:L326"/>
    <mergeCell ref="M324:M326"/>
    <mergeCell ref="M300:M302"/>
    <mergeCell ref="I303:I305"/>
    <mergeCell ref="J303:J305"/>
    <mergeCell ref="K303:K305"/>
    <mergeCell ref="L303:L305"/>
    <mergeCell ref="M303:M305"/>
    <mergeCell ref="I306:I308"/>
    <mergeCell ref="J306:J308"/>
    <mergeCell ref="K306:K308"/>
    <mergeCell ref="L306:L308"/>
    <mergeCell ref="M306:M308"/>
    <mergeCell ref="I309:I311"/>
    <mergeCell ref="J309:J311"/>
    <mergeCell ref="K309:K311"/>
    <mergeCell ref="L309:L311"/>
    <mergeCell ref="M309:M311"/>
    <mergeCell ref="I312:I314"/>
    <mergeCell ref="J312:J314"/>
    <mergeCell ref="K312:K314"/>
    <mergeCell ref="L312:L314"/>
    <mergeCell ref="M312:M314"/>
    <mergeCell ref="L288:L290"/>
    <mergeCell ref="M288:M290"/>
    <mergeCell ref="I291:I293"/>
    <mergeCell ref="J291:J293"/>
    <mergeCell ref="K291:K293"/>
    <mergeCell ref="L291:L293"/>
    <mergeCell ref="M291:M293"/>
    <mergeCell ref="I294:I296"/>
    <mergeCell ref="J294:J296"/>
    <mergeCell ref="K294:K296"/>
    <mergeCell ref="L294:L296"/>
    <mergeCell ref="M294:M296"/>
    <mergeCell ref="I297:I299"/>
    <mergeCell ref="J297:J299"/>
    <mergeCell ref="K297:K299"/>
    <mergeCell ref="L297:L299"/>
    <mergeCell ref="M297:M299"/>
    <mergeCell ref="I276:I278"/>
    <mergeCell ref="J276:J278"/>
    <mergeCell ref="K276:K278"/>
    <mergeCell ref="L276:L278"/>
    <mergeCell ref="M276:M278"/>
    <mergeCell ref="I279:I281"/>
    <mergeCell ref="J279:J281"/>
    <mergeCell ref="K279:K281"/>
    <mergeCell ref="L279:L281"/>
    <mergeCell ref="M279:M281"/>
    <mergeCell ref="I282:I284"/>
    <mergeCell ref="J282:J284"/>
    <mergeCell ref="K282:K284"/>
    <mergeCell ref="L282:L284"/>
    <mergeCell ref="M282:M284"/>
    <mergeCell ref="I285:I287"/>
    <mergeCell ref="J285:J287"/>
    <mergeCell ref="K285:K287"/>
    <mergeCell ref="L285:L287"/>
    <mergeCell ref="M285:M287"/>
    <mergeCell ref="I264:I266"/>
    <mergeCell ref="J264:J266"/>
    <mergeCell ref="K264:K266"/>
    <mergeCell ref="L264:L266"/>
    <mergeCell ref="M264:M266"/>
    <mergeCell ref="I267:I269"/>
    <mergeCell ref="J267:J269"/>
    <mergeCell ref="K267:K269"/>
    <mergeCell ref="L267:L269"/>
    <mergeCell ref="M267:M269"/>
    <mergeCell ref="I270:I272"/>
    <mergeCell ref="J270:J272"/>
    <mergeCell ref="K270:K272"/>
    <mergeCell ref="L270:L272"/>
    <mergeCell ref="M270:M272"/>
    <mergeCell ref="I273:I275"/>
    <mergeCell ref="J273:J275"/>
    <mergeCell ref="K273:K275"/>
    <mergeCell ref="L273:L275"/>
    <mergeCell ref="M273:M275"/>
    <mergeCell ref="J252:J254"/>
    <mergeCell ref="K252:K254"/>
    <mergeCell ref="L252:L254"/>
    <mergeCell ref="M252:M254"/>
    <mergeCell ref="I255:I257"/>
    <mergeCell ref="J255:J257"/>
    <mergeCell ref="K255:K257"/>
    <mergeCell ref="L255:L257"/>
    <mergeCell ref="M255:M257"/>
    <mergeCell ref="I258:I260"/>
    <mergeCell ref="J258:J260"/>
    <mergeCell ref="K258:K260"/>
    <mergeCell ref="L258:L260"/>
    <mergeCell ref="M258:M260"/>
    <mergeCell ref="I261:I263"/>
    <mergeCell ref="J261:J263"/>
    <mergeCell ref="K261:K263"/>
    <mergeCell ref="L261:L263"/>
    <mergeCell ref="M261:M263"/>
    <mergeCell ref="L237:L239"/>
    <mergeCell ref="M237:M239"/>
    <mergeCell ref="I240:I242"/>
    <mergeCell ref="J240:J242"/>
    <mergeCell ref="K240:K242"/>
    <mergeCell ref="L240:L242"/>
    <mergeCell ref="M240:M242"/>
    <mergeCell ref="I243:I245"/>
    <mergeCell ref="J243:J245"/>
    <mergeCell ref="K243:K245"/>
    <mergeCell ref="L243:L245"/>
    <mergeCell ref="M243:M245"/>
    <mergeCell ref="I246:I248"/>
    <mergeCell ref="J246:J248"/>
    <mergeCell ref="K246:K248"/>
    <mergeCell ref="L246:L248"/>
    <mergeCell ref="M246:M248"/>
    <mergeCell ref="L222:L224"/>
    <mergeCell ref="M222:M224"/>
    <mergeCell ref="I225:I227"/>
    <mergeCell ref="J225:J227"/>
    <mergeCell ref="K225:K227"/>
    <mergeCell ref="L225:L227"/>
    <mergeCell ref="M225:M227"/>
    <mergeCell ref="I228:I230"/>
    <mergeCell ref="J228:J230"/>
    <mergeCell ref="K228:K230"/>
    <mergeCell ref="L228:L230"/>
    <mergeCell ref="M228:M230"/>
    <mergeCell ref="I231:I233"/>
    <mergeCell ref="J231:J233"/>
    <mergeCell ref="K231:K233"/>
    <mergeCell ref="L231:L233"/>
    <mergeCell ref="M231:M233"/>
    <mergeCell ref="I195:I197"/>
    <mergeCell ref="J195:J197"/>
    <mergeCell ref="K195:K197"/>
    <mergeCell ref="L195:L197"/>
    <mergeCell ref="M195:M197"/>
    <mergeCell ref="I198:I200"/>
    <mergeCell ref="J198:J200"/>
    <mergeCell ref="K198:K200"/>
    <mergeCell ref="L198:L200"/>
    <mergeCell ref="M198:M200"/>
    <mergeCell ref="I201:I203"/>
    <mergeCell ref="J201:J203"/>
    <mergeCell ref="K201:K203"/>
    <mergeCell ref="L201:L203"/>
    <mergeCell ref="M201:M203"/>
    <mergeCell ref="I204:I206"/>
    <mergeCell ref="J204:J206"/>
    <mergeCell ref="K204:K206"/>
    <mergeCell ref="L204:L206"/>
    <mergeCell ref="M204:M206"/>
    <mergeCell ref="M180:M182"/>
    <mergeCell ref="I183:I185"/>
    <mergeCell ref="J183:J185"/>
    <mergeCell ref="K183:K185"/>
    <mergeCell ref="L183:L185"/>
    <mergeCell ref="M183:M185"/>
    <mergeCell ref="I186:I188"/>
    <mergeCell ref="J186:J188"/>
    <mergeCell ref="K186:K188"/>
    <mergeCell ref="L186:L188"/>
    <mergeCell ref="M186:M188"/>
    <mergeCell ref="I189:I191"/>
    <mergeCell ref="J189:J191"/>
    <mergeCell ref="K189:K191"/>
    <mergeCell ref="L189:L191"/>
    <mergeCell ref="M189:M191"/>
    <mergeCell ref="I192:I194"/>
    <mergeCell ref="J192:J194"/>
    <mergeCell ref="K192:K194"/>
    <mergeCell ref="L192:L194"/>
    <mergeCell ref="M192:M194"/>
    <mergeCell ref="K168:K170"/>
    <mergeCell ref="L168:L170"/>
    <mergeCell ref="M168:M170"/>
    <mergeCell ref="I171:I173"/>
    <mergeCell ref="J171:J173"/>
    <mergeCell ref="K171:K173"/>
    <mergeCell ref="L171:L173"/>
    <mergeCell ref="M171:M173"/>
    <mergeCell ref="I174:I176"/>
    <mergeCell ref="J174:J176"/>
    <mergeCell ref="K174:K176"/>
    <mergeCell ref="L174:L176"/>
    <mergeCell ref="M174:M176"/>
    <mergeCell ref="I177:I179"/>
    <mergeCell ref="J177:J179"/>
    <mergeCell ref="K177:K179"/>
    <mergeCell ref="L177:L179"/>
    <mergeCell ref="M177:M179"/>
    <mergeCell ref="L153:L155"/>
    <mergeCell ref="M153:M155"/>
    <mergeCell ref="I156:I158"/>
    <mergeCell ref="J156:J158"/>
    <mergeCell ref="K156:K158"/>
    <mergeCell ref="L156:L158"/>
    <mergeCell ref="M156:M158"/>
    <mergeCell ref="I159:I161"/>
    <mergeCell ref="J159:J161"/>
    <mergeCell ref="K159:K161"/>
    <mergeCell ref="L159:L161"/>
    <mergeCell ref="M159:M161"/>
    <mergeCell ref="I162:I164"/>
    <mergeCell ref="J162:J164"/>
    <mergeCell ref="K162:K164"/>
    <mergeCell ref="L162:L164"/>
    <mergeCell ref="M162:M164"/>
    <mergeCell ref="I138:I140"/>
    <mergeCell ref="J138:J140"/>
    <mergeCell ref="K138:K140"/>
    <mergeCell ref="L138:L140"/>
    <mergeCell ref="M138:M140"/>
    <mergeCell ref="I141:I143"/>
    <mergeCell ref="J141:J143"/>
    <mergeCell ref="K141:K143"/>
    <mergeCell ref="L141:L143"/>
    <mergeCell ref="M141:M143"/>
    <mergeCell ref="I144:I146"/>
    <mergeCell ref="J144:J146"/>
    <mergeCell ref="K144:K146"/>
    <mergeCell ref="L144:L146"/>
    <mergeCell ref="M144:M146"/>
    <mergeCell ref="I147:I149"/>
    <mergeCell ref="J147:J149"/>
    <mergeCell ref="K147:K149"/>
    <mergeCell ref="L147:L149"/>
    <mergeCell ref="M147:M149"/>
    <mergeCell ref="L120:L122"/>
    <mergeCell ref="M120:M122"/>
    <mergeCell ref="I123:I125"/>
    <mergeCell ref="J123:J125"/>
    <mergeCell ref="K123:K125"/>
    <mergeCell ref="L123:L125"/>
    <mergeCell ref="M123:M125"/>
    <mergeCell ref="I126:I128"/>
    <mergeCell ref="J126:J128"/>
    <mergeCell ref="K126:K128"/>
    <mergeCell ref="L126:L128"/>
    <mergeCell ref="M126:M128"/>
    <mergeCell ref="I129:I131"/>
    <mergeCell ref="J129:J131"/>
    <mergeCell ref="K129:K131"/>
    <mergeCell ref="L129:L131"/>
    <mergeCell ref="M129:M131"/>
    <mergeCell ref="K108:K110"/>
    <mergeCell ref="L108:L110"/>
    <mergeCell ref="M108:M110"/>
    <mergeCell ref="I111:I113"/>
    <mergeCell ref="J111:J113"/>
    <mergeCell ref="K111:K113"/>
    <mergeCell ref="L111:L113"/>
    <mergeCell ref="M111:M113"/>
    <mergeCell ref="I114:I116"/>
    <mergeCell ref="J114:J116"/>
    <mergeCell ref="K114:K116"/>
    <mergeCell ref="L114:L116"/>
    <mergeCell ref="M114:M116"/>
    <mergeCell ref="I117:I119"/>
    <mergeCell ref="J117:J119"/>
    <mergeCell ref="K117:K119"/>
    <mergeCell ref="L117:L119"/>
    <mergeCell ref="M117:M119"/>
    <mergeCell ref="L93:L95"/>
    <mergeCell ref="M93:M95"/>
    <mergeCell ref="I96:I98"/>
    <mergeCell ref="J96:J98"/>
    <mergeCell ref="K96:K98"/>
    <mergeCell ref="L96:L98"/>
    <mergeCell ref="M96:M98"/>
    <mergeCell ref="I99:I101"/>
    <mergeCell ref="J99:J101"/>
    <mergeCell ref="K99:K101"/>
    <mergeCell ref="L99:L101"/>
    <mergeCell ref="M99:M101"/>
    <mergeCell ref="I102:I104"/>
    <mergeCell ref="J102:J104"/>
    <mergeCell ref="K102:K104"/>
    <mergeCell ref="L102:L104"/>
    <mergeCell ref="M102:M104"/>
    <mergeCell ref="M69:M71"/>
    <mergeCell ref="I72:I74"/>
    <mergeCell ref="J72:J74"/>
    <mergeCell ref="K72:K74"/>
    <mergeCell ref="L72:L74"/>
    <mergeCell ref="M72:M74"/>
    <mergeCell ref="I75:I77"/>
    <mergeCell ref="J75:J77"/>
    <mergeCell ref="K75:K77"/>
    <mergeCell ref="L75:L77"/>
    <mergeCell ref="M75:M77"/>
    <mergeCell ref="J84:J86"/>
    <mergeCell ref="K84:K86"/>
    <mergeCell ref="L84:L86"/>
    <mergeCell ref="M84:M86"/>
    <mergeCell ref="I87:I89"/>
    <mergeCell ref="J87:J89"/>
    <mergeCell ref="K87:K89"/>
    <mergeCell ref="L87:L89"/>
    <mergeCell ref="M87:M89"/>
    <mergeCell ref="M54:M56"/>
    <mergeCell ref="I57:I59"/>
    <mergeCell ref="J57:J59"/>
    <mergeCell ref="K57:K59"/>
    <mergeCell ref="L57:L59"/>
    <mergeCell ref="M57:M59"/>
    <mergeCell ref="I60:I62"/>
    <mergeCell ref="J60:J62"/>
    <mergeCell ref="K60:K62"/>
    <mergeCell ref="L60:L62"/>
    <mergeCell ref="M60:M62"/>
    <mergeCell ref="I63:I65"/>
    <mergeCell ref="J63:J65"/>
    <mergeCell ref="K63:K65"/>
    <mergeCell ref="L63:L65"/>
    <mergeCell ref="M63:M65"/>
    <mergeCell ref="I66:I68"/>
    <mergeCell ref="J66:J68"/>
    <mergeCell ref="K66:K68"/>
    <mergeCell ref="L66:L68"/>
    <mergeCell ref="M66:M68"/>
    <mergeCell ref="I42:I44"/>
    <mergeCell ref="J42:J44"/>
    <mergeCell ref="K42:K44"/>
    <mergeCell ref="L42:L44"/>
    <mergeCell ref="M42:M44"/>
    <mergeCell ref="I45:I47"/>
    <mergeCell ref="J45:J47"/>
    <mergeCell ref="K45:K47"/>
    <mergeCell ref="L45:L47"/>
    <mergeCell ref="M45:M47"/>
    <mergeCell ref="I48:I50"/>
    <mergeCell ref="J48:J50"/>
    <mergeCell ref="K48:K50"/>
    <mergeCell ref="L48:L50"/>
    <mergeCell ref="M48:M50"/>
    <mergeCell ref="I51:I53"/>
    <mergeCell ref="J51:J53"/>
    <mergeCell ref="K51:K53"/>
    <mergeCell ref="L51:L53"/>
    <mergeCell ref="M51:M53"/>
    <mergeCell ref="G465:H467"/>
    <mergeCell ref="I18:I20"/>
    <mergeCell ref="J18:J20"/>
    <mergeCell ref="K18:K20"/>
    <mergeCell ref="L18:L20"/>
    <mergeCell ref="M18:M20"/>
    <mergeCell ref="N18:N20"/>
    <mergeCell ref="O18:Q20"/>
    <mergeCell ref="I21:I23"/>
    <mergeCell ref="J21:J23"/>
    <mergeCell ref="K21:K23"/>
    <mergeCell ref="L21:L23"/>
    <mergeCell ref="M21:M23"/>
    <mergeCell ref="I24:I26"/>
    <mergeCell ref="J24:J26"/>
    <mergeCell ref="K24:K26"/>
    <mergeCell ref="L24:L26"/>
    <mergeCell ref="M24:M26"/>
    <mergeCell ref="I27:I29"/>
    <mergeCell ref="J27:J29"/>
    <mergeCell ref="K27:K29"/>
    <mergeCell ref="L27:L29"/>
    <mergeCell ref="M27:M29"/>
    <mergeCell ref="I30:I32"/>
    <mergeCell ref="J30:J32"/>
    <mergeCell ref="K30:K32"/>
    <mergeCell ref="L30:L32"/>
    <mergeCell ref="M30:M32"/>
    <mergeCell ref="I33:I35"/>
    <mergeCell ref="J33:J35"/>
    <mergeCell ref="K33:K35"/>
    <mergeCell ref="L33:L35"/>
    <mergeCell ref="G402:H404"/>
    <mergeCell ref="G405:H407"/>
    <mergeCell ref="G408:H410"/>
    <mergeCell ref="G411:H413"/>
    <mergeCell ref="G414:H416"/>
    <mergeCell ref="G417:H419"/>
    <mergeCell ref="G420:H422"/>
    <mergeCell ref="G423:H425"/>
    <mergeCell ref="G426:H428"/>
    <mergeCell ref="G441:H443"/>
    <mergeCell ref="G444:H446"/>
    <mergeCell ref="G447:H449"/>
    <mergeCell ref="G450:H452"/>
    <mergeCell ref="G453:H455"/>
    <mergeCell ref="G456:H458"/>
    <mergeCell ref="G459:H461"/>
    <mergeCell ref="G462:H464"/>
    <mergeCell ref="G348:H350"/>
    <mergeCell ref="G351:H353"/>
    <mergeCell ref="G354:H356"/>
    <mergeCell ref="G357:H359"/>
    <mergeCell ref="G360:H362"/>
    <mergeCell ref="G363:H365"/>
    <mergeCell ref="G366:H368"/>
    <mergeCell ref="G369:H371"/>
    <mergeCell ref="G372:H374"/>
    <mergeCell ref="G378:H380"/>
    <mergeCell ref="G381:H383"/>
    <mergeCell ref="G384:H386"/>
    <mergeCell ref="G387:H389"/>
    <mergeCell ref="G390:H392"/>
    <mergeCell ref="G393:H395"/>
    <mergeCell ref="G396:H398"/>
    <mergeCell ref="G399:H401"/>
    <mergeCell ref="G204:H206"/>
    <mergeCell ref="G207:H209"/>
    <mergeCell ref="G210:H212"/>
    <mergeCell ref="G213:H215"/>
    <mergeCell ref="G216:H218"/>
    <mergeCell ref="G219:H221"/>
    <mergeCell ref="G222:H224"/>
    <mergeCell ref="G225:H227"/>
    <mergeCell ref="G228:H230"/>
    <mergeCell ref="G231:H233"/>
    <mergeCell ref="G234:H236"/>
    <mergeCell ref="G237:H239"/>
    <mergeCell ref="G240:H242"/>
    <mergeCell ref="G243:H245"/>
    <mergeCell ref="G246:H248"/>
    <mergeCell ref="G249:H251"/>
    <mergeCell ref="G252:H254"/>
    <mergeCell ref="G117:H119"/>
    <mergeCell ref="G120:H122"/>
    <mergeCell ref="G123:H125"/>
    <mergeCell ref="G126:H128"/>
    <mergeCell ref="G129:H131"/>
    <mergeCell ref="G132:H134"/>
    <mergeCell ref="G135:H137"/>
    <mergeCell ref="G138:H140"/>
    <mergeCell ref="G141:H143"/>
    <mergeCell ref="G144:H146"/>
    <mergeCell ref="G147:H149"/>
    <mergeCell ref="G150:H152"/>
    <mergeCell ref="G153:H155"/>
    <mergeCell ref="G156:H158"/>
    <mergeCell ref="G159:H161"/>
    <mergeCell ref="G162:H164"/>
    <mergeCell ref="G165:H167"/>
    <mergeCell ref="F465:F467"/>
    <mergeCell ref="G21:H23"/>
    <mergeCell ref="G24:H26"/>
    <mergeCell ref="G27:H29"/>
    <mergeCell ref="G30:H32"/>
    <mergeCell ref="G33:H35"/>
    <mergeCell ref="G36:H38"/>
    <mergeCell ref="G39:H41"/>
    <mergeCell ref="G42:H44"/>
    <mergeCell ref="G45:H47"/>
    <mergeCell ref="G48:H50"/>
    <mergeCell ref="G51:H53"/>
    <mergeCell ref="G54:H56"/>
    <mergeCell ref="G57:H59"/>
    <mergeCell ref="G60:H62"/>
    <mergeCell ref="G63:H65"/>
    <mergeCell ref="G66:H68"/>
    <mergeCell ref="G69:H71"/>
    <mergeCell ref="G72:H74"/>
    <mergeCell ref="G75:H77"/>
    <mergeCell ref="G78:H80"/>
    <mergeCell ref="G81:H83"/>
    <mergeCell ref="G84:H86"/>
    <mergeCell ref="G87:H89"/>
    <mergeCell ref="G90:H92"/>
    <mergeCell ref="G93:H95"/>
    <mergeCell ref="G96:H98"/>
    <mergeCell ref="G99:H101"/>
    <mergeCell ref="G102:H104"/>
    <mergeCell ref="G105:H107"/>
    <mergeCell ref="G108:H110"/>
    <mergeCell ref="G111:H113"/>
    <mergeCell ref="F411:F413"/>
    <mergeCell ref="F414:F416"/>
    <mergeCell ref="F417:F419"/>
    <mergeCell ref="F420:F422"/>
    <mergeCell ref="F423:F425"/>
    <mergeCell ref="F426:F428"/>
    <mergeCell ref="F429:F431"/>
    <mergeCell ref="F432:F434"/>
    <mergeCell ref="F435:F437"/>
    <mergeCell ref="F441:F443"/>
    <mergeCell ref="F444:F446"/>
    <mergeCell ref="F447:F449"/>
    <mergeCell ref="F450:F452"/>
    <mergeCell ref="F453:F455"/>
    <mergeCell ref="F456:F458"/>
    <mergeCell ref="F459:F461"/>
    <mergeCell ref="F462:F464"/>
    <mergeCell ref="F348:F350"/>
    <mergeCell ref="F351:F353"/>
    <mergeCell ref="F354:F356"/>
    <mergeCell ref="F357:F359"/>
    <mergeCell ref="F360:F362"/>
    <mergeCell ref="F363:F365"/>
    <mergeCell ref="F366:F368"/>
    <mergeCell ref="F369:F371"/>
    <mergeCell ref="F372:F374"/>
    <mergeCell ref="F375:F377"/>
    <mergeCell ref="F378:F380"/>
    <mergeCell ref="F381:F383"/>
    <mergeCell ref="F384:F386"/>
    <mergeCell ref="F387:F389"/>
    <mergeCell ref="F390:F392"/>
    <mergeCell ref="F393:F395"/>
    <mergeCell ref="F396:F398"/>
    <mergeCell ref="F258:F260"/>
    <mergeCell ref="F261:F263"/>
    <mergeCell ref="F264:F266"/>
    <mergeCell ref="F267:F269"/>
    <mergeCell ref="F270:F272"/>
    <mergeCell ref="F273:F275"/>
    <mergeCell ref="F276:F278"/>
    <mergeCell ref="F279:F281"/>
    <mergeCell ref="F282:F284"/>
    <mergeCell ref="F285:F287"/>
    <mergeCell ref="F288:F290"/>
    <mergeCell ref="F291:F293"/>
    <mergeCell ref="F294:F296"/>
    <mergeCell ref="F297:F299"/>
    <mergeCell ref="F300:F302"/>
    <mergeCell ref="F303:F305"/>
    <mergeCell ref="F306:F308"/>
    <mergeCell ref="F198:F200"/>
    <mergeCell ref="F201:F203"/>
    <mergeCell ref="F204:F206"/>
    <mergeCell ref="F207:F209"/>
    <mergeCell ref="F210:F212"/>
    <mergeCell ref="F213:F215"/>
    <mergeCell ref="F216:F218"/>
    <mergeCell ref="F219:F221"/>
    <mergeCell ref="F222:F224"/>
    <mergeCell ref="F225:F227"/>
    <mergeCell ref="F228:F230"/>
    <mergeCell ref="F231:F233"/>
    <mergeCell ref="F234:F236"/>
    <mergeCell ref="F237:F239"/>
    <mergeCell ref="F240:F242"/>
    <mergeCell ref="F243:F245"/>
    <mergeCell ref="F246:F248"/>
    <mergeCell ref="F144:F146"/>
    <mergeCell ref="F147:F149"/>
    <mergeCell ref="F150:F152"/>
    <mergeCell ref="F153:F155"/>
    <mergeCell ref="F156:F158"/>
    <mergeCell ref="F159:F161"/>
    <mergeCell ref="F162:F164"/>
    <mergeCell ref="F165:F167"/>
    <mergeCell ref="F168:F170"/>
    <mergeCell ref="F171:F173"/>
    <mergeCell ref="F174:F176"/>
    <mergeCell ref="F177:F179"/>
    <mergeCell ref="F180:F182"/>
    <mergeCell ref="F183:F185"/>
    <mergeCell ref="F186:F188"/>
    <mergeCell ref="F189:F191"/>
    <mergeCell ref="F192:F194"/>
    <mergeCell ref="F75:F77"/>
    <mergeCell ref="F78:F80"/>
    <mergeCell ref="F81:F83"/>
    <mergeCell ref="F84:F86"/>
    <mergeCell ref="F87:F89"/>
    <mergeCell ref="F90:F92"/>
    <mergeCell ref="F93:F95"/>
    <mergeCell ref="F96:F98"/>
    <mergeCell ref="F99:F101"/>
    <mergeCell ref="F102:F104"/>
    <mergeCell ref="F105:F107"/>
    <mergeCell ref="F108:F110"/>
    <mergeCell ref="F111:F113"/>
    <mergeCell ref="F114:F116"/>
    <mergeCell ref="F117:F119"/>
    <mergeCell ref="F120:F122"/>
    <mergeCell ref="F123:F125"/>
    <mergeCell ref="L81:L83"/>
    <mergeCell ref="M81:M83"/>
    <mergeCell ref="I84:I86"/>
    <mergeCell ref="I468:I470"/>
    <mergeCell ref="J468:J470"/>
    <mergeCell ref="K468:K470"/>
    <mergeCell ref="L468:L470"/>
    <mergeCell ref="M468:M470"/>
    <mergeCell ref="N468:N470"/>
    <mergeCell ref="O468:Q470"/>
    <mergeCell ref="O351:Q353"/>
    <mergeCell ref="O354:Q356"/>
    <mergeCell ref="O459:Q461"/>
    <mergeCell ref="O462:Q464"/>
    <mergeCell ref="I210:I212"/>
    <mergeCell ref="J210:J212"/>
    <mergeCell ref="K210:K212"/>
    <mergeCell ref="L210:L212"/>
    <mergeCell ref="M210:M212"/>
    <mergeCell ref="I213:I215"/>
    <mergeCell ref="J213:J215"/>
    <mergeCell ref="K213:K215"/>
    <mergeCell ref="L213:L215"/>
    <mergeCell ref="M213:M215"/>
    <mergeCell ref="I216:I218"/>
    <mergeCell ref="J216:J218"/>
    <mergeCell ref="K216:K218"/>
    <mergeCell ref="L216:L218"/>
    <mergeCell ref="M216:M218"/>
    <mergeCell ref="I132:I134"/>
    <mergeCell ref="J132:J134"/>
    <mergeCell ref="K132:K134"/>
    <mergeCell ref="B474:B476"/>
    <mergeCell ref="C474:C476"/>
    <mergeCell ref="D474:D476"/>
    <mergeCell ref="G474:G476"/>
    <mergeCell ref="H474:H476"/>
    <mergeCell ref="I474:I476"/>
    <mergeCell ref="J474:J476"/>
    <mergeCell ref="K474:K476"/>
    <mergeCell ref="L474:L476"/>
    <mergeCell ref="M474:M476"/>
    <mergeCell ref="N474:N476"/>
    <mergeCell ref="O474:Q476"/>
    <mergeCell ref="B468:B470"/>
    <mergeCell ref="C468:C470"/>
    <mergeCell ref="D468:D470"/>
    <mergeCell ref="G468:G470"/>
    <mergeCell ref="G471:G473"/>
    <mergeCell ref="H471:H473"/>
    <mergeCell ref="I471:I473"/>
    <mergeCell ref="B471:B473"/>
    <mergeCell ref="C471:C473"/>
    <mergeCell ref="D471:D473"/>
    <mergeCell ref="J471:J473"/>
    <mergeCell ref="K471:K473"/>
    <mergeCell ref="L471:L473"/>
    <mergeCell ref="M471:M473"/>
    <mergeCell ref="N471:N473"/>
    <mergeCell ref="O471:Q473"/>
    <mergeCell ref="H468:H470"/>
    <mergeCell ref="A1:S1"/>
    <mergeCell ref="A48:A50"/>
    <mergeCell ref="R48:R50"/>
    <mergeCell ref="B45:B47"/>
    <mergeCell ref="C45:C47"/>
    <mergeCell ref="D45:D47"/>
    <mergeCell ref="B48:B50"/>
    <mergeCell ref="C48:C50"/>
    <mergeCell ref="D48:D50"/>
    <mergeCell ref="S42:S44"/>
    <mergeCell ref="A45:A47"/>
    <mergeCell ref="R45:R47"/>
    <mergeCell ref="S39:S41"/>
    <mergeCell ref="A42:A44"/>
    <mergeCell ref="R42:R44"/>
    <mergeCell ref="B39:B41"/>
    <mergeCell ref="B27:B29"/>
    <mergeCell ref="C27:C29"/>
    <mergeCell ref="D27:D29"/>
    <mergeCell ref="F30:F32"/>
    <mergeCell ref="F33:F35"/>
    <mergeCell ref="F36:F38"/>
    <mergeCell ref="F39:F41"/>
    <mergeCell ref="F42:F44"/>
    <mergeCell ref="F45:F47"/>
    <mergeCell ref="F48:F50"/>
    <mergeCell ref="M33:M35"/>
    <mergeCell ref="I36:I38"/>
    <mergeCell ref="J36:J38"/>
    <mergeCell ref="K36:K38"/>
    <mergeCell ref="L36:L38"/>
    <mergeCell ref="M36:M38"/>
    <mergeCell ref="D381:D383"/>
    <mergeCell ref="B384:B386"/>
    <mergeCell ref="C384:C386"/>
    <mergeCell ref="D384:D386"/>
    <mergeCell ref="B387:B389"/>
    <mergeCell ref="C387:C389"/>
    <mergeCell ref="B426:B428"/>
    <mergeCell ref="C426:C428"/>
    <mergeCell ref="D426:D428"/>
    <mergeCell ref="B429:B431"/>
    <mergeCell ref="C429:C431"/>
    <mergeCell ref="D429:D431"/>
    <mergeCell ref="B444:B446"/>
    <mergeCell ref="D387:D389"/>
    <mergeCell ref="B441:B443"/>
    <mergeCell ref="C441:C443"/>
    <mergeCell ref="D441:D443"/>
    <mergeCell ref="B432:B434"/>
    <mergeCell ref="B438:B440"/>
    <mergeCell ref="AF13:AJ13"/>
    <mergeCell ref="AK13:AN13"/>
    <mergeCell ref="AO13:AP13"/>
    <mergeCell ref="P2:P3"/>
    <mergeCell ref="Q2:R3"/>
    <mergeCell ref="O4:O5"/>
    <mergeCell ref="P4:P5"/>
    <mergeCell ref="Q4:R5"/>
    <mergeCell ref="O6:O7"/>
    <mergeCell ref="P6:P7"/>
    <mergeCell ref="Q6:R7"/>
    <mergeCell ref="S465:S467"/>
    <mergeCell ref="S462:S464"/>
    <mergeCell ref="S453:S455"/>
    <mergeCell ref="S450:S452"/>
    <mergeCell ref="S441:S443"/>
    <mergeCell ref="S438:S440"/>
    <mergeCell ref="S420:S422"/>
    <mergeCell ref="R426:R428"/>
    <mergeCell ref="S414:S416"/>
    <mergeCell ref="S411:S413"/>
    <mergeCell ref="S405:S407"/>
    <mergeCell ref="S399:S401"/>
    <mergeCell ref="S396:S398"/>
    <mergeCell ref="S390:S392"/>
    <mergeCell ref="S387:S389"/>
    <mergeCell ref="S381:S383"/>
    <mergeCell ref="S378:S380"/>
    <mergeCell ref="S372:S374"/>
    <mergeCell ref="S369:S371"/>
    <mergeCell ref="S408:S410"/>
    <mergeCell ref="S432:S434"/>
    <mergeCell ref="B450:B452"/>
    <mergeCell ref="C450:C452"/>
    <mergeCell ref="D450:D452"/>
    <mergeCell ref="B453:B455"/>
    <mergeCell ref="C453:C455"/>
    <mergeCell ref="D453:D455"/>
    <mergeCell ref="A441:A443"/>
    <mergeCell ref="R441:R443"/>
    <mergeCell ref="A465:A467"/>
    <mergeCell ref="R465:R467"/>
    <mergeCell ref="S459:S461"/>
    <mergeCell ref="A462:A464"/>
    <mergeCell ref="R462:R464"/>
    <mergeCell ref="S456:S458"/>
    <mergeCell ref="A459:A461"/>
    <mergeCell ref="R459:R461"/>
    <mergeCell ref="A456:A458"/>
    <mergeCell ref="R456:R458"/>
    <mergeCell ref="D462:D464"/>
    <mergeCell ref="D459:D461"/>
    <mergeCell ref="B459:B461"/>
    <mergeCell ref="C459:C461"/>
    <mergeCell ref="B456:B458"/>
    <mergeCell ref="C456:C458"/>
    <mergeCell ref="D456:D458"/>
    <mergeCell ref="B465:B467"/>
    <mergeCell ref="C465:C467"/>
    <mergeCell ref="D465:D467"/>
    <mergeCell ref="B462:B464"/>
    <mergeCell ref="C462:C464"/>
    <mergeCell ref="C447:C449"/>
    <mergeCell ref="D447:D449"/>
    <mergeCell ref="S429:S431"/>
    <mergeCell ref="A432:A434"/>
    <mergeCell ref="R432:R434"/>
    <mergeCell ref="C432:C434"/>
    <mergeCell ref="D432:D434"/>
    <mergeCell ref="B435:B437"/>
    <mergeCell ref="C435:C437"/>
    <mergeCell ref="D435:D437"/>
    <mergeCell ref="S426:S428"/>
    <mergeCell ref="A429:A431"/>
    <mergeCell ref="R429:R431"/>
    <mergeCell ref="S423:S425"/>
    <mergeCell ref="A426:A428"/>
    <mergeCell ref="A423:A425"/>
    <mergeCell ref="R423:R425"/>
    <mergeCell ref="A444:A446"/>
    <mergeCell ref="R444:R446"/>
    <mergeCell ref="A438:A440"/>
    <mergeCell ref="R438:R440"/>
    <mergeCell ref="I432:I434"/>
    <mergeCell ref="J432:J434"/>
    <mergeCell ref="K432:K434"/>
    <mergeCell ref="L432:L434"/>
    <mergeCell ref="M432:M434"/>
    <mergeCell ref="I435:I437"/>
    <mergeCell ref="J435:J437"/>
    <mergeCell ref="K435:K437"/>
    <mergeCell ref="L435:L437"/>
    <mergeCell ref="M435:M437"/>
    <mergeCell ref="I438:I440"/>
    <mergeCell ref="J438:J440"/>
    <mergeCell ref="K438:K440"/>
    <mergeCell ref="A453:A455"/>
    <mergeCell ref="R453:R455"/>
    <mergeCell ref="S447:S449"/>
    <mergeCell ref="A450:A452"/>
    <mergeCell ref="R450:R452"/>
    <mergeCell ref="S444:S446"/>
    <mergeCell ref="A447:A449"/>
    <mergeCell ref="R447:R449"/>
    <mergeCell ref="C444:C446"/>
    <mergeCell ref="D444:D446"/>
    <mergeCell ref="B447:B449"/>
    <mergeCell ref="S435:S437"/>
    <mergeCell ref="C438:C440"/>
    <mergeCell ref="D438:D440"/>
    <mergeCell ref="B414:B416"/>
    <mergeCell ref="C414:C416"/>
    <mergeCell ref="D414:D416"/>
    <mergeCell ref="B417:B419"/>
    <mergeCell ref="C417:C419"/>
    <mergeCell ref="D417:D419"/>
    <mergeCell ref="B420:B422"/>
    <mergeCell ref="C420:C422"/>
    <mergeCell ref="D420:D422"/>
    <mergeCell ref="F438:F440"/>
    <mergeCell ref="G429:H431"/>
    <mergeCell ref="G432:H434"/>
    <mergeCell ref="G435:H437"/>
    <mergeCell ref="G438:H440"/>
    <mergeCell ref="S417:S419"/>
    <mergeCell ref="A420:A422"/>
    <mergeCell ref="A435:A437"/>
    <mergeCell ref="R435:R437"/>
    <mergeCell ref="A411:A413"/>
    <mergeCell ref="R411:R413"/>
    <mergeCell ref="A408:A410"/>
    <mergeCell ref="R408:R410"/>
    <mergeCell ref="B423:B425"/>
    <mergeCell ref="C423:C425"/>
    <mergeCell ref="D423:D425"/>
    <mergeCell ref="B405:B407"/>
    <mergeCell ref="C405:C407"/>
    <mergeCell ref="D405:D407"/>
    <mergeCell ref="B408:B410"/>
    <mergeCell ref="C408:C410"/>
    <mergeCell ref="D408:D410"/>
    <mergeCell ref="S402:S404"/>
    <mergeCell ref="A405:A407"/>
    <mergeCell ref="R405:R407"/>
    <mergeCell ref="A402:A404"/>
    <mergeCell ref="R402:R404"/>
    <mergeCell ref="B402:B404"/>
    <mergeCell ref="C402:C404"/>
    <mergeCell ref="D402:D404"/>
    <mergeCell ref="B411:B413"/>
    <mergeCell ref="C411:C413"/>
    <mergeCell ref="D411:D413"/>
    <mergeCell ref="R420:R422"/>
    <mergeCell ref="A417:A419"/>
    <mergeCell ref="R417:R419"/>
    <mergeCell ref="A414:A416"/>
    <mergeCell ref="R414:R416"/>
    <mergeCell ref="F402:F404"/>
    <mergeCell ref="F405:F407"/>
    <mergeCell ref="F408:F410"/>
    <mergeCell ref="A399:A401"/>
    <mergeCell ref="R399:R401"/>
    <mergeCell ref="S393:S395"/>
    <mergeCell ref="A396:A398"/>
    <mergeCell ref="R396:R398"/>
    <mergeCell ref="B393:B395"/>
    <mergeCell ref="C393:C395"/>
    <mergeCell ref="D393:D395"/>
    <mergeCell ref="B396:B398"/>
    <mergeCell ref="C396:C398"/>
    <mergeCell ref="D396:D398"/>
    <mergeCell ref="A393:A395"/>
    <mergeCell ref="R393:R395"/>
    <mergeCell ref="B399:B401"/>
    <mergeCell ref="C399:C401"/>
    <mergeCell ref="D399:D401"/>
    <mergeCell ref="A390:A392"/>
    <mergeCell ref="R390:R392"/>
    <mergeCell ref="B390:B392"/>
    <mergeCell ref="C390:C392"/>
    <mergeCell ref="D390:D392"/>
    <mergeCell ref="F399:F401"/>
    <mergeCell ref="I390:I392"/>
    <mergeCell ref="J390:J392"/>
    <mergeCell ref="K390:K392"/>
    <mergeCell ref="L390:L392"/>
    <mergeCell ref="M390:M392"/>
    <mergeCell ref="I393:I395"/>
    <mergeCell ref="J393:J395"/>
    <mergeCell ref="K393:K395"/>
    <mergeCell ref="L393:L395"/>
    <mergeCell ref="M393:M395"/>
    <mergeCell ref="S384:S386"/>
    <mergeCell ref="A387:A389"/>
    <mergeCell ref="R387:R389"/>
    <mergeCell ref="A384:A386"/>
    <mergeCell ref="R384:R386"/>
    <mergeCell ref="A381:A383"/>
    <mergeCell ref="R381:R383"/>
    <mergeCell ref="S375:S377"/>
    <mergeCell ref="A378:A380"/>
    <mergeCell ref="R378:R380"/>
    <mergeCell ref="A375:A377"/>
    <mergeCell ref="R375:R377"/>
    <mergeCell ref="A372:A374"/>
    <mergeCell ref="R372:R374"/>
    <mergeCell ref="S366:S368"/>
    <mergeCell ref="A369:A371"/>
    <mergeCell ref="R369:R371"/>
    <mergeCell ref="G375:H377"/>
    <mergeCell ref="B369:B371"/>
    <mergeCell ref="C369:C371"/>
    <mergeCell ref="D369:D371"/>
    <mergeCell ref="B372:B374"/>
    <mergeCell ref="C372:C374"/>
    <mergeCell ref="D372:D374"/>
    <mergeCell ref="B375:B377"/>
    <mergeCell ref="C375:C377"/>
    <mergeCell ref="D375:D377"/>
    <mergeCell ref="B378:B380"/>
    <mergeCell ref="C378:C380"/>
    <mergeCell ref="D378:D380"/>
    <mergeCell ref="B381:B383"/>
    <mergeCell ref="C381:C383"/>
    <mergeCell ref="S363:S365"/>
    <mergeCell ref="A366:A368"/>
    <mergeCell ref="R366:R368"/>
    <mergeCell ref="B363:B365"/>
    <mergeCell ref="C363:C365"/>
    <mergeCell ref="D363:D365"/>
    <mergeCell ref="B366:B368"/>
    <mergeCell ref="C366:C368"/>
    <mergeCell ref="D366:D368"/>
    <mergeCell ref="A363:A365"/>
    <mergeCell ref="R363:R365"/>
    <mergeCell ref="S357:S359"/>
    <mergeCell ref="A360:A362"/>
    <mergeCell ref="R360:R362"/>
    <mergeCell ref="B357:B359"/>
    <mergeCell ref="C357:C359"/>
    <mergeCell ref="D357:D359"/>
    <mergeCell ref="B360:B362"/>
    <mergeCell ref="C360:C362"/>
    <mergeCell ref="D360:D362"/>
    <mergeCell ref="A357:A359"/>
    <mergeCell ref="R357:R359"/>
    <mergeCell ref="S360:S362"/>
    <mergeCell ref="I360:I362"/>
    <mergeCell ref="J360:J362"/>
    <mergeCell ref="K360:K362"/>
    <mergeCell ref="L360:L362"/>
    <mergeCell ref="M360:M362"/>
    <mergeCell ref="I363:I365"/>
    <mergeCell ref="J363:J365"/>
    <mergeCell ref="K363:K365"/>
    <mergeCell ref="L363:L365"/>
    <mergeCell ref="B348:B350"/>
    <mergeCell ref="C348:C350"/>
    <mergeCell ref="D348:D350"/>
    <mergeCell ref="S354:S356"/>
    <mergeCell ref="S351:S353"/>
    <mergeCell ref="I351:I353"/>
    <mergeCell ref="J351:J353"/>
    <mergeCell ref="K351:K353"/>
    <mergeCell ref="L351:L353"/>
    <mergeCell ref="M351:M353"/>
    <mergeCell ref="I354:I356"/>
    <mergeCell ref="J354:J356"/>
    <mergeCell ref="K354:K356"/>
    <mergeCell ref="L354:L356"/>
    <mergeCell ref="A345:A347"/>
    <mergeCell ref="R345:R347"/>
    <mergeCell ref="A354:A356"/>
    <mergeCell ref="R354:R356"/>
    <mergeCell ref="B351:B353"/>
    <mergeCell ref="C351:C353"/>
    <mergeCell ref="D351:D353"/>
    <mergeCell ref="B354:B356"/>
    <mergeCell ref="C354:C356"/>
    <mergeCell ref="D354:D356"/>
    <mergeCell ref="S348:S350"/>
    <mergeCell ref="A351:A353"/>
    <mergeCell ref="R351:R353"/>
    <mergeCell ref="A348:A350"/>
    <mergeCell ref="R348:R350"/>
    <mergeCell ref="M354:M356"/>
    <mergeCell ref="O345:Q347"/>
    <mergeCell ref="O348:Q350"/>
    <mergeCell ref="S339:S341"/>
    <mergeCell ref="A342:A344"/>
    <mergeCell ref="R342:R344"/>
    <mergeCell ref="B342:B344"/>
    <mergeCell ref="C342:C344"/>
    <mergeCell ref="D342:D344"/>
    <mergeCell ref="B339:B341"/>
    <mergeCell ref="C339:C341"/>
    <mergeCell ref="D339:D341"/>
    <mergeCell ref="A339:A341"/>
    <mergeCell ref="R339:R341"/>
    <mergeCell ref="S345:S347"/>
    <mergeCell ref="A336:A338"/>
    <mergeCell ref="R336:R338"/>
    <mergeCell ref="B345:B347"/>
    <mergeCell ref="C345:C347"/>
    <mergeCell ref="D345:D347"/>
    <mergeCell ref="O339:Q341"/>
    <mergeCell ref="O342:Q344"/>
    <mergeCell ref="S342:S344"/>
    <mergeCell ref="F336:F338"/>
    <mergeCell ref="F339:F341"/>
    <mergeCell ref="F342:F344"/>
    <mergeCell ref="F345:F347"/>
    <mergeCell ref="G336:H338"/>
    <mergeCell ref="G339:H341"/>
    <mergeCell ref="G342:H344"/>
    <mergeCell ref="G345:H347"/>
    <mergeCell ref="I339:I341"/>
    <mergeCell ref="J339:J341"/>
    <mergeCell ref="K339:K341"/>
    <mergeCell ref="L339:L341"/>
    <mergeCell ref="B333:B335"/>
    <mergeCell ref="C333:C335"/>
    <mergeCell ref="D333:D335"/>
    <mergeCell ref="B336:B338"/>
    <mergeCell ref="C336:C338"/>
    <mergeCell ref="D336:D338"/>
    <mergeCell ref="S330:S332"/>
    <mergeCell ref="A333:A335"/>
    <mergeCell ref="R333:R335"/>
    <mergeCell ref="S327:S329"/>
    <mergeCell ref="A330:A332"/>
    <mergeCell ref="R330:R332"/>
    <mergeCell ref="B327:B329"/>
    <mergeCell ref="C327:C329"/>
    <mergeCell ref="D327:D329"/>
    <mergeCell ref="B330:B332"/>
    <mergeCell ref="C330:C332"/>
    <mergeCell ref="D330:D332"/>
    <mergeCell ref="S336:S338"/>
    <mergeCell ref="A327:A329"/>
    <mergeCell ref="R327:R329"/>
    <mergeCell ref="S333:S335"/>
    <mergeCell ref="O333:Q335"/>
    <mergeCell ref="O336:Q338"/>
    <mergeCell ref="F327:F329"/>
    <mergeCell ref="F330:F332"/>
    <mergeCell ref="F333:F335"/>
    <mergeCell ref="G327:H329"/>
    <mergeCell ref="G330:H332"/>
    <mergeCell ref="G333:H335"/>
    <mergeCell ref="I327:I329"/>
    <mergeCell ref="J327:J329"/>
    <mergeCell ref="A324:A326"/>
    <mergeCell ref="R324:R326"/>
    <mergeCell ref="B321:B323"/>
    <mergeCell ref="C321:C323"/>
    <mergeCell ref="D321:D323"/>
    <mergeCell ref="B324:B326"/>
    <mergeCell ref="C324:C326"/>
    <mergeCell ref="D324:D326"/>
    <mergeCell ref="S318:S320"/>
    <mergeCell ref="A321:A323"/>
    <mergeCell ref="R321:R323"/>
    <mergeCell ref="S315:S317"/>
    <mergeCell ref="A318:A320"/>
    <mergeCell ref="R318:R320"/>
    <mergeCell ref="B315:B317"/>
    <mergeCell ref="C315:C317"/>
    <mergeCell ref="D315:D317"/>
    <mergeCell ref="B318:B320"/>
    <mergeCell ref="C318:C320"/>
    <mergeCell ref="D318:D320"/>
    <mergeCell ref="S324:S326"/>
    <mergeCell ref="A315:A317"/>
    <mergeCell ref="R315:R317"/>
    <mergeCell ref="S321:S323"/>
    <mergeCell ref="F315:F317"/>
    <mergeCell ref="F318:F320"/>
    <mergeCell ref="F321:F323"/>
    <mergeCell ref="F324:F326"/>
    <mergeCell ref="G315:H317"/>
    <mergeCell ref="G318:H320"/>
    <mergeCell ref="G321:H323"/>
    <mergeCell ref="G324:H326"/>
    <mergeCell ref="A312:A314"/>
    <mergeCell ref="R312:R314"/>
    <mergeCell ref="B309:B311"/>
    <mergeCell ref="C309:C311"/>
    <mergeCell ref="D309:D311"/>
    <mergeCell ref="B312:B314"/>
    <mergeCell ref="C312:C314"/>
    <mergeCell ref="D312:D314"/>
    <mergeCell ref="S306:S308"/>
    <mergeCell ref="A309:A311"/>
    <mergeCell ref="R309:R311"/>
    <mergeCell ref="S303:S305"/>
    <mergeCell ref="A306:A308"/>
    <mergeCell ref="R306:R308"/>
    <mergeCell ref="B303:B305"/>
    <mergeCell ref="C303:C305"/>
    <mergeCell ref="D303:D305"/>
    <mergeCell ref="B306:B308"/>
    <mergeCell ref="C306:C308"/>
    <mergeCell ref="D306:D308"/>
    <mergeCell ref="S312:S314"/>
    <mergeCell ref="A303:A305"/>
    <mergeCell ref="R303:R305"/>
    <mergeCell ref="S309:S311"/>
    <mergeCell ref="F309:F311"/>
    <mergeCell ref="F312:F314"/>
    <mergeCell ref="G303:H305"/>
    <mergeCell ref="G306:H308"/>
    <mergeCell ref="G309:H311"/>
    <mergeCell ref="G312:H314"/>
    <mergeCell ref="A300:A302"/>
    <mergeCell ref="R300:R302"/>
    <mergeCell ref="B297:B299"/>
    <mergeCell ref="C297:C299"/>
    <mergeCell ref="D297:D299"/>
    <mergeCell ref="B300:B302"/>
    <mergeCell ref="C300:C302"/>
    <mergeCell ref="D300:D302"/>
    <mergeCell ref="S294:S296"/>
    <mergeCell ref="A297:A299"/>
    <mergeCell ref="R297:R299"/>
    <mergeCell ref="S291:S293"/>
    <mergeCell ref="A294:A296"/>
    <mergeCell ref="R294:R296"/>
    <mergeCell ref="B291:B293"/>
    <mergeCell ref="C291:C293"/>
    <mergeCell ref="D291:D293"/>
    <mergeCell ref="B294:B296"/>
    <mergeCell ref="C294:C296"/>
    <mergeCell ref="D294:D296"/>
    <mergeCell ref="S300:S302"/>
    <mergeCell ref="A291:A293"/>
    <mergeCell ref="R291:R293"/>
    <mergeCell ref="S297:S299"/>
    <mergeCell ref="G291:H293"/>
    <mergeCell ref="G294:H296"/>
    <mergeCell ref="G297:H299"/>
    <mergeCell ref="G300:H302"/>
    <mergeCell ref="I300:I302"/>
    <mergeCell ref="J300:J302"/>
    <mergeCell ref="K300:K302"/>
    <mergeCell ref="L300:L302"/>
    <mergeCell ref="A288:A290"/>
    <mergeCell ref="R288:R290"/>
    <mergeCell ref="B285:B287"/>
    <mergeCell ref="C285:C287"/>
    <mergeCell ref="D285:D287"/>
    <mergeCell ref="B288:B290"/>
    <mergeCell ref="C288:C290"/>
    <mergeCell ref="D288:D290"/>
    <mergeCell ref="S282:S284"/>
    <mergeCell ref="A285:A287"/>
    <mergeCell ref="R285:R287"/>
    <mergeCell ref="S279:S281"/>
    <mergeCell ref="A282:A284"/>
    <mergeCell ref="R282:R284"/>
    <mergeCell ref="B279:B281"/>
    <mergeCell ref="C279:C281"/>
    <mergeCell ref="D279:D281"/>
    <mergeCell ref="B282:B284"/>
    <mergeCell ref="C282:C284"/>
    <mergeCell ref="D282:D284"/>
    <mergeCell ref="S288:S290"/>
    <mergeCell ref="A279:A281"/>
    <mergeCell ref="R279:R281"/>
    <mergeCell ref="S285:S287"/>
    <mergeCell ref="O279:Q281"/>
    <mergeCell ref="G279:H281"/>
    <mergeCell ref="G282:H284"/>
    <mergeCell ref="G285:H287"/>
    <mergeCell ref="G288:H290"/>
    <mergeCell ref="I288:I290"/>
    <mergeCell ref="J288:J290"/>
    <mergeCell ref="K288:K290"/>
    <mergeCell ref="A276:A278"/>
    <mergeCell ref="R276:R278"/>
    <mergeCell ref="B273:B275"/>
    <mergeCell ref="C273:C275"/>
    <mergeCell ref="D273:D275"/>
    <mergeCell ref="B276:B278"/>
    <mergeCell ref="C276:C278"/>
    <mergeCell ref="D276:D278"/>
    <mergeCell ref="S270:S272"/>
    <mergeCell ref="A273:A275"/>
    <mergeCell ref="R273:R275"/>
    <mergeCell ref="S267:S269"/>
    <mergeCell ref="A270:A272"/>
    <mergeCell ref="R270:R272"/>
    <mergeCell ref="B267:B269"/>
    <mergeCell ref="C267:C269"/>
    <mergeCell ref="D267:D269"/>
    <mergeCell ref="B270:B272"/>
    <mergeCell ref="C270:C272"/>
    <mergeCell ref="D270:D272"/>
    <mergeCell ref="S276:S278"/>
    <mergeCell ref="A267:A269"/>
    <mergeCell ref="R267:R269"/>
    <mergeCell ref="S273:S275"/>
    <mergeCell ref="G267:H269"/>
    <mergeCell ref="G270:H272"/>
    <mergeCell ref="O267:Q269"/>
    <mergeCell ref="O270:Q272"/>
    <mergeCell ref="O273:Q275"/>
    <mergeCell ref="O276:Q278"/>
    <mergeCell ref="G273:H275"/>
    <mergeCell ref="G276:H278"/>
    <mergeCell ref="A264:A266"/>
    <mergeCell ref="R264:R266"/>
    <mergeCell ref="B261:B263"/>
    <mergeCell ref="C261:C263"/>
    <mergeCell ref="D261:D263"/>
    <mergeCell ref="B264:B266"/>
    <mergeCell ref="C264:C266"/>
    <mergeCell ref="D264:D266"/>
    <mergeCell ref="S258:S260"/>
    <mergeCell ref="A261:A263"/>
    <mergeCell ref="R261:R263"/>
    <mergeCell ref="S255:S257"/>
    <mergeCell ref="A258:A260"/>
    <mergeCell ref="R258:R260"/>
    <mergeCell ref="B255:B257"/>
    <mergeCell ref="C255:C257"/>
    <mergeCell ref="D255:D257"/>
    <mergeCell ref="B258:B260"/>
    <mergeCell ref="C258:C260"/>
    <mergeCell ref="D258:D260"/>
    <mergeCell ref="S264:S266"/>
    <mergeCell ref="A255:A257"/>
    <mergeCell ref="R255:R257"/>
    <mergeCell ref="S261:S263"/>
    <mergeCell ref="G255:H257"/>
    <mergeCell ref="G258:H260"/>
    <mergeCell ref="G261:H263"/>
    <mergeCell ref="G264:H266"/>
    <mergeCell ref="O258:Q260"/>
    <mergeCell ref="O261:Q263"/>
    <mergeCell ref="O264:Q266"/>
    <mergeCell ref="F255:F257"/>
    <mergeCell ref="A252:A254"/>
    <mergeCell ref="R252:R254"/>
    <mergeCell ref="B249:B251"/>
    <mergeCell ref="C249:C251"/>
    <mergeCell ref="D249:D251"/>
    <mergeCell ref="B252:B254"/>
    <mergeCell ref="C252:C254"/>
    <mergeCell ref="D252:D254"/>
    <mergeCell ref="S246:S248"/>
    <mergeCell ref="A249:A251"/>
    <mergeCell ref="R249:R251"/>
    <mergeCell ref="S243:S245"/>
    <mergeCell ref="A246:A248"/>
    <mergeCell ref="R246:R248"/>
    <mergeCell ref="B243:B245"/>
    <mergeCell ref="C243:C245"/>
    <mergeCell ref="D243:D245"/>
    <mergeCell ref="B246:B248"/>
    <mergeCell ref="C246:C248"/>
    <mergeCell ref="D246:D248"/>
    <mergeCell ref="S252:S254"/>
    <mergeCell ref="A243:A245"/>
    <mergeCell ref="R243:R245"/>
    <mergeCell ref="S249:S251"/>
    <mergeCell ref="F249:F251"/>
    <mergeCell ref="F252:F254"/>
    <mergeCell ref="I249:I251"/>
    <mergeCell ref="J249:J251"/>
    <mergeCell ref="K249:K251"/>
    <mergeCell ref="L249:L251"/>
    <mergeCell ref="M249:M251"/>
    <mergeCell ref="I252:I254"/>
    <mergeCell ref="A240:A242"/>
    <mergeCell ref="R240:R242"/>
    <mergeCell ref="B237:B239"/>
    <mergeCell ref="C237:C239"/>
    <mergeCell ref="D237:D239"/>
    <mergeCell ref="B240:B242"/>
    <mergeCell ref="C240:C242"/>
    <mergeCell ref="D240:D242"/>
    <mergeCell ref="S234:S236"/>
    <mergeCell ref="A237:A239"/>
    <mergeCell ref="R237:R239"/>
    <mergeCell ref="S231:S233"/>
    <mergeCell ref="A234:A236"/>
    <mergeCell ref="R234:R236"/>
    <mergeCell ref="B231:B233"/>
    <mergeCell ref="C231:C233"/>
    <mergeCell ref="D231:D233"/>
    <mergeCell ref="B234:B236"/>
    <mergeCell ref="C234:C236"/>
    <mergeCell ref="D234:D236"/>
    <mergeCell ref="S240:S242"/>
    <mergeCell ref="A231:A233"/>
    <mergeCell ref="R231:R233"/>
    <mergeCell ref="S237:S239"/>
    <mergeCell ref="I234:I236"/>
    <mergeCell ref="J234:J236"/>
    <mergeCell ref="K234:K236"/>
    <mergeCell ref="L234:L236"/>
    <mergeCell ref="M234:M236"/>
    <mergeCell ref="I237:I239"/>
    <mergeCell ref="J237:J239"/>
    <mergeCell ref="K237:K239"/>
    <mergeCell ref="A228:A230"/>
    <mergeCell ref="R228:R230"/>
    <mergeCell ref="B225:B227"/>
    <mergeCell ref="C225:C227"/>
    <mergeCell ref="D225:D227"/>
    <mergeCell ref="B228:B230"/>
    <mergeCell ref="C228:C230"/>
    <mergeCell ref="D228:D230"/>
    <mergeCell ref="S222:S224"/>
    <mergeCell ref="A225:A227"/>
    <mergeCell ref="R225:R227"/>
    <mergeCell ref="S219:S221"/>
    <mergeCell ref="A222:A224"/>
    <mergeCell ref="R222:R224"/>
    <mergeCell ref="B219:B221"/>
    <mergeCell ref="C219:C221"/>
    <mergeCell ref="D219:D221"/>
    <mergeCell ref="B222:B224"/>
    <mergeCell ref="C222:C224"/>
    <mergeCell ref="D222:D224"/>
    <mergeCell ref="S228:S230"/>
    <mergeCell ref="A219:A221"/>
    <mergeCell ref="R219:R221"/>
    <mergeCell ref="S225:S227"/>
    <mergeCell ref="I219:I221"/>
    <mergeCell ref="J219:J221"/>
    <mergeCell ref="K219:K221"/>
    <mergeCell ref="L219:L221"/>
    <mergeCell ref="M219:M221"/>
    <mergeCell ref="I222:I224"/>
    <mergeCell ref="J222:J224"/>
    <mergeCell ref="K222:K224"/>
    <mergeCell ref="A216:A218"/>
    <mergeCell ref="R216:R218"/>
    <mergeCell ref="B213:B215"/>
    <mergeCell ref="C213:C215"/>
    <mergeCell ref="D213:D215"/>
    <mergeCell ref="B216:B218"/>
    <mergeCell ref="C216:C218"/>
    <mergeCell ref="D216:D218"/>
    <mergeCell ref="S210:S212"/>
    <mergeCell ref="A213:A215"/>
    <mergeCell ref="R213:R215"/>
    <mergeCell ref="S207:S209"/>
    <mergeCell ref="A210:A212"/>
    <mergeCell ref="R210:R212"/>
    <mergeCell ref="B207:B209"/>
    <mergeCell ref="C207:C209"/>
    <mergeCell ref="D207:D209"/>
    <mergeCell ref="B210:B212"/>
    <mergeCell ref="C210:C212"/>
    <mergeCell ref="D210:D212"/>
    <mergeCell ref="S216:S218"/>
    <mergeCell ref="A207:A209"/>
    <mergeCell ref="R207:R209"/>
    <mergeCell ref="S213:S215"/>
    <mergeCell ref="I207:I209"/>
    <mergeCell ref="J207:J209"/>
    <mergeCell ref="K207:K209"/>
    <mergeCell ref="L207:L209"/>
    <mergeCell ref="M207:M209"/>
    <mergeCell ref="A204:A206"/>
    <mergeCell ref="R204:R206"/>
    <mergeCell ref="B201:B203"/>
    <mergeCell ref="C201:C203"/>
    <mergeCell ref="D201:D203"/>
    <mergeCell ref="B204:B206"/>
    <mergeCell ref="C204:C206"/>
    <mergeCell ref="D204:D206"/>
    <mergeCell ref="S198:S200"/>
    <mergeCell ref="A201:A203"/>
    <mergeCell ref="R201:R203"/>
    <mergeCell ref="S195:S197"/>
    <mergeCell ref="A198:A200"/>
    <mergeCell ref="R198:R200"/>
    <mergeCell ref="B195:B197"/>
    <mergeCell ref="C195:C197"/>
    <mergeCell ref="D195:D197"/>
    <mergeCell ref="B198:B200"/>
    <mergeCell ref="C198:C200"/>
    <mergeCell ref="D198:D200"/>
    <mergeCell ref="S204:S206"/>
    <mergeCell ref="A195:A197"/>
    <mergeCell ref="R195:R197"/>
    <mergeCell ref="S201:S203"/>
    <mergeCell ref="G195:H197"/>
    <mergeCell ref="G198:H200"/>
    <mergeCell ref="G201:H203"/>
    <mergeCell ref="O195:Q197"/>
    <mergeCell ref="O198:Q200"/>
    <mergeCell ref="O201:Q203"/>
    <mergeCell ref="O204:Q206"/>
    <mergeCell ref="F195:F197"/>
    <mergeCell ref="A192:A194"/>
    <mergeCell ref="R192:R194"/>
    <mergeCell ref="B189:B191"/>
    <mergeCell ref="C189:C191"/>
    <mergeCell ref="D189:D191"/>
    <mergeCell ref="B192:B194"/>
    <mergeCell ref="C192:C194"/>
    <mergeCell ref="D192:D194"/>
    <mergeCell ref="S186:S188"/>
    <mergeCell ref="A189:A191"/>
    <mergeCell ref="R189:R191"/>
    <mergeCell ref="S183:S185"/>
    <mergeCell ref="A186:A188"/>
    <mergeCell ref="R186:R188"/>
    <mergeCell ref="B183:B185"/>
    <mergeCell ref="C183:C185"/>
    <mergeCell ref="D183:D185"/>
    <mergeCell ref="B186:B188"/>
    <mergeCell ref="C186:C188"/>
    <mergeCell ref="D186:D188"/>
    <mergeCell ref="S192:S194"/>
    <mergeCell ref="A183:A185"/>
    <mergeCell ref="R183:R185"/>
    <mergeCell ref="S189:S191"/>
    <mergeCell ref="G192:H194"/>
    <mergeCell ref="O183:Q185"/>
    <mergeCell ref="O186:Q188"/>
    <mergeCell ref="O189:Q191"/>
    <mergeCell ref="O192:Q194"/>
    <mergeCell ref="G183:H185"/>
    <mergeCell ref="G186:H188"/>
    <mergeCell ref="G189:H191"/>
    <mergeCell ref="A180:A182"/>
    <mergeCell ref="R180:R182"/>
    <mergeCell ref="B177:B179"/>
    <mergeCell ref="C177:C179"/>
    <mergeCell ref="D177:D179"/>
    <mergeCell ref="B180:B182"/>
    <mergeCell ref="C180:C182"/>
    <mergeCell ref="D180:D182"/>
    <mergeCell ref="S174:S176"/>
    <mergeCell ref="A177:A179"/>
    <mergeCell ref="R177:R179"/>
    <mergeCell ref="S171:S173"/>
    <mergeCell ref="A174:A176"/>
    <mergeCell ref="R174:R176"/>
    <mergeCell ref="B171:B173"/>
    <mergeCell ref="C171:C173"/>
    <mergeCell ref="D171:D173"/>
    <mergeCell ref="B174:B176"/>
    <mergeCell ref="C174:C176"/>
    <mergeCell ref="D174:D176"/>
    <mergeCell ref="S180:S182"/>
    <mergeCell ref="A171:A173"/>
    <mergeCell ref="R171:R173"/>
    <mergeCell ref="S177:S179"/>
    <mergeCell ref="G171:H173"/>
    <mergeCell ref="G174:H176"/>
    <mergeCell ref="G177:H179"/>
    <mergeCell ref="G180:H182"/>
    <mergeCell ref="I180:I182"/>
    <mergeCell ref="J180:J182"/>
    <mergeCell ref="K180:K182"/>
    <mergeCell ref="L180:L182"/>
    <mergeCell ref="A168:A170"/>
    <mergeCell ref="R168:R170"/>
    <mergeCell ref="B165:B167"/>
    <mergeCell ref="C165:C167"/>
    <mergeCell ref="D165:D167"/>
    <mergeCell ref="B168:B170"/>
    <mergeCell ref="C168:C170"/>
    <mergeCell ref="D168:D170"/>
    <mergeCell ref="S162:S164"/>
    <mergeCell ref="A165:A167"/>
    <mergeCell ref="R165:R167"/>
    <mergeCell ref="S159:S161"/>
    <mergeCell ref="A162:A164"/>
    <mergeCell ref="R162:R164"/>
    <mergeCell ref="B159:B161"/>
    <mergeCell ref="C159:C161"/>
    <mergeCell ref="D159:D161"/>
    <mergeCell ref="B162:B164"/>
    <mergeCell ref="C162:C164"/>
    <mergeCell ref="D162:D164"/>
    <mergeCell ref="S168:S170"/>
    <mergeCell ref="A159:A161"/>
    <mergeCell ref="R159:R161"/>
    <mergeCell ref="S165:S167"/>
    <mergeCell ref="G168:H170"/>
    <mergeCell ref="I165:I167"/>
    <mergeCell ref="J165:J167"/>
    <mergeCell ref="K165:K167"/>
    <mergeCell ref="L165:L167"/>
    <mergeCell ref="M165:M167"/>
    <mergeCell ref="I168:I170"/>
    <mergeCell ref="J168:J170"/>
    <mergeCell ref="A156:A158"/>
    <mergeCell ref="R156:R158"/>
    <mergeCell ref="B153:B155"/>
    <mergeCell ref="C153:C155"/>
    <mergeCell ref="D153:D155"/>
    <mergeCell ref="B156:B158"/>
    <mergeCell ref="C156:C158"/>
    <mergeCell ref="D156:D158"/>
    <mergeCell ref="S150:S152"/>
    <mergeCell ref="A153:A155"/>
    <mergeCell ref="R153:R155"/>
    <mergeCell ref="S147:S149"/>
    <mergeCell ref="A150:A152"/>
    <mergeCell ref="R150:R152"/>
    <mergeCell ref="B147:B149"/>
    <mergeCell ref="C147:C149"/>
    <mergeCell ref="D147:D149"/>
    <mergeCell ref="B150:B152"/>
    <mergeCell ref="C150:C152"/>
    <mergeCell ref="D150:D152"/>
    <mergeCell ref="S156:S158"/>
    <mergeCell ref="A147:A149"/>
    <mergeCell ref="R147:R149"/>
    <mergeCell ref="S153:S155"/>
    <mergeCell ref="I150:I152"/>
    <mergeCell ref="J150:J152"/>
    <mergeCell ref="K150:K152"/>
    <mergeCell ref="L150:L152"/>
    <mergeCell ref="M150:M152"/>
    <mergeCell ref="I153:I155"/>
    <mergeCell ref="J153:J155"/>
    <mergeCell ref="K153:K155"/>
    <mergeCell ref="A144:A146"/>
    <mergeCell ref="R144:R146"/>
    <mergeCell ref="B141:B143"/>
    <mergeCell ref="C141:C143"/>
    <mergeCell ref="D141:D143"/>
    <mergeCell ref="B144:B146"/>
    <mergeCell ref="C144:C146"/>
    <mergeCell ref="D144:D146"/>
    <mergeCell ref="S138:S140"/>
    <mergeCell ref="A141:A143"/>
    <mergeCell ref="R141:R143"/>
    <mergeCell ref="S135:S137"/>
    <mergeCell ref="A138:A140"/>
    <mergeCell ref="R138:R140"/>
    <mergeCell ref="B135:B137"/>
    <mergeCell ref="C135:C137"/>
    <mergeCell ref="D135:D137"/>
    <mergeCell ref="B138:B140"/>
    <mergeCell ref="C138:C140"/>
    <mergeCell ref="D138:D140"/>
    <mergeCell ref="S144:S146"/>
    <mergeCell ref="A135:A137"/>
    <mergeCell ref="R135:R137"/>
    <mergeCell ref="S141:S143"/>
    <mergeCell ref="I135:I137"/>
    <mergeCell ref="J135:J137"/>
    <mergeCell ref="K135:K137"/>
    <mergeCell ref="L135:L137"/>
    <mergeCell ref="M135:M137"/>
    <mergeCell ref="F135:F137"/>
    <mergeCell ref="F138:F140"/>
    <mergeCell ref="F141:F143"/>
    <mergeCell ref="A132:A134"/>
    <mergeCell ref="R132:R134"/>
    <mergeCell ref="B129:B131"/>
    <mergeCell ref="C129:C131"/>
    <mergeCell ref="D129:D131"/>
    <mergeCell ref="B132:B134"/>
    <mergeCell ref="C132:C134"/>
    <mergeCell ref="D132:D134"/>
    <mergeCell ref="S126:S128"/>
    <mergeCell ref="A129:A131"/>
    <mergeCell ref="R129:R131"/>
    <mergeCell ref="S123:S125"/>
    <mergeCell ref="A126:A128"/>
    <mergeCell ref="R126:R128"/>
    <mergeCell ref="B123:B125"/>
    <mergeCell ref="C123:C125"/>
    <mergeCell ref="D123:D125"/>
    <mergeCell ref="B126:B128"/>
    <mergeCell ref="C126:C128"/>
    <mergeCell ref="D126:D128"/>
    <mergeCell ref="S132:S134"/>
    <mergeCell ref="A123:A125"/>
    <mergeCell ref="R123:R125"/>
    <mergeCell ref="S129:S131"/>
    <mergeCell ref="O123:Q125"/>
    <mergeCell ref="O126:Q128"/>
    <mergeCell ref="O129:Q131"/>
    <mergeCell ref="L132:L134"/>
    <mergeCell ref="M132:M134"/>
    <mergeCell ref="F126:F128"/>
    <mergeCell ref="F129:F131"/>
    <mergeCell ref="F132:F134"/>
    <mergeCell ref="A120:A122"/>
    <mergeCell ref="R120:R122"/>
    <mergeCell ref="B117:B119"/>
    <mergeCell ref="C117:C119"/>
    <mergeCell ref="D117:D119"/>
    <mergeCell ref="B120:B122"/>
    <mergeCell ref="C120:C122"/>
    <mergeCell ref="D120:D122"/>
    <mergeCell ref="S114:S116"/>
    <mergeCell ref="A117:A119"/>
    <mergeCell ref="R117:R119"/>
    <mergeCell ref="S111:S113"/>
    <mergeCell ref="A114:A116"/>
    <mergeCell ref="R114:R116"/>
    <mergeCell ref="B111:B113"/>
    <mergeCell ref="C111:C113"/>
    <mergeCell ref="D111:D113"/>
    <mergeCell ref="B114:B116"/>
    <mergeCell ref="C114:C116"/>
    <mergeCell ref="D114:D116"/>
    <mergeCell ref="S120:S122"/>
    <mergeCell ref="A111:A113"/>
    <mergeCell ref="R111:R113"/>
    <mergeCell ref="S117:S119"/>
    <mergeCell ref="I120:I122"/>
    <mergeCell ref="J120:J122"/>
    <mergeCell ref="K120:K122"/>
    <mergeCell ref="O111:Q113"/>
    <mergeCell ref="O114:Q116"/>
    <mergeCell ref="O117:Q119"/>
    <mergeCell ref="O120:Q122"/>
    <mergeCell ref="G114:H116"/>
    <mergeCell ref="A108:A110"/>
    <mergeCell ref="R108:R110"/>
    <mergeCell ref="B105:B107"/>
    <mergeCell ref="C105:C107"/>
    <mergeCell ref="D105:D107"/>
    <mergeCell ref="B108:B110"/>
    <mergeCell ref="C108:C110"/>
    <mergeCell ref="D108:D110"/>
    <mergeCell ref="S102:S104"/>
    <mergeCell ref="A105:A107"/>
    <mergeCell ref="R105:R107"/>
    <mergeCell ref="S99:S101"/>
    <mergeCell ref="A102:A104"/>
    <mergeCell ref="R102:R104"/>
    <mergeCell ref="B99:B101"/>
    <mergeCell ref="C99:C101"/>
    <mergeCell ref="D99:D101"/>
    <mergeCell ref="B102:B104"/>
    <mergeCell ref="C102:C104"/>
    <mergeCell ref="D102:D104"/>
    <mergeCell ref="S108:S110"/>
    <mergeCell ref="A99:A101"/>
    <mergeCell ref="R99:R101"/>
    <mergeCell ref="S105:S107"/>
    <mergeCell ref="O108:Q110"/>
    <mergeCell ref="I105:I107"/>
    <mergeCell ref="J105:J107"/>
    <mergeCell ref="K105:K107"/>
    <mergeCell ref="L105:L107"/>
    <mergeCell ref="M105:M107"/>
    <mergeCell ref="I108:I110"/>
    <mergeCell ref="J108:J110"/>
    <mergeCell ref="A96:A98"/>
    <mergeCell ref="R96:R98"/>
    <mergeCell ref="B93:B95"/>
    <mergeCell ref="C93:C95"/>
    <mergeCell ref="D93:D95"/>
    <mergeCell ref="B96:B98"/>
    <mergeCell ref="C96:C98"/>
    <mergeCell ref="D96:D98"/>
    <mergeCell ref="S90:S92"/>
    <mergeCell ref="A93:A95"/>
    <mergeCell ref="R93:R95"/>
    <mergeCell ref="S87:S89"/>
    <mergeCell ref="A90:A92"/>
    <mergeCell ref="R90:R92"/>
    <mergeCell ref="B87:B89"/>
    <mergeCell ref="C87:C89"/>
    <mergeCell ref="D87:D89"/>
    <mergeCell ref="B90:B92"/>
    <mergeCell ref="C90:C92"/>
    <mergeCell ref="D90:D92"/>
    <mergeCell ref="S96:S98"/>
    <mergeCell ref="A87:A89"/>
    <mergeCell ref="R87:R89"/>
    <mergeCell ref="S93:S95"/>
    <mergeCell ref="I90:I92"/>
    <mergeCell ref="J90:J92"/>
    <mergeCell ref="K90:K92"/>
    <mergeCell ref="L90:L92"/>
    <mergeCell ref="M90:M92"/>
    <mergeCell ref="I93:I95"/>
    <mergeCell ref="J93:J95"/>
    <mergeCell ref="K93:K95"/>
    <mergeCell ref="A84:A86"/>
    <mergeCell ref="R84:R86"/>
    <mergeCell ref="B81:B83"/>
    <mergeCell ref="C81:C83"/>
    <mergeCell ref="D81:D83"/>
    <mergeCell ref="B84:B86"/>
    <mergeCell ref="C84:C86"/>
    <mergeCell ref="D84:D86"/>
    <mergeCell ref="S78:S80"/>
    <mergeCell ref="A81:A83"/>
    <mergeCell ref="R81:R83"/>
    <mergeCell ref="S75:S77"/>
    <mergeCell ref="A78:A80"/>
    <mergeCell ref="R78:R80"/>
    <mergeCell ref="B75:B77"/>
    <mergeCell ref="C75:C77"/>
    <mergeCell ref="D75:D77"/>
    <mergeCell ref="B78:B80"/>
    <mergeCell ref="C78:C80"/>
    <mergeCell ref="D78:D80"/>
    <mergeCell ref="S84:S86"/>
    <mergeCell ref="A75:A77"/>
    <mergeCell ref="R75:R77"/>
    <mergeCell ref="S81:S83"/>
    <mergeCell ref="I78:I80"/>
    <mergeCell ref="J78:J80"/>
    <mergeCell ref="K78:K80"/>
    <mergeCell ref="L78:L80"/>
    <mergeCell ref="M78:M80"/>
    <mergeCell ref="I81:I83"/>
    <mergeCell ref="J81:J83"/>
    <mergeCell ref="K81:K83"/>
    <mergeCell ref="A72:A74"/>
    <mergeCell ref="R72:R74"/>
    <mergeCell ref="B69:B71"/>
    <mergeCell ref="C69:C71"/>
    <mergeCell ref="D69:D71"/>
    <mergeCell ref="B72:B74"/>
    <mergeCell ref="C72:C74"/>
    <mergeCell ref="D72:D74"/>
    <mergeCell ref="S66:S68"/>
    <mergeCell ref="A69:A71"/>
    <mergeCell ref="R69:R71"/>
    <mergeCell ref="S63:S65"/>
    <mergeCell ref="A66:A68"/>
    <mergeCell ref="R66:R68"/>
    <mergeCell ref="B63:B65"/>
    <mergeCell ref="C63:C65"/>
    <mergeCell ref="D63:D65"/>
    <mergeCell ref="B66:B68"/>
    <mergeCell ref="C66:C68"/>
    <mergeCell ref="D66:D68"/>
    <mergeCell ref="S72:S74"/>
    <mergeCell ref="A63:A65"/>
    <mergeCell ref="R63:R65"/>
    <mergeCell ref="S69:S71"/>
    <mergeCell ref="F63:F65"/>
    <mergeCell ref="F66:F68"/>
    <mergeCell ref="F69:F71"/>
    <mergeCell ref="F72:F74"/>
    <mergeCell ref="I69:I71"/>
    <mergeCell ref="J69:J71"/>
    <mergeCell ref="K69:K71"/>
    <mergeCell ref="L69:L71"/>
    <mergeCell ref="A60:A62"/>
    <mergeCell ref="R60:R62"/>
    <mergeCell ref="B57:B59"/>
    <mergeCell ref="C57:C59"/>
    <mergeCell ref="D57:D59"/>
    <mergeCell ref="B60:B62"/>
    <mergeCell ref="C60:C62"/>
    <mergeCell ref="D60:D62"/>
    <mergeCell ref="S54:S56"/>
    <mergeCell ref="A57:A59"/>
    <mergeCell ref="R57:R59"/>
    <mergeCell ref="S51:S53"/>
    <mergeCell ref="A54:A56"/>
    <mergeCell ref="R54:R56"/>
    <mergeCell ref="B51:B53"/>
    <mergeCell ref="C51:C53"/>
    <mergeCell ref="D51:D53"/>
    <mergeCell ref="B54:B56"/>
    <mergeCell ref="C54:C56"/>
    <mergeCell ref="D54:D56"/>
    <mergeCell ref="S60:S62"/>
    <mergeCell ref="A51:A53"/>
    <mergeCell ref="R51:R53"/>
    <mergeCell ref="S57:S59"/>
    <mergeCell ref="F51:F53"/>
    <mergeCell ref="F54:F56"/>
    <mergeCell ref="F57:F59"/>
    <mergeCell ref="F60:F62"/>
    <mergeCell ref="I54:I56"/>
    <mergeCell ref="J54:J56"/>
    <mergeCell ref="K54:K56"/>
    <mergeCell ref="L54:L56"/>
    <mergeCell ref="B42:B44"/>
    <mergeCell ref="C42:C44"/>
    <mergeCell ref="D42:D44"/>
    <mergeCell ref="S48:S50"/>
    <mergeCell ref="A39:A41"/>
    <mergeCell ref="R39:R41"/>
    <mergeCell ref="S45:S47"/>
    <mergeCell ref="A18:A20"/>
    <mergeCell ref="R18:R20"/>
    <mergeCell ref="A15:A17"/>
    <mergeCell ref="R15:R17"/>
    <mergeCell ref="B21:B23"/>
    <mergeCell ref="C21:C23"/>
    <mergeCell ref="D21:D23"/>
    <mergeCell ref="B18:B20"/>
    <mergeCell ref="C18:C20"/>
    <mergeCell ref="D18:D20"/>
    <mergeCell ref="S33:S35"/>
    <mergeCell ref="A36:A38"/>
    <mergeCell ref="R36:R38"/>
    <mergeCell ref="B33:B35"/>
    <mergeCell ref="C33:C35"/>
    <mergeCell ref="D33:D35"/>
    <mergeCell ref="B36:B38"/>
    <mergeCell ref="C36:C38"/>
    <mergeCell ref="D36:D38"/>
    <mergeCell ref="S30:S32"/>
    <mergeCell ref="A33:A35"/>
    <mergeCell ref="R33:R35"/>
    <mergeCell ref="R24:R26"/>
    <mergeCell ref="D24:D26"/>
    <mergeCell ref="S36:S38"/>
    <mergeCell ref="R13:S13"/>
    <mergeCell ref="X13:AC13"/>
    <mergeCell ref="I14:M14"/>
    <mergeCell ref="O14:Q14"/>
    <mergeCell ref="A13:A14"/>
    <mergeCell ref="B13:B14"/>
    <mergeCell ref="C13:C14"/>
    <mergeCell ref="D13:D14"/>
    <mergeCell ref="E13:E14"/>
    <mergeCell ref="C7:D7"/>
    <mergeCell ref="I7:M7"/>
    <mergeCell ref="B9:B10"/>
    <mergeCell ref="C9:R10"/>
    <mergeCell ref="X10:AC10"/>
    <mergeCell ref="S27:S29"/>
    <mergeCell ref="A30:A32"/>
    <mergeCell ref="R30:R32"/>
    <mergeCell ref="B30:B32"/>
    <mergeCell ref="C30:C32"/>
    <mergeCell ref="D30:D32"/>
    <mergeCell ref="S24:S26"/>
    <mergeCell ref="A27:A29"/>
    <mergeCell ref="R27:R29"/>
    <mergeCell ref="S21:S23"/>
    <mergeCell ref="A24:A26"/>
    <mergeCell ref="S18:S20"/>
    <mergeCell ref="A21:A23"/>
    <mergeCell ref="R21:R23"/>
    <mergeCell ref="S15:S17"/>
    <mergeCell ref="F18:F20"/>
    <mergeCell ref="G18:H20"/>
    <mergeCell ref="B24:B26"/>
    <mergeCell ref="C24:C26"/>
    <mergeCell ref="B15:B17"/>
    <mergeCell ref="C15:C17"/>
    <mergeCell ref="D15:D17"/>
    <mergeCell ref="C39:C41"/>
    <mergeCell ref="D39:D41"/>
    <mergeCell ref="F21:F23"/>
    <mergeCell ref="F24:F26"/>
    <mergeCell ref="F27:F29"/>
    <mergeCell ref="C3:D3"/>
    <mergeCell ref="I3:M3"/>
    <mergeCell ref="C5:D5"/>
    <mergeCell ref="I5:M5"/>
    <mergeCell ref="I13:Q13"/>
    <mergeCell ref="O15:Q15"/>
    <mergeCell ref="O16:Q16"/>
    <mergeCell ref="O17:Q17"/>
    <mergeCell ref="G15:H15"/>
    <mergeCell ref="G16:H16"/>
    <mergeCell ref="G17:H17"/>
    <mergeCell ref="F13:H14"/>
    <mergeCell ref="I39:I41"/>
    <mergeCell ref="J39:J41"/>
    <mergeCell ref="K39:K41"/>
    <mergeCell ref="L39:L41"/>
    <mergeCell ref="M39:M41"/>
  </mergeCells>
  <phoneticPr fontId="1"/>
  <conditionalFormatting sqref="H468">
    <cfRule type="duplicateValues" dxfId="2" priority="3"/>
  </conditionalFormatting>
  <conditionalFormatting sqref="H471">
    <cfRule type="duplicateValues" dxfId="1" priority="2"/>
  </conditionalFormatting>
  <conditionalFormatting sqref="H474">
    <cfRule type="duplicateValues" dxfId="0" priority="1"/>
  </conditionalFormatting>
  <pageMargins left="0.7" right="0.7" top="0.75" bottom="0.75" header="0.3" footer="0.3"/>
  <pageSetup paperSize="9" scale="44" orientation="portrait" r:id="rId1"/>
  <rowBreaks count="5" manualBreakCount="5">
    <brk id="83" max="16383" man="1"/>
    <brk id="167" max="16383" man="1"/>
    <brk id="254" max="16383" man="1"/>
    <brk id="341" max="16383" man="1"/>
    <brk id="425" max="16383" man="1"/>
  </rowBreaks>
  <colBreaks count="1" manualBreakCount="1">
    <brk id="19" max="1048575" man="1"/>
  </col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0000000}">
          <x14:formula1>
            <xm:f>'登録データ（男）'!#REF!</xm:f>
          </x14:formula1>
          <xm:sqref>G15</xm:sqref>
        </x14:dataValidation>
        <x14:dataValidation type="list" allowBlank="1" showInputMessage="1" showErrorMessage="1" xr:uid="{45510394-8D26-400A-854B-72984BB59E0A}">
          <x14:formula1>
            <xm:f>'登録データ（男）'!$AA$3:$AA$4</xm:f>
          </x14:formula1>
          <xm:sqref>R15:S467</xm:sqref>
        </x14:dataValidation>
        <x14:dataValidation type="list" allowBlank="1" showInputMessage="1" showErrorMessage="1" xr:uid="{1FCB8790-2858-4D01-907E-EFE6064063DE}">
          <x14:formula1>
            <xm:f>'登録データ（男）'!$V$3:$V$31</xm:f>
          </x14:formula1>
          <xm:sqref>H471 H474 H468</xm:sqref>
        </x14:dataValidation>
        <x14:dataValidation type="list" allowBlank="1" showInputMessage="1" showErrorMessage="1" xr:uid="{21615E6F-7B10-46F2-9B32-5EA74A0C9440}">
          <x14:formula1>
            <xm:f>'登録データ（男）'!$V$3:$V$14</xm:f>
          </x14:formula1>
          <xm:sqref>G16:H17</xm:sqref>
        </x14:dataValidation>
        <x14:dataValidation type="list" allowBlank="1" showInputMessage="1" showErrorMessage="1" xr:uid="{371D20F2-8B42-4B3C-9008-C62E35B83ABA}">
          <x14:formula1>
            <xm:f>'登録データ（男）'!$V$3:$V$23</xm:f>
          </x14:formula1>
          <xm:sqref>G18 G21 G24 G27 G30 G33 G36 G39 G42 G45 G48 G51 G54 G57 G60 G63 G66 G69 G72 G75 G78 G81 G84 G87 G90 G93 G96 G99 G102 G105 G108 G111 G114 G117 G120 G123 G126 G129 G132 G135 G138 G141 G144 G147 G150 G153 G156 G159 G162 G165 G168 G171 G174 G177 G180 G183 G186 G189 G192 G195 G198 G201 G204 G207 G210 G213 G216 G219 G222 G225 G228 G231 G234 G237 G240 G243 G246 G249 G252 G255 G258 G261 G264 G267 G270 G273 G276 G279 G282 G285 G288 G291 G294 G297 G300 G303 G306 G309 G312 G315 G318 G321 G324 G327 G330 G333 G336 G339 G342 G345 G348 G351 G354 G357 G360 G363 G366 G369 G372 G375 G378 G381 G384 G387 G390 G393 G396 G399 G402 G405 G408 G411 G414 G417 G420 G423 G426 G429 G432 G435 G438 G441 G444 G447 G450 G453 G456 G459 G462 G465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6699"/>
  </sheetPr>
  <dimension ref="A1:J128"/>
  <sheetViews>
    <sheetView view="pageBreakPreview" topLeftCell="B1" zoomScale="70" zoomScaleSheetLayoutView="70" workbookViewId="0">
      <selection activeCell="D116" sqref="D116:I116"/>
    </sheetView>
  </sheetViews>
  <sheetFormatPr defaultColWidth="9" defaultRowHeight="18.75"/>
  <cols>
    <col min="1" max="2" width="9" style="61"/>
    <col min="3" max="3" width="19.25" style="61" customWidth="1"/>
    <col min="4" max="7" width="13.875" style="61" customWidth="1"/>
    <col min="8" max="9" width="11.375" style="61" customWidth="1"/>
    <col min="10" max="11" width="9" style="61"/>
    <col min="12" max="13" width="11.375" style="61" customWidth="1"/>
    <col min="14" max="28" width="11.875" style="61" customWidth="1"/>
    <col min="29" max="16384" width="9" style="61"/>
  </cols>
  <sheetData>
    <row r="1" spans="1:10" ht="13.5" customHeight="1">
      <c r="A1" s="517" t="s">
        <v>3120</v>
      </c>
      <c r="B1" s="517"/>
      <c r="C1" s="517"/>
      <c r="D1" s="517"/>
      <c r="E1" s="517"/>
      <c r="F1" s="517"/>
      <c r="G1" s="517"/>
      <c r="H1" s="517"/>
      <c r="I1" s="517"/>
      <c r="J1" s="517"/>
    </row>
    <row r="2" spans="1:10" ht="13.5" customHeight="1">
      <c r="A2" s="517"/>
      <c r="B2" s="517"/>
      <c r="C2" s="517"/>
      <c r="D2" s="517"/>
      <c r="E2" s="517"/>
      <c r="F2" s="517"/>
      <c r="G2" s="517"/>
      <c r="H2" s="517"/>
      <c r="I2" s="517"/>
      <c r="J2" s="517"/>
    </row>
    <row r="3" spans="1:10" ht="13.5" customHeight="1">
      <c r="A3" s="517"/>
      <c r="B3" s="517"/>
      <c r="C3" s="517"/>
      <c r="D3" s="517"/>
      <c r="E3" s="517"/>
      <c r="F3" s="517"/>
      <c r="G3" s="517"/>
      <c r="H3" s="517"/>
      <c r="I3" s="517"/>
      <c r="J3" s="517"/>
    </row>
    <row r="5" spans="1:10" ht="12" customHeight="1" thickBot="1"/>
    <row r="6" spans="1:10">
      <c r="B6" s="511" t="s">
        <v>3121</v>
      </c>
      <c r="C6" s="512"/>
      <c r="D6" s="512"/>
      <c r="E6" s="512"/>
      <c r="F6" s="512"/>
      <c r="G6" s="512"/>
      <c r="H6" s="512"/>
      <c r="I6" s="513"/>
    </row>
    <row r="7" spans="1:10" ht="13.5" customHeight="1" thickBot="1">
      <c r="B7" s="514"/>
      <c r="C7" s="515"/>
      <c r="D7" s="515"/>
      <c r="E7" s="515"/>
      <c r="F7" s="515"/>
      <c r="G7" s="515"/>
      <c r="H7" s="515"/>
      <c r="I7" s="516"/>
    </row>
    <row r="8" spans="1:10" ht="21" customHeight="1">
      <c r="B8" s="404" t="s">
        <v>86</v>
      </c>
      <c r="C8" s="283"/>
      <c r="D8" s="210" t="str">
        <f>IF(基本情報登録!D8="","",基本情報登録!D8)</f>
        <v/>
      </c>
      <c r="E8" s="210"/>
      <c r="F8" s="210"/>
      <c r="G8" s="210"/>
      <c r="H8" s="210"/>
      <c r="I8" s="405"/>
    </row>
    <row r="9" spans="1:10" ht="32.25" customHeight="1" thickBot="1">
      <c r="B9" s="307" t="s">
        <v>0</v>
      </c>
      <c r="C9" s="393"/>
      <c r="D9" s="406" t="str">
        <f>IF(基本情報登録!D10="","",基本情報登録!D10)</f>
        <v/>
      </c>
      <c r="E9" s="406"/>
      <c r="F9" s="406"/>
      <c r="G9" s="406"/>
      <c r="H9" s="406"/>
      <c r="I9" s="407"/>
    </row>
    <row r="10" spans="1:10" ht="33" customHeight="1">
      <c r="B10" s="301" t="s">
        <v>89</v>
      </c>
      <c r="C10" s="335"/>
      <c r="D10" s="389"/>
      <c r="E10" s="389"/>
      <c r="F10" s="389"/>
      <c r="G10" s="389"/>
      <c r="H10" s="389"/>
      <c r="I10" s="390"/>
    </row>
    <row r="11" spans="1:10" ht="33" customHeight="1">
      <c r="B11" s="264" t="s">
        <v>91</v>
      </c>
      <c r="C11" s="284"/>
      <c r="D11" s="391"/>
      <c r="E11" s="391"/>
      <c r="F11" s="391"/>
      <c r="G11" s="391"/>
      <c r="H11" s="391"/>
      <c r="I11" s="392"/>
    </row>
    <row r="12" spans="1:10" ht="33" customHeight="1" thickBot="1">
      <c r="B12" s="307" t="s">
        <v>133</v>
      </c>
      <c r="C12" s="393"/>
      <c r="D12" s="395"/>
      <c r="E12" s="395"/>
      <c r="F12" s="395"/>
      <c r="G12" s="395"/>
      <c r="H12" s="395"/>
      <c r="I12" s="396"/>
    </row>
    <row r="13" spans="1:10" ht="21.75" customHeight="1">
      <c r="B13" s="386" t="s">
        <v>127</v>
      </c>
      <c r="C13" s="387"/>
      <c r="D13" s="387"/>
      <c r="E13" s="387"/>
      <c r="F13" s="387"/>
      <c r="G13" s="387"/>
      <c r="H13" s="387"/>
      <c r="I13" s="312"/>
    </row>
    <row r="14" spans="1:10" ht="19.5" thickBot="1">
      <c r="B14" s="17" t="s">
        <v>83</v>
      </c>
      <c r="C14" s="84" t="s">
        <v>84</v>
      </c>
      <c r="D14" s="388" t="s">
        <v>129</v>
      </c>
      <c r="E14" s="388"/>
      <c r="F14" s="388" t="s">
        <v>86</v>
      </c>
      <c r="G14" s="388"/>
      <c r="H14" s="84" t="s">
        <v>101</v>
      </c>
      <c r="I14" s="82" t="s">
        <v>131</v>
      </c>
    </row>
    <row r="15" spans="1:10" ht="38.25" customHeight="1" thickTop="1">
      <c r="B15" s="18">
        <v>1</v>
      </c>
      <c r="C15" s="77"/>
      <c r="D15" s="284" t="str">
        <f>IF(C15="","",VLOOKUP(C15,'登録データ（女）'!$A$3:$W$2000,2,FALSE))</f>
        <v/>
      </c>
      <c r="E15" s="284"/>
      <c r="F15" s="283" t="str">
        <f>IF(C15="","",VLOOKUP(C15,'登録データ（女）'!$A$3:$W$2000,3,FALSE))</f>
        <v/>
      </c>
      <c r="G15" s="283"/>
      <c r="H15" s="83" t="str">
        <f>IF(C15="","",VLOOKUP(C15,'登録データ（女）'!$A$3:$W$2000,7,FALSE))</f>
        <v/>
      </c>
      <c r="I15" s="19" t="str">
        <f>IF(C15="","",VLOOKUP(C15,'登録データ（女）'!$A$3:$W$2000,4,FALSE))</f>
        <v/>
      </c>
    </row>
    <row r="16" spans="1:10" ht="38.25" customHeight="1">
      <c r="B16" s="20">
        <v>2</v>
      </c>
      <c r="C16" s="77"/>
      <c r="D16" s="284" t="str">
        <f>IF(C16="","",VLOOKUP(C16,'登録データ（女）'!$A$3:$W$2000,2,FALSE))</f>
        <v/>
      </c>
      <c r="E16" s="284"/>
      <c r="F16" s="283" t="str">
        <f>IF(C16="","",VLOOKUP(C16,'登録データ（女）'!$A$3:$W$2000,3,FALSE))</f>
        <v/>
      </c>
      <c r="G16" s="283"/>
      <c r="H16" s="83" t="str">
        <f>IF(C16="","",VLOOKUP(C16,'登録データ（女）'!$A$3:$W$2000,7,FALSE))</f>
        <v/>
      </c>
      <c r="I16" s="19" t="str">
        <f>IF(C16="","",VLOOKUP(C16,'登録データ（女）'!$A$3:$W$2000,4,FALSE))</f>
        <v/>
      </c>
    </row>
    <row r="17" spans="2:9" ht="38.25" customHeight="1">
      <c r="B17" s="20">
        <v>3</v>
      </c>
      <c r="C17" s="77"/>
      <c r="D17" s="284" t="str">
        <f>IF(C17="","",VLOOKUP(C17,'登録データ（女）'!$A$3:$W$2000,2,FALSE))</f>
        <v/>
      </c>
      <c r="E17" s="284"/>
      <c r="F17" s="283" t="str">
        <f>IF(C17="","",VLOOKUP(C17,'登録データ（女）'!$A$3:$W$2000,3,FALSE))</f>
        <v/>
      </c>
      <c r="G17" s="283"/>
      <c r="H17" s="83" t="str">
        <f>IF(C17="","",VLOOKUP(C17,'登録データ（女）'!$A$3:$W$2000,7,FALSE))</f>
        <v/>
      </c>
      <c r="I17" s="19" t="str">
        <f>IF(C17="","",VLOOKUP(C17,'登録データ（女）'!$A$3:$W$2000,4,FALSE))</f>
        <v/>
      </c>
    </row>
    <row r="18" spans="2:9" ht="38.25" customHeight="1">
      <c r="B18" s="20">
        <v>4</v>
      </c>
      <c r="C18" s="77"/>
      <c r="D18" s="284" t="str">
        <f>IF(C18="","",VLOOKUP(C18,'登録データ（女）'!$A$3:$W$2000,2,FALSE))</f>
        <v/>
      </c>
      <c r="E18" s="284"/>
      <c r="F18" s="283" t="str">
        <f>IF(C18="","",VLOOKUP(C18,'登録データ（女）'!$A$3:$W$2000,3,FALSE))</f>
        <v/>
      </c>
      <c r="G18" s="283"/>
      <c r="H18" s="83" t="str">
        <f>IF(C18="","",VLOOKUP(C18,'登録データ（女）'!$A$3:$W$2000,7,FALSE))</f>
        <v/>
      </c>
      <c r="I18" s="19" t="str">
        <f>IF(C18="","",VLOOKUP(C18,'登録データ（女）'!$A$3:$W$2000,4,FALSE))</f>
        <v/>
      </c>
    </row>
    <row r="19" spans="2:9" ht="38.25" customHeight="1">
      <c r="B19" s="20">
        <v>5</v>
      </c>
      <c r="C19" s="77"/>
      <c r="D19" s="284" t="str">
        <f>IF(C19="","",VLOOKUP(C19,'登録データ（女）'!$A$3:$W$2000,2,FALSE))</f>
        <v/>
      </c>
      <c r="E19" s="284"/>
      <c r="F19" s="283" t="str">
        <f>IF(C19="","",VLOOKUP(C19,'登録データ（女）'!$A$3:$W$2000,3,FALSE))</f>
        <v/>
      </c>
      <c r="G19" s="283"/>
      <c r="H19" s="83" t="str">
        <f>IF(C19="","",VLOOKUP(C19,'登録データ（女）'!$A$3:$W$2000,7,FALSE))</f>
        <v/>
      </c>
      <c r="I19" s="19" t="str">
        <f>IF(C19="","",VLOOKUP(C19,'登録データ（女）'!$A$3:$W$2000,4,FALSE))</f>
        <v/>
      </c>
    </row>
    <row r="20" spans="2:9" ht="38.25" customHeight="1">
      <c r="B20" s="20">
        <v>6</v>
      </c>
      <c r="C20" s="77"/>
      <c r="D20" s="284" t="str">
        <f>IF(C20="","",VLOOKUP(C20,'登録データ（女）'!$A$3:$W$2000,2,FALSE))</f>
        <v/>
      </c>
      <c r="E20" s="284"/>
      <c r="F20" s="283" t="str">
        <f>IF(C20="","",VLOOKUP(C20,'登録データ（女）'!$A$3:$W$2000,3,FALSE))</f>
        <v/>
      </c>
      <c r="G20" s="283"/>
      <c r="H20" s="83" t="str">
        <f>IF(C20="","",VLOOKUP(C20,'登録データ（女）'!$A$3:$W$2000,7,FALSE))</f>
        <v/>
      </c>
      <c r="I20" s="19" t="str">
        <f>IF(C20="","",VLOOKUP(C20,'登録データ（女）'!$A$3:$W$2000,4,FALSE))</f>
        <v/>
      </c>
    </row>
    <row r="21" spans="2:9" ht="36" customHeight="1">
      <c r="B21" s="384" t="s">
        <v>132</v>
      </c>
      <c r="C21" s="248"/>
      <c r="D21" s="248"/>
      <c r="E21" s="248"/>
      <c r="F21" s="248"/>
      <c r="G21" s="248"/>
      <c r="H21" s="248"/>
      <c r="I21" s="249"/>
    </row>
    <row r="22" spans="2:9">
      <c r="B22" s="384"/>
      <c r="C22" s="248"/>
      <c r="D22" s="248"/>
      <c r="E22" s="248"/>
      <c r="F22" s="248"/>
      <c r="G22" s="248"/>
      <c r="H22" s="248"/>
      <c r="I22" s="249"/>
    </row>
    <row r="23" spans="2:9" ht="19.5" thickBot="1">
      <c r="B23" s="385"/>
      <c r="C23" s="250"/>
      <c r="D23" s="250"/>
      <c r="E23" s="250"/>
      <c r="F23" s="250"/>
      <c r="G23" s="250"/>
      <c r="H23" s="250"/>
      <c r="I23" s="251"/>
    </row>
    <row r="24" spans="2:9" ht="19.5" thickBot="1">
      <c r="B24" s="89"/>
      <c r="C24" s="90"/>
      <c r="D24" s="90"/>
      <c r="E24" s="90"/>
      <c r="F24" s="90"/>
      <c r="G24" s="90"/>
      <c r="H24" s="90"/>
      <c r="I24" s="91"/>
    </row>
    <row r="25" spans="2:9" ht="12" customHeight="1">
      <c r="B25" s="511" t="s">
        <v>3122</v>
      </c>
      <c r="C25" s="512"/>
      <c r="D25" s="512"/>
      <c r="E25" s="512"/>
      <c r="F25" s="512"/>
      <c r="G25" s="512"/>
      <c r="H25" s="512"/>
      <c r="I25" s="513"/>
    </row>
    <row r="26" spans="2:9" ht="12" customHeight="1" thickBot="1">
      <c r="B26" s="514"/>
      <c r="C26" s="515"/>
      <c r="D26" s="515"/>
      <c r="E26" s="515"/>
      <c r="F26" s="515"/>
      <c r="G26" s="515"/>
      <c r="H26" s="515"/>
      <c r="I26" s="516"/>
    </row>
    <row r="27" spans="2:9" ht="19.5">
      <c r="B27" s="404" t="s">
        <v>86</v>
      </c>
      <c r="C27" s="283"/>
      <c r="D27" s="210" t="str">
        <f>IF(基本情報登録!D8="","",基本情報登録!D8)</f>
        <v/>
      </c>
      <c r="E27" s="210"/>
      <c r="F27" s="210"/>
      <c r="G27" s="210"/>
      <c r="H27" s="210"/>
      <c r="I27" s="405"/>
    </row>
    <row r="28" spans="2:9" ht="37.5" customHeight="1" thickBot="1">
      <c r="B28" s="307" t="s">
        <v>0</v>
      </c>
      <c r="C28" s="393"/>
      <c r="D28" s="406" t="str">
        <f>IF(基本情報登録!D10="","",基本情報登録!D10)</f>
        <v/>
      </c>
      <c r="E28" s="406"/>
      <c r="F28" s="406"/>
      <c r="G28" s="406"/>
      <c r="H28" s="406"/>
      <c r="I28" s="407"/>
    </row>
    <row r="29" spans="2:9" ht="41.25" customHeight="1">
      <c r="B29" s="301" t="s">
        <v>89</v>
      </c>
      <c r="C29" s="335"/>
      <c r="D29" s="389"/>
      <c r="E29" s="389"/>
      <c r="F29" s="389"/>
      <c r="G29" s="389"/>
      <c r="H29" s="389"/>
      <c r="I29" s="390"/>
    </row>
    <row r="30" spans="2:9" ht="33.75" customHeight="1">
      <c r="B30" s="264" t="s">
        <v>91</v>
      </c>
      <c r="C30" s="284"/>
      <c r="D30" s="391"/>
      <c r="E30" s="391"/>
      <c r="F30" s="391"/>
      <c r="G30" s="391"/>
      <c r="H30" s="391"/>
      <c r="I30" s="392"/>
    </row>
    <row r="31" spans="2:9" ht="33.75" customHeight="1" thickBot="1">
      <c r="B31" s="307" t="s">
        <v>133</v>
      </c>
      <c r="C31" s="393"/>
      <c r="D31" s="395"/>
      <c r="E31" s="395"/>
      <c r="F31" s="395"/>
      <c r="G31" s="395"/>
      <c r="H31" s="395"/>
      <c r="I31" s="396"/>
    </row>
    <row r="32" spans="2:9" ht="33.75" customHeight="1">
      <c r="B32" s="386" t="s">
        <v>127</v>
      </c>
      <c r="C32" s="387"/>
      <c r="D32" s="387"/>
      <c r="E32" s="387"/>
      <c r="F32" s="387"/>
      <c r="G32" s="387"/>
      <c r="H32" s="387"/>
      <c r="I32" s="312"/>
    </row>
    <row r="33" spans="1:10" ht="33.75" customHeight="1" thickBot="1">
      <c r="B33" s="17" t="s">
        <v>83</v>
      </c>
      <c r="C33" s="84" t="s">
        <v>84</v>
      </c>
      <c r="D33" s="388" t="s">
        <v>129</v>
      </c>
      <c r="E33" s="388"/>
      <c r="F33" s="388" t="s">
        <v>86</v>
      </c>
      <c r="G33" s="388"/>
      <c r="H33" s="84" t="s">
        <v>101</v>
      </c>
      <c r="I33" s="82" t="s">
        <v>131</v>
      </c>
    </row>
    <row r="34" spans="1:10" ht="42.75" customHeight="1" thickTop="1">
      <c r="B34" s="18">
        <v>1</v>
      </c>
      <c r="C34" s="21"/>
      <c r="D34" s="284" t="str">
        <f>IF(C34="","",VLOOKUP(C34,'登録データ（女）'!$A$3:$W$2000,2,FALSE))</f>
        <v/>
      </c>
      <c r="E34" s="284"/>
      <c r="F34" s="283" t="str">
        <f>IF(C34="","",VLOOKUP(C34,'登録データ（女）'!$A$3:$W$2000,3,FALSE))</f>
        <v/>
      </c>
      <c r="G34" s="283"/>
      <c r="H34" s="83" t="str">
        <f>IF(C34="","",VLOOKUP(C34,'登録データ（女）'!$A$3:$W$2000,7,FALSE))</f>
        <v/>
      </c>
      <c r="I34" s="19" t="str">
        <f>IF(C34="","",VLOOKUP(C34,'登録データ（女）'!$A$3:$W$2000,4,FALSE))</f>
        <v/>
      </c>
    </row>
    <row r="35" spans="1:10" ht="42.75" customHeight="1">
      <c r="B35" s="20">
        <v>2</v>
      </c>
      <c r="C35" s="77"/>
      <c r="D35" s="284" t="str">
        <f>IF(C35="","",VLOOKUP(C35,'登録データ（女）'!$A$3:$W$2000,2,FALSE))</f>
        <v/>
      </c>
      <c r="E35" s="284"/>
      <c r="F35" s="283" t="str">
        <f>IF(C35="","",VLOOKUP(C35,'登録データ（女）'!$A$3:$W$2000,3,FALSE))</f>
        <v/>
      </c>
      <c r="G35" s="283"/>
      <c r="H35" s="83" t="str">
        <f>IF(C35="","",VLOOKUP(C35,'登録データ（女）'!$A$3:$W$2000,7,FALSE))</f>
        <v/>
      </c>
      <c r="I35" s="19" t="str">
        <f>IF(C35="","",VLOOKUP(C35,'登録データ（女）'!$A$3:$W$2000,4,FALSE))</f>
        <v/>
      </c>
    </row>
    <row r="36" spans="1:10" ht="37.5" customHeight="1">
      <c r="B36" s="20">
        <v>3</v>
      </c>
      <c r="C36" s="77"/>
      <c r="D36" s="284" t="str">
        <f>IF(C36="","",VLOOKUP(C36,'登録データ（女）'!$A$3:$W$2000,2,FALSE))</f>
        <v/>
      </c>
      <c r="E36" s="284"/>
      <c r="F36" s="283" t="str">
        <f>IF(C36="","",VLOOKUP(C36,'登録データ（女）'!$A$3:$W$2000,3,FALSE))</f>
        <v/>
      </c>
      <c r="G36" s="283"/>
      <c r="H36" s="83" t="str">
        <f>IF(C36="","",VLOOKUP(C36,'登録データ（女）'!$A$3:$W$2000,7,FALSE))</f>
        <v/>
      </c>
      <c r="I36" s="19" t="str">
        <f>IF(C36="","",VLOOKUP(C36,'登録データ（女）'!$A$3:$W$2000,4,FALSE))</f>
        <v/>
      </c>
    </row>
    <row r="37" spans="1:10" ht="37.5" customHeight="1">
      <c r="B37" s="20">
        <v>4</v>
      </c>
      <c r="C37" s="77"/>
      <c r="D37" s="284" t="str">
        <f>IF(C37="","",VLOOKUP(C37,'登録データ（女）'!$A$3:$W$2000,2,FALSE))</f>
        <v/>
      </c>
      <c r="E37" s="284"/>
      <c r="F37" s="283" t="str">
        <f>IF(C37="","",VLOOKUP(C37,'登録データ（女）'!$A$3:$W$2000,3,FALSE))</f>
        <v/>
      </c>
      <c r="G37" s="283"/>
      <c r="H37" s="83" t="str">
        <f>IF(C37="","",VLOOKUP(C37,'登録データ（女）'!$A$3:$W$2000,7,FALSE))</f>
        <v/>
      </c>
      <c r="I37" s="19" t="str">
        <f>IF(C37="","",VLOOKUP(C37,'登録データ（女）'!$A$3:$W$2000,4,FALSE))</f>
        <v/>
      </c>
    </row>
    <row r="38" spans="1:10" ht="37.5" customHeight="1">
      <c r="B38" s="20">
        <v>5</v>
      </c>
      <c r="C38" s="77"/>
      <c r="D38" s="284" t="str">
        <f>IF(C38="","",VLOOKUP(C38,'登録データ（女）'!$A$3:$W$2000,2,FALSE))</f>
        <v/>
      </c>
      <c r="E38" s="284"/>
      <c r="F38" s="283" t="str">
        <f>IF(C38="","",VLOOKUP(C38,'登録データ（女）'!$A$3:$W$2000,3,FALSE))</f>
        <v/>
      </c>
      <c r="G38" s="283"/>
      <c r="H38" s="83" t="str">
        <f>IF(C38="","",VLOOKUP(C38,'登録データ（女）'!$A$3:$W$2000,7,FALSE))</f>
        <v/>
      </c>
      <c r="I38" s="19" t="str">
        <f>IF(C38="","",VLOOKUP(C38,'登録データ（女）'!$A$3:$W$2000,4,FALSE))</f>
        <v/>
      </c>
    </row>
    <row r="39" spans="1:10" ht="37.5" customHeight="1">
      <c r="B39" s="20">
        <v>6</v>
      </c>
      <c r="C39" s="77"/>
      <c r="D39" s="284" t="str">
        <f>IF(C39="","",VLOOKUP(C39,'登録データ（女）'!$A$3:$W$2000,2,FALSE))</f>
        <v/>
      </c>
      <c r="E39" s="284"/>
      <c r="F39" s="283" t="str">
        <f>IF(C39="","",VLOOKUP(C39,'登録データ（女）'!$A$3:$W$2000,3,FALSE))</f>
        <v/>
      </c>
      <c r="G39" s="283"/>
      <c r="H39" s="83" t="str">
        <f>IF(C39="","",VLOOKUP(C39,'登録データ（女）'!$A$3:$W$2000,7,FALSE))</f>
        <v/>
      </c>
      <c r="I39" s="19" t="str">
        <f>IF(C39="","",VLOOKUP(C39,'登録データ（女）'!$A$3:$W$2000,4,FALSE))</f>
        <v/>
      </c>
    </row>
    <row r="40" spans="1:10" ht="37.5" customHeight="1">
      <c r="B40" s="343" t="s">
        <v>132</v>
      </c>
      <c r="C40" s="344"/>
      <c r="D40" s="344"/>
      <c r="E40" s="344"/>
      <c r="F40" s="344"/>
      <c r="G40" s="344"/>
      <c r="H40" s="344"/>
      <c r="I40" s="345"/>
    </row>
    <row r="41" spans="1:10" ht="37.5" customHeight="1">
      <c r="B41" s="346"/>
      <c r="C41" s="347"/>
      <c r="D41" s="347"/>
      <c r="E41" s="347"/>
      <c r="F41" s="347"/>
      <c r="G41" s="347"/>
      <c r="H41" s="347"/>
      <c r="I41" s="348"/>
    </row>
    <row r="42" spans="1:10" ht="36" customHeight="1" thickBot="1">
      <c r="B42" s="349"/>
      <c r="C42" s="350"/>
      <c r="D42" s="350"/>
      <c r="E42" s="350"/>
      <c r="F42" s="350"/>
      <c r="G42" s="350"/>
      <c r="H42" s="350"/>
      <c r="I42" s="351"/>
    </row>
    <row r="44" spans="1:10">
      <c r="A44" s="517" t="s">
        <v>3136</v>
      </c>
      <c r="B44" s="517"/>
      <c r="C44" s="517"/>
      <c r="D44" s="517"/>
      <c r="E44" s="517"/>
      <c r="F44" s="517"/>
      <c r="G44" s="517"/>
      <c r="H44" s="517"/>
      <c r="I44" s="517"/>
      <c r="J44" s="517"/>
    </row>
    <row r="45" spans="1:10" ht="12" customHeight="1">
      <c r="A45" s="517"/>
      <c r="B45" s="517"/>
      <c r="C45" s="517"/>
      <c r="D45" s="517"/>
      <c r="E45" s="517"/>
      <c r="F45" s="517"/>
      <c r="G45" s="517"/>
      <c r="H45" s="517"/>
      <c r="I45" s="517"/>
      <c r="J45" s="517"/>
    </row>
    <row r="46" spans="1:10" ht="12" customHeight="1">
      <c r="A46" s="517"/>
      <c r="B46" s="517"/>
      <c r="C46" s="517"/>
      <c r="D46" s="517"/>
      <c r="E46" s="517"/>
      <c r="F46" s="517"/>
      <c r="G46" s="517"/>
      <c r="H46" s="517"/>
      <c r="I46" s="517"/>
      <c r="J46" s="517"/>
    </row>
    <row r="48" spans="1:10" ht="19.5" thickBot="1"/>
    <row r="49" spans="2:9">
      <c r="B49" s="511" t="s">
        <v>3135</v>
      </c>
      <c r="C49" s="512"/>
      <c r="D49" s="512"/>
      <c r="E49" s="512"/>
      <c r="F49" s="512"/>
      <c r="G49" s="512"/>
      <c r="H49" s="512"/>
      <c r="I49" s="513"/>
    </row>
    <row r="50" spans="2:9" ht="33" customHeight="1" thickBot="1">
      <c r="B50" s="514"/>
      <c r="C50" s="515"/>
      <c r="D50" s="515"/>
      <c r="E50" s="515"/>
      <c r="F50" s="515"/>
      <c r="G50" s="515"/>
      <c r="H50" s="515"/>
      <c r="I50" s="516"/>
    </row>
    <row r="51" spans="2:9" ht="34.5" customHeight="1">
      <c r="B51" s="404" t="s">
        <v>86</v>
      </c>
      <c r="C51" s="283"/>
      <c r="D51" s="210" t="str">
        <f>IF(基本情報登録!D8="","",基本情報登録!D8)</f>
        <v/>
      </c>
      <c r="E51" s="210"/>
      <c r="F51" s="210"/>
      <c r="G51" s="210"/>
      <c r="H51" s="210"/>
      <c r="I51" s="405"/>
    </row>
    <row r="52" spans="2:9" ht="34.5" customHeight="1" thickBot="1">
      <c r="B52" s="307" t="s">
        <v>0</v>
      </c>
      <c r="C52" s="393"/>
      <c r="D52" s="406" t="str">
        <f>IF(基本情報登録!D10="","",基本情報登録!D10)</f>
        <v/>
      </c>
      <c r="E52" s="406"/>
      <c r="F52" s="406"/>
      <c r="G52" s="406"/>
      <c r="H52" s="406"/>
      <c r="I52" s="407"/>
    </row>
    <row r="53" spans="2:9" ht="34.5" customHeight="1">
      <c r="B53" s="301" t="s">
        <v>89</v>
      </c>
      <c r="C53" s="335"/>
      <c r="D53" s="389"/>
      <c r="E53" s="389"/>
      <c r="F53" s="389"/>
      <c r="G53" s="389"/>
      <c r="H53" s="389"/>
      <c r="I53" s="390"/>
    </row>
    <row r="54" spans="2:9">
      <c r="B54" s="264" t="s">
        <v>91</v>
      </c>
      <c r="C54" s="284"/>
      <c r="D54" s="391"/>
      <c r="E54" s="391"/>
      <c r="F54" s="391"/>
      <c r="G54" s="391"/>
      <c r="H54" s="391"/>
      <c r="I54" s="392"/>
    </row>
    <row r="55" spans="2:9" ht="19.5" thickBot="1">
      <c r="B55" s="307" t="s">
        <v>133</v>
      </c>
      <c r="C55" s="393"/>
      <c r="D55" s="395"/>
      <c r="E55" s="395"/>
      <c r="F55" s="395"/>
      <c r="G55" s="395"/>
      <c r="H55" s="395"/>
      <c r="I55" s="396"/>
    </row>
    <row r="56" spans="2:9" ht="37.5" customHeight="1">
      <c r="B56" s="386" t="s">
        <v>127</v>
      </c>
      <c r="C56" s="387"/>
      <c r="D56" s="387"/>
      <c r="E56" s="387"/>
      <c r="F56" s="387"/>
      <c r="G56" s="387"/>
      <c r="H56" s="387"/>
      <c r="I56" s="312"/>
    </row>
    <row r="57" spans="2:9" ht="37.5" customHeight="1" thickBot="1">
      <c r="B57" s="17" t="s">
        <v>83</v>
      </c>
      <c r="C57" s="105" t="s">
        <v>84</v>
      </c>
      <c r="D57" s="388" t="s">
        <v>129</v>
      </c>
      <c r="E57" s="388"/>
      <c r="F57" s="388" t="s">
        <v>86</v>
      </c>
      <c r="G57" s="388"/>
      <c r="H57" s="105" t="s">
        <v>101</v>
      </c>
      <c r="I57" s="104" t="s">
        <v>131</v>
      </c>
    </row>
    <row r="58" spans="2:9" ht="37.5" customHeight="1" thickTop="1">
      <c r="B58" s="18">
        <v>1</v>
      </c>
      <c r="C58" s="77"/>
      <c r="D58" s="284" t="str">
        <f>IF(C58="","",VLOOKUP(C58,'登録データ（女）'!$A$3:$W$2000,2,FALSE))</f>
        <v/>
      </c>
      <c r="E58" s="284"/>
      <c r="F58" s="283" t="str">
        <f>IF(C58="","",VLOOKUP(C58,'登録データ（女）'!$A$3:$W$2000,3,FALSE))</f>
        <v/>
      </c>
      <c r="G58" s="283"/>
      <c r="H58" s="103" t="str">
        <f>IF(C58="","",VLOOKUP(C58,'登録データ（女）'!$A$3:$W$2000,7,FALSE))</f>
        <v/>
      </c>
      <c r="I58" s="19" t="str">
        <f>IF(C58="","",VLOOKUP(C58,'登録データ（女）'!$A$3:$W$2000,4,FALSE))</f>
        <v/>
      </c>
    </row>
    <row r="59" spans="2:9" ht="37.5" customHeight="1">
      <c r="B59" s="20">
        <v>2</v>
      </c>
      <c r="C59" s="77"/>
      <c r="D59" s="284" t="str">
        <f>IF(C59="","",VLOOKUP(C59,'登録データ（女）'!$A$3:$W$2000,2,FALSE))</f>
        <v/>
      </c>
      <c r="E59" s="284"/>
      <c r="F59" s="283" t="str">
        <f>IF(C59="","",VLOOKUP(C59,'登録データ（女）'!$A$3:$W$2000,3,FALSE))</f>
        <v/>
      </c>
      <c r="G59" s="283"/>
      <c r="H59" s="103" t="str">
        <f>IF(C59="","",VLOOKUP(C59,'登録データ（女）'!$A$3:$W$2000,7,FALSE))</f>
        <v/>
      </c>
      <c r="I59" s="19" t="str">
        <f>IF(C59="","",VLOOKUP(C59,'登録データ（女）'!$A$3:$W$2000,4,FALSE))</f>
        <v/>
      </c>
    </row>
    <row r="60" spans="2:9" ht="37.5" customHeight="1">
      <c r="B60" s="20">
        <v>3</v>
      </c>
      <c r="C60" s="77"/>
      <c r="D60" s="284" t="str">
        <f>IF(C60="","",VLOOKUP(C60,'登録データ（女）'!$A$3:$W$2000,2,FALSE))</f>
        <v/>
      </c>
      <c r="E60" s="284"/>
      <c r="F60" s="283" t="str">
        <f>IF(C60="","",VLOOKUP(C60,'登録データ（女）'!$A$3:$W$2000,3,FALSE))</f>
        <v/>
      </c>
      <c r="G60" s="283"/>
      <c r="H60" s="103" t="str">
        <f>IF(C60="","",VLOOKUP(C60,'登録データ（女）'!$A$3:$W$2000,7,FALSE))</f>
        <v/>
      </c>
      <c r="I60" s="19" t="str">
        <f>IF(C60="","",VLOOKUP(C60,'登録データ（女）'!$A$3:$W$2000,4,FALSE))</f>
        <v/>
      </c>
    </row>
    <row r="61" spans="2:9" ht="37.5" customHeight="1">
      <c r="B61" s="20">
        <v>4</v>
      </c>
      <c r="C61" s="77"/>
      <c r="D61" s="284" t="str">
        <f>IF(C61="","",VLOOKUP(C61,'登録データ（女）'!$A$3:$W$2000,2,FALSE))</f>
        <v/>
      </c>
      <c r="E61" s="284"/>
      <c r="F61" s="283" t="str">
        <f>IF(C61="","",VLOOKUP(C61,'登録データ（女）'!$A$3:$W$2000,3,FALSE))</f>
        <v/>
      </c>
      <c r="G61" s="283"/>
      <c r="H61" s="103" t="str">
        <f>IF(C61="","",VLOOKUP(C61,'登録データ（女）'!$A$3:$W$2000,7,FALSE))</f>
        <v/>
      </c>
      <c r="I61" s="19" t="str">
        <f>IF(C61="","",VLOOKUP(C61,'登録データ（女）'!$A$3:$W$2000,4,FALSE))</f>
        <v/>
      </c>
    </row>
    <row r="62" spans="2:9" ht="24.75">
      <c r="B62" s="20">
        <v>5</v>
      </c>
      <c r="C62" s="77"/>
      <c r="D62" s="284" t="str">
        <f>IF(C62="","",VLOOKUP(C62,'登録データ（女）'!$A$3:$W$2000,2,FALSE))</f>
        <v/>
      </c>
      <c r="E62" s="284"/>
      <c r="F62" s="283" t="str">
        <f>IF(C62="","",VLOOKUP(C62,'登録データ（女）'!$A$3:$W$2000,3,FALSE))</f>
        <v/>
      </c>
      <c r="G62" s="283"/>
      <c r="H62" s="103" t="str">
        <f>IF(C62="","",VLOOKUP(C62,'登録データ（女）'!$A$3:$W$2000,7,FALSE))</f>
        <v/>
      </c>
      <c r="I62" s="19" t="str">
        <f>IF(C62="","",VLOOKUP(C62,'登録データ（女）'!$A$3:$W$2000,4,FALSE))</f>
        <v/>
      </c>
    </row>
    <row r="63" spans="2:9" ht="24.75">
      <c r="B63" s="20">
        <v>6</v>
      </c>
      <c r="C63" s="77"/>
      <c r="D63" s="284" t="str">
        <f>IF(C63="","",VLOOKUP(C63,'登録データ（女）'!$A$3:$W$2000,2,FALSE))</f>
        <v/>
      </c>
      <c r="E63" s="284"/>
      <c r="F63" s="283" t="str">
        <f>IF(C63="","",VLOOKUP(C63,'登録データ（女）'!$A$3:$W$2000,3,FALSE))</f>
        <v/>
      </c>
      <c r="G63" s="283"/>
      <c r="H63" s="103" t="str">
        <f>IF(C63="","",VLOOKUP(C63,'登録データ（女）'!$A$3:$W$2000,7,FALSE))</f>
        <v/>
      </c>
      <c r="I63" s="19" t="str">
        <f>IF(C63="","",VLOOKUP(C63,'登録データ（女）'!$A$3:$W$2000,4,FALSE))</f>
        <v/>
      </c>
    </row>
    <row r="64" spans="2:9">
      <c r="B64" s="384" t="s">
        <v>132</v>
      </c>
      <c r="C64" s="248"/>
      <c r="D64" s="248"/>
      <c r="E64" s="248"/>
      <c r="F64" s="248"/>
      <c r="G64" s="248"/>
      <c r="H64" s="248"/>
      <c r="I64" s="249"/>
    </row>
    <row r="65" spans="2:9" ht="27" customHeight="1">
      <c r="B65" s="384"/>
      <c r="C65" s="248"/>
      <c r="D65" s="248"/>
      <c r="E65" s="248"/>
      <c r="F65" s="248"/>
      <c r="G65" s="248"/>
      <c r="H65" s="248"/>
      <c r="I65" s="249"/>
    </row>
    <row r="66" spans="2:9" ht="27" customHeight="1" thickBot="1">
      <c r="B66" s="385"/>
      <c r="C66" s="250"/>
      <c r="D66" s="250"/>
      <c r="E66" s="250"/>
      <c r="F66" s="250"/>
      <c r="G66" s="250"/>
      <c r="H66" s="250"/>
      <c r="I66" s="251"/>
    </row>
    <row r="67" spans="2:9" ht="19.5" thickBot="1">
      <c r="B67" s="89"/>
      <c r="C67" s="90"/>
      <c r="D67" s="90"/>
      <c r="E67" s="90"/>
      <c r="F67" s="90"/>
      <c r="G67" s="90"/>
      <c r="H67" s="90"/>
      <c r="I67" s="91"/>
    </row>
    <row r="68" spans="2:9">
      <c r="B68" s="511" t="s">
        <v>3137</v>
      </c>
      <c r="C68" s="512"/>
      <c r="D68" s="512"/>
      <c r="E68" s="512"/>
      <c r="F68" s="512"/>
      <c r="G68" s="512"/>
      <c r="H68" s="512"/>
      <c r="I68" s="513"/>
    </row>
    <row r="69" spans="2:9" ht="19.5" thickBot="1">
      <c r="B69" s="514"/>
      <c r="C69" s="515"/>
      <c r="D69" s="515"/>
      <c r="E69" s="515"/>
      <c r="F69" s="515"/>
      <c r="G69" s="515"/>
      <c r="H69" s="515"/>
      <c r="I69" s="516"/>
    </row>
    <row r="70" spans="2:9" ht="33.75" customHeight="1">
      <c r="B70" s="404" t="s">
        <v>86</v>
      </c>
      <c r="C70" s="283"/>
      <c r="D70" s="210" t="str">
        <f>IF(基本情報登録!D8="","",基本情報登録!D8)</f>
        <v/>
      </c>
      <c r="E70" s="210"/>
      <c r="F70" s="210"/>
      <c r="G70" s="210"/>
      <c r="H70" s="210"/>
      <c r="I70" s="405"/>
    </row>
    <row r="71" spans="2:9" ht="34.5" customHeight="1" thickBot="1">
      <c r="B71" s="307" t="s">
        <v>0</v>
      </c>
      <c r="C71" s="393"/>
      <c r="D71" s="406" t="str">
        <f>IF(基本情報登録!D10="","",基本情報登録!D10)</f>
        <v/>
      </c>
      <c r="E71" s="406"/>
      <c r="F71" s="406"/>
      <c r="G71" s="406"/>
      <c r="H71" s="406"/>
      <c r="I71" s="407"/>
    </row>
    <row r="72" spans="2:9" ht="34.5" customHeight="1">
      <c r="B72" s="301" t="s">
        <v>89</v>
      </c>
      <c r="C72" s="335"/>
      <c r="D72" s="389"/>
      <c r="E72" s="389"/>
      <c r="F72" s="389"/>
      <c r="G72" s="389"/>
      <c r="H72" s="389"/>
      <c r="I72" s="390"/>
    </row>
    <row r="73" spans="2:9" ht="34.5" customHeight="1">
      <c r="B73" s="264" t="s">
        <v>91</v>
      </c>
      <c r="C73" s="284"/>
      <c r="D73" s="391"/>
      <c r="E73" s="391"/>
      <c r="F73" s="391"/>
      <c r="G73" s="391"/>
      <c r="H73" s="391"/>
      <c r="I73" s="392"/>
    </row>
    <row r="74" spans="2:9" ht="19.5" thickBot="1">
      <c r="B74" s="307" t="s">
        <v>133</v>
      </c>
      <c r="C74" s="393"/>
      <c r="D74" s="395"/>
      <c r="E74" s="395"/>
      <c r="F74" s="395"/>
      <c r="G74" s="395"/>
      <c r="H74" s="395"/>
      <c r="I74" s="396"/>
    </row>
    <row r="75" spans="2:9">
      <c r="B75" s="386" t="s">
        <v>127</v>
      </c>
      <c r="C75" s="387"/>
      <c r="D75" s="387"/>
      <c r="E75" s="387"/>
      <c r="F75" s="387"/>
      <c r="G75" s="387"/>
      <c r="H75" s="387"/>
      <c r="I75" s="312"/>
    </row>
    <row r="76" spans="2:9" ht="37.5" customHeight="1" thickBot="1">
      <c r="B76" s="17" t="s">
        <v>83</v>
      </c>
      <c r="C76" s="105" t="s">
        <v>84</v>
      </c>
      <c r="D76" s="388" t="s">
        <v>129</v>
      </c>
      <c r="E76" s="388"/>
      <c r="F76" s="388" t="s">
        <v>86</v>
      </c>
      <c r="G76" s="388"/>
      <c r="H76" s="105" t="s">
        <v>101</v>
      </c>
      <c r="I76" s="104" t="s">
        <v>131</v>
      </c>
    </row>
    <row r="77" spans="2:9" ht="37.5" customHeight="1" thickTop="1">
      <c r="B77" s="18">
        <v>1</v>
      </c>
      <c r="C77" s="77"/>
      <c r="D77" s="284" t="str">
        <f>IF(C77="","",VLOOKUP(C77,'登録データ（女）'!$A$3:$W$2000,2,FALSE))</f>
        <v/>
      </c>
      <c r="E77" s="284"/>
      <c r="F77" s="283" t="str">
        <f>IF(C77="","",VLOOKUP(C77,'登録データ（女）'!$A$3:$W$2000,3,FALSE))</f>
        <v/>
      </c>
      <c r="G77" s="283"/>
      <c r="H77" s="103" t="str">
        <f>IF(C77="","",VLOOKUP(C77,'登録データ（女）'!$A$3:$W$2000,7,FALSE))</f>
        <v/>
      </c>
      <c r="I77" s="19" t="str">
        <f>IF(C77="","",VLOOKUP(C77,'登録データ（女）'!$A$3:$W$2000,4,FALSE))</f>
        <v/>
      </c>
    </row>
    <row r="78" spans="2:9" ht="37.5" customHeight="1">
      <c r="B78" s="20">
        <v>2</v>
      </c>
      <c r="C78" s="77"/>
      <c r="D78" s="284" t="str">
        <f>IF(C78="","",VLOOKUP(C78,'登録データ（女）'!$A$3:$W$2000,2,FALSE))</f>
        <v/>
      </c>
      <c r="E78" s="284"/>
      <c r="F78" s="283" t="str">
        <f>IF(C78="","",VLOOKUP(C78,'登録データ（女）'!$A$3:$W$2000,3,FALSE))</f>
        <v/>
      </c>
      <c r="G78" s="283"/>
      <c r="H78" s="103" t="str">
        <f>IF(C78="","",VLOOKUP(C78,'登録データ（女）'!$A$3:$W$2000,7,FALSE))</f>
        <v/>
      </c>
      <c r="I78" s="19" t="str">
        <f>IF(C78="","",VLOOKUP(C78,'登録データ（女）'!$A$3:$W$2000,4,FALSE))</f>
        <v/>
      </c>
    </row>
    <row r="79" spans="2:9" ht="37.5" customHeight="1">
      <c r="B79" s="20">
        <v>3</v>
      </c>
      <c r="C79" s="77"/>
      <c r="D79" s="284" t="str">
        <f>IF(C79="","",VLOOKUP(C79,'登録データ（女）'!$A$3:$W$2000,2,FALSE))</f>
        <v/>
      </c>
      <c r="E79" s="284"/>
      <c r="F79" s="283" t="str">
        <f>IF(C79="","",VLOOKUP(C79,'登録データ（女）'!$A$3:$W$2000,3,FALSE))</f>
        <v/>
      </c>
      <c r="G79" s="283"/>
      <c r="H79" s="103" t="str">
        <f>IF(C79="","",VLOOKUP(C79,'登録データ（女）'!$A$3:$W$2000,7,FALSE))</f>
        <v/>
      </c>
      <c r="I79" s="19" t="str">
        <f>IF(C79="","",VLOOKUP(C79,'登録データ（女）'!$A$3:$W$2000,4,FALSE))</f>
        <v/>
      </c>
    </row>
    <row r="80" spans="2:9" ht="37.5" customHeight="1">
      <c r="B80" s="20">
        <v>4</v>
      </c>
      <c r="C80" s="77"/>
      <c r="D80" s="284" t="str">
        <f>IF(C80="","",VLOOKUP(C80,'登録データ（女）'!$A$3:$W$2000,2,FALSE))</f>
        <v/>
      </c>
      <c r="E80" s="284"/>
      <c r="F80" s="283" t="str">
        <f>IF(C80="","",VLOOKUP(C80,'登録データ（女）'!$A$3:$W$2000,3,FALSE))</f>
        <v/>
      </c>
      <c r="G80" s="283"/>
      <c r="H80" s="103" t="str">
        <f>IF(C80="","",VLOOKUP(C80,'登録データ（女）'!$A$3:$W$2000,7,FALSE))</f>
        <v/>
      </c>
      <c r="I80" s="19" t="str">
        <f>IF(C80="","",VLOOKUP(C80,'登録データ（女）'!$A$3:$W$2000,4,FALSE))</f>
        <v/>
      </c>
    </row>
    <row r="81" spans="1:10" ht="37.5" customHeight="1">
      <c r="B81" s="20">
        <v>5</v>
      </c>
      <c r="C81" s="77"/>
      <c r="D81" s="284" t="str">
        <f>IF(C81="","",VLOOKUP(C81,'登録データ（女）'!$A$3:$W$2000,2,FALSE))</f>
        <v/>
      </c>
      <c r="E81" s="284"/>
      <c r="F81" s="283" t="str">
        <f>IF(C81="","",VLOOKUP(C81,'登録データ（女）'!$A$3:$W$2000,3,FALSE))</f>
        <v/>
      </c>
      <c r="G81" s="283"/>
      <c r="H81" s="103" t="str">
        <f>IF(C81="","",VLOOKUP(C81,'登録データ（女）'!$A$3:$W$2000,7,FALSE))</f>
        <v/>
      </c>
      <c r="I81" s="19" t="str">
        <f>IF(C81="","",VLOOKUP(C81,'登録データ（女）'!$A$3:$W$2000,4,FALSE))</f>
        <v/>
      </c>
    </row>
    <row r="82" spans="1:10" ht="24.75">
      <c r="B82" s="20">
        <v>6</v>
      </c>
      <c r="C82" s="77"/>
      <c r="D82" s="284" t="str">
        <f>IF(C82="","",VLOOKUP(C82,'登録データ（女）'!$A$3:$W$2000,2,FALSE))</f>
        <v/>
      </c>
      <c r="E82" s="284"/>
      <c r="F82" s="283" t="str">
        <f>IF(C82="","",VLOOKUP(C82,'登録データ（女）'!$A$3:$W$2000,3,FALSE))</f>
        <v/>
      </c>
      <c r="G82" s="283"/>
      <c r="H82" s="103" t="str">
        <f>IF(C82="","",VLOOKUP(C82,'登録データ（女）'!$A$3:$W$2000,7,FALSE))</f>
        <v/>
      </c>
      <c r="I82" s="19" t="str">
        <f>IF(C82="","",VLOOKUP(C82,'登録データ（女）'!$A$3:$W$2000,4,FALSE))</f>
        <v/>
      </c>
    </row>
    <row r="83" spans="1:10">
      <c r="B83" s="343" t="s">
        <v>132</v>
      </c>
      <c r="C83" s="344"/>
      <c r="D83" s="344"/>
      <c r="E83" s="344"/>
      <c r="F83" s="344"/>
      <c r="G83" s="344"/>
      <c r="H83" s="344"/>
      <c r="I83" s="345"/>
    </row>
    <row r="84" spans="1:10">
      <c r="B84" s="346"/>
      <c r="C84" s="347"/>
      <c r="D84" s="347"/>
      <c r="E84" s="347"/>
      <c r="F84" s="347"/>
      <c r="G84" s="347"/>
      <c r="H84" s="347"/>
      <c r="I84" s="348"/>
    </row>
    <row r="85" spans="1:10" ht="19.5" thickBot="1">
      <c r="B85" s="349"/>
      <c r="C85" s="350"/>
      <c r="D85" s="350"/>
      <c r="E85" s="350"/>
      <c r="F85" s="350"/>
      <c r="G85" s="350"/>
      <c r="H85" s="350"/>
      <c r="I85" s="351"/>
    </row>
    <row r="87" spans="1:10">
      <c r="A87" s="517" t="s">
        <v>3136</v>
      </c>
      <c r="B87" s="517"/>
      <c r="C87" s="517"/>
      <c r="D87" s="517"/>
      <c r="E87" s="517"/>
      <c r="F87" s="517"/>
      <c r="G87" s="517"/>
      <c r="H87" s="517"/>
      <c r="I87" s="517"/>
      <c r="J87" s="517"/>
    </row>
    <row r="88" spans="1:10">
      <c r="A88" s="517"/>
      <c r="B88" s="517"/>
      <c r="C88" s="517"/>
      <c r="D88" s="517"/>
      <c r="E88" s="517"/>
      <c r="F88" s="517"/>
      <c r="G88" s="517"/>
      <c r="H88" s="517"/>
      <c r="I88" s="517"/>
      <c r="J88" s="517"/>
    </row>
    <row r="89" spans="1:10">
      <c r="A89" s="517"/>
      <c r="B89" s="517"/>
      <c r="C89" s="517"/>
      <c r="D89" s="517"/>
      <c r="E89" s="517"/>
      <c r="F89" s="517"/>
      <c r="G89" s="517"/>
      <c r="H89" s="517"/>
      <c r="I89" s="517"/>
      <c r="J89" s="517"/>
    </row>
    <row r="90" spans="1:10" ht="33.75" customHeight="1"/>
    <row r="91" spans="1:10" ht="33.75" customHeight="1" thickBot="1"/>
    <row r="92" spans="1:10" ht="33.75" customHeight="1">
      <c r="B92" s="511" t="s">
        <v>3135</v>
      </c>
      <c r="C92" s="512"/>
      <c r="D92" s="512"/>
      <c r="E92" s="512"/>
      <c r="F92" s="512"/>
      <c r="G92" s="512"/>
      <c r="H92" s="512"/>
      <c r="I92" s="513"/>
    </row>
    <row r="93" spans="1:10" ht="33.75" customHeight="1" thickBot="1">
      <c r="B93" s="514"/>
      <c r="C93" s="515"/>
      <c r="D93" s="515"/>
      <c r="E93" s="515"/>
      <c r="F93" s="515"/>
      <c r="G93" s="515"/>
      <c r="H93" s="515"/>
      <c r="I93" s="516"/>
    </row>
    <row r="94" spans="1:10" ht="19.5">
      <c r="B94" s="404" t="s">
        <v>86</v>
      </c>
      <c r="C94" s="283"/>
      <c r="D94" s="210" t="str">
        <f>IF(基本情報登録!D8="","",基本情報登録!D8)</f>
        <v/>
      </c>
      <c r="E94" s="210"/>
      <c r="F94" s="210"/>
      <c r="G94" s="210"/>
      <c r="H94" s="210"/>
      <c r="I94" s="405"/>
    </row>
    <row r="95" spans="1:10" ht="25.5" thickBot="1">
      <c r="B95" s="307" t="s">
        <v>0</v>
      </c>
      <c r="C95" s="393"/>
      <c r="D95" s="406" t="str">
        <f>IF(基本情報登録!D10="","",基本情報登録!D10)</f>
        <v/>
      </c>
      <c r="E95" s="406"/>
      <c r="F95" s="406"/>
      <c r="G95" s="406"/>
      <c r="H95" s="406"/>
      <c r="I95" s="407"/>
    </row>
    <row r="96" spans="1:10" ht="37.5" customHeight="1">
      <c r="B96" s="301" t="s">
        <v>89</v>
      </c>
      <c r="C96" s="335"/>
      <c r="D96" s="389"/>
      <c r="E96" s="389"/>
      <c r="F96" s="389"/>
      <c r="G96" s="389"/>
      <c r="H96" s="389"/>
      <c r="I96" s="390"/>
    </row>
    <row r="97" spans="2:9" ht="37.5" customHeight="1">
      <c r="B97" s="264" t="s">
        <v>91</v>
      </c>
      <c r="C97" s="284"/>
      <c r="D97" s="391"/>
      <c r="E97" s="391"/>
      <c r="F97" s="391"/>
      <c r="G97" s="391"/>
      <c r="H97" s="391"/>
      <c r="I97" s="392"/>
    </row>
    <row r="98" spans="2:9" ht="37.5" customHeight="1" thickBot="1">
      <c r="B98" s="307" t="s">
        <v>133</v>
      </c>
      <c r="C98" s="393"/>
      <c r="D98" s="395"/>
      <c r="E98" s="395"/>
      <c r="F98" s="395"/>
      <c r="G98" s="395"/>
      <c r="H98" s="395"/>
      <c r="I98" s="396"/>
    </row>
    <row r="99" spans="2:9" ht="37.5" customHeight="1">
      <c r="B99" s="386" t="s">
        <v>127</v>
      </c>
      <c r="C99" s="387"/>
      <c r="D99" s="387"/>
      <c r="E99" s="387"/>
      <c r="F99" s="387"/>
      <c r="G99" s="387"/>
      <c r="H99" s="387"/>
      <c r="I99" s="312"/>
    </row>
    <row r="100" spans="2:9" ht="37.5" customHeight="1" thickBot="1">
      <c r="B100" s="17" t="s">
        <v>83</v>
      </c>
      <c r="C100" s="105" t="s">
        <v>84</v>
      </c>
      <c r="D100" s="388" t="s">
        <v>129</v>
      </c>
      <c r="E100" s="388"/>
      <c r="F100" s="388" t="s">
        <v>86</v>
      </c>
      <c r="G100" s="388"/>
      <c r="H100" s="105" t="s">
        <v>101</v>
      </c>
      <c r="I100" s="104" t="s">
        <v>131</v>
      </c>
    </row>
    <row r="101" spans="2:9" ht="37.5" customHeight="1" thickTop="1">
      <c r="B101" s="18">
        <v>1</v>
      </c>
      <c r="C101" s="77"/>
      <c r="D101" s="284" t="str">
        <f>IF(C101="","",VLOOKUP(C101,'登録データ（女）'!$A$3:$W$2000,2,FALSE))</f>
        <v/>
      </c>
      <c r="E101" s="284"/>
      <c r="F101" s="283" t="str">
        <f>IF(C101="","",VLOOKUP(C101,'登録データ（女）'!$A$3:$W$2000,3,FALSE))</f>
        <v/>
      </c>
      <c r="G101" s="283"/>
      <c r="H101" s="103" t="str">
        <f>IF(C101="","",VLOOKUP(C101,'登録データ（女）'!$A$3:$W$2000,7,FALSE))</f>
        <v/>
      </c>
      <c r="I101" s="19" t="str">
        <f>IF(C101="","",VLOOKUP(C101,'登録データ（女）'!$A$3:$W$2000,4,FALSE))</f>
        <v/>
      </c>
    </row>
    <row r="102" spans="2:9" ht="24.75">
      <c r="B102" s="20">
        <v>2</v>
      </c>
      <c r="C102" s="77"/>
      <c r="D102" s="284" t="str">
        <f>IF(C102="","",VLOOKUP(C102,'登録データ（女）'!$A$3:$W$2000,2,FALSE))</f>
        <v/>
      </c>
      <c r="E102" s="284"/>
      <c r="F102" s="283" t="str">
        <f>IF(C102="","",VLOOKUP(C102,'登録データ（女）'!$A$3:$W$2000,3,FALSE))</f>
        <v/>
      </c>
      <c r="G102" s="283"/>
      <c r="H102" s="103" t="str">
        <f>IF(C102="","",VLOOKUP(C102,'登録データ（女）'!$A$3:$W$2000,7,FALSE))</f>
        <v/>
      </c>
      <c r="I102" s="19" t="str">
        <f>IF(C102="","",VLOOKUP(C102,'登録データ（女）'!$A$3:$W$2000,4,FALSE))</f>
        <v/>
      </c>
    </row>
    <row r="103" spans="2:9" ht="24.75">
      <c r="B103" s="20">
        <v>3</v>
      </c>
      <c r="C103" s="77"/>
      <c r="D103" s="284" t="str">
        <f>IF(C103="","",VLOOKUP(C103,'登録データ（女）'!$A$3:$W$2000,2,FALSE))</f>
        <v/>
      </c>
      <c r="E103" s="284"/>
      <c r="F103" s="283" t="str">
        <f>IF(C103="","",VLOOKUP(C103,'登録データ（女）'!$A$3:$W$2000,3,FALSE))</f>
        <v/>
      </c>
      <c r="G103" s="283"/>
      <c r="H103" s="103" t="str">
        <f>IF(C103="","",VLOOKUP(C103,'登録データ（女）'!$A$3:$W$2000,7,FALSE))</f>
        <v/>
      </c>
      <c r="I103" s="19" t="str">
        <f>IF(C103="","",VLOOKUP(C103,'登録データ（女）'!$A$3:$W$2000,4,FALSE))</f>
        <v/>
      </c>
    </row>
    <row r="104" spans="2:9" ht="24.75">
      <c r="B104" s="20">
        <v>4</v>
      </c>
      <c r="C104" s="77"/>
      <c r="D104" s="284" t="str">
        <f>IF(C104="","",VLOOKUP(C104,'登録データ（女）'!$A$3:$W$2000,2,FALSE))</f>
        <v/>
      </c>
      <c r="E104" s="284"/>
      <c r="F104" s="283" t="str">
        <f>IF(C104="","",VLOOKUP(C104,'登録データ（女）'!$A$3:$W$2000,3,FALSE))</f>
        <v/>
      </c>
      <c r="G104" s="283"/>
      <c r="H104" s="103" t="str">
        <f>IF(C104="","",VLOOKUP(C104,'登録データ（女）'!$A$3:$W$2000,7,FALSE))</f>
        <v/>
      </c>
      <c r="I104" s="19" t="str">
        <f>IF(C104="","",VLOOKUP(C104,'登録データ（女）'!$A$3:$W$2000,4,FALSE))</f>
        <v/>
      </c>
    </row>
    <row r="105" spans="2:9" ht="24.75">
      <c r="B105" s="20">
        <v>5</v>
      </c>
      <c r="C105" s="77"/>
      <c r="D105" s="284" t="str">
        <f>IF(C105="","",VLOOKUP(C105,'登録データ（女）'!$A$3:$W$2000,2,FALSE))</f>
        <v/>
      </c>
      <c r="E105" s="284"/>
      <c r="F105" s="283" t="str">
        <f>IF(C105="","",VLOOKUP(C105,'登録データ（女）'!$A$3:$W$2000,3,FALSE))</f>
        <v/>
      </c>
      <c r="G105" s="283"/>
      <c r="H105" s="103" t="str">
        <f>IF(C105="","",VLOOKUP(C105,'登録データ（女）'!$A$3:$W$2000,7,FALSE))</f>
        <v/>
      </c>
      <c r="I105" s="19" t="str">
        <f>IF(C105="","",VLOOKUP(C105,'登録データ（女）'!$A$3:$W$2000,4,FALSE))</f>
        <v/>
      </c>
    </row>
    <row r="106" spans="2:9" ht="24.75">
      <c r="B106" s="20">
        <v>6</v>
      </c>
      <c r="C106" s="77"/>
      <c r="D106" s="284" t="str">
        <f>IF(C106="","",VLOOKUP(C106,'登録データ（女）'!$A$3:$W$2000,2,FALSE))</f>
        <v/>
      </c>
      <c r="E106" s="284"/>
      <c r="F106" s="283" t="str">
        <f>IF(C106="","",VLOOKUP(C106,'登録データ（女）'!$A$3:$W$2000,3,FALSE))</f>
        <v/>
      </c>
      <c r="G106" s="283"/>
      <c r="H106" s="103" t="str">
        <f>IF(C106="","",VLOOKUP(C106,'登録データ（女）'!$A$3:$W$2000,7,FALSE))</f>
        <v/>
      </c>
      <c r="I106" s="19" t="str">
        <f>IF(C106="","",VLOOKUP(C106,'登録データ（女）'!$A$3:$W$2000,4,FALSE))</f>
        <v/>
      </c>
    </row>
    <row r="107" spans="2:9">
      <c r="B107" s="384" t="s">
        <v>132</v>
      </c>
      <c r="C107" s="248"/>
      <c r="D107" s="248"/>
      <c r="E107" s="248"/>
      <c r="F107" s="248"/>
      <c r="G107" s="248"/>
      <c r="H107" s="248"/>
      <c r="I107" s="249"/>
    </row>
    <row r="108" spans="2:9">
      <c r="B108" s="384"/>
      <c r="C108" s="248"/>
      <c r="D108" s="248"/>
      <c r="E108" s="248"/>
      <c r="F108" s="248"/>
      <c r="G108" s="248"/>
      <c r="H108" s="248"/>
      <c r="I108" s="249"/>
    </row>
    <row r="109" spans="2:9" ht="19.5" thickBot="1">
      <c r="B109" s="385"/>
      <c r="C109" s="250"/>
      <c r="D109" s="250"/>
      <c r="E109" s="250"/>
      <c r="F109" s="250"/>
      <c r="G109" s="250"/>
      <c r="H109" s="250"/>
      <c r="I109" s="251"/>
    </row>
    <row r="110" spans="2:9" ht="33.75" customHeight="1" thickBot="1">
      <c r="B110" s="89"/>
      <c r="C110" s="90"/>
      <c r="D110" s="90"/>
      <c r="E110" s="90"/>
      <c r="F110" s="90"/>
      <c r="G110" s="90"/>
      <c r="H110" s="90"/>
      <c r="I110" s="91"/>
    </row>
    <row r="111" spans="2:9" ht="33.75" customHeight="1">
      <c r="B111" s="511" t="s">
        <v>3137</v>
      </c>
      <c r="C111" s="512"/>
      <c r="D111" s="512"/>
      <c r="E111" s="512"/>
      <c r="F111" s="512"/>
      <c r="G111" s="512"/>
      <c r="H111" s="512"/>
      <c r="I111" s="513"/>
    </row>
    <row r="112" spans="2:9" ht="33.75" customHeight="1" thickBot="1">
      <c r="B112" s="514"/>
      <c r="C112" s="515"/>
      <c r="D112" s="515"/>
      <c r="E112" s="515"/>
      <c r="F112" s="515"/>
      <c r="G112" s="515"/>
      <c r="H112" s="515"/>
      <c r="I112" s="516"/>
    </row>
    <row r="113" spans="2:9" ht="33.75" customHeight="1">
      <c r="B113" s="404" t="s">
        <v>86</v>
      </c>
      <c r="C113" s="283"/>
      <c r="D113" s="210" t="str">
        <f>IF(基本情報登録!D8="","",基本情報登録!D8)</f>
        <v/>
      </c>
      <c r="E113" s="210"/>
      <c r="F113" s="210"/>
      <c r="G113" s="210"/>
      <c r="H113" s="210"/>
      <c r="I113" s="405"/>
    </row>
    <row r="114" spans="2:9" ht="25.5" thickBot="1">
      <c r="B114" s="307" t="s">
        <v>0</v>
      </c>
      <c r="C114" s="393"/>
      <c r="D114" s="406" t="str">
        <f>IF(基本情報登録!D10="","",基本情報登録!D10)</f>
        <v/>
      </c>
      <c r="E114" s="406"/>
      <c r="F114" s="406"/>
      <c r="G114" s="406"/>
      <c r="H114" s="406"/>
      <c r="I114" s="407"/>
    </row>
    <row r="115" spans="2:9">
      <c r="B115" s="301" t="s">
        <v>89</v>
      </c>
      <c r="C115" s="335"/>
      <c r="D115" s="389"/>
      <c r="E115" s="389"/>
      <c r="F115" s="389"/>
      <c r="G115" s="389"/>
      <c r="H115" s="389"/>
      <c r="I115" s="390"/>
    </row>
    <row r="116" spans="2:9" ht="37.5" customHeight="1">
      <c r="B116" s="264" t="s">
        <v>91</v>
      </c>
      <c r="C116" s="284"/>
      <c r="D116" s="391"/>
      <c r="E116" s="391"/>
      <c r="F116" s="391"/>
      <c r="G116" s="391"/>
      <c r="H116" s="391"/>
      <c r="I116" s="392"/>
    </row>
    <row r="117" spans="2:9" ht="37.5" customHeight="1" thickBot="1">
      <c r="B117" s="307" t="s">
        <v>133</v>
      </c>
      <c r="C117" s="393"/>
      <c r="D117" s="395"/>
      <c r="E117" s="395"/>
      <c r="F117" s="395"/>
      <c r="G117" s="395"/>
      <c r="H117" s="395"/>
      <c r="I117" s="396"/>
    </row>
    <row r="118" spans="2:9" ht="37.5" customHeight="1">
      <c r="B118" s="386" t="s">
        <v>127</v>
      </c>
      <c r="C118" s="387"/>
      <c r="D118" s="387"/>
      <c r="E118" s="387"/>
      <c r="F118" s="387"/>
      <c r="G118" s="387"/>
      <c r="H118" s="387"/>
      <c r="I118" s="312"/>
    </row>
    <row r="119" spans="2:9" ht="37.5" customHeight="1" thickBot="1">
      <c r="B119" s="17" t="s">
        <v>83</v>
      </c>
      <c r="C119" s="105" t="s">
        <v>84</v>
      </c>
      <c r="D119" s="388" t="s">
        <v>129</v>
      </c>
      <c r="E119" s="388"/>
      <c r="F119" s="388" t="s">
        <v>86</v>
      </c>
      <c r="G119" s="388"/>
      <c r="H119" s="105" t="s">
        <v>101</v>
      </c>
      <c r="I119" s="104" t="s">
        <v>131</v>
      </c>
    </row>
    <row r="120" spans="2:9" ht="37.5" customHeight="1" thickTop="1">
      <c r="B120" s="18">
        <v>1</v>
      </c>
      <c r="C120" s="77"/>
      <c r="D120" s="284" t="str">
        <f>IF(C120="","",VLOOKUP(C120,'登録データ（女）'!$A$3:$W$2000,2,FALSE))</f>
        <v/>
      </c>
      <c r="E120" s="284"/>
      <c r="F120" s="283" t="str">
        <f>IF(C120="","",VLOOKUP(C120,'登録データ（女）'!$A$3:$W$2000,3,FALSE))</f>
        <v/>
      </c>
      <c r="G120" s="283"/>
      <c r="H120" s="103" t="str">
        <f>IF(C120="","",VLOOKUP(C120,'登録データ（女）'!$A$3:$W$2000,7,FALSE))</f>
        <v/>
      </c>
      <c r="I120" s="19" t="str">
        <f>IF(C120="","",VLOOKUP(C120,'登録データ（女）'!$A$3:$W$2000,4,FALSE))</f>
        <v/>
      </c>
    </row>
    <row r="121" spans="2:9" ht="37.5" customHeight="1">
      <c r="B121" s="20">
        <v>2</v>
      </c>
      <c r="C121" s="77"/>
      <c r="D121" s="284" t="str">
        <f>IF(C121="","",VLOOKUP(C121,'登録データ（女）'!$A$3:$W$2000,2,FALSE))</f>
        <v/>
      </c>
      <c r="E121" s="284"/>
      <c r="F121" s="283" t="str">
        <f>IF(C121="","",VLOOKUP(C121,'登録データ（女）'!$A$3:$W$2000,3,FALSE))</f>
        <v/>
      </c>
      <c r="G121" s="283"/>
      <c r="H121" s="103" t="str">
        <f>IF(C121="","",VLOOKUP(C121,'登録データ（女）'!$A$3:$W$2000,7,FALSE))</f>
        <v/>
      </c>
      <c r="I121" s="19" t="str">
        <f>IF(C121="","",VLOOKUP(C121,'登録データ（女）'!$A$3:$W$2000,4,FALSE))</f>
        <v/>
      </c>
    </row>
    <row r="122" spans="2:9" ht="24.75">
      <c r="B122" s="20">
        <v>3</v>
      </c>
      <c r="C122" s="77"/>
      <c r="D122" s="284" t="str">
        <f>IF(C122="","",VLOOKUP(C122,'登録データ（女）'!$A$3:$W$2000,2,FALSE))</f>
        <v/>
      </c>
      <c r="E122" s="284"/>
      <c r="F122" s="283" t="str">
        <f>IF(C122="","",VLOOKUP(C122,'登録データ（女）'!$A$3:$W$2000,3,FALSE))</f>
        <v/>
      </c>
      <c r="G122" s="283"/>
      <c r="H122" s="103" t="str">
        <f>IF(C122="","",VLOOKUP(C122,'登録データ（女）'!$A$3:$W$2000,7,FALSE))</f>
        <v/>
      </c>
      <c r="I122" s="19" t="str">
        <f>IF(C122="","",VLOOKUP(C122,'登録データ（女）'!$A$3:$W$2000,4,FALSE))</f>
        <v/>
      </c>
    </row>
    <row r="123" spans="2:9" ht="24.75">
      <c r="B123" s="20">
        <v>4</v>
      </c>
      <c r="C123" s="77"/>
      <c r="D123" s="284" t="str">
        <f>IF(C123="","",VLOOKUP(C123,'登録データ（女）'!$A$3:$W$2000,2,FALSE))</f>
        <v/>
      </c>
      <c r="E123" s="284"/>
      <c r="F123" s="283" t="str">
        <f>IF(C123="","",VLOOKUP(C123,'登録データ（女）'!$A$3:$W$2000,3,FALSE))</f>
        <v/>
      </c>
      <c r="G123" s="283"/>
      <c r="H123" s="103" t="str">
        <f>IF(C123="","",VLOOKUP(C123,'登録データ（女）'!$A$3:$W$2000,7,FALSE))</f>
        <v/>
      </c>
      <c r="I123" s="19" t="str">
        <f>IF(C123="","",VLOOKUP(C123,'登録データ（女）'!$A$3:$W$2000,4,FALSE))</f>
        <v/>
      </c>
    </row>
    <row r="124" spans="2:9" ht="24.75">
      <c r="B124" s="20">
        <v>5</v>
      </c>
      <c r="C124" s="77"/>
      <c r="D124" s="284" t="str">
        <f>IF(C124="","",VLOOKUP(C124,'登録データ（女）'!$A$3:$W$2000,2,FALSE))</f>
        <v/>
      </c>
      <c r="E124" s="284"/>
      <c r="F124" s="283" t="str">
        <f>IF(C124="","",VLOOKUP(C124,'登録データ（女）'!$A$3:$W$2000,3,FALSE))</f>
        <v/>
      </c>
      <c r="G124" s="283"/>
      <c r="H124" s="103" t="str">
        <f>IF(C124="","",VLOOKUP(C124,'登録データ（女）'!$A$3:$W$2000,7,FALSE))</f>
        <v/>
      </c>
      <c r="I124" s="19" t="str">
        <f>IF(C124="","",VLOOKUP(C124,'登録データ（女）'!$A$3:$W$2000,4,FALSE))</f>
        <v/>
      </c>
    </row>
    <row r="125" spans="2:9" ht="24.75">
      <c r="B125" s="20">
        <v>6</v>
      </c>
      <c r="C125" s="77"/>
      <c r="D125" s="284" t="str">
        <f>IF(C125="","",VLOOKUP(C125,'登録データ（女）'!$A$3:$W$2000,2,FALSE))</f>
        <v/>
      </c>
      <c r="E125" s="284"/>
      <c r="F125" s="283" t="str">
        <f>IF(C125="","",VLOOKUP(C125,'登録データ（女）'!$A$3:$W$2000,3,FALSE))</f>
        <v/>
      </c>
      <c r="G125" s="283"/>
      <c r="H125" s="103" t="str">
        <f>IF(C125="","",VLOOKUP(C125,'登録データ（女）'!$A$3:$W$2000,7,FALSE))</f>
        <v/>
      </c>
      <c r="I125" s="19" t="str">
        <f>IF(C125="","",VLOOKUP(C125,'登録データ（女）'!$A$3:$W$2000,4,FALSE))</f>
        <v/>
      </c>
    </row>
    <row r="126" spans="2:9">
      <c r="B126" s="343" t="s">
        <v>132</v>
      </c>
      <c r="C126" s="344"/>
      <c r="D126" s="344"/>
      <c r="E126" s="344"/>
      <c r="F126" s="344"/>
      <c r="G126" s="344"/>
      <c r="H126" s="344"/>
      <c r="I126" s="345"/>
    </row>
    <row r="127" spans="2:9">
      <c r="B127" s="346"/>
      <c r="C127" s="347"/>
      <c r="D127" s="347"/>
      <c r="E127" s="347"/>
      <c r="F127" s="347"/>
      <c r="G127" s="347"/>
      <c r="H127" s="347"/>
      <c r="I127" s="348"/>
    </row>
    <row r="128" spans="2:9" ht="19.5" thickBot="1">
      <c r="B128" s="349"/>
      <c r="C128" s="350"/>
      <c r="D128" s="350"/>
      <c r="E128" s="350"/>
      <c r="F128" s="350"/>
      <c r="G128" s="350"/>
      <c r="H128" s="350"/>
      <c r="I128" s="351"/>
    </row>
  </sheetData>
  <sheetProtection algorithmName="SHA-512" hashValue="vR+Z1Et6xm2PgpeQXAXStRhBcgvo4NJ3vrUyc8WZQl/SojUtBbB0Q4vuqX5sZKrxBu+Uk9VKlzFZKl+FvT6yEg==" saltValue="YFz+DyNM2ewFPv5BeQ+8EQ==" spinCount="100000" sheet="1" objects="1" scenarios="1"/>
  <mergeCells count="165">
    <mergeCell ref="D124:E124"/>
    <mergeCell ref="F124:G124"/>
    <mergeCell ref="D125:E125"/>
    <mergeCell ref="F125:G125"/>
    <mergeCell ref="B126:I128"/>
    <mergeCell ref="D121:E121"/>
    <mergeCell ref="F121:G121"/>
    <mergeCell ref="D122:E122"/>
    <mergeCell ref="F122:G122"/>
    <mergeCell ref="D123:E123"/>
    <mergeCell ref="F123:G123"/>
    <mergeCell ref="B118:I118"/>
    <mergeCell ref="D119:E119"/>
    <mergeCell ref="F119:G119"/>
    <mergeCell ref="D120:E120"/>
    <mergeCell ref="F120:G120"/>
    <mergeCell ref="B115:C115"/>
    <mergeCell ref="D115:I115"/>
    <mergeCell ref="B116:C116"/>
    <mergeCell ref="D116:I116"/>
    <mergeCell ref="B117:C117"/>
    <mergeCell ref="D117:I117"/>
    <mergeCell ref="B111:I112"/>
    <mergeCell ref="B113:C113"/>
    <mergeCell ref="D113:I113"/>
    <mergeCell ref="B114:C114"/>
    <mergeCell ref="D114:I114"/>
    <mergeCell ref="D105:E105"/>
    <mergeCell ref="F105:G105"/>
    <mergeCell ref="D106:E106"/>
    <mergeCell ref="F106:G106"/>
    <mergeCell ref="B107:I109"/>
    <mergeCell ref="D102:E102"/>
    <mergeCell ref="F102:G102"/>
    <mergeCell ref="D103:E103"/>
    <mergeCell ref="F103:G103"/>
    <mergeCell ref="D104:E104"/>
    <mergeCell ref="F104:G104"/>
    <mergeCell ref="B99:I99"/>
    <mergeCell ref="D100:E100"/>
    <mergeCell ref="F100:G100"/>
    <mergeCell ref="D101:E101"/>
    <mergeCell ref="F101:G101"/>
    <mergeCell ref="B96:C96"/>
    <mergeCell ref="D96:I96"/>
    <mergeCell ref="B97:C97"/>
    <mergeCell ref="D97:I97"/>
    <mergeCell ref="B98:C98"/>
    <mergeCell ref="D98:I98"/>
    <mergeCell ref="A87:J89"/>
    <mergeCell ref="B92:I93"/>
    <mergeCell ref="B94:C94"/>
    <mergeCell ref="D94:I94"/>
    <mergeCell ref="B95:C95"/>
    <mergeCell ref="D95:I95"/>
    <mergeCell ref="D81:E81"/>
    <mergeCell ref="F81:G81"/>
    <mergeCell ref="D82:E82"/>
    <mergeCell ref="F82:G82"/>
    <mergeCell ref="B83:I85"/>
    <mergeCell ref="D78:E78"/>
    <mergeCell ref="F78:G78"/>
    <mergeCell ref="D79:E79"/>
    <mergeCell ref="F79:G79"/>
    <mergeCell ref="D80:E80"/>
    <mergeCell ref="F80:G80"/>
    <mergeCell ref="B75:I75"/>
    <mergeCell ref="D76:E76"/>
    <mergeCell ref="F76:G76"/>
    <mergeCell ref="D77:E77"/>
    <mergeCell ref="F77:G77"/>
    <mergeCell ref="B72:C72"/>
    <mergeCell ref="D72:I72"/>
    <mergeCell ref="B73:C73"/>
    <mergeCell ref="D73:I73"/>
    <mergeCell ref="B74:C74"/>
    <mergeCell ref="D74:I74"/>
    <mergeCell ref="B68:I69"/>
    <mergeCell ref="B70:C70"/>
    <mergeCell ref="D70:I70"/>
    <mergeCell ref="B71:C71"/>
    <mergeCell ref="D71:I71"/>
    <mergeCell ref="D62:E62"/>
    <mergeCell ref="F62:G62"/>
    <mergeCell ref="D63:E63"/>
    <mergeCell ref="F63:G63"/>
    <mergeCell ref="B64:I66"/>
    <mergeCell ref="D59:E59"/>
    <mergeCell ref="F59:G59"/>
    <mergeCell ref="D60:E60"/>
    <mergeCell ref="F60:G60"/>
    <mergeCell ref="D61:E61"/>
    <mergeCell ref="F61:G61"/>
    <mergeCell ref="B56:I56"/>
    <mergeCell ref="D57:E57"/>
    <mergeCell ref="F57:G57"/>
    <mergeCell ref="D58:E58"/>
    <mergeCell ref="F58:G58"/>
    <mergeCell ref="B53:C53"/>
    <mergeCell ref="D53:I53"/>
    <mergeCell ref="B54:C54"/>
    <mergeCell ref="D54:I54"/>
    <mergeCell ref="B55:C55"/>
    <mergeCell ref="D55:I55"/>
    <mergeCell ref="A44:J46"/>
    <mergeCell ref="B49:I50"/>
    <mergeCell ref="B51:C51"/>
    <mergeCell ref="D51:I51"/>
    <mergeCell ref="B52:C52"/>
    <mergeCell ref="D52:I52"/>
    <mergeCell ref="D38:E38"/>
    <mergeCell ref="F38:G38"/>
    <mergeCell ref="D39:E39"/>
    <mergeCell ref="F39:G39"/>
    <mergeCell ref="B40:I42"/>
    <mergeCell ref="D35:E35"/>
    <mergeCell ref="F35:G35"/>
    <mergeCell ref="D36:E36"/>
    <mergeCell ref="F36:G36"/>
    <mergeCell ref="D37:E37"/>
    <mergeCell ref="F37:G37"/>
    <mergeCell ref="B32:I32"/>
    <mergeCell ref="D33:E33"/>
    <mergeCell ref="F33:G33"/>
    <mergeCell ref="D34:E34"/>
    <mergeCell ref="F34:G34"/>
    <mergeCell ref="B29:C29"/>
    <mergeCell ref="D29:I29"/>
    <mergeCell ref="B30:C30"/>
    <mergeCell ref="D30:I30"/>
    <mergeCell ref="B31:C31"/>
    <mergeCell ref="D31:I31"/>
    <mergeCell ref="B25:I26"/>
    <mergeCell ref="B27:C27"/>
    <mergeCell ref="D27:I27"/>
    <mergeCell ref="B28:C28"/>
    <mergeCell ref="D28:I28"/>
    <mergeCell ref="B10:C10"/>
    <mergeCell ref="D10:I10"/>
    <mergeCell ref="A1:J3"/>
    <mergeCell ref="B9:C9"/>
    <mergeCell ref="D9:I9"/>
    <mergeCell ref="B6:I7"/>
    <mergeCell ref="B8:C8"/>
    <mergeCell ref="D8:I8"/>
    <mergeCell ref="D17:E17"/>
    <mergeCell ref="F17:G17"/>
    <mergeCell ref="B11:C11"/>
    <mergeCell ref="D11:I11"/>
    <mergeCell ref="B12:C12"/>
    <mergeCell ref="D12:I12"/>
    <mergeCell ref="D15:E15"/>
    <mergeCell ref="F15:G15"/>
    <mergeCell ref="D16:E16"/>
    <mergeCell ref="F16:G16"/>
    <mergeCell ref="B13:I13"/>
    <mergeCell ref="D14:E14"/>
    <mergeCell ref="F14:G14"/>
    <mergeCell ref="B21:I23"/>
    <mergeCell ref="D18:E18"/>
    <mergeCell ref="F18:G18"/>
    <mergeCell ref="D19:E19"/>
    <mergeCell ref="F19:G19"/>
    <mergeCell ref="D20:E20"/>
    <mergeCell ref="F20:G20"/>
  </mergeCells>
  <phoneticPr fontId="1"/>
  <pageMargins left="0.7" right="0.7" top="0.75" bottom="0.75" header="0.3" footer="0.3"/>
  <pageSetup paperSize="9" scale="57"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番号確認" error="入力された登録番号は正しくありません" xr:uid="{E0257972-C1F0-45D7-84FD-A81186FFC73C}">
          <x14:formula1>
            <xm:f>'登録データ（男）'!$AM$3:$AM$20</xm:f>
          </x14:formula1>
          <xm:sqref>C120:C125 C77:C82 C35:C39 C34</xm:sqref>
        </x14:dataValidation>
        <x14:dataValidation type="list" allowBlank="1" showInputMessage="1" showErrorMessage="1" xr:uid="{7E8255C6-E086-4B04-A3D3-5A264F25ECA6}">
          <x14:formula1>
            <xm:f>'登録データ（男）'!$AK$3:$AK$20</xm:f>
          </x14:formula1>
          <xm:sqref>C15:C20 C101:C106 C59:C63 C58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3399"/>
  </sheetPr>
  <dimension ref="A1:Q168"/>
  <sheetViews>
    <sheetView view="pageBreakPreview" zoomScaleNormal="75" zoomScaleSheetLayoutView="100" zoomScalePageLayoutView="75" workbookViewId="0">
      <selection activeCell="D100" sqref="D100:I100"/>
    </sheetView>
  </sheetViews>
  <sheetFormatPr defaultColWidth="4.375" defaultRowHeight="18.75"/>
  <cols>
    <col min="1" max="1" width="5.625" style="22" customWidth="1"/>
    <col min="2" max="3" width="5.5" style="22" customWidth="1"/>
    <col min="4" max="5" width="20.5" style="22" customWidth="1"/>
    <col min="6" max="7" width="5.5" style="22" customWidth="1"/>
    <col min="8" max="9" width="20.5" style="22" customWidth="1"/>
    <col min="10" max="10" width="5.625" style="22" customWidth="1"/>
    <col min="11" max="11" width="4.375" style="22" customWidth="1"/>
    <col min="12" max="17" width="4.625" style="22" customWidth="1"/>
    <col min="18" max="16384" width="4.375" style="22"/>
  </cols>
  <sheetData>
    <row r="1" spans="1:17">
      <c r="A1" s="522" t="s">
        <v>3138</v>
      </c>
      <c r="B1" s="522"/>
      <c r="C1" s="522"/>
      <c r="D1" s="522"/>
      <c r="E1" s="522"/>
      <c r="F1" s="522"/>
      <c r="G1" s="522"/>
      <c r="H1" s="522"/>
      <c r="I1" s="522"/>
      <c r="J1" s="522"/>
    </row>
    <row r="2" spans="1:17">
      <c r="A2" s="522"/>
      <c r="B2" s="522"/>
      <c r="C2" s="522"/>
      <c r="D2" s="522"/>
      <c r="E2" s="522"/>
      <c r="F2" s="522"/>
      <c r="G2" s="522"/>
      <c r="H2" s="522"/>
      <c r="I2" s="522"/>
      <c r="J2" s="522"/>
    </row>
    <row r="3" spans="1:17">
      <c r="A3" s="522"/>
      <c r="B3" s="522"/>
      <c r="C3" s="522"/>
      <c r="D3" s="522"/>
      <c r="E3" s="522"/>
      <c r="F3" s="522"/>
      <c r="G3" s="522"/>
      <c r="H3" s="522"/>
      <c r="I3" s="522"/>
      <c r="J3" s="522"/>
    </row>
    <row r="4" spans="1:17">
      <c r="A4" s="23"/>
      <c r="B4" s="23"/>
      <c r="C4" s="23"/>
      <c r="D4" s="23"/>
      <c r="E4" s="23"/>
      <c r="F4" s="23"/>
      <c r="G4" s="23"/>
      <c r="H4" s="23"/>
      <c r="I4" s="23"/>
      <c r="J4" s="23"/>
    </row>
    <row r="5" spans="1:17">
      <c r="A5" s="23"/>
      <c r="B5" s="23"/>
      <c r="C5" s="23"/>
      <c r="D5" s="23"/>
      <c r="E5" s="23"/>
      <c r="F5" s="23"/>
      <c r="G5" s="23"/>
      <c r="H5" s="23"/>
      <c r="I5" s="23"/>
      <c r="J5" s="23"/>
    </row>
    <row r="6" spans="1:17" ht="19.5" thickBot="1">
      <c r="A6" s="23"/>
      <c r="B6" s="23"/>
      <c r="C6" s="23"/>
      <c r="D6" s="23"/>
      <c r="E6" s="23"/>
      <c r="F6" s="23"/>
      <c r="G6" s="23"/>
      <c r="H6" s="23"/>
      <c r="I6" s="23"/>
      <c r="J6" s="23"/>
    </row>
    <row r="7" spans="1:17" ht="19.5" thickBot="1">
      <c r="A7" s="24"/>
      <c r="B7" s="523" t="s">
        <v>3139</v>
      </c>
      <c r="C7" s="524"/>
      <c r="D7" s="524"/>
      <c r="E7" s="524"/>
      <c r="F7" s="524"/>
      <c r="G7" s="524"/>
      <c r="H7" s="524"/>
      <c r="I7" s="525"/>
      <c r="J7" s="24"/>
      <c r="K7" s="25"/>
      <c r="L7" s="25"/>
      <c r="M7" s="25"/>
    </row>
    <row r="8" spans="1:17">
      <c r="A8" s="24"/>
      <c r="B8" s="526" t="s">
        <v>0</v>
      </c>
      <c r="C8" s="527"/>
      <c r="D8" s="412" t="str">
        <f>IF(基本情報登録!D10="","",基本情報登録!D10)</f>
        <v/>
      </c>
      <c r="E8" s="412"/>
      <c r="F8" s="412"/>
      <c r="G8" s="412"/>
      <c r="H8" s="412"/>
      <c r="I8" s="413"/>
      <c r="J8" s="24"/>
      <c r="K8" s="25"/>
      <c r="L8" s="25"/>
      <c r="M8" s="25"/>
    </row>
    <row r="9" spans="1:17" ht="18.75" customHeight="1">
      <c r="A9" s="24"/>
      <c r="B9" s="518" t="s">
        <v>84</v>
      </c>
      <c r="C9" s="519"/>
      <c r="D9" s="416"/>
      <c r="E9" s="416"/>
      <c r="F9" s="416"/>
      <c r="G9" s="416"/>
      <c r="H9" s="416"/>
      <c r="I9" s="417"/>
      <c r="J9" s="28"/>
      <c r="K9" s="29"/>
      <c r="L9" s="29"/>
      <c r="M9" s="29"/>
    </row>
    <row r="10" spans="1:17">
      <c r="A10" s="30"/>
      <c r="B10" s="520" t="s">
        <v>171</v>
      </c>
      <c r="C10" s="521"/>
      <c r="D10" s="419" t="str">
        <f>IF(D9="","",VLOOKUP(D9,'登録データ（女）'!$A$3:$W$2000,3,FALSE))</f>
        <v/>
      </c>
      <c r="E10" s="419"/>
      <c r="F10" s="419"/>
      <c r="G10" s="419"/>
      <c r="H10" s="419"/>
      <c r="I10" s="426"/>
      <c r="J10" s="24"/>
      <c r="K10" s="25"/>
      <c r="L10" s="25"/>
      <c r="M10" s="25"/>
    </row>
    <row r="11" spans="1:17" ht="22.5" customHeight="1">
      <c r="A11" s="30"/>
      <c r="B11" s="520" t="s">
        <v>85</v>
      </c>
      <c r="C11" s="521"/>
      <c r="D11" s="427" t="str">
        <f>IF(D9="","",VLOOKUP(D9,'登録データ（女）'!$A$3:$W$2000,2,FALSE))</f>
        <v/>
      </c>
      <c r="E11" s="427"/>
      <c r="F11" s="427"/>
      <c r="G11" s="427"/>
      <c r="H11" s="427"/>
      <c r="I11" s="428"/>
      <c r="J11" s="24"/>
      <c r="K11" s="25"/>
      <c r="L11" s="25"/>
      <c r="M11" s="25"/>
    </row>
    <row r="12" spans="1:17" ht="18.75" customHeight="1">
      <c r="A12" s="30"/>
      <c r="B12" s="520" t="s">
        <v>101</v>
      </c>
      <c r="C12" s="521"/>
      <c r="D12" s="31" t="str">
        <f>IF(D9="","",VLOOKUP(D9,'登録データ（女）'!$A$3:$W$2000,7,FALSE))</f>
        <v/>
      </c>
      <c r="E12" s="521" t="s">
        <v>131</v>
      </c>
      <c r="F12" s="521"/>
      <c r="G12" s="235" t="str">
        <f>IF(D9="","",VLOOKUP(D9,'登録データ（女）'!$A$3:$W$2000,4,FALSE))</f>
        <v/>
      </c>
      <c r="H12" s="235"/>
      <c r="I12" s="236"/>
      <c r="J12" s="24"/>
      <c r="K12" s="25"/>
      <c r="L12" s="25"/>
      <c r="M12" s="25"/>
    </row>
    <row r="13" spans="1:17" ht="18.75" customHeight="1">
      <c r="A13" s="30"/>
      <c r="B13" s="520" t="s">
        <v>89</v>
      </c>
      <c r="C13" s="521"/>
      <c r="D13" s="420"/>
      <c r="E13" s="420"/>
      <c r="F13" s="420"/>
      <c r="G13" s="420"/>
      <c r="H13" s="420"/>
      <c r="I13" s="421"/>
      <c r="J13" s="24"/>
      <c r="K13" s="25"/>
      <c r="L13" s="25"/>
      <c r="M13" s="25"/>
    </row>
    <row r="14" spans="1:17">
      <c r="A14" s="30"/>
      <c r="B14" s="520" t="s">
        <v>91</v>
      </c>
      <c r="C14" s="521"/>
      <c r="D14" s="420"/>
      <c r="E14" s="420"/>
      <c r="F14" s="420"/>
      <c r="G14" s="420"/>
      <c r="H14" s="420"/>
      <c r="I14" s="421"/>
      <c r="J14" s="24"/>
      <c r="K14" s="25"/>
      <c r="L14" s="25"/>
      <c r="M14" s="25"/>
    </row>
    <row r="15" spans="1:17" ht="19.5" thickBot="1">
      <c r="A15" s="30"/>
      <c r="B15" s="528" t="s">
        <v>133</v>
      </c>
      <c r="C15" s="529"/>
      <c r="D15" s="424"/>
      <c r="E15" s="424"/>
      <c r="F15" s="424"/>
      <c r="G15" s="424"/>
      <c r="H15" s="424"/>
      <c r="I15" s="425"/>
      <c r="J15" s="24"/>
      <c r="K15" s="25"/>
      <c r="L15" s="25"/>
      <c r="M15" s="25"/>
    </row>
    <row r="16" spans="1:17" ht="19.5" thickBot="1">
      <c r="A16" s="32"/>
      <c r="B16" s="530" t="s">
        <v>162</v>
      </c>
      <c r="C16" s="531"/>
      <c r="D16" s="531"/>
      <c r="E16" s="531"/>
      <c r="F16" s="531"/>
      <c r="G16" s="531"/>
      <c r="H16" s="531"/>
      <c r="I16" s="532"/>
      <c r="J16" s="33"/>
      <c r="K16" s="34"/>
      <c r="L16" s="34"/>
      <c r="M16" s="34"/>
      <c r="N16" s="35"/>
      <c r="O16" s="35"/>
      <c r="P16" s="35"/>
      <c r="Q16" s="35"/>
    </row>
    <row r="17" spans="1:17">
      <c r="A17" s="24"/>
      <c r="B17" s="526" t="s">
        <v>122</v>
      </c>
      <c r="C17" s="527"/>
      <c r="D17" s="437"/>
      <c r="E17" s="533"/>
      <c r="F17" s="526" t="s">
        <v>111</v>
      </c>
      <c r="G17" s="527"/>
      <c r="H17" s="437"/>
      <c r="I17" s="438"/>
      <c r="J17" s="36"/>
      <c r="K17" s="34"/>
      <c r="L17" s="34"/>
      <c r="M17" s="34"/>
      <c r="N17" s="37"/>
      <c r="O17" s="34"/>
      <c r="P17" s="34"/>
      <c r="Q17" s="34"/>
    </row>
    <row r="18" spans="1:17">
      <c r="A18" s="24"/>
      <c r="B18" s="520" t="s">
        <v>109</v>
      </c>
      <c r="C18" s="521"/>
      <c r="D18" s="430"/>
      <c r="E18" s="538"/>
      <c r="F18" s="520" t="s">
        <v>116</v>
      </c>
      <c r="G18" s="521"/>
      <c r="H18" s="430"/>
      <c r="I18" s="431"/>
      <c r="J18" s="33"/>
      <c r="K18" s="34"/>
      <c r="L18" s="34"/>
      <c r="M18" s="34"/>
      <c r="N18" s="37"/>
      <c r="O18" s="38"/>
      <c r="P18" s="38"/>
      <c r="Q18" s="38"/>
    </row>
    <row r="19" spans="1:17">
      <c r="A19" s="24"/>
      <c r="B19" s="520" t="s">
        <v>113</v>
      </c>
      <c r="C19" s="521"/>
      <c r="D19" s="430"/>
      <c r="E19" s="538"/>
      <c r="F19" s="520" t="s">
        <v>172</v>
      </c>
      <c r="G19" s="521"/>
      <c r="H19" s="430"/>
      <c r="I19" s="431"/>
      <c r="J19" s="33"/>
      <c r="K19" s="34"/>
      <c r="L19" s="34"/>
      <c r="M19" s="34"/>
      <c r="N19" s="37"/>
      <c r="O19" s="34"/>
      <c r="P19" s="34"/>
      <c r="Q19" s="34"/>
    </row>
    <row r="20" spans="1:17" ht="19.5" thickBot="1">
      <c r="A20" s="24"/>
      <c r="B20" s="528" t="s">
        <v>173</v>
      </c>
      <c r="C20" s="529"/>
      <c r="D20" s="443"/>
      <c r="E20" s="534"/>
      <c r="F20" s="535"/>
      <c r="G20" s="536"/>
      <c r="H20" s="536"/>
      <c r="I20" s="537"/>
      <c r="J20" s="24"/>
      <c r="K20" s="26"/>
      <c r="L20" s="26"/>
      <c r="M20" s="26"/>
      <c r="N20" s="37"/>
      <c r="O20" s="34"/>
      <c r="P20" s="34"/>
      <c r="Q20" s="34"/>
    </row>
    <row r="21" spans="1:17">
      <c r="A21" s="24"/>
      <c r="B21" s="41"/>
      <c r="C21" s="41"/>
      <c r="D21" s="42"/>
      <c r="E21" s="42"/>
      <c r="F21" s="43"/>
      <c r="G21" s="43"/>
      <c r="H21" s="43"/>
      <c r="I21" s="43"/>
      <c r="J21" s="24"/>
      <c r="K21" s="26"/>
      <c r="L21" s="26"/>
      <c r="M21" s="26"/>
      <c r="N21" s="37"/>
      <c r="O21" s="34"/>
      <c r="P21" s="34"/>
      <c r="Q21" s="34"/>
    </row>
    <row r="22" spans="1:17">
      <c r="A22" s="24"/>
      <c r="B22" s="41"/>
      <c r="C22" s="41"/>
      <c r="D22" s="42"/>
      <c r="E22" s="42"/>
      <c r="F22" s="43"/>
      <c r="G22" s="43"/>
      <c r="H22" s="43"/>
      <c r="I22" s="43"/>
      <c r="J22" s="24"/>
      <c r="K22" s="26"/>
      <c r="L22" s="26"/>
      <c r="M22" s="26"/>
      <c r="N22" s="37"/>
      <c r="O22" s="34"/>
      <c r="P22" s="34"/>
      <c r="Q22" s="34"/>
    </row>
    <row r="23" spans="1:17" ht="19.5" thickBot="1">
      <c r="A23" s="39"/>
      <c r="B23" s="39"/>
      <c r="C23" s="39"/>
      <c r="D23" s="39"/>
      <c r="E23" s="39"/>
      <c r="F23" s="39"/>
      <c r="G23" s="39"/>
      <c r="H23" s="39"/>
      <c r="I23" s="39"/>
      <c r="J23" s="39"/>
      <c r="K23" s="35"/>
      <c r="L23" s="35"/>
      <c r="M23" s="35"/>
    </row>
    <row r="24" spans="1:17" ht="19.5" thickBot="1">
      <c r="A24" s="24"/>
      <c r="B24" s="523" t="s">
        <v>3138</v>
      </c>
      <c r="C24" s="524"/>
      <c r="D24" s="524"/>
      <c r="E24" s="524"/>
      <c r="F24" s="524"/>
      <c r="G24" s="524"/>
      <c r="H24" s="524"/>
      <c r="I24" s="525"/>
      <c r="J24" s="24"/>
      <c r="K24" s="25"/>
      <c r="L24" s="25"/>
      <c r="M24" s="25"/>
    </row>
    <row r="25" spans="1:17">
      <c r="A25" s="24"/>
      <c r="B25" s="526" t="s">
        <v>0</v>
      </c>
      <c r="C25" s="527"/>
      <c r="D25" s="412" t="str">
        <f>IF(基本情報登録!D10="","",基本情報登録!D10)</f>
        <v/>
      </c>
      <c r="E25" s="412"/>
      <c r="F25" s="412"/>
      <c r="G25" s="412"/>
      <c r="H25" s="412"/>
      <c r="I25" s="413"/>
      <c r="J25" s="24"/>
      <c r="K25" s="25"/>
      <c r="L25" s="25"/>
      <c r="M25" s="25"/>
    </row>
    <row r="26" spans="1:17" ht="18.75" customHeight="1">
      <c r="A26" s="24"/>
      <c r="B26" s="518" t="s">
        <v>84</v>
      </c>
      <c r="C26" s="519"/>
      <c r="D26" s="416"/>
      <c r="E26" s="416"/>
      <c r="F26" s="416"/>
      <c r="G26" s="416"/>
      <c r="H26" s="416"/>
      <c r="I26" s="417"/>
      <c r="J26" s="28"/>
      <c r="K26" s="29"/>
      <c r="L26" s="29"/>
      <c r="M26" s="29"/>
    </row>
    <row r="27" spans="1:17">
      <c r="A27" s="30"/>
      <c r="B27" s="520" t="s">
        <v>166</v>
      </c>
      <c r="C27" s="521"/>
      <c r="D27" s="419" t="str">
        <f>IF(D26="","",VLOOKUP(D26,'登録データ（女）'!$A$3:$W$2000,3,FALSE))</f>
        <v/>
      </c>
      <c r="E27" s="419"/>
      <c r="F27" s="419"/>
      <c r="G27" s="419"/>
      <c r="H27" s="419"/>
      <c r="I27" s="426"/>
      <c r="J27" s="24"/>
      <c r="K27" s="25"/>
      <c r="L27" s="25"/>
      <c r="M27" s="25"/>
    </row>
    <row r="28" spans="1:17" ht="22.5" customHeight="1">
      <c r="A28" s="30"/>
      <c r="B28" s="520" t="s">
        <v>85</v>
      </c>
      <c r="C28" s="521"/>
      <c r="D28" s="427" t="str">
        <f>IF(D26="","",VLOOKUP(D26,'登録データ（女）'!$A$3:$W$2000,2,FALSE))</f>
        <v/>
      </c>
      <c r="E28" s="427"/>
      <c r="F28" s="427"/>
      <c r="G28" s="427"/>
      <c r="H28" s="427"/>
      <c r="I28" s="428"/>
      <c r="J28" s="24"/>
      <c r="K28" s="25"/>
      <c r="L28" s="25"/>
      <c r="M28" s="25"/>
    </row>
    <row r="29" spans="1:17" ht="18.75" customHeight="1">
      <c r="A29" s="30"/>
      <c r="B29" s="520" t="s">
        <v>101</v>
      </c>
      <c r="C29" s="521"/>
      <c r="D29" s="31" t="str">
        <f>IF(D26="","",VLOOKUP(D26,'登録データ（女）'!$A$3:$W$2000,7,FALSE))</f>
        <v/>
      </c>
      <c r="E29" s="521" t="s">
        <v>131</v>
      </c>
      <c r="F29" s="521"/>
      <c r="G29" s="235" t="str">
        <f>IF(D26="","",VLOOKUP(D26,'登録データ（女）'!$A$3:$W$2000,4,FALSE))</f>
        <v/>
      </c>
      <c r="H29" s="235"/>
      <c r="I29" s="236"/>
      <c r="J29" s="24"/>
      <c r="K29" s="25"/>
      <c r="L29" s="25"/>
      <c r="M29" s="25"/>
    </row>
    <row r="30" spans="1:17" ht="18.75" customHeight="1">
      <c r="A30" s="30"/>
      <c r="B30" s="520" t="s">
        <v>89</v>
      </c>
      <c r="C30" s="521"/>
      <c r="D30" s="420"/>
      <c r="E30" s="420"/>
      <c r="F30" s="420"/>
      <c r="G30" s="420"/>
      <c r="H30" s="420"/>
      <c r="I30" s="421"/>
      <c r="J30" s="24"/>
      <c r="K30" s="25"/>
      <c r="L30" s="25"/>
      <c r="M30" s="25"/>
    </row>
    <row r="31" spans="1:17">
      <c r="A31" s="30"/>
      <c r="B31" s="520" t="s">
        <v>91</v>
      </c>
      <c r="C31" s="521"/>
      <c r="D31" s="420"/>
      <c r="E31" s="420"/>
      <c r="F31" s="420"/>
      <c r="G31" s="420"/>
      <c r="H31" s="420"/>
      <c r="I31" s="421"/>
      <c r="J31" s="24"/>
      <c r="K31" s="25"/>
      <c r="L31" s="25"/>
      <c r="M31" s="25"/>
    </row>
    <row r="32" spans="1:17" ht="19.5" thickBot="1">
      <c r="A32" s="30"/>
      <c r="B32" s="528" t="s">
        <v>133</v>
      </c>
      <c r="C32" s="529"/>
      <c r="D32" s="424"/>
      <c r="E32" s="424"/>
      <c r="F32" s="424"/>
      <c r="G32" s="424"/>
      <c r="H32" s="424"/>
      <c r="I32" s="425"/>
      <c r="J32" s="24"/>
      <c r="K32" s="25"/>
      <c r="L32" s="25"/>
      <c r="M32" s="25"/>
    </row>
    <row r="33" spans="1:17" ht="19.5" thickBot="1">
      <c r="A33" s="32"/>
      <c r="B33" s="530" t="s">
        <v>162</v>
      </c>
      <c r="C33" s="531"/>
      <c r="D33" s="531"/>
      <c r="E33" s="531"/>
      <c r="F33" s="531"/>
      <c r="G33" s="531"/>
      <c r="H33" s="531"/>
      <c r="I33" s="532"/>
      <c r="J33" s="33"/>
      <c r="K33" s="34"/>
      <c r="L33" s="34"/>
      <c r="M33" s="34"/>
      <c r="N33" s="35"/>
      <c r="O33" s="35"/>
      <c r="P33" s="35"/>
      <c r="Q33" s="35"/>
    </row>
    <row r="34" spans="1:17">
      <c r="A34" s="24"/>
      <c r="B34" s="526" t="s">
        <v>174</v>
      </c>
      <c r="C34" s="527"/>
      <c r="D34" s="437"/>
      <c r="E34" s="438"/>
      <c r="F34" s="539" t="s">
        <v>111</v>
      </c>
      <c r="G34" s="540"/>
      <c r="H34" s="441"/>
      <c r="I34" s="442"/>
      <c r="J34" s="36"/>
      <c r="K34" s="34"/>
      <c r="L34" s="34"/>
      <c r="M34" s="34"/>
      <c r="N34" s="37"/>
      <c r="O34" s="34"/>
      <c r="P34" s="34"/>
      <c r="Q34" s="34"/>
    </row>
    <row r="35" spans="1:17">
      <c r="A35" s="24"/>
      <c r="B35" s="520" t="s">
        <v>109</v>
      </c>
      <c r="C35" s="521"/>
      <c r="D35" s="430"/>
      <c r="E35" s="431"/>
      <c r="F35" s="544" t="s">
        <v>116</v>
      </c>
      <c r="G35" s="521"/>
      <c r="H35" s="430"/>
      <c r="I35" s="431"/>
      <c r="J35" s="33"/>
      <c r="K35" s="34"/>
      <c r="L35" s="34"/>
      <c r="M35" s="34"/>
      <c r="N35" s="37"/>
      <c r="O35" s="38"/>
      <c r="P35" s="38"/>
      <c r="Q35" s="38"/>
    </row>
    <row r="36" spans="1:17">
      <c r="A36" s="24"/>
      <c r="B36" s="520" t="s">
        <v>113</v>
      </c>
      <c r="C36" s="521"/>
      <c r="D36" s="430"/>
      <c r="E36" s="431"/>
      <c r="F36" s="544" t="s">
        <v>175</v>
      </c>
      <c r="G36" s="521"/>
      <c r="H36" s="430"/>
      <c r="I36" s="431"/>
      <c r="J36" s="33"/>
      <c r="K36" s="34"/>
      <c r="L36" s="34"/>
      <c r="M36" s="34"/>
      <c r="N36" s="37"/>
      <c r="O36" s="34"/>
      <c r="P36" s="34"/>
      <c r="Q36" s="34"/>
    </row>
    <row r="37" spans="1:17" ht="19.5" thickBot="1">
      <c r="A37" s="24"/>
      <c r="B37" s="528" t="s">
        <v>173</v>
      </c>
      <c r="C37" s="529"/>
      <c r="D37" s="443"/>
      <c r="E37" s="444"/>
      <c r="F37" s="541"/>
      <c r="G37" s="542"/>
      <c r="H37" s="542"/>
      <c r="I37" s="543"/>
      <c r="J37" s="24"/>
      <c r="K37" s="26"/>
      <c r="L37" s="26"/>
      <c r="M37" s="26"/>
      <c r="N37" s="37"/>
      <c r="O37" s="34"/>
      <c r="P37" s="34"/>
      <c r="Q37" s="34"/>
    </row>
    <row r="38" spans="1:17">
      <c r="A38" s="24"/>
      <c r="B38" s="41"/>
      <c r="C38" s="41"/>
      <c r="D38" s="42"/>
      <c r="E38" s="42"/>
      <c r="F38" s="41"/>
      <c r="G38" s="41"/>
      <c r="H38" s="41"/>
      <c r="I38" s="41"/>
      <c r="J38" s="24"/>
      <c r="K38" s="26"/>
      <c r="L38" s="26"/>
      <c r="M38" s="26"/>
      <c r="N38" s="37"/>
      <c r="O38" s="34"/>
      <c r="P38" s="34"/>
      <c r="Q38" s="34"/>
    </row>
    <row r="39" spans="1:17">
      <c r="A39" s="24"/>
      <c r="B39" s="41"/>
      <c r="C39" s="41"/>
      <c r="D39" s="42"/>
      <c r="E39" s="42"/>
      <c r="F39" s="41"/>
      <c r="G39" s="41"/>
      <c r="H39" s="41"/>
      <c r="I39" s="41"/>
      <c r="J39" s="24"/>
      <c r="K39" s="26"/>
      <c r="L39" s="26"/>
      <c r="M39" s="26"/>
      <c r="N39" s="37"/>
      <c r="O39" s="34"/>
      <c r="P39" s="34"/>
      <c r="Q39" s="34"/>
    </row>
    <row r="40" spans="1:17" ht="19.5" thickBot="1">
      <c r="A40" s="23"/>
      <c r="B40" s="23"/>
      <c r="C40" s="23"/>
      <c r="D40" s="23"/>
      <c r="E40" s="23"/>
      <c r="F40" s="23"/>
      <c r="G40" s="23"/>
      <c r="H40" s="23"/>
      <c r="I40" s="23"/>
      <c r="J40" s="23"/>
    </row>
    <row r="41" spans="1:17" ht="19.5" thickBot="1">
      <c r="A41" s="24"/>
      <c r="B41" s="523" t="s">
        <v>3139</v>
      </c>
      <c r="C41" s="524"/>
      <c r="D41" s="524"/>
      <c r="E41" s="524"/>
      <c r="F41" s="524"/>
      <c r="G41" s="524"/>
      <c r="H41" s="524"/>
      <c r="I41" s="525"/>
      <c r="J41" s="24"/>
      <c r="K41" s="25"/>
      <c r="L41" s="25"/>
      <c r="M41" s="25"/>
    </row>
    <row r="42" spans="1:17">
      <c r="A42" s="24"/>
      <c r="B42" s="526" t="s">
        <v>0</v>
      </c>
      <c r="C42" s="527"/>
      <c r="D42" s="412" t="str">
        <f>IF(基本情報登録!D10="","",基本情報登録!D10)</f>
        <v/>
      </c>
      <c r="E42" s="412"/>
      <c r="F42" s="412"/>
      <c r="G42" s="412"/>
      <c r="H42" s="412"/>
      <c r="I42" s="413"/>
      <c r="J42" s="24"/>
      <c r="K42" s="25"/>
      <c r="L42" s="25"/>
      <c r="M42" s="25"/>
    </row>
    <row r="43" spans="1:17" ht="18.75" customHeight="1">
      <c r="A43" s="24"/>
      <c r="B43" s="518" t="s">
        <v>84</v>
      </c>
      <c r="C43" s="519"/>
      <c r="D43" s="416"/>
      <c r="E43" s="416"/>
      <c r="F43" s="416"/>
      <c r="G43" s="416"/>
      <c r="H43" s="416"/>
      <c r="I43" s="417"/>
      <c r="J43" s="28"/>
      <c r="K43" s="29"/>
      <c r="L43" s="29"/>
      <c r="M43" s="29"/>
    </row>
    <row r="44" spans="1:17">
      <c r="A44" s="30"/>
      <c r="B44" s="520" t="s">
        <v>166</v>
      </c>
      <c r="C44" s="521"/>
      <c r="D44" s="419" t="str">
        <f>IF(D43="","",VLOOKUP(D43,'登録データ（女）'!$A$3:$W$2000,3,FALSE))</f>
        <v/>
      </c>
      <c r="E44" s="419"/>
      <c r="F44" s="419"/>
      <c r="G44" s="419"/>
      <c r="H44" s="419"/>
      <c r="I44" s="426"/>
      <c r="J44" s="24"/>
      <c r="K44" s="25"/>
      <c r="L44" s="25"/>
      <c r="M44" s="25"/>
    </row>
    <row r="45" spans="1:17" ht="22.5" customHeight="1">
      <c r="A45" s="30"/>
      <c r="B45" s="520" t="s">
        <v>85</v>
      </c>
      <c r="C45" s="521"/>
      <c r="D45" s="427" t="str">
        <f>IF(D43="","",VLOOKUP(D43,'登録データ（女）'!$A$3:$W$2000,2,FALSE))</f>
        <v/>
      </c>
      <c r="E45" s="427"/>
      <c r="F45" s="427"/>
      <c r="G45" s="427"/>
      <c r="H45" s="427"/>
      <c r="I45" s="428"/>
      <c r="J45" s="24"/>
      <c r="K45" s="25"/>
      <c r="L45" s="25"/>
      <c r="M45" s="25"/>
    </row>
    <row r="46" spans="1:17" ht="18.75" customHeight="1">
      <c r="A46" s="30"/>
      <c r="B46" s="520" t="s">
        <v>101</v>
      </c>
      <c r="C46" s="521"/>
      <c r="D46" s="31" t="str">
        <f>IF(D43="","",VLOOKUP(D43,'登録データ（女）'!$A$3:$W$2000,7,FALSE))</f>
        <v/>
      </c>
      <c r="E46" s="521" t="s">
        <v>131</v>
      </c>
      <c r="F46" s="521"/>
      <c r="G46" s="235" t="str">
        <f>IF(D43="","",VLOOKUP(D43,'登録データ（男）'!$A$3:$X$2000,4,FALSE))</f>
        <v/>
      </c>
      <c r="H46" s="235"/>
      <c r="I46" s="236"/>
      <c r="J46" s="24"/>
      <c r="K46" s="25"/>
      <c r="L46" s="25"/>
      <c r="M46" s="25"/>
    </row>
    <row r="47" spans="1:17" ht="18.75" customHeight="1">
      <c r="A47" s="30"/>
      <c r="B47" s="520" t="s">
        <v>89</v>
      </c>
      <c r="C47" s="521"/>
      <c r="D47" s="420"/>
      <c r="E47" s="420"/>
      <c r="F47" s="420"/>
      <c r="G47" s="420"/>
      <c r="H47" s="420"/>
      <c r="I47" s="421"/>
      <c r="J47" s="24"/>
      <c r="K47" s="25"/>
      <c r="L47" s="25"/>
      <c r="M47" s="25"/>
    </row>
    <row r="48" spans="1:17">
      <c r="A48" s="30"/>
      <c r="B48" s="520" t="s">
        <v>91</v>
      </c>
      <c r="C48" s="521"/>
      <c r="D48" s="420"/>
      <c r="E48" s="420"/>
      <c r="F48" s="420"/>
      <c r="G48" s="420"/>
      <c r="H48" s="420"/>
      <c r="I48" s="421"/>
      <c r="J48" s="24"/>
      <c r="K48" s="25"/>
      <c r="L48" s="25"/>
      <c r="M48" s="25"/>
    </row>
    <row r="49" spans="1:17" ht="19.5" thickBot="1">
      <c r="A49" s="30"/>
      <c r="B49" s="528" t="s">
        <v>133</v>
      </c>
      <c r="C49" s="529"/>
      <c r="D49" s="424"/>
      <c r="E49" s="424"/>
      <c r="F49" s="424"/>
      <c r="G49" s="424"/>
      <c r="H49" s="424"/>
      <c r="I49" s="425"/>
      <c r="J49" s="24"/>
      <c r="K49" s="25"/>
      <c r="L49" s="25"/>
      <c r="M49" s="25"/>
    </row>
    <row r="50" spans="1:17" ht="19.5" thickBot="1">
      <c r="A50" s="32"/>
      <c r="B50" s="530" t="s">
        <v>162</v>
      </c>
      <c r="C50" s="531"/>
      <c r="D50" s="531"/>
      <c r="E50" s="531"/>
      <c r="F50" s="531"/>
      <c r="G50" s="531"/>
      <c r="H50" s="531"/>
      <c r="I50" s="532"/>
      <c r="J50" s="33"/>
      <c r="K50" s="34"/>
      <c r="L50" s="34"/>
      <c r="M50" s="34"/>
      <c r="N50" s="35"/>
      <c r="O50" s="35"/>
      <c r="P50" s="35"/>
      <c r="Q50" s="35"/>
    </row>
    <row r="51" spans="1:17">
      <c r="A51" s="24"/>
      <c r="B51" s="526" t="s">
        <v>174</v>
      </c>
      <c r="C51" s="527"/>
      <c r="D51" s="437"/>
      <c r="E51" s="438"/>
      <c r="F51" s="539" t="s">
        <v>111</v>
      </c>
      <c r="G51" s="540"/>
      <c r="H51" s="441"/>
      <c r="I51" s="442"/>
      <c r="J51" s="36"/>
      <c r="K51" s="34"/>
      <c r="L51" s="34"/>
      <c r="M51" s="34"/>
      <c r="N51" s="37"/>
      <c r="O51" s="34"/>
      <c r="P51" s="34"/>
      <c r="Q51" s="34"/>
    </row>
    <row r="52" spans="1:17">
      <c r="A52" s="24"/>
      <c r="B52" s="520" t="s">
        <v>109</v>
      </c>
      <c r="C52" s="521"/>
      <c r="D52" s="430"/>
      <c r="E52" s="431"/>
      <c r="F52" s="544" t="s">
        <v>116</v>
      </c>
      <c r="G52" s="521"/>
      <c r="H52" s="430"/>
      <c r="I52" s="431"/>
      <c r="J52" s="33"/>
      <c r="K52" s="34"/>
      <c r="L52" s="34"/>
      <c r="M52" s="34"/>
      <c r="N52" s="37"/>
      <c r="O52" s="38"/>
      <c r="P52" s="38"/>
      <c r="Q52" s="38"/>
    </row>
    <row r="53" spans="1:17">
      <c r="A53" s="24"/>
      <c r="B53" s="520" t="s">
        <v>113</v>
      </c>
      <c r="C53" s="521"/>
      <c r="D53" s="430"/>
      <c r="E53" s="431"/>
      <c r="F53" s="544" t="s">
        <v>176</v>
      </c>
      <c r="G53" s="521"/>
      <c r="H53" s="430"/>
      <c r="I53" s="431"/>
      <c r="J53" s="33"/>
      <c r="K53" s="34"/>
      <c r="L53" s="34"/>
      <c r="M53" s="34"/>
      <c r="N53" s="37"/>
      <c r="O53" s="34"/>
      <c r="P53" s="34"/>
      <c r="Q53" s="34"/>
    </row>
    <row r="54" spans="1:17" ht="19.5" thickBot="1">
      <c r="A54" s="24"/>
      <c r="B54" s="528" t="s">
        <v>173</v>
      </c>
      <c r="C54" s="529"/>
      <c r="D54" s="443"/>
      <c r="E54" s="444"/>
      <c r="F54" s="535"/>
      <c r="G54" s="536"/>
      <c r="H54" s="536"/>
      <c r="I54" s="537"/>
      <c r="J54" s="24"/>
      <c r="K54" s="26"/>
      <c r="L54" s="26"/>
      <c r="M54" s="26"/>
      <c r="N54" s="37"/>
      <c r="O54" s="34"/>
      <c r="P54" s="34"/>
      <c r="Q54" s="34"/>
    </row>
    <row r="55" spans="1:17">
      <c r="A55" s="24"/>
      <c r="B55" s="41"/>
      <c r="C55" s="41"/>
      <c r="D55" s="42"/>
      <c r="E55" s="42"/>
      <c r="F55" s="43"/>
      <c r="G55" s="43"/>
      <c r="H55" s="43"/>
      <c r="I55" s="43"/>
      <c r="J55" s="24"/>
      <c r="K55" s="26"/>
      <c r="L55" s="26"/>
      <c r="M55" s="26"/>
      <c r="N55" s="37"/>
      <c r="O55" s="34"/>
      <c r="P55" s="34"/>
      <c r="Q55" s="34"/>
    </row>
    <row r="56" spans="1:17">
      <c r="A56" s="24"/>
      <c r="B56" s="41"/>
      <c r="C56" s="41"/>
      <c r="D56" s="42"/>
      <c r="E56" s="42"/>
      <c r="F56" s="43"/>
      <c r="G56" s="43"/>
      <c r="H56" s="43"/>
      <c r="I56" s="43"/>
      <c r="J56" s="24"/>
      <c r="K56" s="26"/>
      <c r="L56" s="26"/>
      <c r="M56" s="26"/>
      <c r="N56" s="37"/>
      <c r="O56" s="34"/>
      <c r="P56" s="34"/>
      <c r="Q56" s="34"/>
    </row>
    <row r="57" spans="1:17">
      <c r="A57" s="522" t="s">
        <v>3138</v>
      </c>
      <c r="B57" s="522"/>
      <c r="C57" s="522"/>
      <c r="D57" s="522"/>
      <c r="E57" s="522"/>
      <c r="F57" s="522"/>
      <c r="G57" s="522"/>
      <c r="H57" s="522"/>
      <c r="I57" s="522"/>
      <c r="J57" s="522"/>
    </row>
    <row r="58" spans="1:17">
      <c r="A58" s="522"/>
      <c r="B58" s="522"/>
      <c r="C58" s="522"/>
      <c r="D58" s="522"/>
      <c r="E58" s="522"/>
      <c r="F58" s="522"/>
      <c r="G58" s="522"/>
      <c r="H58" s="522"/>
      <c r="I58" s="522"/>
      <c r="J58" s="522"/>
    </row>
    <row r="59" spans="1:17">
      <c r="A59" s="522"/>
      <c r="B59" s="522"/>
      <c r="C59" s="522"/>
      <c r="D59" s="522"/>
      <c r="E59" s="522"/>
      <c r="F59" s="522"/>
      <c r="G59" s="522"/>
      <c r="H59" s="522"/>
      <c r="I59" s="522"/>
      <c r="J59" s="522"/>
    </row>
    <row r="60" spans="1:17">
      <c r="A60" s="23"/>
      <c r="B60" s="23"/>
      <c r="C60" s="23"/>
      <c r="D60" s="23"/>
      <c r="E60" s="23"/>
      <c r="F60" s="23"/>
      <c r="G60" s="23"/>
      <c r="H60" s="23"/>
      <c r="I60" s="23"/>
      <c r="J60" s="23"/>
    </row>
    <row r="61" spans="1:17">
      <c r="A61" s="23"/>
      <c r="B61" s="23"/>
      <c r="C61" s="23"/>
      <c r="D61" s="23"/>
      <c r="E61" s="23"/>
      <c r="F61" s="23"/>
      <c r="G61" s="23"/>
      <c r="H61" s="23"/>
      <c r="I61" s="23"/>
      <c r="J61" s="23"/>
    </row>
    <row r="62" spans="1:17" ht="19.5" thickBot="1">
      <c r="A62" s="23"/>
      <c r="B62" s="23"/>
      <c r="C62" s="23"/>
      <c r="D62" s="23"/>
      <c r="E62" s="23"/>
      <c r="F62" s="23"/>
      <c r="G62" s="23"/>
      <c r="H62" s="23"/>
      <c r="I62" s="23"/>
      <c r="J62" s="23"/>
    </row>
    <row r="63" spans="1:17" ht="19.5" thickBot="1">
      <c r="A63" s="24"/>
      <c r="B63" s="523" t="s">
        <v>3139</v>
      </c>
      <c r="C63" s="524"/>
      <c r="D63" s="524"/>
      <c r="E63" s="524"/>
      <c r="F63" s="524"/>
      <c r="G63" s="524"/>
      <c r="H63" s="524"/>
      <c r="I63" s="525"/>
      <c r="J63" s="24"/>
    </row>
    <row r="64" spans="1:17">
      <c r="A64" s="24"/>
      <c r="B64" s="526" t="s">
        <v>0</v>
      </c>
      <c r="C64" s="527"/>
      <c r="D64" s="412" t="str">
        <f>IF(基本情報登録!D66="","",基本情報登録!D66)</f>
        <v/>
      </c>
      <c r="E64" s="412"/>
      <c r="F64" s="412"/>
      <c r="G64" s="412"/>
      <c r="H64" s="412"/>
      <c r="I64" s="413"/>
      <c r="J64" s="24"/>
    </row>
    <row r="65" spans="1:10">
      <c r="A65" s="24"/>
      <c r="B65" s="518" t="s">
        <v>84</v>
      </c>
      <c r="C65" s="519"/>
      <c r="D65" s="416"/>
      <c r="E65" s="416"/>
      <c r="F65" s="416"/>
      <c r="G65" s="416"/>
      <c r="H65" s="416"/>
      <c r="I65" s="417"/>
      <c r="J65" s="28"/>
    </row>
    <row r="66" spans="1:10">
      <c r="A66" s="30"/>
      <c r="B66" s="520" t="s">
        <v>86</v>
      </c>
      <c r="C66" s="521"/>
      <c r="D66" s="419" t="str">
        <f>IF(D65="","",VLOOKUP(D65,'登録データ（女）'!$A$3:$W$2000,3,FALSE))</f>
        <v/>
      </c>
      <c r="E66" s="419"/>
      <c r="F66" s="419"/>
      <c r="G66" s="419"/>
      <c r="H66" s="419"/>
      <c r="I66" s="426"/>
      <c r="J66" s="24"/>
    </row>
    <row r="67" spans="1:10" ht="22.5">
      <c r="A67" s="30"/>
      <c r="B67" s="520" t="s">
        <v>85</v>
      </c>
      <c r="C67" s="521"/>
      <c r="D67" s="427" t="str">
        <f>IF(D65="","",VLOOKUP(D65,'登録データ（女）'!$A$3:$W$2000,2,FALSE))</f>
        <v/>
      </c>
      <c r="E67" s="427"/>
      <c r="F67" s="427"/>
      <c r="G67" s="427"/>
      <c r="H67" s="427"/>
      <c r="I67" s="428"/>
      <c r="J67" s="24"/>
    </row>
    <row r="68" spans="1:10">
      <c r="A68" s="30"/>
      <c r="B68" s="520" t="s">
        <v>101</v>
      </c>
      <c r="C68" s="521"/>
      <c r="D68" s="106" t="str">
        <f>IF(D65="","",VLOOKUP(D65,'登録データ（女）'!$A$3:$W$2000,7,FALSE))</f>
        <v/>
      </c>
      <c r="E68" s="521" t="s">
        <v>131</v>
      </c>
      <c r="F68" s="521"/>
      <c r="G68" s="235" t="str">
        <f>IF(D65="","",VLOOKUP(D65,'登録データ（女）'!$A$3:$W$2000,4,FALSE))</f>
        <v/>
      </c>
      <c r="H68" s="235"/>
      <c r="I68" s="236"/>
      <c r="J68" s="24"/>
    </row>
    <row r="69" spans="1:10">
      <c r="A69" s="30"/>
      <c r="B69" s="520" t="s">
        <v>89</v>
      </c>
      <c r="C69" s="521"/>
      <c r="D69" s="420"/>
      <c r="E69" s="420"/>
      <c r="F69" s="420"/>
      <c r="G69" s="420"/>
      <c r="H69" s="420"/>
      <c r="I69" s="421"/>
      <c r="J69" s="24"/>
    </row>
    <row r="70" spans="1:10">
      <c r="A70" s="30"/>
      <c r="B70" s="520" t="s">
        <v>91</v>
      </c>
      <c r="C70" s="521"/>
      <c r="D70" s="420"/>
      <c r="E70" s="420"/>
      <c r="F70" s="420"/>
      <c r="G70" s="420"/>
      <c r="H70" s="420"/>
      <c r="I70" s="421"/>
      <c r="J70" s="24"/>
    </row>
    <row r="71" spans="1:10" ht="19.5" thickBot="1">
      <c r="A71" s="30"/>
      <c r="B71" s="528" t="s">
        <v>133</v>
      </c>
      <c r="C71" s="529"/>
      <c r="D71" s="424"/>
      <c r="E71" s="424"/>
      <c r="F71" s="424"/>
      <c r="G71" s="424"/>
      <c r="H71" s="424"/>
      <c r="I71" s="425"/>
      <c r="J71" s="24"/>
    </row>
    <row r="72" spans="1:10" ht="19.5" thickBot="1">
      <c r="A72" s="32"/>
      <c r="B72" s="530" t="s">
        <v>162</v>
      </c>
      <c r="C72" s="531"/>
      <c r="D72" s="531"/>
      <c r="E72" s="531"/>
      <c r="F72" s="531"/>
      <c r="G72" s="531"/>
      <c r="H72" s="531"/>
      <c r="I72" s="532"/>
      <c r="J72" s="33"/>
    </row>
    <row r="73" spans="1:10">
      <c r="A73" s="24"/>
      <c r="B73" s="526" t="s">
        <v>122</v>
      </c>
      <c r="C73" s="527"/>
      <c r="D73" s="437"/>
      <c r="E73" s="533"/>
      <c r="F73" s="526" t="s">
        <v>111</v>
      </c>
      <c r="G73" s="527"/>
      <c r="H73" s="437"/>
      <c r="I73" s="438"/>
      <c r="J73" s="36"/>
    </row>
    <row r="74" spans="1:10">
      <c r="A74" s="24"/>
      <c r="B74" s="520" t="s">
        <v>109</v>
      </c>
      <c r="C74" s="521"/>
      <c r="D74" s="430"/>
      <c r="E74" s="538"/>
      <c r="F74" s="520" t="s">
        <v>116</v>
      </c>
      <c r="G74" s="521"/>
      <c r="H74" s="430"/>
      <c r="I74" s="431"/>
      <c r="J74" s="33"/>
    </row>
    <row r="75" spans="1:10">
      <c r="A75" s="24"/>
      <c r="B75" s="520" t="s">
        <v>113</v>
      </c>
      <c r="C75" s="521"/>
      <c r="D75" s="430"/>
      <c r="E75" s="538"/>
      <c r="F75" s="520" t="s">
        <v>172</v>
      </c>
      <c r="G75" s="521"/>
      <c r="H75" s="430"/>
      <c r="I75" s="431"/>
      <c r="J75" s="33"/>
    </row>
    <row r="76" spans="1:10" ht="19.5" thickBot="1">
      <c r="A76" s="24"/>
      <c r="B76" s="528" t="s">
        <v>105</v>
      </c>
      <c r="C76" s="529"/>
      <c r="D76" s="443"/>
      <c r="E76" s="534"/>
      <c r="F76" s="535"/>
      <c r="G76" s="536"/>
      <c r="H76" s="536"/>
      <c r="I76" s="537"/>
      <c r="J76" s="24"/>
    </row>
    <row r="77" spans="1:10">
      <c r="A77" s="24"/>
      <c r="B77" s="41"/>
      <c r="C77" s="41"/>
      <c r="D77" s="42"/>
      <c r="E77" s="42"/>
      <c r="F77" s="43"/>
      <c r="G77" s="43"/>
      <c r="H77" s="43"/>
      <c r="I77" s="43"/>
      <c r="J77" s="24"/>
    </row>
    <row r="78" spans="1:10">
      <c r="A78" s="24"/>
      <c r="B78" s="41"/>
      <c r="C78" s="41"/>
      <c r="D78" s="42"/>
      <c r="E78" s="42"/>
      <c r="F78" s="43"/>
      <c r="G78" s="43"/>
      <c r="H78" s="43"/>
      <c r="I78" s="43"/>
      <c r="J78" s="24"/>
    </row>
    <row r="79" spans="1:10" ht="19.5" thickBot="1">
      <c r="A79" s="39"/>
      <c r="B79" s="39"/>
      <c r="C79" s="39"/>
      <c r="D79" s="39"/>
      <c r="E79" s="39"/>
      <c r="F79" s="39"/>
      <c r="G79" s="39"/>
      <c r="H79" s="39"/>
      <c r="I79" s="39"/>
      <c r="J79" s="39"/>
    </row>
    <row r="80" spans="1:10" ht="19.5" thickBot="1">
      <c r="A80" s="24"/>
      <c r="B80" s="523" t="s">
        <v>3138</v>
      </c>
      <c r="C80" s="524"/>
      <c r="D80" s="524"/>
      <c r="E80" s="524"/>
      <c r="F80" s="524"/>
      <c r="G80" s="524"/>
      <c r="H80" s="524"/>
      <c r="I80" s="525"/>
      <c r="J80" s="24"/>
    </row>
    <row r="81" spans="1:10">
      <c r="A81" s="24"/>
      <c r="B81" s="526" t="s">
        <v>0</v>
      </c>
      <c r="C81" s="527"/>
      <c r="D81" s="412" t="str">
        <f>IF(基本情報登録!D66="","",基本情報登録!D66)</f>
        <v/>
      </c>
      <c r="E81" s="412"/>
      <c r="F81" s="412"/>
      <c r="G81" s="412"/>
      <c r="H81" s="412"/>
      <c r="I81" s="413"/>
      <c r="J81" s="24"/>
    </row>
    <row r="82" spans="1:10">
      <c r="A82" s="24"/>
      <c r="B82" s="518" t="s">
        <v>84</v>
      </c>
      <c r="C82" s="519"/>
      <c r="D82" s="416"/>
      <c r="E82" s="416"/>
      <c r="F82" s="416"/>
      <c r="G82" s="416"/>
      <c r="H82" s="416"/>
      <c r="I82" s="417"/>
      <c r="J82" s="28"/>
    </row>
    <row r="83" spans="1:10">
      <c r="A83" s="30"/>
      <c r="B83" s="520" t="s">
        <v>86</v>
      </c>
      <c r="C83" s="521"/>
      <c r="D83" s="419" t="str">
        <f>IF(D82="","",VLOOKUP(D82,'登録データ（女）'!$A$3:$W$2000,3,FALSE))</f>
        <v/>
      </c>
      <c r="E83" s="419"/>
      <c r="F83" s="419"/>
      <c r="G83" s="419"/>
      <c r="H83" s="419"/>
      <c r="I83" s="426"/>
      <c r="J83" s="24"/>
    </row>
    <row r="84" spans="1:10" ht="22.5">
      <c r="A84" s="30"/>
      <c r="B84" s="520" t="s">
        <v>85</v>
      </c>
      <c r="C84" s="521"/>
      <c r="D84" s="427" t="str">
        <f>IF(D82="","",VLOOKUP(D82,'登録データ（女）'!$A$3:$W$2000,2,FALSE))</f>
        <v/>
      </c>
      <c r="E84" s="427"/>
      <c r="F84" s="427"/>
      <c r="G84" s="427"/>
      <c r="H84" s="427"/>
      <c r="I84" s="428"/>
      <c r="J84" s="24"/>
    </row>
    <row r="85" spans="1:10">
      <c r="A85" s="30"/>
      <c r="B85" s="520" t="s">
        <v>101</v>
      </c>
      <c r="C85" s="521"/>
      <c r="D85" s="106" t="str">
        <f>IF(D82="","",VLOOKUP(D82,'登録データ（女）'!$A$3:$W$2000,7,FALSE))</f>
        <v/>
      </c>
      <c r="E85" s="521" t="s">
        <v>131</v>
      </c>
      <c r="F85" s="521"/>
      <c r="G85" s="235" t="str">
        <f>IF(D82="","",VLOOKUP(D82,'登録データ（女）'!$A$3:$W$2000,4,FALSE))</f>
        <v/>
      </c>
      <c r="H85" s="235"/>
      <c r="I85" s="236"/>
      <c r="J85" s="24"/>
    </row>
    <row r="86" spans="1:10">
      <c r="A86" s="30"/>
      <c r="B86" s="520" t="s">
        <v>89</v>
      </c>
      <c r="C86" s="521"/>
      <c r="D86" s="420"/>
      <c r="E86" s="420"/>
      <c r="F86" s="420"/>
      <c r="G86" s="420"/>
      <c r="H86" s="420"/>
      <c r="I86" s="421"/>
      <c r="J86" s="24"/>
    </row>
    <row r="87" spans="1:10">
      <c r="A87" s="30"/>
      <c r="B87" s="520" t="s">
        <v>91</v>
      </c>
      <c r="C87" s="521"/>
      <c r="D87" s="420"/>
      <c r="E87" s="420"/>
      <c r="F87" s="420"/>
      <c r="G87" s="420"/>
      <c r="H87" s="420"/>
      <c r="I87" s="421"/>
      <c r="J87" s="24"/>
    </row>
    <row r="88" spans="1:10" ht="19.5" thickBot="1">
      <c r="A88" s="30"/>
      <c r="B88" s="528" t="s">
        <v>133</v>
      </c>
      <c r="C88" s="529"/>
      <c r="D88" s="424"/>
      <c r="E88" s="424"/>
      <c r="F88" s="424"/>
      <c r="G88" s="424"/>
      <c r="H88" s="424"/>
      <c r="I88" s="425"/>
      <c r="J88" s="24"/>
    </row>
    <row r="89" spans="1:10" ht="19.5" thickBot="1">
      <c r="A89" s="32"/>
      <c r="B89" s="530" t="s">
        <v>162</v>
      </c>
      <c r="C89" s="531"/>
      <c r="D89" s="531"/>
      <c r="E89" s="531"/>
      <c r="F89" s="531"/>
      <c r="G89" s="531"/>
      <c r="H89" s="531"/>
      <c r="I89" s="532"/>
      <c r="J89" s="33"/>
    </row>
    <row r="90" spans="1:10">
      <c r="A90" s="24"/>
      <c r="B90" s="526" t="s">
        <v>122</v>
      </c>
      <c r="C90" s="527"/>
      <c r="D90" s="437"/>
      <c r="E90" s="438"/>
      <c r="F90" s="539" t="s">
        <v>111</v>
      </c>
      <c r="G90" s="540"/>
      <c r="H90" s="441"/>
      <c r="I90" s="442"/>
      <c r="J90" s="36"/>
    </row>
    <row r="91" spans="1:10">
      <c r="A91" s="24"/>
      <c r="B91" s="520" t="s">
        <v>109</v>
      </c>
      <c r="C91" s="521"/>
      <c r="D91" s="430"/>
      <c r="E91" s="431"/>
      <c r="F91" s="544" t="s">
        <v>116</v>
      </c>
      <c r="G91" s="521"/>
      <c r="H91" s="430"/>
      <c r="I91" s="431"/>
      <c r="J91" s="33"/>
    </row>
    <row r="92" spans="1:10">
      <c r="A92" s="24"/>
      <c r="B92" s="520" t="s">
        <v>113</v>
      </c>
      <c r="C92" s="521"/>
      <c r="D92" s="430"/>
      <c r="E92" s="431"/>
      <c r="F92" s="544" t="s">
        <v>172</v>
      </c>
      <c r="G92" s="521"/>
      <c r="H92" s="430"/>
      <c r="I92" s="431"/>
      <c r="J92" s="33"/>
    </row>
    <row r="93" spans="1:10" ht="19.5" thickBot="1">
      <c r="A93" s="24"/>
      <c r="B93" s="528" t="s">
        <v>105</v>
      </c>
      <c r="C93" s="529"/>
      <c r="D93" s="443"/>
      <c r="E93" s="444"/>
      <c r="F93" s="541"/>
      <c r="G93" s="542"/>
      <c r="H93" s="542"/>
      <c r="I93" s="543"/>
      <c r="J93" s="24"/>
    </row>
    <row r="94" spans="1:10">
      <c r="A94" s="24"/>
      <c r="B94" s="41"/>
      <c r="C94" s="41"/>
      <c r="D94" s="42"/>
      <c r="E94" s="42"/>
      <c r="F94" s="41"/>
      <c r="G94" s="41"/>
      <c r="H94" s="41"/>
      <c r="I94" s="41"/>
      <c r="J94" s="24"/>
    </row>
    <row r="95" spans="1:10">
      <c r="A95" s="24"/>
      <c r="B95" s="41"/>
      <c r="C95" s="41"/>
      <c r="D95" s="42"/>
      <c r="E95" s="42"/>
      <c r="F95" s="41"/>
      <c r="G95" s="41"/>
      <c r="H95" s="41"/>
      <c r="I95" s="41"/>
      <c r="J95" s="24"/>
    </row>
    <row r="96" spans="1:10">
      <c r="A96" s="23"/>
      <c r="B96" s="23"/>
      <c r="C96" s="23"/>
      <c r="D96" s="23"/>
      <c r="E96" s="23"/>
      <c r="F96" s="23"/>
      <c r="G96" s="23"/>
      <c r="H96" s="23"/>
      <c r="I96" s="23"/>
      <c r="J96" s="23"/>
    </row>
    <row r="97" spans="1:10" ht="19.5" thickBot="1">
      <c r="A97" s="23"/>
      <c r="B97" s="23"/>
      <c r="C97" s="23"/>
      <c r="D97" s="23"/>
      <c r="E97" s="23"/>
      <c r="F97" s="23"/>
      <c r="G97" s="23"/>
      <c r="H97" s="23"/>
      <c r="I97" s="23"/>
      <c r="J97" s="23"/>
    </row>
    <row r="98" spans="1:10" ht="19.5" thickBot="1">
      <c r="A98" s="24"/>
      <c r="B98" s="523" t="s">
        <v>3139</v>
      </c>
      <c r="C98" s="524"/>
      <c r="D98" s="524"/>
      <c r="E98" s="524"/>
      <c r="F98" s="524"/>
      <c r="G98" s="524"/>
      <c r="H98" s="524"/>
      <c r="I98" s="525"/>
      <c r="J98" s="24"/>
    </row>
    <row r="99" spans="1:10">
      <c r="A99" s="24"/>
      <c r="B99" s="526" t="s">
        <v>0</v>
      </c>
      <c r="C99" s="527"/>
      <c r="D99" s="412" t="str">
        <f>IF(基本情報登録!D101="","",基本情報登録!D101)</f>
        <v/>
      </c>
      <c r="E99" s="412"/>
      <c r="F99" s="412"/>
      <c r="G99" s="412"/>
      <c r="H99" s="412"/>
      <c r="I99" s="413"/>
      <c r="J99" s="24"/>
    </row>
    <row r="100" spans="1:10">
      <c r="A100" s="24"/>
      <c r="B100" s="518" t="s">
        <v>84</v>
      </c>
      <c r="C100" s="519"/>
      <c r="D100" s="416"/>
      <c r="E100" s="416"/>
      <c r="F100" s="416"/>
      <c r="G100" s="416"/>
      <c r="H100" s="416"/>
      <c r="I100" s="417"/>
      <c r="J100" s="28"/>
    </row>
    <row r="101" spans="1:10">
      <c r="A101" s="30"/>
      <c r="B101" s="520" t="s">
        <v>86</v>
      </c>
      <c r="C101" s="521"/>
      <c r="D101" s="419" t="str">
        <f>IF(D100="","",VLOOKUP(D100,'登録データ（女）'!$A$3:$W$2000,3,FALSE))</f>
        <v/>
      </c>
      <c r="E101" s="419"/>
      <c r="F101" s="419"/>
      <c r="G101" s="419"/>
      <c r="H101" s="419"/>
      <c r="I101" s="426"/>
      <c r="J101" s="24"/>
    </row>
    <row r="102" spans="1:10" ht="22.5">
      <c r="A102" s="30"/>
      <c r="B102" s="520" t="s">
        <v>85</v>
      </c>
      <c r="C102" s="521"/>
      <c r="D102" s="427" t="str">
        <f>IF(D100="","",VLOOKUP(D100,'登録データ（女）'!$A$3:$W$2000,2,FALSE))</f>
        <v/>
      </c>
      <c r="E102" s="427"/>
      <c r="F102" s="427"/>
      <c r="G102" s="427"/>
      <c r="H102" s="427"/>
      <c r="I102" s="428"/>
      <c r="J102" s="24"/>
    </row>
    <row r="103" spans="1:10">
      <c r="A103" s="30"/>
      <c r="B103" s="520" t="s">
        <v>101</v>
      </c>
      <c r="C103" s="521"/>
      <c r="D103" s="106" t="str">
        <f>IF(D100="","",VLOOKUP(D100,'登録データ（女）'!$A$3:$W$2000,7,FALSE))</f>
        <v/>
      </c>
      <c r="E103" s="521" t="s">
        <v>131</v>
      </c>
      <c r="F103" s="521"/>
      <c r="G103" s="235" t="str">
        <f>IF(D100="","",VLOOKUP(D100,'登録データ（女）'!$A$3:$W$2000,4,FALSE))</f>
        <v/>
      </c>
      <c r="H103" s="235"/>
      <c r="I103" s="236"/>
      <c r="J103" s="24"/>
    </row>
    <row r="104" spans="1:10">
      <c r="A104" s="30"/>
      <c r="B104" s="520" t="s">
        <v>89</v>
      </c>
      <c r="C104" s="521"/>
      <c r="D104" s="420"/>
      <c r="E104" s="420"/>
      <c r="F104" s="420"/>
      <c r="G104" s="420"/>
      <c r="H104" s="420"/>
      <c r="I104" s="421"/>
      <c r="J104" s="24"/>
    </row>
    <row r="105" spans="1:10">
      <c r="A105" s="30"/>
      <c r="B105" s="520" t="s">
        <v>91</v>
      </c>
      <c r="C105" s="521"/>
      <c r="D105" s="420"/>
      <c r="E105" s="420"/>
      <c r="F105" s="420"/>
      <c r="G105" s="420"/>
      <c r="H105" s="420"/>
      <c r="I105" s="421"/>
      <c r="J105" s="24"/>
    </row>
    <row r="106" spans="1:10" ht="19.5" thickBot="1">
      <c r="A106" s="30"/>
      <c r="B106" s="528" t="s">
        <v>133</v>
      </c>
      <c r="C106" s="529"/>
      <c r="D106" s="424"/>
      <c r="E106" s="424"/>
      <c r="F106" s="424"/>
      <c r="G106" s="424"/>
      <c r="H106" s="424"/>
      <c r="I106" s="425"/>
      <c r="J106" s="24"/>
    </row>
    <row r="107" spans="1:10" ht="19.5" thickBot="1">
      <c r="A107" s="32"/>
      <c r="B107" s="530" t="s">
        <v>162</v>
      </c>
      <c r="C107" s="531"/>
      <c r="D107" s="531"/>
      <c r="E107" s="531"/>
      <c r="F107" s="531"/>
      <c r="G107" s="531"/>
      <c r="H107" s="531"/>
      <c r="I107" s="532"/>
      <c r="J107" s="33"/>
    </row>
    <row r="108" spans="1:10">
      <c r="A108" s="24"/>
      <c r="B108" s="526" t="s">
        <v>122</v>
      </c>
      <c r="C108" s="527"/>
      <c r="D108" s="437"/>
      <c r="E108" s="533"/>
      <c r="F108" s="526" t="s">
        <v>111</v>
      </c>
      <c r="G108" s="527"/>
      <c r="H108" s="437"/>
      <c r="I108" s="438"/>
      <c r="J108" s="36"/>
    </row>
    <row r="109" spans="1:10">
      <c r="A109" s="24"/>
      <c r="B109" s="520" t="s">
        <v>109</v>
      </c>
      <c r="C109" s="521"/>
      <c r="D109" s="430"/>
      <c r="E109" s="538"/>
      <c r="F109" s="520" t="s">
        <v>116</v>
      </c>
      <c r="G109" s="521"/>
      <c r="H109" s="430"/>
      <c r="I109" s="431"/>
      <c r="J109" s="33"/>
    </row>
    <row r="110" spans="1:10">
      <c r="A110" s="24"/>
      <c r="B110" s="520" t="s">
        <v>113</v>
      </c>
      <c r="C110" s="521"/>
      <c r="D110" s="430"/>
      <c r="E110" s="538"/>
      <c r="F110" s="520" t="s">
        <v>172</v>
      </c>
      <c r="G110" s="521"/>
      <c r="H110" s="430"/>
      <c r="I110" s="431"/>
      <c r="J110" s="33"/>
    </row>
    <row r="111" spans="1:10" ht="19.5" thickBot="1">
      <c r="A111" s="24"/>
      <c r="B111" s="528" t="s">
        <v>105</v>
      </c>
      <c r="C111" s="529"/>
      <c r="D111" s="443"/>
      <c r="E111" s="534"/>
      <c r="F111" s="535"/>
      <c r="G111" s="536"/>
      <c r="H111" s="536"/>
      <c r="I111" s="537"/>
      <c r="J111" s="24"/>
    </row>
    <row r="112" spans="1:10">
      <c r="A112" s="24"/>
      <c r="B112" s="41"/>
      <c r="C112" s="41"/>
      <c r="D112" s="42"/>
      <c r="E112" s="42"/>
      <c r="F112" s="43"/>
      <c r="G112" s="43"/>
      <c r="H112" s="43"/>
      <c r="I112" s="43"/>
      <c r="J112" s="24"/>
    </row>
    <row r="113" spans="1:10" ht="18.75" customHeight="1">
      <c r="A113" s="24"/>
      <c r="B113" s="41"/>
      <c r="C113" s="41"/>
      <c r="D113" s="42"/>
      <c r="E113" s="42"/>
      <c r="F113" s="43"/>
      <c r="G113" s="43"/>
      <c r="H113" s="43"/>
      <c r="I113" s="43"/>
      <c r="J113" s="24"/>
    </row>
    <row r="114" spans="1:10" ht="18.75" customHeight="1">
      <c r="A114" s="23"/>
      <c r="B114" s="23"/>
      <c r="C114" s="23"/>
      <c r="D114" s="23"/>
      <c r="E114" s="23"/>
      <c r="F114" s="23"/>
      <c r="G114" s="23"/>
      <c r="H114" s="23"/>
      <c r="I114" s="23"/>
      <c r="J114" s="23"/>
    </row>
    <row r="115" spans="1:10" ht="18.75" customHeight="1">
      <c r="A115" s="23"/>
      <c r="B115" s="23"/>
      <c r="C115" s="23"/>
      <c r="D115" s="23"/>
      <c r="E115" s="23"/>
      <c r="F115" s="23"/>
      <c r="G115" s="23"/>
      <c r="H115" s="23"/>
      <c r="I115" s="23"/>
      <c r="J115" s="23"/>
    </row>
    <row r="116" spans="1:10">
      <c r="A116" s="23"/>
      <c r="B116" s="23"/>
      <c r="C116" s="23"/>
      <c r="D116" s="23"/>
      <c r="E116" s="23"/>
      <c r="F116" s="23"/>
      <c r="G116" s="23"/>
      <c r="H116" s="23"/>
      <c r="I116" s="23"/>
      <c r="J116" s="23"/>
    </row>
    <row r="117" spans="1:10">
      <c r="A117" s="23"/>
      <c r="B117" s="23"/>
      <c r="C117" s="23"/>
      <c r="D117" s="23"/>
      <c r="E117" s="23"/>
      <c r="F117" s="23"/>
      <c r="G117" s="23"/>
      <c r="H117" s="23"/>
      <c r="I117" s="23"/>
      <c r="J117" s="23"/>
    </row>
    <row r="118" spans="1:10">
      <c r="A118" s="23"/>
      <c r="B118" s="23"/>
      <c r="C118" s="23"/>
      <c r="D118" s="23"/>
      <c r="E118" s="23"/>
      <c r="F118" s="23"/>
      <c r="G118" s="23"/>
      <c r="H118" s="23"/>
      <c r="I118" s="23"/>
      <c r="J118" s="23"/>
    </row>
    <row r="119" spans="1:10">
      <c r="A119" s="23"/>
      <c r="B119" s="23"/>
      <c r="C119" s="23"/>
      <c r="D119" s="23"/>
      <c r="E119" s="23"/>
      <c r="F119" s="23"/>
      <c r="G119" s="23"/>
      <c r="H119" s="23"/>
      <c r="I119" s="23"/>
      <c r="J119" s="23"/>
    </row>
    <row r="120" spans="1:10">
      <c r="A120" s="23"/>
      <c r="B120" s="23"/>
      <c r="C120" s="23"/>
      <c r="D120" s="23"/>
      <c r="E120" s="23"/>
      <c r="F120" s="23"/>
      <c r="G120" s="23"/>
      <c r="H120" s="23"/>
      <c r="I120" s="23"/>
      <c r="J120" s="23"/>
    </row>
    <row r="121" spans="1:10">
      <c r="A121" s="23"/>
      <c r="B121" s="23"/>
      <c r="C121" s="23"/>
      <c r="D121" s="23"/>
      <c r="E121" s="23"/>
      <c r="F121" s="23"/>
      <c r="G121" s="23"/>
      <c r="H121" s="23"/>
      <c r="I121" s="23"/>
      <c r="J121" s="23"/>
    </row>
    <row r="122" spans="1:10">
      <c r="A122" s="23"/>
      <c r="B122" s="23"/>
      <c r="C122" s="23"/>
      <c r="D122" s="23"/>
      <c r="E122" s="23"/>
      <c r="F122" s="23"/>
      <c r="G122" s="23"/>
      <c r="H122" s="23"/>
      <c r="I122" s="23"/>
      <c r="J122" s="23"/>
    </row>
    <row r="123" spans="1:10">
      <c r="A123" s="23"/>
      <c r="B123" s="23"/>
      <c r="C123" s="23"/>
      <c r="D123" s="23"/>
      <c r="E123" s="23"/>
      <c r="F123" s="23"/>
      <c r="G123" s="23"/>
      <c r="H123" s="23"/>
      <c r="I123" s="23"/>
      <c r="J123" s="23"/>
    </row>
    <row r="124" spans="1:10">
      <c r="A124" s="23"/>
      <c r="B124" s="23"/>
      <c r="C124" s="23"/>
      <c r="D124" s="23"/>
      <c r="E124" s="23"/>
      <c r="F124" s="23"/>
      <c r="G124" s="23"/>
      <c r="H124" s="23"/>
      <c r="I124" s="23"/>
      <c r="J124" s="23"/>
    </row>
    <row r="125" spans="1:10">
      <c r="A125" s="23"/>
      <c r="B125" s="23"/>
      <c r="C125" s="23"/>
      <c r="D125" s="23"/>
      <c r="E125" s="23"/>
      <c r="F125" s="23"/>
      <c r="G125" s="23"/>
      <c r="H125" s="23"/>
      <c r="I125" s="23"/>
      <c r="J125" s="23"/>
    </row>
    <row r="126" spans="1:10">
      <c r="A126" s="23"/>
      <c r="B126" s="23"/>
      <c r="C126" s="23"/>
      <c r="D126" s="23"/>
      <c r="E126" s="23"/>
      <c r="F126" s="23"/>
      <c r="G126" s="23"/>
      <c r="H126" s="23"/>
      <c r="I126" s="23"/>
      <c r="J126" s="23"/>
    </row>
    <row r="127" spans="1:10">
      <c r="A127" s="23"/>
      <c r="B127" s="23"/>
      <c r="C127" s="23"/>
      <c r="D127" s="23"/>
      <c r="E127" s="23"/>
      <c r="F127" s="23"/>
      <c r="G127" s="23"/>
      <c r="H127" s="23"/>
      <c r="I127" s="23"/>
      <c r="J127" s="23"/>
    </row>
    <row r="128" spans="1:10">
      <c r="A128" s="23"/>
      <c r="B128" s="23"/>
      <c r="C128" s="23"/>
      <c r="D128" s="23"/>
      <c r="E128" s="23"/>
      <c r="F128" s="23"/>
      <c r="G128" s="23"/>
      <c r="H128" s="23"/>
      <c r="I128" s="23"/>
      <c r="J128" s="23"/>
    </row>
    <row r="129" spans="1:10">
      <c r="A129" s="23"/>
      <c r="B129" s="23"/>
      <c r="C129" s="23"/>
      <c r="D129" s="23"/>
      <c r="E129" s="23"/>
      <c r="F129" s="23"/>
      <c r="G129" s="23"/>
      <c r="H129" s="23"/>
      <c r="I129" s="23"/>
      <c r="J129" s="23"/>
    </row>
    <row r="130" spans="1:10">
      <c r="A130" s="23"/>
      <c r="B130" s="23"/>
      <c r="C130" s="23"/>
      <c r="D130" s="23"/>
      <c r="E130" s="23"/>
      <c r="F130" s="23"/>
      <c r="G130" s="23"/>
      <c r="H130" s="23"/>
      <c r="I130" s="23"/>
      <c r="J130" s="23"/>
    </row>
    <row r="131" spans="1:10">
      <c r="A131" s="23"/>
      <c r="B131" s="23"/>
      <c r="C131" s="23"/>
      <c r="D131" s="23"/>
      <c r="E131" s="23"/>
      <c r="F131" s="23"/>
      <c r="G131" s="23"/>
      <c r="H131" s="23"/>
      <c r="I131" s="23"/>
      <c r="J131" s="23"/>
    </row>
    <row r="132" spans="1:10">
      <c r="A132" s="23"/>
      <c r="B132" s="23"/>
      <c r="C132" s="23"/>
      <c r="D132" s="23"/>
      <c r="E132" s="23"/>
      <c r="F132" s="23"/>
      <c r="G132" s="23"/>
      <c r="H132" s="23"/>
      <c r="I132" s="23"/>
      <c r="J132" s="23"/>
    </row>
    <row r="133" spans="1:10">
      <c r="A133" s="23"/>
      <c r="B133" s="23"/>
      <c r="C133" s="23"/>
      <c r="D133" s="23"/>
      <c r="E133" s="23"/>
      <c r="F133" s="23"/>
      <c r="G133" s="23"/>
      <c r="H133" s="23"/>
      <c r="I133" s="23"/>
      <c r="J133" s="23"/>
    </row>
    <row r="134" spans="1:10">
      <c r="A134" s="23"/>
      <c r="B134" s="23"/>
      <c r="C134" s="23"/>
      <c r="D134" s="23"/>
      <c r="E134" s="23"/>
      <c r="F134" s="23"/>
      <c r="G134" s="23"/>
      <c r="H134" s="23"/>
      <c r="I134" s="23"/>
      <c r="J134" s="23"/>
    </row>
    <row r="135" spans="1:10">
      <c r="A135" s="23"/>
      <c r="B135" s="23"/>
      <c r="C135" s="23"/>
      <c r="D135" s="23"/>
      <c r="E135" s="23"/>
      <c r="F135" s="23"/>
      <c r="G135" s="23"/>
      <c r="H135" s="23"/>
      <c r="I135" s="23"/>
      <c r="J135" s="23"/>
    </row>
    <row r="136" spans="1:10">
      <c r="A136" s="23"/>
      <c r="B136" s="23"/>
      <c r="C136" s="23"/>
      <c r="D136" s="23"/>
      <c r="E136" s="23"/>
      <c r="F136" s="23"/>
      <c r="G136" s="23"/>
      <c r="H136" s="23"/>
      <c r="I136" s="23"/>
      <c r="J136" s="23"/>
    </row>
    <row r="137" spans="1:10">
      <c r="A137" s="23"/>
      <c r="B137" s="23"/>
      <c r="C137" s="23"/>
      <c r="D137" s="23"/>
      <c r="E137" s="23"/>
      <c r="F137" s="23"/>
      <c r="G137" s="23"/>
      <c r="H137" s="23"/>
      <c r="I137" s="23"/>
      <c r="J137" s="23"/>
    </row>
    <row r="138" spans="1:10">
      <c r="A138" s="23"/>
      <c r="B138" s="23"/>
      <c r="C138" s="23"/>
      <c r="D138" s="23"/>
      <c r="E138" s="23"/>
      <c r="F138" s="23"/>
      <c r="G138" s="23"/>
      <c r="H138" s="23"/>
      <c r="I138" s="23"/>
      <c r="J138" s="23"/>
    </row>
    <row r="139" spans="1:10">
      <c r="A139" s="23"/>
      <c r="B139" s="23"/>
      <c r="C139" s="23"/>
      <c r="D139" s="23"/>
      <c r="E139" s="23"/>
      <c r="F139" s="23"/>
      <c r="G139" s="23"/>
      <c r="H139" s="23"/>
      <c r="I139" s="23"/>
      <c r="J139" s="23"/>
    </row>
    <row r="140" spans="1:10">
      <c r="A140" s="23"/>
      <c r="B140" s="23"/>
      <c r="C140" s="23"/>
      <c r="D140" s="23"/>
      <c r="E140" s="23"/>
      <c r="F140" s="23"/>
      <c r="G140" s="23"/>
      <c r="H140" s="23"/>
      <c r="I140" s="23"/>
      <c r="J140" s="23"/>
    </row>
    <row r="141" spans="1:10">
      <c r="A141" s="23"/>
      <c r="B141" s="23"/>
      <c r="C141" s="23"/>
      <c r="D141" s="23"/>
      <c r="E141" s="23"/>
      <c r="F141" s="23"/>
      <c r="G141" s="23"/>
      <c r="H141" s="23"/>
      <c r="I141" s="23"/>
      <c r="J141" s="23"/>
    </row>
    <row r="142" spans="1:10">
      <c r="A142" s="23"/>
      <c r="B142" s="23"/>
      <c r="C142" s="23"/>
      <c r="D142" s="23"/>
      <c r="E142" s="23"/>
      <c r="F142" s="23"/>
      <c r="G142" s="23"/>
      <c r="H142" s="23"/>
      <c r="I142" s="23"/>
      <c r="J142" s="23"/>
    </row>
    <row r="143" spans="1:10">
      <c r="A143" s="23"/>
      <c r="B143" s="23"/>
      <c r="C143" s="23"/>
      <c r="D143" s="23"/>
      <c r="E143" s="23"/>
      <c r="F143" s="23"/>
      <c r="G143" s="23"/>
      <c r="H143" s="23"/>
      <c r="I143" s="23"/>
      <c r="J143" s="23"/>
    </row>
    <row r="144" spans="1:10">
      <c r="A144" s="23"/>
      <c r="B144" s="23"/>
      <c r="C144" s="23"/>
      <c r="D144" s="23"/>
      <c r="E144" s="23"/>
      <c r="F144" s="23"/>
      <c r="G144" s="23"/>
      <c r="H144" s="23"/>
      <c r="I144" s="23"/>
      <c r="J144" s="23"/>
    </row>
    <row r="145" spans="1:10">
      <c r="A145" s="23"/>
      <c r="B145" s="23"/>
      <c r="C145" s="23"/>
      <c r="D145" s="23"/>
      <c r="E145" s="23"/>
      <c r="F145" s="23"/>
      <c r="G145" s="23"/>
      <c r="H145" s="23"/>
      <c r="I145" s="23"/>
      <c r="J145" s="23"/>
    </row>
    <row r="146" spans="1:10">
      <c r="A146" s="23"/>
      <c r="B146" s="23"/>
      <c r="C146" s="23"/>
      <c r="D146" s="23"/>
      <c r="E146" s="23"/>
      <c r="F146" s="23"/>
      <c r="G146" s="23"/>
      <c r="H146" s="23"/>
      <c r="I146" s="23"/>
      <c r="J146" s="23"/>
    </row>
    <row r="147" spans="1:10">
      <c r="A147" s="23"/>
      <c r="B147" s="23"/>
      <c r="C147" s="23"/>
      <c r="D147" s="23"/>
      <c r="E147" s="23"/>
      <c r="F147" s="23"/>
      <c r="G147" s="23"/>
      <c r="H147" s="23"/>
      <c r="I147" s="23"/>
      <c r="J147" s="23"/>
    </row>
    <row r="148" spans="1:10">
      <c r="A148" s="23"/>
      <c r="B148" s="23"/>
      <c r="C148" s="23"/>
      <c r="D148" s="23"/>
      <c r="E148" s="23"/>
      <c r="F148" s="23"/>
      <c r="G148" s="23"/>
      <c r="H148" s="23"/>
      <c r="I148" s="23"/>
      <c r="J148" s="23"/>
    </row>
    <row r="149" spans="1:10">
      <c r="A149" s="23"/>
      <c r="B149" s="23"/>
      <c r="C149" s="23"/>
      <c r="D149" s="23"/>
      <c r="E149" s="23"/>
      <c r="F149" s="23"/>
      <c r="G149" s="23"/>
      <c r="H149" s="23"/>
      <c r="I149" s="23"/>
      <c r="J149" s="23"/>
    </row>
    <row r="150" spans="1:10">
      <c r="A150" s="23"/>
      <c r="B150" s="23"/>
      <c r="C150" s="23"/>
      <c r="D150" s="23"/>
      <c r="E150" s="23"/>
      <c r="F150" s="23"/>
      <c r="G150" s="23"/>
      <c r="H150" s="23"/>
      <c r="I150" s="23"/>
      <c r="J150" s="23"/>
    </row>
    <row r="151" spans="1:10">
      <c r="A151" s="23"/>
      <c r="B151" s="23"/>
      <c r="C151" s="23"/>
      <c r="D151" s="23"/>
      <c r="E151" s="23"/>
      <c r="F151" s="23"/>
      <c r="G151" s="23"/>
      <c r="H151" s="23"/>
      <c r="I151" s="23"/>
      <c r="J151" s="23"/>
    </row>
    <row r="152" spans="1:10">
      <c r="A152" s="23"/>
      <c r="B152" s="23"/>
      <c r="C152" s="23"/>
      <c r="D152" s="23"/>
      <c r="E152" s="23"/>
      <c r="F152" s="23"/>
      <c r="G152" s="23"/>
      <c r="H152" s="23"/>
      <c r="I152" s="23"/>
      <c r="J152" s="23"/>
    </row>
    <row r="153" spans="1:10">
      <c r="A153" s="23"/>
      <c r="B153" s="23"/>
      <c r="C153" s="23"/>
      <c r="D153" s="23"/>
      <c r="E153" s="23"/>
      <c r="F153" s="23"/>
      <c r="G153" s="23"/>
      <c r="H153" s="23"/>
      <c r="I153" s="23"/>
      <c r="J153" s="23"/>
    </row>
    <row r="154" spans="1:10">
      <c r="A154" s="23"/>
      <c r="B154" s="23"/>
      <c r="C154" s="23"/>
      <c r="D154" s="23"/>
      <c r="E154" s="23"/>
      <c r="F154" s="23"/>
      <c r="G154" s="23"/>
      <c r="H154" s="23"/>
      <c r="I154" s="23"/>
      <c r="J154" s="23"/>
    </row>
    <row r="155" spans="1:10">
      <c r="A155" s="23"/>
      <c r="B155" s="23"/>
      <c r="C155" s="23"/>
      <c r="D155" s="23"/>
      <c r="E155" s="23"/>
      <c r="F155" s="23"/>
      <c r="G155" s="23"/>
      <c r="H155" s="23"/>
      <c r="I155" s="23"/>
      <c r="J155" s="23"/>
    </row>
    <row r="156" spans="1:10">
      <c r="A156" s="23"/>
      <c r="B156" s="23"/>
      <c r="C156" s="23"/>
      <c r="D156" s="23"/>
      <c r="E156" s="23"/>
      <c r="F156" s="23"/>
      <c r="G156" s="23"/>
      <c r="H156" s="23"/>
      <c r="I156" s="23"/>
      <c r="J156" s="23"/>
    </row>
    <row r="157" spans="1:10">
      <c r="A157" s="23"/>
      <c r="B157" s="23"/>
      <c r="C157" s="23"/>
      <c r="D157" s="23"/>
      <c r="E157" s="23"/>
      <c r="F157" s="23"/>
      <c r="G157" s="23"/>
      <c r="H157" s="23"/>
      <c r="I157" s="23"/>
      <c r="J157" s="23"/>
    </row>
    <row r="158" spans="1:10">
      <c r="A158" s="23"/>
      <c r="B158" s="23"/>
      <c r="C158" s="23"/>
      <c r="D158" s="23"/>
      <c r="E158" s="23"/>
      <c r="F158" s="23"/>
      <c r="G158" s="23"/>
      <c r="H158" s="23"/>
      <c r="I158" s="23"/>
      <c r="J158" s="23"/>
    </row>
    <row r="159" spans="1:10">
      <c r="A159" s="23"/>
      <c r="B159" s="23"/>
      <c r="C159" s="23"/>
      <c r="D159" s="23"/>
      <c r="E159" s="23"/>
      <c r="F159" s="23"/>
      <c r="G159" s="23"/>
      <c r="H159" s="23"/>
      <c r="I159" s="23"/>
      <c r="J159" s="23"/>
    </row>
    <row r="160" spans="1:10">
      <c r="A160" s="23"/>
      <c r="B160" s="23"/>
      <c r="C160" s="23"/>
      <c r="D160" s="23"/>
      <c r="E160" s="23"/>
      <c r="F160" s="23"/>
      <c r="G160" s="23"/>
      <c r="H160" s="23"/>
      <c r="I160" s="23"/>
      <c r="J160" s="23"/>
    </row>
    <row r="161" spans="1:10">
      <c r="A161" s="23"/>
      <c r="B161" s="23"/>
      <c r="C161" s="23"/>
      <c r="D161" s="23"/>
      <c r="E161" s="23"/>
      <c r="F161" s="23"/>
      <c r="G161" s="23"/>
      <c r="H161" s="23"/>
      <c r="I161" s="23"/>
      <c r="J161" s="23"/>
    </row>
    <row r="162" spans="1:10">
      <c r="A162" s="23"/>
      <c r="B162" s="23"/>
      <c r="C162" s="23"/>
      <c r="D162" s="23"/>
      <c r="E162" s="23"/>
      <c r="F162" s="23"/>
      <c r="G162" s="23"/>
      <c r="H162" s="23"/>
      <c r="I162" s="23"/>
      <c r="J162" s="23"/>
    </row>
    <row r="163" spans="1:10">
      <c r="A163" s="23"/>
      <c r="B163" s="23"/>
      <c r="C163" s="23"/>
      <c r="D163" s="23"/>
      <c r="E163" s="23"/>
      <c r="F163" s="23"/>
      <c r="G163" s="23"/>
      <c r="H163" s="23"/>
      <c r="I163" s="23"/>
      <c r="J163" s="23"/>
    </row>
    <row r="164" spans="1:10">
      <c r="A164" s="23"/>
      <c r="B164" s="23"/>
      <c r="C164" s="23"/>
      <c r="D164" s="23"/>
      <c r="E164" s="23"/>
      <c r="F164" s="23"/>
      <c r="G164" s="23"/>
      <c r="H164" s="23"/>
      <c r="I164" s="23"/>
      <c r="J164" s="23"/>
    </row>
    <row r="165" spans="1:10">
      <c r="A165" s="23"/>
      <c r="B165" s="23"/>
      <c r="C165" s="23"/>
      <c r="D165" s="23"/>
      <c r="E165" s="23"/>
      <c r="F165" s="23"/>
      <c r="G165" s="23"/>
      <c r="H165" s="23"/>
      <c r="I165" s="23"/>
      <c r="J165" s="23"/>
    </row>
    <row r="166" spans="1:10">
      <c r="A166" s="23"/>
      <c r="B166" s="23"/>
      <c r="C166" s="23"/>
      <c r="D166" s="23"/>
      <c r="E166" s="23"/>
      <c r="F166" s="23"/>
      <c r="G166" s="23"/>
      <c r="H166" s="23"/>
      <c r="I166" s="23"/>
      <c r="J166" s="23"/>
    </row>
    <row r="167" spans="1:10">
      <c r="A167" s="23"/>
      <c r="B167" s="23"/>
      <c r="C167" s="23"/>
      <c r="D167" s="23"/>
      <c r="E167" s="23"/>
      <c r="F167" s="23"/>
      <c r="G167" s="23"/>
      <c r="H167" s="23"/>
      <c r="I167" s="23"/>
      <c r="J167" s="23"/>
    </row>
    <row r="168" spans="1:10">
      <c r="A168" s="23"/>
      <c r="B168" s="23"/>
      <c r="C168" s="23"/>
      <c r="D168" s="23"/>
      <c r="E168" s="23"/>
      <c r="F168" s="23"/>
      <c r="G168" s="23"/>
      <c r="H168" s="23"/>
      <c r="I168" s="23"/>
      <c r="J168" s="23"/>
    </row>
  </sheetData>
  <sheetProtection algorithmName="SHA-512" hashValue="oFX89/sXCpt0DRhtHNpO10qsgMzvE49bZDzgi1Dk92Tj3ZFyobLlngHPR2zXwbFFTz+trnWYpB+eakPCt+D+jg==" saltValue="axD+TnYirGuIC24hDghChw==" spinCount="100000" sheet="1" objects="1" scenarios="1"/>
  <mergeCells count="206">
    <mergeCell ref="B109:C109"/>
    <mergeCell ref="D109:E109"/>
    <mergeCell ref="F109:G109"/>
    <mergeCell ref="H109:I109"/>
    <mergeCell ref="B110:C110"/>
    <mergeCell ref="D110:E110"/>
    <mergeCell ref="F110:G110"/>
    <mergeCell ref="H110:I110"/>
    <mergeCell ref="B111:C111"/>
    <mergeCell ref="D111:E111"/>
    <mergeCell ref="F111:I111"/>
    <mergeCell ref="B108:C108"/>
    <mergeCell ref="D108:E108"/>
    <mergeCell ref="F108:G108"/>
    <mergeCell ref="H108:I108"/>
    <mergeCell ref="B106:C106"/>
    <mergeCell ref="D106:I106"/>
    <mergeCell ref="B107:I107"/>
    <mergeCell ref="B102:C102"/>
    <mergeCell ref="B103:C103"/>
    <mergeCell ref="B104:C104"/>
    <mergeCell ref="D104:I104"/>
    <mergeCell ref="B105:C105"/>
    <mergeCell ref="D105:I105"/>
    <mergeCell ref="D102:I102"/>
    <mergeCell ref="E103:F103"/>
    <mergeCell ref="G103:I103"/>
    <mergeCell ref="B99:C99"/>
    <mergeCell ref="D99:I99"/>
    <mergeCell ref="B100:C100"/>
    <mergeCell ref="D100:I100"/>
    <mergeCell ref="B101:C101"/>
    <mergeCell ref="D101:I101"/>
    <mergeCell ref="B98:I98"/>
    <mergeCell ref="B91:C91"/>
    <mergeCell ref="D91:E91"/>
    <mergeCell ref="F91:G91"/>
    <mergeCell ref="H91:I91"/>
    <mergeCell ref="B92:C92"/>
    <mergeCell ref="D92:E92"/>
    <mergeCell ref="F92:G92"/>
    <mergeCell ref="H92:I92"/>
    <mergeCell ref="B93:C93"/>
    <mergeCell ref="D93:E93"/>
    <mergeCell ref="F93:I93"/>
    <mergeCell ref="B86:C86"/>
    <mergeCell ref="D86:I86"/>
    <mergeCell ref="B87:C87"/>
    <mergeCell ref="D87:I87"/>
    <mergeCell ref="B88:C88"/>
    <mergeCell ref="D88:I88"/>
    <mergeCell ref="B89:I89"/>
    <mergeCell ref="B90:C90"/>
    <mergeCell ref="D90:E90"/>
    <mergeCell ref="F90:G90"/>
    <mergeCell ref="H90:I90"/>
    <mergeCell ref="B82:C82"/>
    <mergeCell ref="D82:I82"/>
    <mergeCell ref="B83:C83"/>
    <mergeCell ref="D83:I83"/>
    <mergeCell ref="B84:C84"/>
    <mergeCell ref="D84:I84"/>
    <mergeCell ref="B85:C85"/>
    <mergeCell ref="E85:F85"/>
    <mergeCell ref="G85:I85"/>
    <mergeCell ref="B75:C75"/>
    <mergeCell ref="D75:E75"/>
    <mergeCell ref="F75:G75"/>
    <mergeCell ref="H75:I75"/>
    <mergeCell ref="B76:C76"/>
    <mergeCell ref="D76:E76"/>
    <mergeCell ref="F76:I76"/>
    <mergeCell ref="B80:I80"/>
    <mergeCell ref="B81:C81"/>
    <mergeCell ref="D81:I81"/>
    <mergeCell ref="B72:I72"/>
    <mergeCell ref="B73:C73"/>
    <mergeCell ref="D73:E73"/>
    <mergeCell ref="F73:G73"/>
    <mergeCell ref="H73:I73"/>
    <mergeCell ref="B74:C74"/>
    <mergeCell ref="D74:E74"/>
    <mergeCell ref="F74:G74"/>
    <mergeCell ref="H74:I74"/>
    <mergeCell ref="B68:C68"/>
    <mergeCell ref="E68:F68"/>
    <mergeCell ref="G68:I68"/>
    <mergeCell ref="B69:C69"/>
    <mergeCell ref="D69:I69"/>
    <mergeCell ref="B70:C70"/>
    <mergeCell ref="D70:I70"/>
    <mergeCell ref="B71:C71"/>
    <mergeCell ref="D71:I71"/>
    <mergeCell ref="A57:J59"/>
    <mergeCell ref="B63:I63"/>
    <mergeCell ref="B64:C64"/>
    <mergeCell ref="D64:I64"/>
    <mergeCell ref="B65:C65"/>
    <mergeCell ref="D65:I65"/>
    <mergeCell ref="B66:C66"/>
    <mergeCell ref="D66:I66"/>
    <mergeCell ref="B67:C67"/>
    <mergeCell ref="D67:I67"/>
    <mergeCell ref="B54:C54"/>
    <mergeCell ref="D54:E54"/>
    <mergeCell ref="F54:I54"/>
    <mergeCell ref="B52:C52"/>
    <mergeCell ref="D52:E52"/>
    <mergeCell ref="F52:G52"/>
    <mergeCell ref="H52:I52"/>
    <mergeCell ref="B53:C53"/>
    <mergeCell ref="D53:E53"/>
    <mergeCell ref="F53:G53"/>
    <mergeCell ref="H53:I53"/>
    <mergeCell ref="B48:C48"/>
    <mergeCell ref="D48:I48"/>
    <mergeCell ref="B49:C49"/>
    <mergeCell ref="D49:I49"/>
    <mergeCell ref="B50:I50"/>
    <mergeCell ref="B51:C51"/>
    <mergeCell ref="D51:E51"/>
    <mergeCell ref="F51:G51"/>
    <mergeCell ref="H51:I51"/>
    <mergeCell ref="B45:C45"/>
    <mergeCell ref="D45:I45"/>
    <mergeCell ref="B46:C46"/>
    <mergeCell ref="E46:F46"/>
    <mergeCell ref="G46:I46"/>
    <mergeCell ref="B47:C47"/>
    <mergeCell ref="D47:I47"/>
    <mergeCell ref="B41:I41"/>
    <mergeCell ref="B42:C42"/>
    <mergeCell ref="D42:I42"/>
    <mergeCell ref="B43:C43"/>
    <mergeCell ref="D43:I43"/>
    <mergeCell ref="B44:C44"/>
    <mergeCell ref="D44:I44"/>
    <mergeCell ref="B37:C37"/>
    <mergeCell ref="D37:E37"/>
    <mergeCell ref="F37:I37"/>
    <mergeCell ref="B35:C35"/>
    <mergeCell ref="D35:E35"/>
    <mergeCell ref="F35:G35"/>
    <mergeCell ref="H35:I35"/>
    <mergeCell ref="B36:C36"/>
    <mergeCell ref="D36:E36"/>
    <mergeCell ref="F36:G36"/>
    <mergeCell ref="H36:I36"/>
    <mergeCell ref="B31:C31"/>
    <mergeCell ref="D31:I31"/>
    <mergeCell ref="B32:C32"/>
    <mergeCell ref="D32:I32"/>
    <mergeCell ref="B33:I33"/>
    <mergeCell ref="B34:C34"/>
    <mergeCell ref="D34:E34"/>
    <mergeCell ref="F34:G34"/>
    <mergeCell ref="H34:I34"/>
    <mergeCell ref="B28:C28"/>
    <mergeCell ref="D28:I28"/>
    <mergeCell ref="B29:C29"/>
    <mergeCell ref="E29:F29"/>
    <mergeCell ref="G29:I29"/>
    <mergeCell ref="B30:C30"/>
    <mergeCell ref="D30:I30"/>
    <mergeCell ref="B24:I24"/>
    <mergeCell ref="B25:C25"/>
    <mergeCell ref="D25:I25"/>
    <mergeCell ref="B26:C26"/>
    <mergeCell ref="D26:I26"/>
    <mergeCell ref="B27:C27"/>
    <mergeCell ref="D27:I27"/>
    <mergeCell ref="B20:C20"/>
    <mergeCell ref="D20:E20"/>
    <mergeCell ref="F20:I20"/>
    <mergeCell ref="B18:C18"/>
    <mergeCell ref="D18:E18"/>
    <mergeCell ref="F18:G18"/>
    <mergeCell ref="H18:I18"/>
    <mergeCell ref="B19:C19"/>
    <mergeCell ref="D19:E19"/>
    <mergeCell ref="F19:G19"/>
    <mergeCell ref="H19:I19"/>
    <mergeCell ref="B15:C15"/>
    <mergeCell ref="D15:I15"/>
    <mergeCell ref="B16:I16"/>
    <mergeCell ref="B17:C17"/>
    <mergeCell ref="D17:E17"/>
    <mergeCell ref="F17:G17"/>
    <mergeCell ref="H17:I17"/>
    <mergeCell ref="B12:C12"/>
    <mergeCell ref="E12:F12"/>
    <mergeCell ref="G12:I12"/>
    <mergeCell ref="B13:C13"/>
    <mergeCell ref="D13:I13"/>
    <mergeCell ref="B14:C14"/>
    <mergeCell ref="D14:I14"/>
    <mergeCell ref="B9:C9"/>
    <mergeCell ref="D9:I9"/>
    <mergeCell ref="B10:C10"/>
    <mergeCell ref="D10:I10"/>
    <mergeCell ref="B11:C11"/>
    <mergeCell ref="D11:I11"/>
    <mergeCell ref="A1:J3"/>
    <mergeCell ref="B7:I7"/>
    <mergeCell ref="B8:C8"/>
    <mergeCell ref="D8:I8"/>
  </mergeCells>
  <phoneticPr fontId="1"/>
  <pageMargins left="0.7" right="0.7" top="0.75" bottom="0.75" header="0.3" footer="0.3"/>
  <pageSetup paperSize="9" scale="68"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番号確認" error="入力された登録番号は正しくありません" xr:uid="{F83304EC-A665-43C2-B717-7EF0FFB60F72}">
          <x14:formula1>
            <xm:f>'登録データ（女）'!$AJ$23:$AJ$28</xm:f>
          </x14:formula1>
          <xm:sqref>D43:I43 D65:I65 D82:I82 D9:I9 D26:I26 D100:I100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BE1-0BA2-49B8-8663-9D2390051211}">
  <sheetPr>
    <tabColor rgb="FFFFC000"/>
  </sheetPr>
  <dimension ref="A1:N25"/>
  <sheetViews>
    <sheetView zoomScaleNormal="100" workbookViewId="0">
      <selection activeCell="A4" sqref="A4"/>
    </sheetView>
  </sheetViews>
  <sheetFormatPr defaultRowHeight="18.75"/>
  <cols>
    <col min="6" max="6" width="8.625" customWidth="1"/>
    <col min="7" max="7" width="14" bestFit="1" customWidth="1"/>
    <col min="8" max="8" width="10.75" customWidth="1"/>
    <col min="9" max="9" width="14" bestFit="1" customWidth="1"/>
    <col min="10" max="10" width="11" customWidth="1"/>
    <col min="11" max="11" width="18.125" bestFit="1" customWidth="1"/>
    <col min="12" max="12" width="9.5" customWidth="1"/>
  </cols>
  <sheetData>
    <row r="1" spans="1:14" ht="13.5" customHeight="1">
      <c r="A1" s="548" t="s">
        <v>6200</v>
      </c>
      <c r="B1" s="549"/>
      <c r="C1" s="549"/>
      <c r="D1" s="549"/>
      <c r="E1" s="549"/>
      <c r="F1" s="549"/>
      <c r="G1" s="549"/>
      <c r="H1" s="549"/>
      <c r="I1" s="549"/>
      <c r="J1" s="549"/>
      <c r="K1" s="549"/>
      <c r="L1" s="549"/>
      <c r="M1" s="549"/>
      <c r="N1" s="549"/>
    </row>
    <row r="2" spans="1:14">
      <c r="A2" s="549"/>
      <c r="B2" s="549"/>
      <c r="C2" s="549"/>
      <c r="D2" s="549"/>
      <c r="E2" s="549"/>
      <c r="F2" s="549"/>
      <c r="G2" s="549"/>
      <c r="H2" s="549"/>
      <c r="I2" s="549"/>
      <c r="J2" s="549"/>
      <c r="K2" s="549"/>
      <c r="L2" s="549"/>
      <c r="M2" s="549"/>
      <c r="N2" s="549"/>
    </row>
    <row r="3" spans="1:14">
      <c r="A3" s="549"/>
      <c r="B3" s="549"/>
      <c r="C3" s="549"/>
      <c r="D3" s="549"/>
      <c r="E3" s="549"/>
      <c r="F3" s="549"/>
      <c r="G3" s="549"/>
      <c r="H3" s="549"/>
      <c r="I3" s="549"/>
      <c r="J3" s="549"/>
      <c r="K3" s="549"/>
      <c r="L3" s="549"/>
      <c r="M3" s="549"/>
      <c r="N3" s="549"/>
    </row>
    <row r="4" spans="1:14">
      <c r="A4" s="92"/>
      <c r="B4" s="92"/>
      <c r="C4" s="92"/>
      <c r="D4" s="92"/>
      <c r="E4" s="92"/>
      <c r="F4" s="92"/>
      <c r="G4" s="92"/>
      <c r="H4" s="92"/>
      <c r="I4" s="92"/>
      <c r="J4" s="92"/>
      <c r="K4" s="92"/>
      <c r="L4" s="22"/>
      <c r="M4" s="22"/>
      <c r="N4" s="22"/>
    </row>
    <row r="5" spans="1:14">
      <c r="A5" s="22"/>
      <c r="B5" s="27" t="s">
        <v>80</v>
      </c>
      <c r="C5" s="551" t="str">
        <f>IF(基本情報登録!D10="","",基本情報登録!D10)</f>
        <v/>
      </c>
      <c r="D5" s="551"/>
      <c r="E5" s="551"/>
      <c r="F5" s="551"/>
      <c r="G5" s="22"/>
      <c r="H5" s="27" t="s">
        <v>81</v>
      </c>
      <c r="I5" s="550" t="str">
        <f>IF(基本情報登録!D23="","",基本情報登録!D23)</f>
        <v/>
      </c>
      <c r="J5" s="550"/>
      <c r="K5" s="550"/>
      <c r="L5" s="22" t="s">
        <v>3128</v>
      </c>
      <c r="M5" s="22"/>
      <c r="N5" s="22"/>
    </row>
    <row r="6" spans="1:14">
      <c r="A6" s="22"/>
      <c r="B6" s="22"/>
      <c r="C6" s="22"/>
      <c r="D6" s="22"/>
      <c r="E6" s="22"/>
      <c r="F6" s="79"/>
      <c r="G6" s="22"/>
      <c r="H6" s="27"/>
      <c r="I6" s="27"/>
      <c r="J6" s="27"/>
      <c r="K6" s="27"/>
      <c r="L6" s="27"/>
      <c r="M6" s="27"/>
      <c r="N6" s="22"/>
    </row>
    <row r="7" spans="1:14">
      <c r="A7" s="22"/>
      <c r="B7" s="27" t="s">
        <v>72</v>
      </c>
      <c r="C7" s="550" t="str">
        <f>IF(基本情報登録!D15="","",基本情報登録!D15)</f>
        <v/>
      </c>
      <c r="D7" s="550"/>
      <c r="E7" s="550"/>
      <c r="F7" s="80" t="s">
        <v>3128</v>
      </c>
      <c r="G7" s="22"/>
      <c r="H7" s="27" t="s">
        <v>75</v>
      </c>
      <c r="I7" s="550" t="str">
        <f>IF(基本情報登録!D25="","",基本情報登録!D25)</f>
        <v/>
      </c>
      <c r="J7" s="550"/>
      <c r="K7" s="550"/>
      <c r="L7" s="22"/>
      <c r="M7" s="22"/>
      <c r="N7" s="22"/>
    </row>
    <row r="8" spans="1:14">
      <c r="A8" s="22"/>
      <c r="B8" s="22"/>
      <c r="C8" s="22"/>
      <c r="D8" s="22"/>
      <c r="E8" s="22"/>
      <c r="F8" s="79"/>
      <c r="G8" s="22"/>
      <c r="H8" s="27"/>
      <c r="I8" s="27"/>
      <c r="J8" s="78"/>
      <c r="K8" s="78"/>
      <c r="L8" s="78"/>
      <c r="M8" s="78"/>
      <c r="N8" s="22"/>
    </row>
    <row r="9" spans="1:14">
      <c r="A9" s="22"/>
      <c r="B9" s="27" t="s">
        <v>73</v>
      </c>
      <c r="C9" s="550" t="str">
        <f>IF(基本情報登録!D18="","",基本情報登録!D18)</f>
        <v/>
      </c>
      <c r="D9" s="550"/>
      <c r="E9" s="550"/>
      <c r="F9" s="80" t="s">
        <v>3128</v>
      </c>
      <c r="G9" s="22"/>
      <c r="H9" s="27" t="s">
        <v>76</v>
      </c>
      <c r="I9" s="550" t="str">
        <f>IF(基本情報登録!D26="","",基本情報登録!D26)</f>
        <v/>
      </c>
      <c r="J9" s="550"/>
      <c r="K9" s="550"/>
      <c r="L9" s="22"/>
      <c r="M9" s="22"/>
      <c r="N9" s="22"/>
    </row>
    <row r="10" spans="1:14">
      <c r="A10" s="22"/>
      <c r="B10" s="22"/>
      <c r="C10" s="22"/>
      <c r="D10" s="22"/>
      <c r="E10" s="22"/>
      <c r="F10" s="22"/>
      <c r="G10" s="22"/>
      <c r="H10" s="22"/>
      <c r="I10" s="22"/>
      <c r="J10" s="22"/>
      <c r="K10" s="22"/>
      <c r="L10" s="22"/>
      <c r="M10" s="22"/>
      <c r="N10" s="22"/>
    </row>
    <row r="11" spans="1:14">
      <c r="A11" s="22"/>
      <c r="B11" s="545" t="s">
        <v>212</v>
      </c>
      <c r="C11" s="181" t="s">
        <v>104</v>
      </c>
      <c r="D11" s="181" t="s">
        <v>105</v>
      </c>
      <c r="E11" s="181" t="s">
        <v>106</v>
      </c>
      <c r="F11" s="181" t="s">
        <v>172</v>
      </c>
      <c r="G11" s="181" t="s">
        <v>107</v>
      </c>
      <c r="H11" s="181" t="s">
        <v>282</v>
      </c>
      <c r="I11" s="181" t="s">
        <v>223</v>
      </c>
      <c r="J11" s="181" t="s">
        <v>286</v>
      </c>
      <c r="K11" s="181" t="s">
        <v>6172</v>
      </c>
      <c r="L11" s="181" t="s">
        <v>6173</v>
      </c>
      <c r="N11" s="22"/>
    </row>
    <row r="12" spans="1:14">
      <c r="A12" s="22"/>
      <c r="B12" s="545"/>
      <c r="C12" s="93">
        <f>COUNTIF('様式Ⅰ（男子）'!$G$18:$G$467,'人数チェック表 '!C11)</f>
        <v>0</v>
      </c>
      <c r="D12" s="93">
        <f>COUNTIF('様式Ⅰ（男子）'!$G$18:$G$467,'人数チェック表 '!D11)</f>
        <v>0</v>
      </c>
      <c r="E12" s="93">
        <f>COUNTIF('様式Ⅰ（男子）'!$G$18:$G$467,'人数チェック表 '!E11)</f>
        <v>0</v>
      </c>
      <c r="F12" s="93">
        <f>COUNTIF('様式Ⅰ（男子）'!$G$18:$G$467,'人数チェック表 '!F11)</f>
        <v>0</v>
      </c>
      <c r="G12" s="93">
        <f>COUNTIF('様式Ⅰ（男子）'!$G$18:$G$467,'人数チェック表 '!G11)</f>
        <v>0</v>
      </c>
      <c r="H12" s="93">
        <f>COUNTIF('様式Ⅰ（男子）'!$G$18:$G$467,'人数チェック表 '!H11)</f>
        <v>0</v>
      </c>
      <c r="I12" s="93">
        <f>COUNTIF('様式Ⅰ（男子）'!$G$18:$G$467,'人数チェック表 '!I11)</f>
        <v>0</v>
      </c>
      <c r="J12" s="93">
        <f>COUNTIF('様式Ⅰ（男子）'!$G$18:$G$467,'人数チェック表 '!J11)</f>
        <v>0</v>
      </c>
      <c r="K12" s="93">
        <f>COUNTIF('様式Ⅰ（男子）'!$G$18:$G$467,'人数チェック表 '!K11)</f>
        <v>0</v>
      </c>
      <c r="L12" s="93">
        <f>COUNTIF('様式Ⅰ（男子）'!$G$18:$G$467,'人数チェック表 '!L11)</f>
        <v>0</v>
      </c>
      <c r="N12" s="22"/>
    </row>
    <row r="13" spans="1:14">
      <c r="A13" s="22"/>
      <c r="B13" s="545"/>
      <c r="C13" s="94"/>
      <c r="D13" s="95"/>
      <c r="E13" s="95"/>
      <c r="F13" s="95"/>
      <c r="G13" s="95"/>
      <c r="H13" s="96"/>
      <c r="I13" s="96"/>
      <c r="J13" s="96"/>
      <c r="K13" s="96"/>
      <c r="L13" s="97"/>
      <c r="M13" s="22"/>
      <c r="N13" s="22"/>
    </row>
    <row r="14" spans="1:14">
      <c r="A14" s="22"/>
      <c r="B14" s="545"/>
      <c r="C14" s="181" t="s">
        <v>6174</v>
      </c>
      <c r="D14" s="181" t="s">
        <v>3127</v>
      </c>
      <c r="E14" s="181" t="s">
        <v>113</v>
      </c>
      <c r="F14" s="181" t="s">
        <v>164</v>
      </c>
      <c r="G14" s="181" t="s">
        <v>3126</v>
      </c>
      <c r="H14" s="181" t="s">
        <v>3125</v>
      </c>
      <c r="I14" s="181" t="s">
        <v>6175</v>
      </c>
      <c r="J14" s="181" t="s">
        <v>6176</v>
      </c>
      <c r="K14" s="181" t="s">
        <v>304</v>
      </c>
      <c r="L14" s="181" t="s">
        <v>6177</v>
      </c>
      <c r="M14" s="22"/>
      <c r="N14" s="22"/>
    </row>
    <row r="15" spans="1:14">
      <c r="A15" s="22"/>
      <c r="B15" s="545"/>
      <c r="C15" s="93">
        <f>COUNTIF('様式Ⅰ（男子）'!$G$18:$G$467,'人数チェック表 '!C14)</f>
        <v>0</v>
      </c>
      <c r="D15" s="93">
        <f>COUNTIF('様式Ⅰ（男子）'!$G$18:$G$467,'人数チェック表 '!D14)</f>
        <v>0</v>
      </c>
      <c r="E15" s="93">
        <f>COUNTIF('様式Ⅰ（男子）'!$G$18:$G$467,'人数チェック表 '!E14)</f>
        <v>0</v>
      </c>
      <c r="F15" s="93">
        <f>COUNTIF('様式Ⅰ（男子）'!$G$18:$G$467,'人数チェック表 '!F14)</f>
        <v>0</v>
      </c>
      <c r="G15" s="93">
        <f>COUNTIF('様式Ⅰ（男子）'!$G$18:$G$467,'人数チェック表 '!G14)</f>
        <v>0</v>
      </c>
      <c r="H15" s="93">
        <f>COUNTIF('様式Ⅰ（男子）'!$G$18:$G$467,'人数チェック表 '!H14)</f>
        <v>0</v>
      </c>
      <c r="I15" s="93">
        <f>COUNTIF('様式Ⅰ（男子）'!$G$18:$G$467,'人数チェック表 '!I14)</f>
        <v>0</v>
      </c>
      <c r="J15" s="93">
        <f>COUNTIF('様式Ⅰ（男子）'!$G$18:$G$467,'人数チェック表 '!J14)</f>
        <v>0</v>
      </c>
      <c r="K15" s="93">
        <f>COUNTIF('様式Ⅰ（男子）'!$G$18:$G$467,'人数チェック表 '!K14)</f>
        <v>0</v>
      </c>
      <c r="L15" s="93">
        <f>COUNTIF('様式Ⅰ（男子）'!$G$18:$G$467,'人数チェック表 '!L14)</f>
        <v>0</v>
      </c>
      <c r="M15" s="22"/>
      <c r="N15" s="22"/>
    </row>
    <row r="16" spans="1:14">
      <c r="A16" s="22"/>
      <c r="B16" s="27"/>
      <c r="C16" s="27"/>
      <c r="D16" s="27"/>
      <c r="E16" s="27"/>
      <c r="F16" s="27"/>
      <c r="G16" s="27"/>
      <c r="H16" s="27"/>
      <c r="I16" s="27"/>
      <c r="J16" s="27"/>
      <c r="K16" s="96"/>
      <c r="L16" s="97"/>
      <c r="M16" s="22"/>
      <c r="N16" s="22"/>
    </row>
    <row r="17" spans="1:14">
      <c r="A17" s="22"/>
      <c r="B17" s="22"/>
      <c r="C17" s="22"/>
      <c r="D17" s="22"/>
      <c r="E17" s="22"/>
      <c r="F17" s="22"/>
      <c r="G17" s="22"/>
      <c r="H17" s="22"/>
      <c r="I17" s="22"/>
      <c r="J17" s="22"/>
      <c r="K17" s="96"/>
      <c r="L17" s="97"/>
      <c r="M17" s="22"/>
      <c r="N17" s="22"/>
    </row>
    <row r="18" spans="1:14">
      <c r="A18" s="22"/>
      <c r="B18" s="546" t="s">
        <v>215</v>
      </c>
      <c r="C18" s="182" t="s">
        <v>6178</v>
      </c>
      <c r="D18" s="182" t="s">
        <v>6169</v>
      </c>
      <c r="E18" s="182" t="s">
        <v>6179</v>
      </c>
      <c r="F18" s="182" t="s">
        <v>6180</v>
      </c>
      <c r="G18" s="182" t="s">
        <v>6181</v>
      </c>
      <c r="H18" s="182" t="s">
        <v>6170</v>
      </c>
      <c r="I18" s="182" t="s">
        <v>6171</v>
      </c>
      <c r="J18" s="182" t="s">
        <v>286</v>
      </c>
      <c r="K18" s="182" t="s">
        <v>6182</v>
      </c>
      <c r="L18" s="182" t="s">
        <v>6183</v>
      </c>
      <c r="M18" s="22"/>
      <c r="N18" s="22"/>
    </row>
    <row r="19" spans="1:14">
      <c r="A19" s="22"/>
      <c r="B19" s="547"/>
      <c r="C19" s="93">
        <f>COUNTIF('様式Ⅰ (女子)'!$G$18:$H$467,'人数チェック表 '!C18)</f>
        <v>0</v>
      </c>
      <c r="D19" s="93">
        <f>COUNTIF('様式Ⅰ (女子)'!$G$18:$H$467,'人数チェック表 '!D18)</f>
        <v>0</v>
      </c>
      <c r="E19" s="93">
        <f>COUNTIF('様式Ⅰ (女子)'!$G$18:$H$467,'人数チェック表 '!E18)</f>
        <v>0</v>
      </c>
      <c r="F19" s="93">
        <f>COUNTIF('様式Ⅰ (女子)'!$G$18:$H$467,'人数チェック表 '!F18)</f>
        <v>0</v>
      </c>
      <c r="G19" s="93">
        <f>COUNTIF('様式Ⅰ (女子)'!$G$18:$H$467,'人数チェック表 '!G18)</f>
        <v>0</v>
      </c>
      <c r="H19" s="93">
        <f>COUNTIF('様式Ⅰ (女子)'!$G$18:$H$467,'人数チェック表 '!H18)</f>
        <v>0</v>
      </c>
      <c r="I19" s="93">
        <f>COUNTIF('様式Ⅰ (女子)'!$G$18:$H$467,'人数チェック表 '!I18)</f>
        <v>0</v>
      </c>
      <c r="J19" s="93">
        <f>COUNTIF('様式Ⅰ (女子)'!$G$18:$H$467,'人数チェック表 '!J18)</f>
        <v>0</v>
      </c>
      <c r="K19" s="93">
        <f>COUNTIF('様式Ⅰ (女子)'!$G$18:$H$467,'人数チェック表 '!K18)</f>
        <v>0</v>
      </c>
      <c r="L19" s="93">
        <f>COUNTIF('様式Ⅰ (女子)'!$G$18:$H$467,'人数チェック表 '!L18)</f>
        <v>0</v>
      </c>
      <c r="M19" s="22"/>
      <c r="N19" s="22"/>
    </row>
    <row r="20" spans="1:14">
      <c r="A20" s="22"/>
      <c r="B20" s="547"/>
      <c r="C20" s="94"/>
      <c r="D20" s="95"/>
      <c r="E20" s="95"/>
      <c r="F20" s="95"/>
      <c r="G20" s="95"/>
      <c r="K20" s="96"/>
      <c r="L20" s="97"/>
      <c r="M20" s="22"/>
      <c r="N20" s="22"/>
    </row>
    <row r="21" spans="1:14">
      <c r="A21" s="22"/>
      <c r="B21" s="547"/>
      <c r="C21" s="182" t="s">
        <v>6174</v>
      </c>
      <c r="D21" s="182" t="s">
        <v>6184</v>
      </c>
      <c r="E21" s="182" t="s">
        <v>6184</v>
      </c>
      <c r="F21" s="182" t="s">
        <v>6185</v>
      </c>
      <c r="G21" s="182" t="s">
        <v>6186</v>
      </c>
      <c r="H21" s="182" t="s">
        <v>6187</v>
      </c>
      <c r="I21" s="182" t="s">
        <v>6175</v>
      </c>
      <c r="J21" s="182" t="s">
        <v>6188</v>
      </c>
      <c r="K21" s="182" t="s">
        <v>6189</v>
      </c>
      <c r="L21" s="182" t="s">
        <v>6190</v>
      </c>
      <c r="M21" s="22"/>
      <c r="N21" s="22"/>
    </row>
    <row r="22" spans="1:14">
      <c r="A22" s="22"/>
      <c r="B22" s="547"/>
      <c r="C22" s="93">
        <f>COUNTIF('様式Ⅰ (女子)'!$G$18:$H$467,'人数チェック表 '!C21)</f>
        <v>0</v>
      </c>
      <c r="D22" s="93">
        <f>COUNTIF('様式Ⅰ (女子)'!$G$18:$H$467,'人数チェック表 '!D21)</f>
        <v>0</v>
      </c>
      <c r="E22" s="93">
        <f>COUNTIF('様式Ⅰ (女子)'!$G$18:$H$467,'人数チェック表 '!E21)</f>
        <v>0</v>
      </c>
      <c r="F22" s="93">
        <f>COUNTIF('様式Ⅰ (女子)'!$G$18:$H$467,'人数チェック表 '!F21)</f>
        <v>0</v>
      </c>
      <c r="G22" s="93">
        <f>COUNTIF('様式Ⅰ (女子)'!$G$18:$H$467,'人数チェック表 '!G21)</f>
        <v>0</v>
      </c>
      <c r="H22" s="93">
        <f>COUNTIF('様式Ⅰ (女子)'!$G$18:$H$467,'人数チェック表 '!H21)</f>
        <v>0</v>
      </c>
      <c r="I22" s="93">
        <f>COUNTIF('様式Ⅰ (女子)'!$G$18:$H$467,'人数チェック表 '!I21)</f>
        <v>0</v>
      </c>
      <c r="J22" s="93">
        <f>COUNTIF('様式Ⅰ (女子)'!$G$18:$H$467,'人数チェック表 '!J21)</f>
        <v>0</v>
      </c>
      <c r="K22" s="93">
        <f>COUNTIF('様式Ⅰ (女子)'!$G$18:$H$467,'人数チェック表 '!K21)</f>
        <v>0</v>
      </c>
      <c r="L22" s="93">
        <f>COUNTIF('様式Ⅰ (女子)'!$G$18:$H$467,'人数チェック表 '!L21)</f>
        <v>0</v>
      </c>
      <c r="M22" s="22"/>
      <c r="N22" s="22"/>
    </row>
    <row r="23" spans="1:14">
      <c r="A23" s="22"/>
      <c r="B23" s="22"/>
      <c r="C23" s="22"/>
      <c r="D23" s="22"/>
      <c r="E23" s="22"/>
      <c r="F23" s="22"/>
      <c r="G23" s="22"/>
      <c r="I23" s="22"/>
      <c r="J23" s="22"/>
      <c r="K23" s="22"/>
      <c r="L23" s="22"/>
      <c r="M23" s="22"/>
      <c r="N23" s="22"/>
    </row>
    <row r="24" spans="1:14">
      <c r="A24" s="22"/>
      <c r="B24" s="98" t="s">
        <v>3129</v>
      </c>
      <c r="C24" s="22"/>
      <c r="D24" s="22"/>
      <c r="E24" s="96"/>
      <c r="F24" s="96"/>
      <c r="G24" s="22"/>
      <c r="I24" s="22"/>
      <c r="J24" s="22"/>
      <c r="K24" s="22"/>
      <c r="L24" s="22"/>
      <c r="M24" s="22"/>
      <c r="N24" s="22"/>
    </row>
    <row r="25" spans="1:14">
      <c r="A25" s="22"/>
      <c r="B25" s="22"/>
      <c r="C25" s="22"/>
      <c r="D25" s="22"/>
      <c r="E25" s="22"/>
      <c r="F25" s="22"/>
      <c r="G25" s="22"/>
      <c r="H25" s="22"/>
      <c r="I25" s="22"/>
      <c r="J25" s="22"/>
      <c r="K25" s="22"/>
      <c r="L25" s="22"/>
      <c r="M25" s="22"/>
      <c r="N25" s="22"/>
    </row>
  </sheetData>
  <sheetProtection algorithmName="SHA-512" hashValue="S4xCcyX/nrnWXnwNS7gK2bkO3BU8Tze6u7HdR2KTbJC/apaJoKFIVNfNT7jKFf1Mbb6pRZzqBf+RjRDEARc3fA==" saltValue="amkG+PXBpY5gfxU6quraOA==" spinCount="100000" sheet="1" objects="1" scenarios="1"/>
  <mergeCells count="9">
    <mergeCell ref="B11:B15"/>
    <mergeCell ref="B18:B22"/>
    <mergeCell ref="A1:N3"/>
    <mergeCell ref="I5:K5"/>
    <mergeCell ref="C7:E7"/>
    <mergeCell ref="I7:K7"/>
    <mergeCell ref="C9:E9"/>
    <mergeCell ref="I9:K9"/>
    <mergeCell ref="C5:F5"/>
  </mergeCells>
  <phoneticPr fontId="1"/>
  <pageMargins left="0.7" right="0.7"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C000"/>
  </sheetPr>
  <dimension ref="A1:I55"/>
  <sheetViews>
    <sheetView view="pageBreakPreview" topLeftCell="A7" zoomScale="85" zoomScaleSheetLayoutView="85" workbookViewId="0">
      <selection activeCell="D32" sqref="D32:G33"/>
    </sheetView>
  </sheetViews>
  <sheetFormatPr defaultColWidth="9" defaultRowHeight="18.75"/>
  <cols>
    <col min="1" max="2" width="13" style="22" customWidth="1"/>
    <col min="3" max="3" width="17.625" style="22" customWidth="1"/>
    <col min="4" max="6" width="13" style="22" customWidth="1"/>
    <col min="7" max="7" width="20.375" style="22" customWidth="1"/>
    <col min="8" max="9" width="11.375" style="22" customWidth="1"/>
    <col min="10" max="16384" width="9" style="22"/>
  </cols>
  <sheetData>
    <row r="1" spans="1:9">
      <c r="A1" s="554" t="s">
        <v>6201</v>
      </c>
      <c r="B1" s="554"/>
      <c r="C1" s="554"/>
      <c r="D1" s="554"/>
      <c r="E1" s="554"/>
      <c r="F1" s="554"/>
      <c r="G1" s="554"/>
      <c r="H1" s="554"/>
      <c r="I1" s="554"/>
    </row>
    <row r="2" spans="1:9">
      <c r="A2" s="554"/>
      <c r="B2" s="554"/>
      <c r="C2" s="554"/>
      <c r="D2" s="554"/>
      <c r="E2" s="554"/>
      <c r="F2" s="554"/>
      <c r="G2" s="554"/>
      <c r="H2" s="554"/>
      <c r="I2" s="554"/>
    </row>
    <row r="3" spans="1:9">
      <c r="A3" s="554"/>
      <c r="B3" s="554"/>
      <c r="C3" s="554"/>
      <c r="D3" s="554"/>
      <c r="E3" s="554"/>
      <c r="F3" s="554"/>
      <c r="G3" s="554"/>
      <c r="H3" s="554"/>
      <c r="I3" s="554"/>
    </row>
    <row r="4" spans="1:9">
      <c r="A4" s="23"/>
      <c r="B4" s="23"/>
      <c r="C4" s="23"/>
      <c r="D4" s="23"/>
      <c r="E4" s="23"/>
      <c r="F4" s="23"/>
      <c r="G4" s="23"/>
      <c r="H4" s="23"/>
      <c r="I4" s="23"/>
    </row>
    <row r="5" spans="1:9">
      <c r="A5" s="23"/>
      <c r="B5" s="85" t="s">
        <v>0</v>
      </c>
      <c r="C5" s="555" t="str">
        <f>IF(基本情報登録!D10="","",基本情報登録!D10)</f>
        <v/>
      </c>
      <c r="D5" s="555"/>
      <c r="E5" s="555"/>
      <c r="F5" s="555"/>
      <c r="G5" s="555"/>
      <c r="H5" s="23"/>
      <c r="I5" s="23"/>
    </row>
    <row r="6" spans="1:9">
      <c r="A6" s="23"/>
      <c r="B6" s="85"/>
      <c r="C6" s="23"/>
      <c r="D6" s="23"/>
      <c r="E6" s="23"/>
      <c r="F6" s="23"/>
      <c r="G6" s="23"/>
      <c r="H6" s="23"/>
      <c r="I6" s="23"/>
    </row>
    <row r="7" spans="1:9">
      <c r="A7" s="23"/>
      <c r="B7" s="85" t="s">
        <v>210</v>
      </c>
      <c r="C7" s="555" t="str">
        <f>IF(基本情報登録!D23="","",基本情報登録!D23)</f>
        <v/>
      </c>
      <c r="D7" s="555"/>
      <c r="E7" s="555"/>
      <c r="F7" s="555"/>
      <c r="G7" s="555"/>
      <c r="H7" s="23"/>
      <c r="I7" s="23"/>
    </row>
    <row r="8" spans="1:9">
      <c r="A8" s="23"/>
      <c r="B8" s="85"/>
      <c r="C8" s="23"/>
      <c r="D8" s="23"/>
      <c r="E8" s="23"/>
      <c r="F8" s="23"/>
      <c r="G8" s="23"/>
      <c r="H8" s="23"/>
      <c r="I8" s="23"/>
    </row>
    <row r="9" spans="1:9">
      <c r="A9" s="23"/>
      <c r="B9" s="85" t="s">
        <v>75</v>
      </c>
      <c r="C9" s="555" t="str">
        <f>IF(基本情報登録!D25="","",基本情報登録!D25)</f>
        <v/>
      </c>
      <c r="D9" s="555"/>
      <c r="E9" s="555"/>
      <c r="F9" s="555"/>
      <c r="G9" s="555"/>
      <c r="H9" s="23"/>
      <c r="I9" s="23"/>
    </row>
    <row r="10" spans="1:9">
      <c r="A10" s="23"/>
      <c r="B10" s="85"/>
      <c r="C10" s="23"/>
      <c r="D10" s="23"/>
      <c r="E10" s="23"/>
      <c r="F10" s="23"/>
      <c r="G10" s="23"/>
      <c r="H10" s="23"/>
      <c r="I10" s="23"/>
    </row>
    <row r="11" spans="1:9">
      <c r="A11" s="23"/>
      <c r="B11" s="85" t="s">
        <v>76</v>
      </c>
      <c r="C11" s="555" t="str">
        <f>IF(基本情報登録!D26="","",基本情報登録!D26)</f>
        <v/>
      </c>
      <c r="D11" s="555"/>
      <c r="E11" s="555"/>
      <c r="F11" s="555"/>
      <c r="G11" s="555"/>
      <c r="H11" s="23"/>
      <c r="I11" s="23"/>
    </row>
    <row r="12" spans="1:9">
      <c r="A12" s="23"/>
      <c r="B12" s="23"/>
      <c r="C12" s="23"/>
      <c r="D12" s="23"/>
      <c r="E12" s="23"/>
      <c r="F12" s="23"/>
      <c r="G12" s="23"/>
      <c r="H12" s="23"/>
      <c r="I12" s="23"/>
    </row>
    <row r="13" spans="1:9">
      <c r="A13" s="23"/>
      <c r="B13" s="23"/>
      <c r="C13" s="552" t="s">
        <v>211</v>
      </c>
      <c r="D13" s="552"/>
      <c r="E13" s="552"/>
      <c r="F13" s="552"/>
      <c r="G13" s="552"/>
      <c r="H13" s="23"/>
      <c r="I13" s="23"/>
    </row>
    <row r="14" spans="1:9" ht="19.5" thickBot="1">
      <c r="A14" s="23"/>
      <c r="B14" s="85"/>
      <c r="C14" s="553"/>
      <c r="D14" s="553"/>
      <c r="E14" s="553"/>
      <c r="F14" s="553"/>
      <c r="G14" s="553"/>
      <c r="H14" s="23"/>
      <c r="I14" s="23"/>
    </row>
    <row r="15" spans="1:9" ht="19.5" thickBot="1">
      <c r="A15" s="23"/>
      <c r="B15" s="23"/>
      <c r="C15" s="573" t="s">
        <v>212</v>
      </c>
      <c r="D15" s="574"/>
      <c r="E15" s="574"/>
      <c r="F15" s="574"/>
      <c r="G15" s="575"/>
      <c r="H15" s="23"/>
      <c r="I15" s="23"/>
    </row>
    <row r="16" spans="1:9">
      <c r="A16" s="23"/>
      <c r="B16" s="23"/>
      <c r="C16" s="44" t="s">
        <v>308</v>
      </c>
      <c r="D16" s="45">
        <v>1000</v>
      </c>
      <c r="E16" s="110" t="s">
        <v>213</v>
      </c>
      <c r="F16" s="46" t="str">
        <f>IF('様式Ⅰ（男子）'!O6="0","",'様式Ⅰ（男子）'!O6)</f>
        <v>0人</v>
      </c>
      <c r="G16" s="47" t="str">
        <f>IF(F16="0人","\                    -",D16*F16)</f>
        <v>\                    -</v>
      </c>
      <c r="H16" s="23"/>
      <c r="I16" s="23"/>
    </row>
    <row r="17" spans="1:9">
      <c r="A17" s="23"/>
      <c r="B17" s="23"/>
      <c r="C17" s="163"/>
      <c r="D17" s="162"/>
      <c r="E17" s="162"/>
      <c r="F17" s="162"/>
      <c r="G17" s="164"/>
      <c r="H17" s="23"/>
      <c r="I17" s="23"/>
    </row>
    <row r="18" spans="1:9" ht="19.5" thickBot="1">
      <c r="A18" s="23"/>
      <c r="B18" s="23"/>
      <c r="C18" s="48"/>
      <c r="D18" s="49"/>
      <c r="E18" s="109"/>
      <c r="F18" s="109" t="s">
        <v>214</v>
      </c>
      <c r="G18" s="50">
        <f>SUM(G16:G17)</f>
        <v>0</v>
      </c>
      <c r="H18" s="23"/>
      <c r="I18" s="23"/>
    </row>
    <row r="19" spans="1:9" ht="19.5" thickBot="1">
      <c r="A19" s="23"/>
      <c r="B19" s="23"/>
      <c r="C19" s="39"/>
      <c r="D19" s="39"/>
      <c r="E19" s="51"/>
      <c r="F19" s="39"/>
      <c r="G19" s="52"/>
      <c r="H19" s="23"/>
      <c r="I19" s="23"/>
    </row>
    <row r="20" spans="1:9" ht="19.5" thickBot="1">
      <c r="A20" s="23"/>
      <c r="B20" s="23"/>
      <c r="C20" s="576" t="s">
        <v>215</v>
      </c>
      <c r="D20" s="577"/>
      <c r="E20" s="577"/>
      <c r="F20" s="577"/>
      <c r="G20" s="578"/>
      <c r="H20" s="23"/>
      <c r="I20" s="23"/>
    </row>
    <row r="21" spans="1:9">
      <c r="A21" s="23"/>
      <c r="B21" s="23"/>
      <c r="C21" s="53" t="s">
        <v>308</v>
      </c>
      <c r="D21" s="54">
        <v>1000</v>
      </c>
      <c r="E21" s="55" t="s">
        <v>213</v>
      </c>
      <c r="F21" s="56" t="str">
        <f>IF('様式Ⅰ (女子)'!P6=0,"",'様式Ⅰ (女子)'!P6)</f>
        <v>0人</v>
      </c>
      <c r="G21" s="57" t="str">
        <f>IF(F21="0人","\                          -",D21*F21)</f>
        <v>\                          -</v>
      </c>
      <c r="H21" s="23"/>
      <c r="I21" s="23"/>
    </row>
    <row r="22" spans="1:9">
      <c r="A22" s="23"/>
      <c r="B22" s="23"/>
      <c r="C22" s="163"/>
      <c r="D22" s="162"/>
      <c r="E22" s="162"/>
      <c r="F22" s="162"/>
      <c r="G22" s="164"/>
      <c r="H22" s="23"/>
      <c r="I22" s="23"/>
    </row>
    <row r="23" spans="1:9" ht="19.5" thickBot="1">
      <c r="A23" s="23"/>
      <c r="B23" s="23"/>
      <c r="C23" s="48"/>
      <c r="D23" s="49"/>
      <c r="E23" s="49"/>
      <c r="F23" s="109" t="s">
        <v>214</v>
      </c>
      <c r="G23" s="50">
        <f>SUM(G21:G22)</f>
        <v>0</v>
      </c>
      <c r="H23" s="23"/>
      <c r="I23" s="23"/>
    </row>
    <row r="24" spans="1:9" ht="19.5" thickBot="1">
      <c r="A24" s="23"/>
      <c r="B24" s="23"/>
      <c r="C24" s="23"/>
      <c r="D24" s="23"/>
      <c r="E24" s="23"/>
      <c r="F24" s="23"/>
      <c r="G24" s="23"/>
      <c r="H24" s="23"/>
      <c r="I24" s="23"/>
    </row>
    <row r="25" spans="1:9" ht="19.5" thickBot="1">
      <c r="A25" s="23"/>
      <c r="B25" s="23"/>
      <c r="C25" s="579" t="s">
        <v>141</v>
      </c>
      <c r="D25" s="580"/>
      <c r="E25" s="581">
        <f>SUM(G18,G23)</f>
        <v>0</v>
      </c>
      <c r="F25" s="582"/>
      <c r="G25" s="580"/>
      <c r="H25" s="23"/>
      <c r="I25" s="23"/>
    </row>
    <row r="26" spans="1:9" ht="19.5" thickBot="1">
      <c r="A26" s="23"/>
      <c r="B26" s="23"/>
      <c r="C26" s="51"/>
      <c r="D26" s="51"/>
      <c r="E26" s="52"/>
      <c r="F26" s="51"/>
      <c r="G26" s="51"/>
      <c r="H26" s="23"/>
      <c r="I26" s="23"/>
    </row>
    <row r="27" spans="1:9">
      <c r="A27" s="23"/>
      <c r="B27" s="23"/>
      <c r="C27" s="565" t="s">
        <v>216</v>
      </c>
      <c r="D27" s="584" t="s">
        <v>6164</v>
      </c>
      <c r="E27" s="584"/>
      <c r="F27" s="584"/>
      <c r="G27" s="585"/>
      <c r="H27" s="23"/>
      <c r="I27" s="23"/>
    </row>
    <row r="28" spans="1:9">
      <c r="A28" s="23"/>
      <c r="B28" s="23"/>
      <c r="C28" s="583"/>
      <c r="D28" s="586" t="s">
        <v>6165</v>
      </c>
      <c r="E28" s="586"/>
      <c r="F28" s="586"/>
      <c r="G28" s="587"/>
      <c r="H28" s="23"/>
      <c r="I28" s="23"/>
    </row>
    <row r="29" spans="1:9">
      <c r="A29" s="23"/>
      <c r="B29" s="23"/>
      <c r="C29" s="583"/>
      <c r="D29" s="586"/>
      <c r="E29" s="586"/>
      <c r="F29" s="586"/>
      <c r="G29" s="587"/>
      <c r="H29" s="23"/>
      <c r="I29" s="23"/>
    </row>
    <row r="30" spans="1:9" ht="19.5" thickBot="1">
      <c r="A30" s="23"/>
      <c r="B30" s="23"/>
      <c r="C30" s="566"/>
      <c r="D30" s="588" t="s">
        <v>6166</v>
      </c>
      <c r="E30" s="588"/>
      <c r="F30" s="588"/>
      <c r="G30" s="589"/>
      <c r="H30" s="23"/>
      <c r="I30" s="23"/>
    </row>
    <row r="31" spans="1:9" ht="19.5" thickBot="1">
      <c r="A31" s="23"/>
      <c r="B31" s="23"/>
      <c r="C31" s="23"/>
      <c r="D31" s="58"/>
      <c r="E31" s="58"/>
      <c r="F31" s="58"/>
      <c r="G31" s="58"/>
      <c r="H31" s="23"/>
      <c r="I31" s="23"/>
    </row>
    <row r="32" spans="1:9">
      <c r="A32" s="23"/>
      <c r="B32" s="23"/>
      <c r="C32" s="565" t="s">
        <v>220</v>
      </c>
      <c r="D32" s="567" t="s">
        <v>217</v>
      </c>
      <c r="E32" s="568"/>
      <c r="F32" s="568"/>
      <c r="G32" s="569"/>
      <c r="H32" s="23"/>
      <c r="I32" s="23"/>
    </row>
    <row r="33" spans="1:9" ht="19.5" thickBot="1">
      <c r="A33" s="23"/>
      <c r="B33" s="23"/>
      <c r="C33" s="566"/>
      <c r="D33" s="570"/>
      <c r="E33" s="571"/>
      <c r="F33" s="571"/>
      <c r="G33" s="572"/>
      <c r="H33" s="23"/>
      <c r="I33" s="23"/>
    </row>
    <row r="34" spans="1:9">
      <c r="A34" s="23"/>
      <c r="B34" s="23"/>
      <c r="C34" s="23"/>
      <c r="D34" s="23"/>
      <c r="E34" s="552"/>
      <c r="F34" s="552"/>
      <c r="G34" s="23"/>
      <c r="H34" s="23"/>
      <c r="I34" s="23"/>
    </row>
    <row r="35" spans="1:9" ht="19.5" thickBot="1">
      <c r="A35" s="23"/>
      <c r="B35" s="23"/>
      <c r="C35" s="23"/>
      <c r="D35" s="23"/>
      <c r="E35" s="23"/>
      <c r="F35" s="23"/>
      <c r="G35" s="23"/>
      <c r="H35" s="23"/>
      <c r="I35" s="23"/>
    </row>
    <row r="36" spans="1:9" ht="18.75" customHeight="1">
      <c r="A36" s="23"/>
      <c r="B36" s="556" t="s">
        <v>218</v>
      </c>
      <c r="C36" s="557"/>
      <c r="D36" s="557"/>
      <c r="E36" s="557"/>
      <c r="F36" s="557"/>
      <c r="G36" s="557"/>
      <c r="H36" s="558"/>
      <c r="I36" s="23"/>
    </row>
    <row r="37" spans="1:9" ht="18.75" customHeight="1">
      <c r="A37" s="23"/>
      <c r="B37" s="559"/>
      <c r="C37" s="560"/>
      <c r="D37" s="560"/>
      <c r="E37" s="560"/>
      <c r="F37" s="560"/>
      <c r="G37" s="560"/>
      <c r="H37" s="561"/>
      <c r="I37" s="23"/>
    </row>
    <row r="38" spans="1:9" ht="18.75" customHeight="1">
      <c r="A38" s="23"/>
      <c r="B38" s="559"/>
      <c r="C38" s="560"/>
      <c r="D38" s="560"/>
      <c r="E38" s="560"/>
      <c r="F38" s="560"/>
      <c r="G38" s="560"/>
      <c r="H38" s="561"/>
      <c r="I38" s="23"/>
    </row>
    <row r="39" spans="1:9" ht="18.75" customHeight="1">
      <c r="A39" s="23"/>
      <c r="B39" s="559"/>
      <c r="C39" s="560"/>
      <c r="D39" s="560"/>
      <c r="E39" s="560"/>
      <c r="F39" s="560"/>
      <c r="G39" s="560"/>
      <c r="H39" s="561"/>
      <c r="I39" s="23"/>
    </row>
    <row r="40" spans="1:9" ht="18.75" customHeight="1">
      <c r="A40" s="23"/>
      <c r="B40" s="559"/>
      <c r="C40" s="560"/>
      <c r="D40" s="560"/>
      <c r="E40" s="560"/>
      <c r="F40" s="560"/>
      <c r="G40" s="560"/>
      <c r="H40" s="561"/>
      <c r="I40" s="23"/>
    </row>
    <row r="41" spans="1:9" ht="18.75" customHeight="1">
      <c r="A41" s="23"/>
      <c r="B41" s="559"/>
      <c r="C41" s="560"/>
      <c r="D41" s="560"/>
      <c r="E41" s="560"/>
      <c r="F41" s="560"/>
      <c r="G41" s="560"/>
      <c r="H41" s="561"/>
      <c r="I41" s="23"/>
    </row>
    <row r="42" spans="1:9" ht="18.75" customHeight="1">
      <c r="A42" s="23"/>
      <c r="B42" s="559"/>
      <c r="C42" s="560"/>
      <c r="D42" s="560"/>
      <c r="E42" s="560"/>
      <c r="F42" s="560"/>
      <c r="G42" s="560"/>
      <c r="H42" s="561"/>
      <c r="I42" s="23"/>
    </row>
    <row r="43" spans="1:9" ht="18.75" customHeight="1">
      <c r="A43" s="23"/>
      <c r="B43" s="559"/>
      <c r="C43" s="560"/>
      <c r="D43" s="560"/>
      <c r="E43" s="560"/>
      <c r="F43" s="560"/>
      <c r="G43" s="560"/>
      <c r="H43" s="561"/>
      <c r="I43" s="23"/>
    </row>
    <row r="44" spans="1:9" ht="18.75" customHeight="1">
      <c r="A44" s="23"/>
      <c r="B44" s="559"/>
      <c r="C44" s="560"/>
      <c r="D44" s="560"/>
      <c r="E44" s="560"/>
      <c r="F44" s="560"/>
      <c r="G44" s="560"/>
      <c r="H44" s="561"/>
      <c r="I44" s="23"/>
    </row>
    <row r="45" spans="1:9" ht="18.75" customHeight="1">
      <c r="A45" s="23"/>
      <c r="B45" s="559"/>
      <c r="C45" s="560"/>
      <c r="D45" s="560"/>
      <c r="E45" s="560"/>
      <c r="F45" s="560"/>
      <c r="G45" s="560"/>
      <c r="H45" s="561"/>
      <c r="I45" s="23"/>
    </row>
    <row r="46" spans="1:9" ht="18.75" customHeight="1">
      <c r="A46" s="23"/>
      <c r="B46" s="559"/>
      <c r="C46" s="560"/>
      <c r="D46" s="560"/>
      <c r="E46" s="560"/>
      <c r="F46" s="560"/>
      <c r="G46" s="560"/>
      <c r="H46" s="561"/>
      <c r="I46" s="23"/>
    </row>
    <row r="47" spans="1:9" ht="18.75" customHeight="1">
      <c r="A47" s="23"/>
      <c r="B47" s="559"/>
      <c r="C47" s="560"/>
      <c r="D47" s="560"/>
      <c r="E47" s="560"/>
      <c r="F47" s="560"/>
      <c r="G47" s="560"/>
      <c r="H47" s="561"/>
      <c r="I47" s="23"/>
    </row>
    <row r="48" spans="1:9" ht="18.75" customHeight="1">
      <c r="A48" s="23"/>
      <c r="B48" s="559"/>
      <c r="C48" s="560"/>
      <c r="D48" s="560"/>
      <c r="E48" s="560"/>
      <c r="F48" s="560"/>
      <c r="G48" s="560"/>
      <c r="H48" s="561"/>
      <c r="I48" s="23"/>
    </row>
    <row r="49" spans="1:9" ht="18.75" customHeight="1">
      <c r="A49" s="23"/>
      <c r="B49" s="559"/>
      <c r="C49" s="560"/>
      <c r="D49" s="560"/>
      <c r="E49" s="560"/>
      <c r="F49" s="560"/>
      <c r="G49" s="560"/>
      <c r="H49" s="561"/>
      <c r="I49" s="23"/>
    </row>
    <row r="50" spans="1:9" ht="18.75" customHeight="1">
      <c r="A50" s="23"/>
      <c r="B50" s="559"/>
      <c r="C50" s="560"/>
      <c r="D50" s="560"/>
      <c r="E50" s="560"/>
      <c r="F50" s="560"/>
      <c r="G50" s="560"/>
      <c r="H50" s="561"/>
      <c r="I50" s="23"/>
    </row>
    <row r="51" spans="1:9" ht="18.75" customHeight="1">
      <c r="A51" s="23"/>
      <c r="B51" s="559"/>
      <c r="C51" s="560"/>
      <c r="D51" s="560"/>
      <c r="E51" s="560"/>
      <c r="F51" s="560"/>
      <c r="G51" s="560"/>
      <c r="H51" s="561"/>
      <c r="I51" s="23"/>
    </row>
    <row r="52" spans="1:9" ht="18.75" customHeight="1">
      <c r="A52" s="23"/>
      <c r="B52" s="559"/>
      <c r="C52" s="560"/>
      <c r="D52" s="560"/>
      <c r="E52" s="560"/>
      <c r="F52" s="560"/>
      <c r="G52" s="560"/>
      <c r="H52" s="561"/>
      <c r="I52" s="23"/>
    </row>
    <row r="53" spans="1:9" ht="19.5" customHeight="1" thickBot="1">
      <c r="A53" s="23"/>
      <c r="B53" s="562"/>
      <c r="C53" s="563"/>
      <c r="D53" s="563"/>
      <c r="E53" s="563"/>
      <c r="F53" s="563"/>
      <c r="G53" s="563"/>
      <c r="H53" s="564"/>
      <c r="I53" s="23"/>
    </row>
    <row r="54" spans="1:9">
      <c r="A54" s="23"/>
      <c r="B54" s="23"/>
      <c r="C54" s="23"/>
      <c r="D54" s="23"/>
      <c r="E54" s="23"/>
      <c r="F54" s="23"/>
      <c r="G54" s="23"/>
      <c r="H54" s="23"/>
      <c r="I54" s="23"/>
    </row>
    <row r="55" spans="1:9">
      <c r="A55" s="40"/>
      <c r="B55" s="40"/>
      <c r="C55" s="40"/>
      <c r="D55" s="40"/>
      <c r="E55" s="40"/>
      <c r="F55" s="40"/>
      <c r="G55" s="40"/>
      <c r="H55" s="40"/>
      <c r="I55" s="40"/>
    </row>
  </sheetData>
  <sheetProtection algorithmName="SHA-512" hashValue="46zTXoWxN4JV9RVP8K4j7gh/b+jxlPZhktgMMDxruxasnw484ZtlVpiLh45FQeIEliOMH0zHM9wHa8aXMU0ieQ==" saltValue="zVm2Z/DBUh0V3l3lgeOu9A==" spinCount="100000" sheet="1" objects="1" scenarios="1"/>
  <mergeCells count="19">
    <mergeCell ref="B36:H53"/>
    <mergeCell ref="E34:F34"/>
    <mergeCell ref="C32:C33"/>
    <mergeCell ref="D32:G33"/>
    <mergeCell ref="C15:G15"/>
    <mergeCell ref="C20:G20"/>
    <mergeCell ref="C25:D25"/>
    <mergeCell ref="E25:G25"/>
    <mergeCell ref="C27:C30"/>
    <mergeCell ref="D27:G27"/>
    <mergeCell ref="D28:G28"/>
    <mergeCell ref="D29:G29"/>
    <mergeCell ref="D30:G30"/>
    <mergeCell ref="C13:G14"/>
    <mergeCell ref="A1:I3"/>
    <mergeCell ref="C5:G5"/>
    <mergeCell ref="C7:G7"/>
    <mergeCell ref="C9:G9"/>
    <mergeCell ref="C11:G11"/>
  </mergeCells>
  <phoneticPr fontId="1"/>
  <pageMargins left="0.7" right="0.7" top="0.75" bottom="0.75" header="0.3" footer="0.3"/>
  <pageSetup paperSize="9" scale="64"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'登録データ（男）'!$AB$4:$AB$5</xm:f>
          </x14:formula1>
          <xm:sqref>D32:G33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8</vt:i4>
      </vt:variant>
    </vt:vector>
  </HeadingPairs>
  <TitlesOfParts>
    <vt:vector size="23" baseType="lpstr">
      <vt:lpstr>基本情報登録</vt:lpstr>
      <vt:lpstr>様式Ⅰ（男子）</vt:lpstr>
      <vt:lpstr>様式Ⅱ リレー(男子)</vt:lpstr>
      <vt:lpstr>様式Ⅲ　混成(男子)</vt:lpstr>
      <vt:lpstr>様式Ⅰ (女子)</vt:lpstr>
      <vt:lpstr>様式Ⅱ リレー(女子)</vt:lpstr>
      <vt:lpstr>様式Ⅲ　混成(女子)</vt:lpstr>
      <vt:lpstr>人数チェック表 </vt:lpstr>
      <vt:lpstr>様式Ⅳ　明細書</vt:lpstr>
      <vt:lpstr>登録データ（男）</vt:lpstr>
      <vt:lpstr>登録データ（女）</vt:lpstr>
      <vt:lpstr>男子mat</vt:lpstr>
      <vt:lpstr>女子mat</vt:lpstr>
      <vt:lpstr>Sheet1</vt:lpstr>
      <vt:lpstr>リレー・所属情報</vt:lpstr>
      <vt:lpstr>基本情報登録!Print_Area</vt:lpstr>
      <vt:lpstr>'様式Ⅰ (女子)'!Print_Area</vt:lpstr>
      <vt:lpstr>'様式Ⅰ（男子）'!Print_Area</vt:lpstr>
      <vt:lpstr>'様式Ⅱ リレー(女子)'!Print_Area</vt:lpstr>
      <vt:lpstr>'様式Ⅱ リレー(男子)'!Print_Area</vt:lpstr>
      <vt:lpstr>'様式Ⅲ　混成(女子)'!Print_Area</vt:lpstr>
      <vt:lpstr>'様式Ⅲ　混成(男子)'!Print_Area</vt:lpstr>
      <vt:lpstr>'様式Ⅳ　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内田祐紀哉</dc:creator>
  <cp:lastModifiedBy>fukazawa kento</cp:lastModifiedBy>
  <cp:lastPrinted>2016-08-10T06:01:58Z</cp:lastPrinted>
  <dcterms:created xsi:type="dcterms:W3CDTF">2015-10-11T01:24:43Z</dcterms:created>
  <dcterms:modified xsi:type="dcterms:W3CDTF">2022-03-01T23:31:29Z</dcterms:modified>
</cp:coreProperties>
</file>